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2940" yWindow="0" windowWidth="25440" windowHeight="17560"/>
  </bookViews>
  <sheets>
    <sheet name="SL01112D21_BSSE" sheetId="1" r:id="rId1"/>
    <sheet name="year_congress_lookup" sheetId="2" r:id="rId2"/>
    <sheet name="state_latlong_lookup" sheetId="3" r:id="rId3"/>
    <sheet name="district_latlong_lookup" sheetId="5" r:id="rId4"/>
  </sheets>
  <definedNames>
    <definedName name="_2012_Gaz_112CDs_national" localSheetId="3">district_latlong_lookup!$C$1:$F$438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11" i="1" l="1"/>
  <c r="J5011" i="1"/>
  <c r="I5012" i="1"/>
  <c r="J5012" i="1"/>
  <c r="I5013" i="1"/>
  <c r="J5013" i="1"/>
  <c r="I5014" i="1"/>
  <c r="J5014" i="1"/>
  <c r="I5015" i="1"/>
  <c r="J5015" i="1"/>
  <c r="I5016" i="1"/>
  <c r="J5016" i="1"/>
  <c r="I5017" i="1"/>
  <c r="J5017" i="1"/>
  <c r="I5018" i="1"/>
  <c r="J5018" i="1"/>
  <c r="I5019" i="1"/>
  <c r="J5019" i="1"/>
  <c r="I5020" i="1"/>
  <c r="J5020" i="1"/>
  <c r="I5021" i="1"/>
  <c r="J5021" i="1"/>
  <c r="I5022" i="1"/>
  <c r="J5022" i="1"/>
  <c r="I5023" i="1"/>
  <c r="J5023" i="1"/>
  <c r="I5024" i="1"/>
  <c r="J5024" i="1"/>
  <c r="I5025" i="1"/>
  <c r="J5025" i="1"/>
  <c r="I5026" i="1"/>
  <c r="J5026" i="1"/>
  <c r="I5027" i="1"/>
  <c r="J5027" i="1"/>
  <c r="I5028" i="1"/>
  <c r="J5028" i="1"/>
  <c r="I5029" i="1"/>
  <c r="J5029" i="1"/>
  <c r="I5030" i="1"/>
  <c r="J5030" i="1"/>
  <c r="I5031" i="1"/>
  <c r="J5031" i="1"/>
  <c r="I5032" i="1"/>
  <c r="J5032" i="1"/>
  <c r="I5033" i="1"/>
  <c r="J5033" i="1"/>
  <c r="I5034" i="1"/>
  <c r="J5034" i="1"/>
  <c r="I5035" i="1"/>
  <c r="J5035" i="1"/>
  <c r="I5036" i="1"/>
  <c r="J5036" i="1"/>
  <c r="I5037" i="1"/>
  <c r="J5037" i="1"/>
  <c r="I5038" i="1"/>
  <c r="J5038" i="1"/>
  <c r="I5039" i="1"/>
  <c r="J5039" i="1"/>
  <c r="I5040" i="1"/>
  <c r="J5040" i="1"/>
  <c r="I5041" i="1"/>
  <c r="J5041" i="1"/>
  <c r="I5042" i="1"/>
  <c r="J5042" i="1"/>
  <c r="I5043" i="1"/>
  <c r="J5043" i="1"/>
  <c r="I5044" i="1"/>
  <c r="J5044" i="1"/>
  <c r="I5045" i="1"/>
  <c r="J5045" i="1"/>
  <c r="I5046" i="1"/>
  <c r="J5046" i="1"/>
  <c r="I5047" i="1"/>
  <c r="J5047" i="1"/>
  <c r="I5048" i="1"/>
  <c r="J5048" i="1"/>
  <c r="I5049" i="1"/>
  <c r="J5049" i="1"/>
  <c r="I5050" i="1"/>
  <c r="J5050" i="1"/>
  <c r="I5051" i="1"/>
  <c r="J5051" i="1"/>
  <c r="I5052" i="1"/>
  <c r="J5052" i="1"/>
  <c r="I5053" i="1"/>
  <c r="J5053" i="1"/>
  <c r="I5054" i="1"/>
  <c r="J5054" i="1"/>
  <c r="I5055" i="1"/>
  <c r="J5055" i="1"/>
  <c r="I5056" i="1"/>
  <c r="J5056" i="1"/>
  <c r="I5057" i="1"/>
  <c r="J5057" i="1"/>
  <c r="I5058" i="1"/>
  <c r="J5058" i="1"/>
  <c r="I5059" i="1"/>
  <c r="J5059" i="1"/>
  <c r="I5060" i="1"/>
  <c r="J5060" i="1"/>
  <c r="I5061" i="1"/>
  <c r="J5061" i="1"/>
  <c r="I5062" i="1"/>
  <c r="J5062" i="1"/>
  <c r="I5063" i="1"/>
  <c r="J5063" i="1"/>
  <c r="I5064" i="1"/>
  <c r="J5064" i="1"/>
  <c r="I5065" i="1"/>
  <c r="J5065" i="1"/>
  <c r="I5066" i="1"/>
  <c r="J5066" i="1"/>
  <c r="I5067" i="1"/>
  <c r="J5067" i="1"/>
  <c r="I5068" i="1"/>
  <c r="J5068" i="1"/>
  <c r="I5069" i="1"/>
  <c r="J5069" i="1"/>
  <c r="I5070" i="1"/>
  <c r="J5070" i="1"/>
  <c r="I5071" i="1"/>
  <c r="J5071" i="1"/>
  <c r="I5072" i="1"/>
  <c r="J5072" i="1"/>
  <c r="I5073" i="1"/>
  <c r="J5073" i="1"/>
  <c r="I5074" i="1"/>
  <c r="J5074" i="1"/>
  <c r="I5075" i="1"/>
  <c r="J5075" i="1"/>
  <c r="I5076" i="1"/>
  <c r="J5076" i="1"/>
  <c r="I5077" i="1"/>
  <c r="J5077" i="1"/>
  <c r="I5078" i="1"/>
  <c r="J5078" i="1"/>
  <c r="I5079" i="1"/>
  <c r="J5079" i="1"/>
  <c r="I5080" i="1"/>
  <c r="J5080" i="1"/>
  <c r="I5081" i="1"/>
  <c r="J5081" i="1"/>
  <c r="I5082" i="1"/>
  <c r="J5082" i="1"/>
  <c r="I5083" i="1"/>
  <c r="J5083" i="1"/>
  <c r="I5084" i="1"/>
  <c r="J5084" i="1"/>
  <c r="I5085" i="1"/>
  <c r="J5085" i="1"/>
  <c r="I5086" i="1"/>
  <c r="J5086" i="1"/>
  <c r="I5087" i="1"/>
  <c r="J5087" i="1"/>
  <c r="I5088" i="1"/>
  <c r="J5088" i="1"/>
  <c r="I5089" i="1"/>
  <c r="J5089" i="1"/>
  <c r="I5090" i="1"/>
  <c r="J5090" i="1"/>
  <c r="I5091" i="1"/>
  <c r="J5091" i="1"/>
  <c r="I5092" i="1"/>
  <c r="J5092" i="1"/>
  <c r="I5093" i="1"/>
  <c r="J5093" i="1"/>
  <c r="I5094" i="1"/>
  <c r="J5094" i="1"/>
  <c r="I5095" i="1"/>
  <c r="J5095" i="1"/>
  <c r="I5096" i="1"/>
  <c r="J5096" i="1"/>
  <c r="I5097" i="1"/>
  <c r="J5097" i="1"/>
  <c r="I5098" i="1"/>
  <c r="J5098" i="1"/>
  <c r="I5099" i="1"/>
  <c r="J5099" i="1"/>
  <c r="I5100" i="1"/>
  <c r="J5100" i="1"/>
  <c r="I5101" i="1"/>
  <c r="J5101" i="1"/>
  <c r="I5102" i="1"/>
  <c r="J5102" i="1"/>
  <c r="I5103" i="1"/>
  <c r="J5103" i="1"/>
  <c r="I5104" i="1"/>
  <c r="J5104" i="1"/>
  <c r="I5105" i="1"/>
  <c r="J5105" i="1"/>
  <c r="I5106" i="1"/>
  <c r="J5106" i="1"/>
  <c r="I5107" i="1"/>
  <c r="J5107" i="1"/>
  <c r="I5108" i="1"/>
  <c r="J5108" i="1"/>
  <c r="I5109" i="1"/>
  <c r="J5109" i="1"/>
  <c r="I5110" i="1"/>
  <c r="J5110" i="1"/>
  <c r="I5111" i="1"/>
  <c r="J5111" i="1"/>
  <c r="I5112" i="1"/>
  <c r="J5112" i="1"/>
  <c r="I5113" i="1"/>
  <c r="J5113" i="1"/>
  <c r="I5114" i="1"/>
  <c r="J5114" i="1"/>
  <c r="I5115" i="1"/>
  <c r="J5115" i="1"/>
  <c r="I5116" i="1"/>
  <c r="J5116" i="1"/>
  <c r="I5117" i="1"/>
  <c r="J5117" i="1"/>
  <c r="I5118" i="1"/>
  <c r="J5118" i="1"/>
  <c r="I5119" i="1"/>
  <c r="J5119" i="1"/>
  <c r="I5120" i="1"/>
  <c r="J5120" i="1"/>
  <c r="I5121" i="1"/>
  <c r="J5121" i="1"/>
  <c r="I5122" i="1"/>
  <c r="J5122" i="1"/>
  <c r="I5123" i="1"/>
  <c r="J5123" i="1"/>
  <c r="I5124" i="1"/>
  <c r="J5124" i="1"/>
  <c r="I5125" i="1"/>
  <c r="J5125" i="1"/>
  <c r="I5126" i="1"/>
  <c r="J5126" i="1"/>
  <c r="I5127" i="1"/>
  <c r="J5127" i="1"/>
  <c r="I5128" i="1"/>
  <c r="J5128" i="1"/>
  <c r="I5129" i="1"/>
  <c r="J5129" i="1"/>
  <c r="I5130" i="1"/>
  <c r="J5130" i="1"/>
  <c r="I5131" i="1"/>
  <c r="J5131" i="1"/>
  <c r="I5132" i="1"/>
  <c r="J5132" i="1"/>
  <c r="I5133" i="1"/>
  <c r="J5133" i="1"/>
  <c r="I5134" i="1"/>
  <c r="J5134" i="1"/>
  <c r="I5135" i="1"/>
  <c r="J5135" i="1"/>
  <c r="I5136" i="1"/>
  <c r="J5136" i="1"/>
  <c r="I5137" i="1"/>
  <c r="J5137" i="1"/>
  <c r="I5138" i="1"/>
  <c r="J5138" i="1"/>
  <c r="I5139" i="1"/>
  <c r="J5139" i="1"/>
  <c r="I5140" i="1"/>
  <c r="J5140" i="1"/>
  <c r="I5141" i="1"/>
  <c r="J5141" i="1"/>
  <c r="I5142" i="1"/>
  <c r="J5142" i="1"/>
  <c r="I5143" i="1"/>
  <c r="J5143" i="1"/>
  <c r="I5144" i="1"/>
  <c r="J5144" i="1"/>
  <c r="I5145" i="1"/>
  <c r="J5145" i="1"/>
  <c r="I5146" i="1"/>
  <c r="J5146" i="1"/>
  <c r="I5147" i="1"/>
  <c r="J5147" i="1"/>
  <c r="I5148" i="1"/>
  <c r="J5148" i="1"/>
  <c r="I5149" i="1"/>
  <c r="J5149" i="1"/>
  <c r="I5150" i="1"/>
  <c r="J5150" i="1"/>
  <c r="I5151" i="1"/>
  <c r="J5151" i="1"/>
  <c r="I5152" i="1"/>
  <c r="J5152" i="1"/>
  <c r="I5153" i="1"/>
  <c r="J5153" i="1"/>
  <c r="I5154" i="1"/>
  <c r="J5154" i="1"/>
  <c r="I5155" i="1"/>
  <c r="J5155" i="1"/>
  <c r="I5156" i="1"/>
  <c r="J5156" i="1"/>
  <c r="I5157" i="1"/>
  <c r="J5157" i="1"/>
  <c r="I5158" i="1"/>
  <c r="J5158" i="1"/>
  <c r="I5159" i="1"/>
  <c r="J5159" i="1"/>
  <c r="I5160" i="1"/>
  <c r="J5160" i="1"/>
  <c r="I5161" i="1"/>
  <c r="J5161" i="1"/>
  <c r="I5162" i="1"/>
  <c r="J5162" i="1"/>
  <c r="I5163" i="1"/>
  <c r="J5163" i="1"/>
  <c r="I5164" i="1"/>
  <c r="J5164" i="1"/>
  <c r="I5165" i="1"/>
  <c r="J5165" i="1"/>
  <c r="I5166" i="1"/>
  <c r="J5166" i="1"/>
  <c r="I5167" i="1"/>
  <c r="J5167" i="1"/>
  <c r="I5168" i="1"/>
  <c r="J5168" i="1"/>
  <c r="I5169" i="1"/>
  <c r="J5169" i="1"/>
  <c r="I5170" i="1"/>
  <c r="J5170" i="1"/>
  <c r="I5171" i="1"/>
  <c r="J5171" i="1"/>
  <c r="I5172" i="1"/>
  <c r="J5172" i="1"/>
  <c r="I5173" i="1"/>
  <c r="J5173" i="1"/>
  <c r="I5174" i="1"/>
  <c r="J5174" i="1"/>
  <c r="I5175" i="1"/>
  <c r="J5175" i="1"/>
  <c r="I5176" i="1"/>
  <c r="J5176" i="1"/>
  <c r="I5177" i="1"/>
  <c r="J5177" i="1"/>
  <c r="I5178" i="1"/>
  <c r="J5178" i="1"/>
  <c r="I5179" i="1"/>
  <c r="J5179" i="1"/>
  <c r="I5180" i="1"/>
  <c r="J5180" i="1"/>
  <c r="I5181" i="1"/>
  <c r="J5181" i="1"/>
  <c r="I5182" i="1"/>
  <c r="J5182" i="1"/>
  <c r="I5183" i="1"/>
  <c r="J5183" i="1"/>
  <c r="I5184" i="1"/>
  <c r="J5184" i="1"/>
  <c r="I5185" i="1"/>
  <c r="J5185" i="1"/>
  <c r="I5186" i="1"/>
  <c r="J5186" i="1"/>
  <c r="I5187" i="1"/>
  <c r="J5187" i="1"/>
  <c r="I5188" i="1"/>
  <c r="J5188" i="1"/>
  <c r="I5189" i="1"/>
  <c r="J5189" i="1"/>
  <c r="I5190" i="1"/>
  <c r="J5190" i="1"/>
  <c r="I5191" i="1"/>
  <c r="J5191" i="1"/>
  <c r="I5192" i="1"/>
  <c r="J5192" i="1"/>
  <c r="I5193" i="1"/>
  <c r="J5193" i="1"/>
  <c r="I5194" i="1"/>
  <c r="J5194" i="1"/>
  <c r="I5195" i="1"/>
  <c r="J5195" i="1"/>
  <c r="I5196" i="1"/>
  <c r="J5196" i="1"/>
  <c r="I5197" i="1"/>
  <c r="J5197" i="1"/>
  <c r="I5198" i="1"/>
  <c r="J5198" i="1"/>
  <c r="I5199" i="1"/>
  <c r="J5199" i="1"/>
  <c r="I5200" i="1"/>
  <c r="J5200" i="1"/>
  <c r="I5201" i="1"/>
  <c r="J5201" i="1"/>
  <c r="I5202" i="1"/>
  <c r="J5202" i="1"/>
  <c r="I5203" i="1"/>
  <c r="J5203" i="1"/>
  <c r="I5204" i="1"/>
  <c r="J5204" i="1"/>
  <c r="I5205" i="1"/>
  <c r="J5205" i="1"/>
  <c r="I5206" i="1"/>
  <c r="J5206" i="1"/>
  <c r="I5207" i="1"/>
  <c r="J5207" i="1"/>
  <c r="I5208" i="1"/>
  <c r="J5208" i="1"/>
  <c r="I5209" i="1"/>
  <c r="J5209" i="1"/>
  <c r="I5210" i="1"/>
  <c r="J5210" i="1"/>
  <c r="I5211" i="1"/>
  <c r="J5211" i="1"/>
  <c r="I5212" i="1"/>
  <c r="J5212" i="1"/>
  <c r="I5213" i="1"/>
  <c r="J5213" i="1"/>
  <c r="I5214" i="1"/>
  <c r="J5214" i="1"/>
  <c r="I5215" i="1"/>
  <c r="J5215" i="1"/>
  <c r="I5216" i="1"/>
  <c r="J5216" i="1"/>
  <c r="I5217" i="1"/>
  <c r="J5217" i="1"/>
  <c r="I5218" i="1"/>
  <c r="J5218" i="1"/>
  <c r="I5219" i="1"/>
  <c r="J5219" i="1"/>
  <c r="I5220" i="1"/>
  <c r="J5220" i="1"/>
  <c r="I5221" i="1"/>
  <c r="J5221" i="1"/>
  <c r="I5222" i="1"/>
  <c r="J5222" i="1"/>
  <c r="I5223" i="1"/>
  <c r="J5223" i="1"/>
  <c r="I5224" i="1"/>
  <c r="J5224" i="1"/>
  <c r="I5225" i="1"/>
  <c r="J5225" i="1"/>
  <c r="I5226" i="1"/>
  <c r="J5226" i="1"/>
  <c r="I5227" i="1"/>
  <c r="J5227" i="1"/>
  <c r="I5228" i="1"/>
  <c r="J5228" i="1"/>
  <c r="I5229" i="1"/>
  <c r="J5229" i="1"/>
  <c r="I5230" i="1"/>
  <c r="J5230" i="1"/>
  <c r="I5231" i="1"/>
  <c r="J5231" i="1"/>
  <c r="I5232" i="1"/>
  <c r="J5232" i="1"/>
  <c r="I5233" i="1"/>
  <c r="J5233" i="1"/>
  <c r="I5234" i="1"/>
  <c r="J5234" i="1"/>
  <c r="I5235" i="1"/>
  <c r="J5235" i="1"/>
  <c r="I5236" i="1"/>
  <c r="J5236" i="1"/>
  <c r="I5237" i="1"/>
  <c r="J5237" i="1"/>
  <c r="I5238" i="1"/>
  <c r="J5238" i="1"/>
  <c r="I5239" i="1"/>
  <c r="J5239" i="1"/>
  <c r="I5240" i="1"/>
  <c r="J5240" i="1"/>
  <c r="I5241" i="1"/>
  <c r="J5241" i="1"/>
  <c r="I5242" i="1"/>
  <c r="J5242" i="1"/>
  <c r="I5243" i="1"/>
  <c r="J5243" i="1"/>
  <c r="I5244" i="1"/>
  <c r="J5244" i="1"/>
  <c r="I5245" i="1"/>
  <c r="J5245" i="1"/>
  <c r="I5246" i="1"/>
  <c r="J5246" i="1"/>
  <c r="I5247" i="1"/>
  <c r="J5247" i="1"/>
  <c r="I5248" i="1"/>
  <c r="J5248" i="1"/>
  <c r="I5249" i="1"/>
  <c r="J5249" i="1"/>
  <c r="I5250" i="1"/>
  <c r="J5250" i="1"/>
  <c r="I5251" i="1"/>
  <c r="J5251" i="1"/>
  <c r="I5252" i="1"/>
  <c r="J5252" i="1"/>
  <c r="I5253" i="1"/>
  <c r="J5253" i="1"/>
  <c r="I5254" i="1"/>
  <c r="J5254" i="1"/>
  <c r="I5255" i="1"/>
  <c r="J5255" i="1"/>
  <c r="I5256" i="1"/>
  <c r="J5256" i="1"/>
  <c r="I5257" i="1"/>
  <c r="J5257" i="1"/>
  <c r="I5258" i="1"/>
  <c r="J5258" i="1"/>
  <c r="I5259" i="1"/>
  <c r="J5259" i="1"/>
  <c r="I5260" i="1"/>
  <c r="J5260" i="1"/>
  <c r="I5261" i="1"/>
  <c r="J5261" i="1"/>
  <c r="I5262" i="1"/>
  <c r="J5262" i="1"/>
  <c r="I5263" i="1"/>
  <c r="J5263" i="1"/>
  <c r="I5264" i="1"/>
  <c r="J5264" i="1"/>
  <c r="I5265" i="1"/>
  <c r="J5265" i="1"/>
  <c r="I5266" i="1"/>
  <c r="J5266" i="1"/>
  <c r="I5267" i="1"/>
  <c r="J5267" i="1"/>
  <c r="I5268" i="1"/>
  <c r="J5268" i="1"/>
  <c r="I5269" i="1"/>
  <c r="J5269" i="1"/>
  <c r="I5270" i="1"/>
  <c r="J5270" i="1"/>
  <c r="I5271" i="1"/>
  <c r="J5271" i="1"/>
  <c r="I5272" i="1"/>
  <c r="J5272" i="1"/>
  <c r="I5273" i="1"/>
  <c r="J5273" i="1"/>
  <c r="I5274" i="1"/>
  <c r="J5274" i="1"/>
  <c r="I5275" i="1"/>
  <c r="J5275" i="1"/>
  <c r="I5276" i="1"/>
  <c r="J5276" i="1"/>
  <c r="I5277" i="1"/>
  <c r="J5277" i="1"/>
  <c r="I5278" i="1"/>
  <c r="J5278" i="1"/>
  <c r="I5279" i="1"/>
  <c r="J5279" i="1"/>
  <c r="I5280" i="1"/>
  <c r="J5280" i="1"/>
  <c r="I5281" i="1"/>
  <c r="J5281" i="1"/>
  <c r="I5282" i="1"/>
  <c r="J5282" i="1"/>
  <c r="I5283" i="1"/>
  <c r="J5283" i="1"/>
  <c r="I5284" i="1"/>
  <c r="J5284" i="1"/>
  <c r="I5285" i="1"/>
  <c r="J5285" i="1"/>
  <c r="I5286" i="1"/>
  <c r="J5286" i="1"/>
  <c r="I5287" i="1"/>
  <c r="J5287" i="1"/>
  <c r="I5288" i="1"/>
  <c r="J5288" i="1"/>
  <c r="I5289" i="1"/>
  <c r="J5289" i="1"/>
  <c r="I5290" i="1"/>
  <c r="J5290" i="1"/>
  <c r="I5291" i="1"/>
  <c r="J5291" i="1"/>
  <c r="I5292" i="1"/>
  <c r="J5292" i="1"/>
  <c r="I5293" i="1"/>
  <c r="J5293" i="1"/>
  <c r="I5294" i="1"/>
  <c r="J5294" i="1"/>
  <c r="I5295" i="1"/>
  <c r="J5295" i="1"/>
  <c r="I5296" i="1"/>
  <c r="J5296" i="1"/>
  <c r="I5297" i="1"/>
  <c r="J5297" i="1"/>
  <c r="I5298" i="1"/>
  <c r="J5298" i="1"/>
  <c r="I5299" i="1"/>
  <c r="J5299" i="1"/>
  <c r="I5300" i="1"/>
  <c r="J5300" i="1"/>
  <c r="I5301" i="1"/>
  <c r="J5301" i="1"/>
  <c r="I5302" i="1"/>
  <c r="J5302" i="1"/>
  <c r="I5303" i="1"/>
  <c r="J5303" i="1"/>
  <c r="I5304" i="1"/>
  <c r="J5304" i="1"/>
  <c r="I5305" i="1"/>
  <c r="J5305" i="1"/>
  <c r="I5306" i="1"/>
  <c r="J5306" i="1"/>
  <c r="I5307" i="1"/>
  <c r="J5307" i="1"/>
  <c r="I5308" i="1"/>
  <c r="J5308" i="1"/>
  <c r="I5309" i="1"/>
  <c r="J5309" i="1"/>
  <c r="I5310" i="1"/>
  <c r="J5310" i="1"/>
  <c r="I5311" i="1"/>
  <c r="J5311" i="1"/>
  <c r="I5312" i="1"/>
  <c r="J5312" i="1"/>
  <c r="I5313" i="1"/>
  <c r="J5313" i="1"/>
  <c r="I5314" i="1"/>
  <c r="J5314" i="1"/>
  <c r="I5315" i="1"/>
  <c r="J5315" i="1"/>
  <c r="I5316" i="1"/>
  <c r="J5316" i="1"/>
  <c r="I5317" i="1"/>
  <c r="J5317" i="1"/>
  <c r="I5318" i="1"/>
  <c r="J5318" i="1"/>
  <c r="I5319" i="1"/>
  <c r="J5319" i="1"/>
  <c r="I5320" i="1"/>
  <c r="J5320" i="1"/>
  <c r="I5321" i="1"/>
  <c r="J5321" i="1"/>
  <c r="I5322" i="1"/>
  <c r="J5322" i="1"/>
  <c r="I5323" i="1"/>
  <c r="J5323" i="1"/>
  <c r="I5324" i="1"/>
  <c r="J5324" i="1"/>
  <c r="I5325" i="1"/>
  <c r="J5325" i="1"/>
  <c r="I5326" i="1"/>
  <c r="J5326" i="1"/>
  <c r="I5327" i="1"/>
  <c r="J5327" i="1"/>
  <c r="I5328" i="1"/>
  <c r="J5328" i="1"/>
  <c r="I5329" i="1"/>
  <c r="J5329" i="1"/>
  <c r="I5330" i="1"/>
  <c r="J5330" i="1"/>
  <c r="I5331" i="1"/>
  <c r="J5331" i="1"/>
  <c r="I5332" i="1"/>
  <c r="J5332" i="1"/>
  <c r="I5333" i="1"/>
  <c r="J5333" i="1"/>
  <c r="I5334" i="1"/>
  <c r="J5334" i="1"/>
  <c r="I5335" i="1"/>
  <c r="J5335" i="1"/>
  <c r="I5336" i="1"/>
  <c r="J5336" i="1"/>
  <c r="I5337" i="1"/>
  <c r="J5337" i="1"/>
  <c r="I5338" i="1"/>
  <c r="J5338" i="1"/>
  <c r="I5339" i="1"/>
  <c r="J5339" i="1"/>
  <c r="I5340" i="1"/>
  <c r="J5340" i="1"/>
  <c r="I5341" i="1"/>
  <c r="J5341" i="1"/>
  <c r="I5342" i="1"/>
  <c r="J5342" i="1"/>
  <c r="I5343" i="1"/>
  <c r="J5343" i="1"/>
  <c r="I5344" i="1"/>
  <c r="J5344" i="1"/>
  <c r="I5345" i="1"/>
  <c r="J5345" i="1"/>
  <c r="I5346" i="1"/>
  <c r="J5346" i="1"/>
  <c r="I5347" i="1"/>
  <c r="J5347" i="1"/>
  <c r="I5348" i="1"/>
  <c r="J5348" i="1"/>
  <c r="I5349" i="1"/>
  <c r="J5349" i="1"/>
  <c r="I5350" i="1"/>
  <c r="J5350" i="1"/>
  <c r="I5351" i="1"/>
  <c r="J5351" i="1"/>
  <c r="I5352" i="1"/>
  <c r="J5352" i="1"/>
  <c r="I5353" i="1"/>
  <c r="J5353" i="1"/>
  <c r="I5354" i="1"/>
  <c r="J5354" i="1"/>
  <c r="I5355" i="1"/>
  <c r="J5355" i="1"/>
  <c r="I5356" i="1"/>
  <c r="J5356" i="1"/>
  <c r="I5357" i="1"/>
  <c r="J5357" i="1"/>
  <c r="I5358" i="1"/>
  <c r="J5358" i="1"/>
  <c r="I5359" i="1"/>
  <c r="J5359" i="1"/>
  <c r="I5360" i="1"/>
  <c r="J5360" i="1"/>
  <c r="I5361" i="1"/>
  <c r="J5361" i="1"/>
  <c r="I5362" i="1"/>
  <c r="J5362" i="1"/>
  <c r="I5363" i="1"/>
  <c r="J5363" i="1"/>
  <c r="I5364" i="1"/>
  <c r="J5364" i="1"/>
  <c r="I5365" i="1"/>
  <c r="J5365" i="1"/>
  <c r="I5366" i="1"/>
  <c r="J5366" i="1"/>
  <c r="I5367" i="1"/>
  <c r="J5367" i="1"/>
  <c r="I5368" i="1"/>
  <c r="J5368" i="1"/>
  <c r="I5369" i="1"/>
  <c r="J5369" i="1"/>
  <c r="I5370" i="1"/>
  <c r="J5370" i="1"/>
  <c r="I5371" i="1"/>
  <c r="J5371" i="1"/>
  <c r="I5372" i="1"/>
  <c r="J5372" i="1"/>
  <c r="I5373" i="1"/>
  <c r="J5373" i="1"/>
  <c r="I5374" i="1"/>
  <c r="J5374" i="1"/>
  <c r="I5375" i="1"/>
  <c r="J5375" i="1"/>
  <c r="I5376" i="1"/>
  <c r="J5376" i="1"/>
  <c r="I5377" i="1"/>
  <c r="J5377" i="1"/>
  <c r="I5378" i="1"/>
  <c r="J5378" i="1"/>
  <c r="I5379" i="1"/>
  <c r="J5379" i="1"/>
  <c r="I5380" i="1"/>
  <c r="J5380" i="1"/>
  <c r="I5381" i="1"/>
  <c r="J5381" i="1"/>
  <c r="I5382" i="1"/>
  <c r="J5382" i="1"/>
  <c r="I5383" i="1"/>
  <c r="J5383" i="1"/>
  <c r="I5384" i="1"/>
  <c r="J5384" i="1"/>
  <c r="I5385" i="1"/>
  <c r="J5385" i="1"/>
  <c r="I5386" i="1"/>
  <c r="J5386" i="1"/>
  <c r="I5387" i="1"/>
  <c r="J5387" i="1"/>
  <c r="I5388" i="1"/>
  <c r="J5388" i="1"/>
  <c r="I5389" i="1"/>
  <c r="J5389" i="1"/>
  <c r="I5390" i="1"/>
  <c r="J5390" i="1"/>
  <c r="I5391" i="1"/>
  <c r="J5391" i="1"/>
  <c r="I5392" i="1"/>
  <c r="J5392" i="1"/>
  <c r="I5393" i="1"/>
  <c r="J5393" i="1"/>
  <c r="I5394" i="1"/>
  <c r="J5394" i="1"/>
  <c r="I5395" i="1"/>
  <c r="J5395" i="1"/>
  <c r="I5396" i="1"/>
  <c r="J5396" i="1"/>
  <c r="I5397" i="1"/>
  <c r="J5397" i="1"/>
  <c r="I5398" i="1"/>
  <c r="J5398" i="1"/>
  <c r="I5399" i="1"/>
  <c r="J5399" i="1"/>
  <c r="I5400" i="1"/>
  <c r="J5400" i="1"/>
  <c r="I5401" i="1"/>
  <c r="J5401" i="1"/>
  <c r="I5402" i="1"/>
  <c r="J5402" i="1"/>
  <c r="I5403" i="1"/>
  <c r="J5403" i="1"/>
  <c r="I5404" i="1"/>
  <c r="J5404" i="1"/>
  <c r="I5405" i="1"/>
  <c r="J5405" i="1"/>
  <c r="I5406" i="1"/>
  <c r="J5406" i="1"/>
  <c r="I5407" i="1"/>
  <c r="J5407" i="1"/>
  <c r="I5408" i="1"/>
  <c r="J5408" i="1"/>
  <c r="I5409" i="1"/>
  <c r="J5409" i="1"/>
  <c r="I5410" i="1"/>
  <c r="J5410" i="1"/>
  <c r="I5411" i="1"/>
  <c r="J5411" i="1"/>
  <c r="I5412" i="1"/>
  <c r="J5412" i="1"/>
  <c r="I5413" i="1"/>
  <c r="J5413" i="1"/>
  <c r="I5414" i="1"/>
  <c r="J5414" i="1"/>
  <c r="I5415" i="1"/>
  <c r="J5415" i="1"/>
  <c r="I5416" i="1"/>
  <c r="J5416" i="1"/>
  <c r="I5417" i="1"/>
  <c r="J5417" i="1"/>
  <c r="I5418" i="1"/>
  <c r="J5418" i="1"/>
  <c r="I5419" i="1"/>
  <c r="J5419" i="1"/>
  <c r="I5420" i="1"/>
  <c r="J5420" i="1"/>
  <c r="I5421" i="1"/>
  <c r="J5421" i="1"/>
  <c r="I5422" i="1"/>
  <c r="J5422" i="1"/>
  <c r="I5423" i="1"/>
  <c r="J5423" i="1"/>
  <c r="I5424" i="1"/>
  <c r="J5424" i="1"/>
  <c r="I5425" i="1"/>
  <c r="J5425" i="1"/>
  <c r="I5426" i="1"/>
  <c r="J5426" i="1"/>
  <c r="I5427" i="1"/>
  <c r="J5427" i="1"/>
  <c r="I5428" i="1"/>
  <c r="J5428" i="1"/>
  <c r="I5429" i="1"/>
  <c r="J5429" i="1"/>
  <c r="I5430" i="1"/>
  <c r="J5430" i="1"/>
  <c r="I5431" i="1"/>
  <c r="J5431" i="1"/>
  <c r="I5432" i="1"/>
  <c r="J5432" i="1"/>
  <c r="I5433" i="1"/>
  <c r="J5433" i="1"/>
  <c r="I5434" i="1"/>
  <c r="J5434" i="1"/>
  <c r="I5435" i="1"/>
  <c r="J5435" i="1"/>
  <c r="I5436" i="1"/>
  <c r="J5436" i="1"/>
  <c r="I5437" i="1"/>
  <c r="J5437" i="1"/>
  <c r="I5438" i="1"/>
  <c r="J5438" i="1"/>
  <c r="I5439" i="1"/>
  <c r="J5439" i="1"/>
  <c r="I5440" i="1"/>
  <c r="J5440" i="1"/>
  <c r="I5441" i="1"/>
  <c r="J5441" i="1"/>
  <c r="I5442" i="1"/>
  <c r="J5442" i="1"/>
  <c r="I5443" i="1"/>
  <c r="J5443" i="1"/>
  <c r="I5444" i="1"/>
  <c r="J5444" i="1"/>
  <c r="I5445" i="1"/>
  <c r="J5445" i="1"/>
  <c r="I5446" i="1"/>
  <c r="J5446" i="1"/>
  <c r="I5447" i="1"/>
  <c r="J5447" i="1"/>
  <c r="I5448" i="1"/>
  <c r="J5448" i="1"/>
  <c r="I5449" i="1"/>
  <c r="J5449" i="1"/>
  <c r="I5450" i="1"/>
  <c r="J5450" i="1"/>
  <c r="I5451" i="1"/>
  <c r="J5451" i="1"/>
  <c r="I5452" i="1"/>
  <c r="J5452" i="1"/>
  <c r="I5453" i="1"/>
  <c r="J5453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I4322" i="1"/>
  <c r="J4322" i="1"/>
  <c r="I4323" i="1"/>
  <c r="J4323" i="1"/>
  <c r="I4324" i="1"/>
  <c r="J4324" i="1"/>
  <c r="I4325" i="1"/>
  <c r="J4325" i="1"/>
  <c r="I4326" i="1"/>
  <c r="J4326" i="1"/>
  <c r="I4327" i="1"/>
  <c r="J4327" i="1"/>
  <c r="I4328" i="1"/>
  <c r="J4328" i="1"/>
  <c r="I4329" i="1"/>
  <c r="J4329" i="1"/>
  <c r="I4330" i="1"/>
  <c r="J4330" i="1"/>
  <c r="I4331" i="1"/>
  <c r="J4331" i="1"/>
  <c r="I4332" i="1"/>
  <c r="J4332" i="1"/>
  <c r="I4333" i="1"/>
  <c r="J4333" i="1"/>
  <c r="I4334" i="1"/>
  <c r="J4334" i="1"/>
  <c r="I4335" i="1"/>
  <c r="J4335" i="1"/>
  <c r="I4336" i="1"/>
  <c r="J4336" i="1"/>
  <c r="I4337" i="1"/>
  <c r="J4337" i="1"/>
  <c r="I4338" i="1"/>
  <c r="J4338" i="1"/>
  <c r="I4339" i="1"/>
  <c r="J4339" i="1"/>
  <c r="I4340" i="1"/>
  <c r="J4340" i="1"/>
  <c r="I4341" i="1"/>
  <c r="J4341" i="1"/>
  <c r="I4342" i="1"/>
  <c r="J4342" i="1"/>
  <c r="I4343" i="1"/>
  <c r="J4343" i="1"/>
  <c r="I4344" i="1"/>
  <c r="J4344" i="1"/>
  <c r="I4345" i="1"/>
  <c r="J4345" i="1"/>
  <c r="I4346" i="1"/>
  <c r="J4346" i="1"/>
  <c r="I4347" i="1"/>
  <c r="J4347" i="1"/>
  <c r="I4348" i="1"/>
  <c r="J4348" i="1"/>
  <c r="I4349" i="1"/>
  <c r="J4349" i="1"/>
  <c r="I4350" i="1"/>
  <c r="J4350" i="1"/>
  <c r="I4351" i="1"/>
  <c r="J4351" i="1"/>
  <c r="I4352" i="1"/>
  <c r="J4352" i="1"/>
  <c r="I4353" i="1"/>
  <c r="J4353" i="1"/>
  <c r="I4354" i="1"/>
  <c r="J4354" i="1"/>
  <c r="I4355" i="1"/>
  <c r="J4355" i="1"/>
  <c r="I4356" i="1"/>
  <c r="J4356" i="1"/>
  <c r="I4357" i="1"/>
  <c r="J4357" i="1"/>
  <c r="I4358" i="1"/>
  <c r="J4358" i="1"/>
  <c r="I4359" i="1"/>
  <c r="J4359" i="1"/>
  <c r="I4360" i="1"/>
  <c r="J4360" i="1"/>
  <c r="I4361" i="1"/>
  <c r="J4361" i="1"/>
  <c r="I4362" i="1"/>
  <c r="J4362" i="1"/>
  <c r="I4363" i="1"/>
  <c r="J4363" i="1"/>
  <c r="I4364" i="1"/>
  <c r="J4364" i="1"/>
  <c r="I4365" i="1"/>
  <c r="J4365" i="1"/>
  <c r="I4366" i="1"/>
  <c r="J4366" i="1"/>
  <c r="I4367" i="1"/>
  <c r="J4367" i="1"/>
  <c r="I4368" i="1"/>
  <c r="J4368" i="1"/>
  <c r="I4369" i="1"/>
  <c r="J4369" i="1"/>
  <c r="I4370" i="1"/>
  <c r="J4370" i="1"/>
  <c r="I4371" i="1"/>
  <c r="J4371" i="1"/>
  <c r="I4372" i="1"/>
  <c r="J4372" i="1"/>
  <c r="I4373" i="1"/>
  <c r="J4373" i="1"/>
  <c r="I4374" i="1"/>
  <c r="J4374" i="1"/>
  <c r="I4375" i="1"/>
  <c r="J4375" i="1"/>
  <c r="I4376" i="1"/>
  <c r="J4376" i="1"/>
  <c r="I4377" i="1"/>
  <c r="J4377" i="1"/>
  <c r="I4378" i="1"/>
  <c r="J4378" i="1"/>
  <c r="I4379" i="1"/>
  <c r="J4379" i="1"/>
  <c r="I4380" i="1"/>
  <c r="J4380" i="1"/>
  <c r="I4381" i="1"/>
  <c r="J4381" i="1"/>
  <c r="I4382" i="1"/>
  <c r="J4382" i="1"/>
  <c r="I4383" i="1"/>
  <c r="J4383" i="1"/>
  <c r="I4384" i="1"/>
  <c r="J4384" i="1"/>
  <c r="I4385" i="1"/>
  <c r="J4385" i="1"/>
  <c r="I4386" i="1"/>
  <c r="J4386" i="1"/>
  <c r="I4387" i="1"/>
  <c r="J4387" i="1"/>
  <c r="I4388" i="1"/>
  <c r="J4388" i="1"/>
  <c r="I4389" i="1"/>
  <c r="J4389" i="1"/>
  <c r="I4390" i="1"/>
  <c r="J4390" i="1"/>
  <c r="I4391" i="1"/>
  <c r="J4391" i="1"/>
  <c r="I4392" i="1"/>
  <c r="J4392" i="1"/>
  <c r="I4393" i="1"/>
  <c r="J4393" i="1"/>
  <c r="I4394" i="1"/>
  <c r="J4394" i="1"/>
  <c r="I4395" i="1"/>
  <c r="J4395" i="1"/>
  <c r="I4396" i="1"/>
  <c r="J4396" i="1"/>
  <c r="I4397" i="1"/>
  <c r="J4397" i="1"/>
  <c r="I4398" i="1"/>
  <c r="J4398" i="1"/>
  <c r="I4399" i="1"/>
  <c r="J4399" i="1"/>
  <c r="I4400" i="1"/>
  <c r="J4400" i="1"/>
  <c r="I4401" i="1"/>
  <c r="J4401" i="1"/>
  <c r="I4402" i="1"/>
  <c r="J4402" i="1"/>
  <c r="I4403" i="1"/>
  <c r="J4403" i="1"/>
  <c r="I4404" i="1"/>
  <c r="J4404" i="1"/>
  <c r="I4405" i="1"/>
  <c r="J4405" i="1"/>
  <c r="I4406" i="1"/>
  <c r="J4406" i="1"/>
  <c r="I4407" i="1"/>
  <c r="J4407" i="1"/>
  <c r="I4408" i="1"/>
  <c r="J4408" i="1"/>
  <c r="I4409" i="1"/>
  <c r="J4409" i="1"/>
  <c r="I4410" i="1"/>
  <c r="J4410" i="1"/>
  <c r="I4411" i="1"/>
  <c r="J4411" i="1"/>
  <c r="I4412" i="1"/>
  <c r="J4412" i="1"/>
  <c r="I4413" i="1"/>
  <c r="J4413" i="1"/>
  <c r="I4414" i="1"/>
  <c r="J4414" i="1"/>
  <c r="I4415" i="1"/>
  <c r="J4415" i="1"/>
  <c r="I4416" i="1"/>
  <c r="J4416" i="1"/>
  <c r="I4417" i="1"/>
  <c r="J4417" i="1"/>
  <c r="I4418" i="1"/>
  <c r="J4418" i="1"/>
  <c r="I4419" i="1"/>
  <c r="J4419" i="1"/>
  <c r="I4420" i="1"/>
  <c r="J4420" i="1"/>
  <c r="I4421" i="1"/>
  <c r="J4421" i="1"/>
  <c r="I4422" i="1"/>
  <c r="J4422" i="1"/>
  <c r="I4423" i="1"/>
  <c r="J4423" i="1"/>
  <c r="I4424" i="1"/>
  <c r="J4424" i="1"/>
  <c r="I4425" i="1"/>
  <c r="J4425" i="1"/>
  <c r="I4426" i="1"/>
  <c r="J4426" i="1"/>
  <c r="I4427" i="1"/>
  <c r="J4427" i="1"/>
  <c r="I4428" i="1"/>
  <c r="J4428" i="1"/>
  <c r="I4429" i="1"/>
  <c r="J4429" i="1"/>
  <c r="I4430" i="1"/>
  <c r="J4430" i="1"/>
  <c r="I4431" i="1"/>
  <c r="J4431" i="1"/>
  <c r="I4432" i="1"/>
  <c r="J4432" i="1"/>
  <c r="I4433" i="1"/>
  <c r="J4433" i="1"/>
  <c r="I4434" i="1"/>
  <c r="J4434" i="1"/>
  <c r="I4435" i="1"/>
  <c r="J4435" i="1"/>
  <c r="I4436" i="1"/>
  <c r="J4436" i="1"/>
  <c r="I4437" i="1"/>
  <c r="J4437" i="1"/>
  <c r="I4438" i="1"/>
  <c r="J4438" i="1"/>
  <c r="I4439" i="1"/>
  <c r="J4439" i="1"/>
  <c r="I4440" i="1"/>
  <c r="J4440" i="1"/>
  <c r="I4441" i="1"/>
  <c r="J4441" i="1"/>
  <c r="I4442" i="1"/>
  <c r="J4442" i="1"/>
  <c r="I4443" i="1"/>
  <c r="J4443" i="1"/>
  <c r="I4444" i="1"/>
  <c r="J4444" i="1"/>
  <c r="I4445" i="1"/>
  <c r="J4445" i="1"/>
  <c r="I4446" i="1"/>
  <c r="J4446" i="1"/>
  <c r="I4447" i="1"/>
  <c r="J4447" i="1"/>
  <c r="I4448" i="1"/>
  <c r="J4448" i="1"/>
  <c r="I4449" i="1"/>
  <c r="J4449" i="1"/>
  <c r="I4450" i="1"/>
  <c r="J4450" i="1"/>
  <c r="I4451" i="1"/>
  <c r="J4451" i="1"/>
  <c r="I4452" i="1"/>
  <c r="J4452" i="1"/>
  <c r="I4453" i="1"/>
  <c r="J4453" i="1"/>
  <c r="I4454" i="1"/>
  <c r="J4454" i="1"/>
  <c r="I4455" i="1"/>
  <c r="J4455" i="1"/>
  <c r="I4456" i="1"/>
  <c r="J4456" i="1"/>
  <c r="I4457" i="1"/>
  <c r="J4457" i="1"/>
  <c r="I4458" i="1"/>
  <c r="J4458" i="1"/>
  <c r="I4459" i="1"/>
  <c r="J4459" i="1"/>
  <c r="I4460" i="1"/>
  <c r="J4460" i="1"/>
  <c r="I4461" i="1"/>
  <c r="J4461" i="1"/>
  <c r="I4462" i="1"/>
  <c r="J4462" i="1"/>
  <c r="I4463" i="1"/>
  <c r="J4463" i="1"/>
  <c r="I4464" i="1"/>
  <c r="J4464" i="1"/>
  <c r="I4465" i="1"/>
  <c r="J4465" i="1"/>
  <c r="I4466" i="1"/>
  <c r="J4466" i="1"/>
  <c r="I4467" i="1"/>
  <c r="J4467" i="1"/>
  <c r="I4468" i="1"/>
  <c r="J4468" i="1"/>
  <c r="I4469" i="1"/>
  <c r="J4469" i="1"/>
  <c r="I4470" i="1"/>
  <c r="J4470" i="1"/>
  <c r="I4471" i="1"/>
  <c r="J4471" i="1"/>
  <c r="I4472" i="1"/>
  <c r="J4472" i="1"/>
  <c r="I4473" i="1"/>
  <c r="J4473" i="1"/>
  <c r="I4474" i="1"/>
  <c r="J4474" i="1"/>
  <c r="I4475" i="1"/>
  <c r="J4475" i="1"/>
  <c r="I4476" i="1"/>
  <c r="J4476" i="1"/>
  <c r="I4477" i="1"/>
  <c r="J4477" i="1"/>
  <c r="I4478" i="1"/>
  <c r="J4478" i="1"/>
  <c r="I4479" i="1"/>
  <c r="J4479" i="1"/>
  <c r="I4480" i="1"/>
  <c r="J4480" i="1"/>
  <c r="I4481" i="1"/>
  <c r="J4481" i="1"/>
  <c r="I4482" i="1"/>
  <c r="J4482" i="1"/>
  <c r="I4483" i="1"/>
  <c r="J4483" i="1"/>
  <c r="I4484" i="1"/>
  <c r="J4484" i="1"/>
  <c r="I4485" i="1"/>
  <c r="J4485" i="1"/>
  <c r="I4486" i="1"/>
  <c r="J4486" i="1"/>
  <c r="I4487" i="1"/>
  <c r="J4487" i="1"/>
  <c r="I4488" i="1"/>
  <c r="J4488" i="1"/>
  <c r="I4489" i="1"/>
  <c r="J4489" i="1"/>
  <c r="I4490" i="1"/>
  <c r="J4490" i="1"/>
  <c r="I4491" i="1"/>
  <c r="J4491" i="1"/>
  <c r="I4492" i="1"/>
  <c r="J4492" i="1"/>
  <c r="I4493" i="1"/>
  <c r="J4493" i="1"/>
  <c r="I4494" i="1"/>
  <c r="J4494" i="1"/>
  <c r="I4495" i="1"/>
  <c r="J4495" i="1"/>
  <c r="I4496" i="1"/>
  <c r="J4496" i="1"/>
  <c r="I4497" i="1"/>
  <c r="J4497" i="1"/>
  <c r="I4498" i="1"/>
  <c r="J4498" i="1"/>
  <c r="I4499" i="1"/>
  <c r="J4499" i="1"/>
  <c r="I4500" i="1"/>
  <c r="J4500" i="1"/>
  <c r="I4501" i="1"/>
  <c r="J4501" i="1"/>
  <c r="I4502" i="1"/>
  <c r="J4502" i="1"/>
  <c r="I4503" i="1"/>
  <c r="J4503" i="1"/>
  <c r="I4504" i="1"/>
  <c r="J4504" i="1"/>
  <c r="I4505" i="1"/>
  <c r="J4505" i="1"/>
  <c r="I4506" i="1"/>
  <c r="J4506" i="1"/>
  <c r="I4507" i="1"/>
  <c r="J4507" i="1"/>
  <c r="I4508" i="1"/>
  <c r="J4508" i="1"/>
  <c r="I4509" i="1"/>
  <c r="J4509" i="1"/>
  <c r="I4510" i="1"/>
  <c r="J4510" i="1"/>
  <c r="I4511" i="1"/>
  <c r="J4511" i="1"/>
  <c r="I4512" i="1"/>
  <c r="J4512" i="1"/>
  <c r="I4513" i="1"/>
  <c r="J4513" i="1"/>
  <c r="I4514" i="1"/>
  <c r="J4514" i="1"/>
  <c r="I4515" i="1"/>
  <c r="J4515" i="1"/>
  <c r="I4516" i="1"/>
  <c r="J4516" i="1"/>
  <c r="I4517" i="1"/>
  <c r="J4517" i="1"/>
  <c r="I4518" i="1"/>
  <c r="J4518" i="1"/>
  <c r="I4519" i="1"/>
  <c r="J4519" i="1"/>
  <c r="I4520" i="1"/>
  <c r="J4520" i="1"/>
  <c r="I4521" i="1"/>
  <c r="J4521" i="1"/>
  <c r="I4522" i="1"/>
  <c r="J4522" i="1"/>
  <c r="I4523" i="1"/>
  <c r="J4523" i="1"/>
  <c r="I4524" i="1"/>
  <c r="J4524" i="1"/>
  <c r="I4525" i="1"/>
  <c r="J4525" i="1"/>
  <c r="I4526" i="1"/>
  <c r="J4526" i="1"/>
  <c r="I4527" i="1"/>
  <c r="J4527" i="1"/>
  <c r="I4528" i="1"/>
  <c r="J4528" i="1"/>
  <c r="I4529" i="1"/>
  <c r="J4529" i="1"/>
  <c r="I4530" i="1"/>
  <c r="J4530" i="1"/>
  <c r="I4531" i="1"/>
  <c r="J4531" i="1"/>
  <c r="I4532" i="1"/>
  <c r="J4532" i="1"/>
  <c r="I4533" i="1"/>
  <c r="J4533" i="1"/>
  <c r="I4534" i="1"/>
  <c r="J4534" i="1"/>
  <c r="I4535" i="1"/>
  <c r="J4535" i="1"/>
  <c r="I4536" i="1"/>
  <c r="J4536" i="1"/>
  <c r="I4537" i="1"/>
  <c r="J4537" i="1"/>
  <c r="I4538" i="1"/>
  <c r="J4538" i="1"/>
  <c r="I4539" i="1"/>
  <c r="J4539" i="1"/>
  <c r="I4540" i="1"/>
  <c r="J4540" i="1"/>
  <c r="I4541" i="1"/>
  <c r="J4541" i="1"/>
  <c r="I4542" i="1"/>
  <c r="J4542" i="1"/>
  <c r="I4543" i="1"/>
  <c r="J4543" i="1"/>
  <c r="I4544" i="1"/>
  <c r="J4544" i="1"/>
  <c r="I4545" i="1"/>
  <c r="J4545" i="1"/>
  <c r="I4546" i="1"/>
  <c r="J4546" i="1"/>
  <c r="I4547" i="1"/>
  <c r="J4547" i="1"/>
  <c r="I4548" i="1"/>
  <c r="J4548" i="1"/>
  <c r="I4549" i="1"/>
  <c r="J4549" i="1"/>
  <c r="I4550" i="1"/>
  <c r="J4550" i="1"/>
  <c r="I4551" i="1"/>
  <c r="J4551" i="1"/>
  <c r="I4552" i="1"/>
  <c r="J4552" i="1"/>
  <c r="I4553" i="1"/>
  <c r="J4553" i="1"/>
  <c r="I4554" i="1"/>
  <c r="J4554" i="1"/>
  <c r="I4555" i="1"/>
  <c r="J4555" i="1"/>
  <c r="I4556" i="1"/>
  <c r="J4556" i="1"/>
  <c r="I4557" i="1"/>
  <c r="J4557" i="1"/>
  <c r="I4558" i="1"/>
  <c r="J4558" i="1"/>
  <c r="I4559" i="1"/>
  <c r="J4559" i="1"/>
  <c r="I4560" i="1"/>
  <c r="J4560" i="1"/>
  <c r="I4561" i="1"/>
  <c r="J4561" i="1"/>
  <c r="I4562" i="1"/>
  <c r="J4562" i="1"/>
  <c r="I4563" i="1"/>
  <c r="J4563" i="1"/>
  <c r="I4564" i="1"/>
  <c r="J4564" i="1"/>
  <c r="I4565" i="1"/>
  <c r="J4565" i="1"/>
  <c r="I4566" i="1"/>
  <c r="J4566" i="1"/>
  <c r="I4567" i="1"/>
  <c r="J4567" i="1"/>
  <c r="I4568" i="1"/>
  <c r="J4568" i="1"/>
  <c r="I4569" i="1"/>
  <c r="J4569" i="1"/>
  <c r="I4570" i="1"/>
  <c r="J4570" i="1"/>
  <c r="I4571" i="1"/>
  <c r="J4571" i="1"/>
  <c r="I4572" i="1"/>
  <c r="J4572" i="1"/>
  <c r="I4573" i="1"/>
  <c r="J4573" i="1"/>
  <c r="I4574" i="1"/>
  <c r="J4574" i="1"/>
  <c r="I4575" i="1"/>
  <c r="J4575" i="1"/>
  <c r="I4576" i="1"/>
  <c r="J4576" i="1"/>
  <c r="I4577" i="1"/>
  <c r="J4577" i="1"/>
  <c r="I4578" i="1"/>
  <c r="J4578" i="1"/>
  <c r="I4579" i="1"/>
  <c r="J4579" i="1"/>
  <c r="I4580" i="1"/>
  <c r="J4580" i="1"/>
  <c r="I4581" i="1"/>
  <c r="J4581" i="1"/>
  <c r="I4582" i="1"/>
  <c r="J4582" i="1"/>
  <c r="I4583" i="1"/>
  <c r="J4583" i="1"/>
  <c r="I4584" i="1"/>
  <c r="J4584" i="1"/>
  <c r="I4585" i="1"/>
  <c r="J4585" i="1"/>
  <c r="I4586" i="1"/>
  <c r="J4586" i="1"/>
  <c r="I4587" i="1"/>
  <c r="J4587" i="1"/>
  <c r="I4588" i="1"/>
  <c r="J4588" i="1"/>
  <c r="I4589" i="1"/>
  <c r="J4589" i="1"/>
  <c r="I4590" i="1"/>
  <c r="J4590" i="1"/>
  <c r="I4591" i="1"/>
  <c r="J4591" i="1"/>
  <c r="I4592" i="1"/>
  <c r="J4592" i="1"/>
  <c r="I4593" i="1"/>
  <c r="J4593" i="1"/>
  <c r="I4594" i="1"/>
  <c r="J4594" i="1"/>
  <c r="I4595" i="1"/>
  <c r="J4595" i="1"/>
  <c r="I4596" i="1"/>
  <c r="J4596" i="1"/>
  <c r="I4597" i="1"/>
  <c r="J4597" i="1"/>
  <c r="I4598" i="1"/>
  <c r="J4598" i="1"/>
  <c r="I4599" i="1"/>
  <c r="J4599" i="1"/>
  <c r="I4600" i="1"/>
  <c r="J4600" i="1"/>
  <c r="I4601" i="1"/>
  <c r="J4601" i="1"/>
  <c r="I4602" i="1"/>
  <c r="J4602" i="1"/>
  <c r="I4603" i="1"/>
  <c r="J4603" i="1"/>
  <c r="I4604" i="1"/>
  <c r="J4604" i="1"/>
  <c r="I4605" i="1"/>
  <c r="J4605" i="1"/>
  <c r="I4606" i="1"/>
  <c r="J4606" i="1"/>
  <c r="I4607" i="1"/>
  <c r="J4607" i="1"/>
  <c r="I4608" i="1"/>
  <c r="J4608" i="1"/>
  <c r="I4609" i="1"/>
  <c r="J4609" i="1"/>
  <c r="I4610" i="1"/>
  <c r="J4610" i="1"/>
  <c r="I4611" i="1"/>
  <c r="J4611" i="1"/>
  <c r="I4612" i="1"/>
  <c r="J4612" i="1"/>
  <c r="I4613" i="1"/>
  <c r="J4613" i="1"/>
  <c r="I4614" i="1"/>
  <c r="J4614" i="1"/>
  <c r="I4615" i="1"/>
  <c r="J4615" i="1"/>
  <c r="I4616" i="1"/>
  <c r="J4616" i="1"/>
  <c r="I4617" i="1"/>
  <c r="J4617" i="1"/>
  <c r="I4618" i="1"/>
  <c r="J4618" i="1"/>
  <c r="I4619" i="1"/>
  <c r="J4619" i="1"/>
  <c r="I4620" i="1"/>
  <c r="J4620" i="1"/>
  <c r="I4621" i="1"/>
  <c r="J4621" i="1"/>
  <c r="I4622" i="1"/>
  <c r="J4622" i="1"/>
  <c r="I4623" i="1"/>
  <c r="J4623" i="1"/>
  <c r="I4624" i="1"/>
  <c r="J4624" i="1"/>
  <c r="I4625" i="1"/>
  <c r="J4625" i="1"/>
  <c r="I4626" i="1"/>
  <c r="J4626" i="1"/>
  <c r="I4627" i="1"/>
  <c r="J4627" i="1"/>
  <c r="I4628" i="1"/>
  <c r="J4628" i="1"/>
  <c r="I4629" i="1"/>
  <c r="J4629" i="1"/>
  <c r="I4630" i="1"/>
  <c r="J4630" i="1"/>
  <c r="I4631" i="1"/>
  <c r="J4631" i="1"/>
  <c r="I4632" i="1"/>
  <c r="J4632" i="1"/>
  <c r="I4633" i="1"/>
  <c r="J4633" i="1"/>
  <c r="I4634" i="1"/>
  <c r="J4634" i="1"/>
  <c r="I4635" i="1"/>
  <c r="J4635" i="1"/>
  <c r="I4636" i="1"/>
  <c r="J4636" i="1"/>
  <c r="I4637" i="1"/>
  <c r="J4637" i="1"/>
  <c r="I4638" i="1"/>
  <c r="J4638" i="1"/>
  <c r="I4639" i="1"/>
  <c r="J4639" i="1"/>
  <c r="I4640" i="1"/>
  <c r="J4640" i="1"/>
  <c r="I4641" i="1"/>
  <c r="J4641" i="1"/>
  <c r="I4642" i="1"/>
  <c r="J4642" i="1"/>
  <c r="I4643" i="1"/>
  <c r="J4643" i="1"/>
  <c r="I4644" i="1"/>
  <c r="J4644" i="1"/>
  <c r="I4645" i="1"/>
  <c r="J4645" i="1"/>
  <c r="I4646" i="1"/>
  <c r="J4646" i="1"/>
  <c r="I4647" i="1"/>
  <c r="J4647" i="1"/>
  <c r="I4648" i="1"/>
  <c r="J4648" i="1"/>
  <c r="I4649" i="1"/>
  <c r="J4649" i="1"/>
  <c r="I4650" i="1"/>
  <c r="J4650" i="1"/>
  <c r="I4651" i="1"/>
  <c r="J4651" i="1"/>
  <c r="I4652" i="1"/>
  <c r="J4652" i="1"/>
  <c r="I4653" i="1"/>
  <c r="J4653" i="1"/>
  <c r="I4654" i="1"/>
  <c r="J4654" i="1"/>
  <c r="I4655" i="1"/>
  <c r="J4655" i="1"/>
  <c r="I4656" i="1"/>
  <c r="J4656" i="1"/>
  <c r="I4657" i="1"/>
  <c r="J4657" i="1"/>
  <c r="I4658" i="1"/>
  <c r="J4658" i="1"/>
  <c r="I4659" i="1"/>
  <c r="J4659" i="1"/>
  <c r="I4660" i="1"/>
  <c r="J4660" i="1"/>
  <c r="I4661" i="1"/>
  <c r="J4661" i="1"/>
  <c r="I4662" i="1"/>
  <c r="J4662" i="1"/>
  <c r="I4663" i="1"/>
  <c r="J4663" i="1"/>
  <c r="I4664" i="1"/>
  <c r="J4664" i="1"/>
  <c r="I4665" i="1"/>
  <c r="J4665" i="1"/>
  <c r="I4666" i="1"/>
  <c r="J4666" i="1"/>
  <c r="I4667" i="1"/>
  <c r="J4667" i="1"/>
  <c r="I4668" i="1"/>
  <c r="J4668" i="1"/>
  <c r="I4669" i="1"/>
  <c r="J4669" i="1"/>
  <c r="I4670" i="1"/>
  <c r="J4670" i="1"/>
  <c r="I4671" i="1"/>
  <c r="J4671" i="1"/>
  <c r="I4672" i="1"/>
  <c r="J4672" i="1"/>
  <c r="I4673" i="1"/>
  <c r="J4673" i="1"/>
  <c r="I4674" i="1"/>
  <c r="J4674" i="1"/>
  <c r="I4675" i="1"/>
  <c r="J4675" i="1"/>
  <c r="I4676" i="1"/>
  <c r="J4676" i="1"/>
  <c r="I4677" i="1"/>
  <c r="J4677" i="1"/>
  <c r="I4678" i="1"/>
  <c r="J4678" i="1"/>
  <c r="I4679" i="1"/>
  <c r="J4679" i="1"/>
  <c r="I4680" i="1"/>
  <c r="J4680" i="1"/>
  <c r="I4681" i="1"/>
  <c r="J4681" i="1"/>
  <c r="I4682" i="1"/>
  <c r="J4682" i="1"/>
  <c r="I4683" i="1"/>
  <c r="J4683" i="1"/>
  <c r="I4684" i="1"/>
  <c r="J4684" i="1"/>
  <c r="I4685" i="1"/>
  <c r="J4685" i="1"/>
  <c r="I4686" i="1"/>
  <c r="J4686" i="1"/>
  <c r="I4687" i="1"/>
  <c r="J4687" i="1"/>
  <c r="I4688" i="1"/>
  <c r="J4688" i="1"/>
  <c r="I4689" i="1"/>
  <c r="J4689" i="1"/>
  <c r="I4690" i="1"/>
  <c r="J4690" i="1"/>
  <c r="I4691" i="1"/>
  <c r="J4691" i="1"/>
  <c r="I4692" i="1"/>
  <c r="J4692" i="1"/>
  <c r="I4693" i="1"/>
  <c r="J4693" i="1"/>
  <c r="I4694" i="1"/>
  <c r="J4694" i="1"/>
  <c r="I4695" i="1"/>
  <c r="J4695" i="1"/>
  <c r="I4696" i="1"/>
  <c r="J4696" i="1"/>
  <c r="I4697" i="1"/>
  <c r="J4697" i="1"/>
  <c r="I4698" i="1"/>
  <c r="J4698" i="1"/>
  <c r="I4699" i="1"/>
  <c r="J4699" i="1"/>
  <c r="I4700" i="1"/>
  <c r="J4700" i="1"/>
  <c r="I4701" i="1"/>
  <c r="J4701" i="1"/>
  <c r="I4702" i="1"/>
  <c r="J4702" i="1"/>
  <c r="I4703" i="1"/>
  <c r="J4703" i="1"/>
  <c r="I4704" i="1"/>
  <c r="J4704" i="1"/>
  <c r="I4705" i="1"/>
  <c r="J4705" i="1"/>
  <c r="I4706" i="1"/>
  <c r="J4706" i="1"/>
  <c r="I4707" i="1"/>
  <c r="J4707" i="1"/>
  <c r="I4708" i="1"/>
  <c r="J4708" i="1"/>
  <c r="I4709" i="1"/>
  <c r="J4709" i="1"/>
  <c r="I4710" i="1"/>
  <c r="J4710" i="1"/>
  <c r="I4711" i="1"/>
  <c r="J4711" i="1"/>
  <c r="I4712" i="1"/>
  <c r="J4712" i="1"/>
  <c r="I4713" i="1"/>
  <c r="J4713" i="1"/>
  <c r="I4714" i="1"/>
  <c r="J4714" i="1"/>
  <c r="I4715" i="1"/>
  <c r="J4715" i="1"/>
  <c r="I4716" i="1"/>
  <c r="J4716" i="1"/>
  <c r="I4717" i="1"/>
  <c r="J4717" i="1"/>
  <c r="I4718" i="1"/>
  <c r="J4718" i="1"/>
  <c r="I4719" i="1"/>
  <c r="J4719" i="1"/>
  <c r="I4720" i="1"/>
  <c r="J4720" i="1"/>
  <c r="I4721" i="1"/>
  <c r="J4721" i="1"/>
  <c r="I4722" i="1"/>
  <c r="J4722" i="1"/>
  <c r="I4723" i="1"/>
  <c r="J4723" i="1"/>
  <c r="I4724" i="1"/>
  <c r="J4724" i="1"/>
  <c r="I4725" i="1"/>
  <c r="J4725" i="1"/>
  <c r="I4726" i="1"/>
  <c r="J4726" i="1"/>
  <c r="I4727" i="1"/>
  <c r="J4727" i="1"/>
  <c r="I4728" i="1"/>
  <c r="J4728" i="1"/>
  <c r="I4729" i="1"/>
  <c r="J4729" i="1"/>
  <c r="I4730" i="1"/>
  <c r="J4730" i="1"/>
  <c r="I4731" i="1"/>
  <c r="J4731" i="1"/>
  <c r="I4732" i="1"/>
  <c r="J4732" i="1"/>
  <c r="I4733" i="1"/>
  <c r="J4733" i="1"/>
  <c r="I4734" i="1"/>
  <c r="J4734" i="1"/>
  <c r="I4735" i="1"/>
  <c r="J4735" i="1"/>
  <c r="I4736" i="1"/>
  <c r="J4736" i="1"/>
  <c r="I4737" i="1"/>
  <c r="J4737" i="1"/>
  <c r="I4738" i="1"/>
  <c r="J4738" i="1"/>
  <c r="I4739" i="1"/>
  <c r="J4739" i="1"/>
  <c r="I4740" i="1"/>
  <c r="J4740" i="1"/>
  <c r="I4741" i="1"/>
  <c r="J4741" i="1"/>
  <c r="I4742" i="1"/>
  <c r="J4742" i="1"/>
  <c r="I4743" i="1"/>
  <c r="J4743" i="1"/>
  <c r="I4744" i="1"/>
  <c r="J4744" i="1"/>
  <c r="I4745" i="1"/>
  <c r="J4745" i="1"/>
  <c r="I4746" i="1"/>
  <c r="J4746" i="1"/>
  <c r="I4747" i="1"/>
  <c r="J4747" i="1"/>
  <c r="I4748" i="1"/>
  <c r="J4748" i="1"/>
  <c r="I4749" i="1"/>
  <c r="J4749" i="1"/>
  <c r="I4750" i="1"/>
  <c r="J4750" i="1"/>
  <c r="I4751" i="1"/>
  <c r="J4751" i="1"/>
  <c r="I4752" i="1"/>
  <c r="J4752" i="1"/>
  <c r="I4753" i="1"/>
  <c r="J4753" i="1"/>
  <c r="I4754" i="1"/>
  <c r="J4754" i="1"/>
  <c r="I4755" i="1"/>
  <c r="J4755" i="1"/>
  <c r="I4756" i="1"/>
  <c r="J4756" i="1"/>
  <c r="I4757" i="1"/>
  <c r="J4757" i="1"/>
  <c r="I4758" i="1"/>
  <c r="J4758" i="1"/>
  <c r="I4759" i="1"/>
  <c r="J4759" i="1"/>
  <c r="I4760" i="1"/>
  <c r="J4760" i="1"/>
  <c r="I4761" i="1"/>
  <c r="J4761" i="1"/>
  <c r="I4762" i="1"/>
  <c r="J4762" i="1"/>
  <c r="I4763" i="1"/>
  <c r="J4763" i="1"/>
  <c r="I4764" i="1"/>
  <c r="J4764" i="1"/>
  <c r="I4765" i="1"/>
  <c r="J4765" i="1"/>
  <c r="I4766" i="1"/>
  <c r="J4766" i="1"/>
  <c r="I4767" i="1"/>
  <c r="J4767" i="1"/>
  <c r="I4768" i="1"/>
  <c r="J4768" i="1"/>
  <c r="I4769" i="1"/>
  <c r="J4769" i="1"/>
  <c r="I4770" i="1"/>
  <c r="J4770" i="1"/>
  <c r="I4771" i="1"/>
  <c r="J4771" i="1"/>
  <c r="I4772" i="1"/>
  <c r="J4772" i="1"/>
  <c r="I4773" i="1"/>
  <c r="J4773" i="1"/>
  <c r="I4774" i="1"/>
  <c r="J4774" i="1"/>
  <c r="I4775" i="1"/>
  <c r="J4775" i="1"/>
  <c r="I4776" i="1"/>
  <c r="J4776" i="1"/>
  <c r="I4777" i="1"/>
  <c r="J4777" i="1"/>
  <c r="I4778" i="1"/>
  <c r="J4778" i="1"/>
  <c r="I4779" i="1"/>
  <c r="J4779" i="1"/>
  <c r="I4780" i="1"/>
  <c r="J4780" i="1"/>
  <c r="I4781" i="1"/>
  <c r="J4781" i="1"/>
  <c r="I4782" i="1"/>
  <c r="J4782" i="1"/>
  <c r="I4783" i="1"/>
  <c r="J4783" i="1"/>
  <c r="I4784" i="1"/>
  <c r="J4784" i="1"/>
  <c r="I4785" i="1"/>
  <c r="J4785" i="1"/>
  <c r="I4786" i="1"/>
  <c r="J4786" i="1"/>
  <c r="I4787" i="1"/>
  <c r="J4787" i="1"/>
  <c r="I4788" i="1"/>
  <c r="J4788" i="1"/>
  <c r="I4789" i="1"/>
  <c r="J4789" i="1"/>
  <c r="I4790" i="1"/>
  <c r="J4790" i="1"/>
  <c r="I4791" i="1"/>
  <c r="J4791" i="1"/>
  <c r="I4792" i="1"/>
  <c r="J4792" i="1"/>
  <c r="I4793" i="1"/>
  <c r="J4793" i="1"/>
  <c r="I4794" i="1"/>
  <c r="J4794" i="1"/>
  <c r="I4795" i="1"/>
  <c r="J4795" i="1"/>
  <c r="I4796" i="1"/>
  <c r="J4796" i="1"/>
  <c r="I4797" i="1"/>
  <c r="J4797" i="1"/>
  <c r="I4798" i="1"/>
  <c r="J4798" i="1"/>
  <c r="I4799" i="1"/>
  <c r="J4799" i="1"/>
  <c r="I4800" i="1"/>
  <c r="J4800" i="1"/>
  <c r="I4801" i="1"/>
  <c r="J4801" i="1"/>
  <c r="I4802" i="1"/>
  <c r="J4802" i="1"/>
  <c r="I4803" i="1"/>
  <c r="J4803" i="1"/>
  <c r="I4804" i="1"/>
  <c r="J4804" i="1"/>
  <c r="I4805" i="1"/>
  <c r="J4805" i="1"/>
  <c r="I4806" i="1"/>
  <c r="J4806" i="1"/>
  <c r="I4807" i="1"/>
  <c r="J4807" i="1"/>
  <c r="I4808" i="1"/>
  <c r="J4808" i="1"/>
  <c r="I4809" i="1"/>
  <c r="J4809" i="1"/>
  <c r="I4810" i="1"/>
  <c r="J4810" i="1"/>
  <c r="I4811" i="1"/>
  <c r="J4811" i="1"/>
  <c r="I4812" i="1"/>
  <c r="J4812" i="1"/>
  <c r="I4813" i="1"/>
  <c r="J4813" i="1"/>
  <c r="I4814" i="1"/>
  <c r="J4814" i="1"/>
  <c r="I4815" i="1"/>
  <c r="J4815" i="1"/>
  <c r="I4816" i="1"/>
  <c r="J4816" i="1"/>
  <c r="I4817" i="1"/>
  <c r="J4817" i="1"/>
  <c r="I4818" i="1"/>
  <c r="J4818" i="1"/>
  <c r="I4819" i="1"/>
  <c r="J4819" i="1"/>
  <c r="I4820" i="1"/>
  <c r="J4820" i="1"/>
  <c r="I4821" i="1"/>
  <c r="J4821" i="1"/>
  <c r="I4822" i="1"/>
  <c r="J4822" i="1"/>
  <c r="I4823" i="1"/>
  <c r="J4823" i="1"/>
  <c r="I4824" i="1"/>
  <c r="J4824" i="1"/>
  <c r="I4825" i="1"/>
  <c r="J4825" i="1"/>
  <c r="I4826" i="1"/>
  <c r="J4826" i="1"/>
  <c r="I4827" i="1"/>
  <c r="J4827" i="1"/>
  <c r="I4828" i="1"/>
  <c r="J4828" i="1"/>
  <c r="I4829" i="1"/>
  <c r="J4829" i="1"/>
  <c r="I4830" i="1"/>
  <c r="J4830" i="1"/>
  <c r="I4831" i="1"/>
  <c r="J4831" i="1"/>
  <c r="I4832" i="1"/>
  <c r="J4832" i="1"/>
  <c r="I4833" i="1"/>
  <c r="J4833" i="1"/>
  <c r="I4834" i="1"/>
  <c r="J4834" i="1"/>
  <c r="I4835" i="1"/>
  <c r="J4835" i="1"/>
  <c r="I4836" i="1"/>
  <c r="J4836" i="1"/>
  <c r="I4837" i="1"/>
  <c r="J4837" i="1"/>
  <c r="I4838" i="1"/>
  <c r="J4838" i="1"/>
  <c r="I4839" i="1"/>
  <c r="J4839" i="1"/>
  <c r="I4840" i="1"/>
  <c r="J4840" i="1"/>
  <c r="I4841" i="1"/>
  <c r="J4841" i="1"/>
  <c r="I4842" i="1"/>
  <c r="J4842" i="1"/>
  <c r="I4843" i="1"/>
  <c r="J4843" i="1"/>
  <c r="I4844" i="1"/>
  <c r="J4844" i="1"/>
  <c r="I4845" i="1"/>
  <c r="J4845" i="1"/>
  <c r="I4846" i="1"/>
  <c r="J4846" i="1"/>
  <c r="I4847" i="1"/>
  <c r="J4847" i="1"/>
  <c r="I4848" i="1"/>
  <c r="J4848" i="1"/>
  <c r="I4849" i="1"/>
  <c r="J4849" i="1"/>
  <c r="I4850" i="1"/>
  <c r="J4850" i="1"/>
  <c r="I4851" i="1"/>
  <c r="J4851" i="1"/>
  <c r="I4852" i="1"/>
  <c r="J4852" i="1"/>
  <c r="I4853" i="1"/>
  <c r="J4853" i="1"/>
  <c r="I4854" i="1"/>
  <c r="J4854" i="1"/>
  <c r="I4855" i="1"/>
  <c r="J4855" i="1"/>
  <c r="I4856" i="1"/>
  <c r="J4856" i="1"/>
  <c r="I4857" i="1"/>
  <c r="J4857" i="1"/>
  <c r="I4858" i="1"/>
  <c r="J4858" i="1"/>
  <c r="I4859" i="1"/>
  <c r="J4859" i="1"/>
  <c r="I4860" i="1"/>
  <c r="J4860" i="1"/>
  <c r="I4861" i="1"/>
  <c r="J4861" i="1"/>
  <c r="I4862" i="1"/>
  <c r="J4862" i="1"/>
  <c r="I4863" i="1"/>
  <c r="J4863" i="1"/>
  <c r="I4864" i="1"/>
  <c r="J4864" i="1"/>
  <c r="I4865" i="1"/>
  <c r="J4865" i="1"/>
  <c r="I4866" i="1"/>
  <c r="J4866" i="1"/>
  <c r="I4867" i="1"/>
  <c r="J4867" i="1"/>
  <c r="I4868" i="1"/>
  <c r="J4868" i="1"/>
  <c r="I4869" i="1"/>
  <c r="J4869" i="1"/>
  <c r="I4870" i="1"/>
  <c r="J4870" i="1"/>
  <c r="I4871" i="1"/>
  <c r="J4871" i="1"/>
  <c r="I4872" i="1"/>
  <c r="J4872" i="1"/>
  <c r="I4873" i="1"/>
  <c r="J4873" i="1"/>
  <c r="I4874" i="1"/>
  <c r="J4874" i="1"/>
  <c r="I4875" i="1"/>
  <c r="J4875" i="1"/>
  <c r="I4876" i="1"/>
  <c r="J4876" i="1"/>
  <c r="I4877" i="1"/>
  <c r="J4877" i="1"/>
  <c r="I4878" i="1"/>
  <c r="J4878" i="1"/>
  <c r="I4879" i="1"/>
  <c r="J4879" i="1"/>
  <c r="I4880" i="1"/>
  <c r="J4880" i="1"/>
  <c r="I4881" i="1"/>
  <c r="J4881" i="1"/>
  <c r="I4882" i="1"/>
  <c r="J4882" i="1"/>
  <c r="I4883" i="1"/>
  <c r="J4883" i="1"/>
  <c r="I4884" i="1"/>
  <c r="J4884" i="1"/>
  <c r="I4885" i="1"/>
  <c r="J4885" i="1"/>
  <c r="I4886" i="1"/>
  <c r="J4886" i="1"/>
  <c r="I4887" i="1"/>
  <c r="J4887" i="1"/>
  <c r="I4888" i="1"/>
  <c r="J4888" i="1"/>
  <c r="I4889" i="1"/>
  <c r="J4889" i="1"/>
  <c r="I4890" i="1"/>
  <c r="J4890" i="1"/>
  <c r="I4891" i="1"/>
  <c r="J4891" i="1"/>
  <c r="I4892" i="1"/>
  <c r="J4892" i="1"/>
  <c r="I4893" i="1"/>
  <c r="J4893" i="1"/>
  <c r="I4894" i="1"/>
  <c r="J4894" i="1"/>
  <c r="I4895" i="1"/>
  <c r="J4895" i="1"/>
  <c r="I4896" i="1"/>
  <c r="J4896" i="1"/>
  <c r="I4897" i="1"/>
  <c r="J4897" i="1"/>
  <c r="I4898" i="1"/>
  <c r="J4898" i="1"/>
  <c r="I4899" i="1"/>
  <c r="J4899" i="1"/>
  <c r="I4900" i="1"/>
  <c r="J4900" i="1"/>
  <c r="I4901" i="1"/>
  <c r="J4901" i="1"/>
  <c r="I4902" i="1"/>
  <c r="J4902" i="1"/>
  <c r="I4903" i="1"/>
  <c r="J4903" i="1"/>
  <c r="I4904" i="1"/>
  <c r="J4904" i="1"/>
  <c r="I4905" i="1"/>
  <c r="J4905" i="1"/>
  <c r="I4906" i="1"/>
  <c r="J4906" i="1"/>
  <c r="I4907" i="1"/>
  <c r="J4907" i="1"/>
  <c r="I4908" i="1"/>
  <c r="J4908" i="1"/>
  <c r="I4909" i="1"/>
  <c r="J4909" i="1"/>
  <c r="I4910" i="1"/>
  <c r="J4910" i="1"/>
  <c r="I4911" i="1"/>
  <c r="J4911" i="1"/>
  <c r="I4912" i="1"/>
  <c r="J4912" i="1"/>
  <c r="I4913" i="1"/>
  <c r="J4913" i="1"/>
  <c r="I4914" i="1"/>
  <c r="J4914" i="1"/>
  <c r="I4915" i="1"/>
  <c r="J4915" i="1"/>
  <c r="I4916" i="1"/>
  <c r="J4916" i="1"/>
  <c r="I4917" i="1"/>
  <c r="J4917" i="1"/>
  <c r="I4918" i="1"/>
  <c r="J4918" i="1"/>
  <c r="I4919" i="1"/>
  <c r="J4919" i="1"/>
  <c r="I4920" i="1"/>
  <c r="J4920" i="1"/>
  <c r="I4921" i="1"/>
  <c r="J4921" i="1"/>
  <c r="I4922" i="1"/>
  <c r="J4922" i="1"/>
  <c r="I4923" i="1"/>
  <c r="J4923" i="1"/>
  <c r="I4924" i="1"/>
  <c r="J4924" i="1"/>
  <c r="I4925" i="1"/>
  <c r="J4925" i="1"/>
  <c r="I4926" i="1"/>
  <c r="J4926" i="1"/>
  <c r="I4927" i="1"/>
  <c r="J4927" i="1"/>
  <c r="I4928" i="1"/>
  <c r="J4928" i="1"/>
  <c r="I4929" i="1"/>
  <c r="J4929" i="1"/>
  <c r="I4930" i="1"/>
  <c r="J4930" i="1"/>
  <c r="I4931" i="1"/>
  <c r="J4931" i="1"/>
  <c r="I4932" i="1"/>
  <c r="J4932" i="1"/>
  <c r="I4933" i="1"/>
  <c r="J4933" i="1"/>
  <c r="I4934" i="1"/>
  <c r="J4934" i="1"/>
  <c r="I4935" i="1"/>
  <c r="J4935" i="1"/>
  <c r="I4936" i="1"/>
  <c r="J4936" i="1"/>
  <c r="I4937" i="1"/>
  <c r="J4937" i="1"/>
  <c r="I4938" i="1"/>
  <c r="J4938" i="1"/>
  <c r="I4939" i="1"/>
  <c r="J4939" i="1"/>
  <c r="I4940" i="1"/>
  <c r="J4940" i="1"/>
  <c r="I4941" i="1"/>
  <c r="J4941" i="1"/>
  <c r="I4942" i="1"/>
  <c r="J4942" i="1"/>
  <c r="I4943" i="1"/>
  <c r="J4943" i="1"/>
  <c r="I4944" i="1"/>
  <c r="J4944" i="1"/>
  <c r="I4945" i="1"/>
  <c r="J4945" i="1"/>
  <c r="I4946" i="1"/>
  <c r="J4946" i="1"/>
  <c r="I4947" i="1"/>
  <c r="J4947" i="1"/>
  <c r="I4948" i="1"/>
  <c r="J4948" i="1"/>
  <c r="I4949" i="1"/>
  <c r="J4949" i="1"/>
  <c r="I4950" i="1"/>
  <c r="J4950" i="1"/>
  <c r="I4951" i="1"/>
  <c r="J4951" i="1"/>
  <c r="I4952" i="1"/>
  <c r="J4952" i="1"/>
  <c r="I4953" i="1"/>
  <c r="J4953" i="1"/>
  <c r="I4954" i="1"/>
  <c r="J4954" i="1"/>
  <c r="I4955" i="1"/>
  <c r="J4955" i="1"/>
  <c r="I4956" i="1"/>
  <c r="J4956" i="1"/>
  <c r="I4957" i="1"/>
  <c r="J4957" i="1"/>
  <c r="I4958" i="1"/>
  <c r="J4958" i="1"/>
  <c r="I4959" i="1"/>
  <c r="J4959" i="1"/>
  <c r="I4960" i="1"/>
  <c r="J4960" i="1"/>
  <c r="I4961" i="1"/>
  <c r="J4961" i="1"/>
  <c r="I4962" i="1"/>
  <c r="J4962" i="1"/>
  <c r="I4963" i="1"/>
  <c r="J4963" i="1"/>
  <c r="I4964" i="1"/>
  <c r="J4964" i="1"/>
  <c r="I4965" i="1"/>
  <c r="J4965" i="1"/>
  <c r="I4966" i="1"/>
  <c r="J4966" i="1"/>
  <c r="I4967" i="1"/>
  <c r="J4967" i="1"/>
  <c r="I4968" i="1"/>
  <c r="J4968" i="1"/>
  <c r="I4969" i="1"/>
  <c r="J4969" i="1"/>
  <c r="I4970" i="1"/>
  <c r="J4970" i="1"/>
  <c r="I4971" i="1"/>
  <c r="J4971" i="1"/>
  <c r="I4972" i="1"/>
  <c r="J4972" i="1"/>
  <c r="I4973" i="1"/>
  <c r="J4973" i="1"/>
  <c r="I4974" i="1"/>
  <c r="J4974" i="1"/>
  <c r="I4975" i="1"/>
  <c r="J4975" i="1"/>
  <c r="I4976" i="1"/>
  <c r="J4976" i="1"/>
  <c r="I4977" i="1"/>
  <c r="J4977" i="1"/>
  <c r="I4978" i="1"/>
  <c r="J4978" i="1"/>
  <c r="I4979" i="1"/>
  <c r="J4979" i="1"/>
  <c r="I4980" i="1"/>
  <c r="J4980" i="1"/>
  <c r="I4981" i="1"/>
  <c r="J4981" i="1"/>
  <c r="I4982" i="1"/>
  <c r="J4982" i="1"/>
  <c r="I4983" i="1"/>
  <c r="J4983" i="1"/>
  <c r="I4984" i="1"/>
  <c r="J4984" i="1"/>
  <c r="I4985" i="1"/>
  <c r="J4985" i="1"/>
  <c r="I4986" i="1"/>
  <c r="J4986" i="1"/>
  <c r="I4987" i="1"/>
  <c r="J4987" i="1"/>
  <c r="I4988" i="1"/>
  <c r="J4988" i="1"/>
  <c r="I4989" i="1"/>
  <c r="J4989" i="1"/>
  <c r="I4990" i="1"/>
  <c r="J4990" i="1"/>
  <c r="I4991" i="1"/>
  <c r="J4991" i="1"/>
  <c r="I4992" i="1"/>
  <c r="J4992" i="1"/>
  <c r="I4993" i="1"/>
  <c r="J4993" i="1"/>
  <c r="I4994" i="1"/>
  <c r="J4994" i="1"/>
  <c r="I4995" i="1"/>
  <c r="J4995" i="1"/>
  <c r="I4996" i="1"/>
  <c r="J4996" i="1"/>
  <c r="I4997" i="1"/>
  <c r="J4997" i="1"/>
  <c r="I4998" i="1"/>
  <c r="J4998" i="1"/>
  <c r="I4999" i="1"/>
  <c r="J4999" i="1"/>
  <c r="I5000" i="1"/>
  <c r="J5000" i="1"/>
  <c r="I5001" i="1"/>
  <c r="J5001" i="1"/>
  <c r="I5002" i="1"/>
  <c r="J5002" i="1"/>
  <c r="I5003" i="1"/>
  <c r="J5003" i="1"/>
  <c r="I5004" i="1"/>
  <c r="J5004" i="1"/>
  <c r="I5005" i="1"/>
  <c r="J5005" i="1"/>
  <c r="I5006" i="1"/>
  <c r="J5006" i="1"/>
  <c r="I5007" i="1"/>
  <c r="J5007" i="1"/>
  <c r="I5008" i="1"/>
  <c r="J5008" i="1"/>
  <c r="I5009" i="1"/>
  <c r="J5009" i="1"/>
  <c r="I5010" i="1"/>
  <c r="J5010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J924" i="1"/>
  <c r="J925" i="1"/>
  <c r="J926" i="1"/>
  <c r="J92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J2" i="1"/>
  <c r="I2" i="1"/>
  <c r="I924" i="1"/>
  <c r="I925" i="1"/>
  <c r="I926" i="1"/>
  <c r="I927" i="1"/>
  <c r="F5433" i="1"/>
  <c r="F5013" i="1"/>
  <c r="H5013" i="1"/>
  <c r="F5014" i="1"/>
  <c r="H5014" i="1"/>
  <c r="F5015" i="1"/>
  <c r="H5015" i="1"/>
  <c r="F5016" i="1"/>
  <c r="H5016" i="1"/>
  <c r="F5017" i="1"/>
  <c r="H5017" i="1"/>
  <c r="F5018" i="1"/>
  <c r="H5018" i="1"/>
  <c r="F5019" i="1"/>
  <c r="H5019" i="1"/>
  <c r="F5020" i="1"/>
  <c r="H5020" i="1"/>
  <c r="F5021" i="1"/>
  <c r="H5021" i="1"/>
  <c r="F5022" i="1"/>
  <c r="H5022" i="1"/>
  <c r="F5023" i="1"/>
  <c r="H5023" i="1"/>
  <c r="F5024" i="1"/>
  <c r="H5024" i="1"/>
  <c r="F5025" i="1"/>
  <c r="H5025" i="1"/>
  <c r="F5026" i="1"/>
  <c r="H5026" i="1"/>
  <c r="F5027" i="1"/>
  <c r="H5027" i="1"/>
  <c r="F5028" i="1"/>
  <c r="H5028" i="1"/>
  <c r="F5029" i="1"/>
  <c r="H5029" i="1"/>
  <c r="F5030" i="1"/>
  <c r="H5030" i="1"/>
  <c r="F5031" i="1"/>
  <c r="H5031" i="1"/>
  <c r="F5032" i="1"/>
  <c r="H5032" i="1"/>
  <c r="F5033" i="1"/>
  <c r="H5033" i="1"/>
  <c r="F5034" i="1"/>
  <c r="H5034" i="1"/>
  <c r="F5035" i="1"/>
  <c r="H5035" i="1"/>
  <c r="F5036" i="1"/>
  <c r="H5036" i="1"/>
  <c r="F5037" i="1"/>
  <c r="H5037" i="1"/>
  <c r="F5038" i="1"/>
  <c r="H5038" i="1"/>
  <c r="F5039" i="1"/>
  <c r="H5039" i="1"/>
  <c r="F5040" i="1"/>
  <c r="H5040" i="1"/>
  <c r="F5041" i="1"/>
  <c r="H5041" i="1"/>
  <c r="F5042" i="1"/>
  <c r="H5042" i="1"/>
  <c r="F5043" i="1"/>
  <c r="H5043" i="1"/>
  <c r="F5044" i="1"/>
  <c r="H5044" i="1"/>
  <c r="F5045" i="1"/>
  <c r="H5045" i="1"/>
  <c r="F5046" i="1"/>
  <c r="H5046" i="1"/>
  <c r="F5047" i="1"/>
  <c r="H5047" i="1"/>
  <c r="F5048" i="1"/>
  <c r="H5048" i="1"/>
  <c r="F5049" i="1"/>
  <c r="H5049" i="1"/>
  <c r="F5050" i="1"/>
  <c r="H5050" i="1"/>
  <c r="F5051" i="1"/>
  <c r="H5051" i="1"/>
  <c r="F5052" i="1"/>
  <c r="H5052" i="1"/>
  <c r="F5053" i="1"/>
  <c r="H5053" i="1"/>
  <c r="F5054" i="1"/>
  <c r="H5054" i="1"/>
  <c r="F5055" i="1"/>
  <c r="H5055" i="1"/>
  <c r="F5056" i="1"/>
  <c r="H5056" i="1"/>
  <c r="F5057" i="1"/>
  <c r="H5057" i="1"/>
  <c r="F5058" i="1"/>
  <c r="H5058" i="1"/>
  <c r="F5059" i="1"/>
  <c r="H5059" i="1"/>
  <c r="F5060" i="1"/>
  <c r="H5060" i="1"/>
  <c r="F5061" i="1"/>
  <c r="H5061" i="1"/>
  <c r="F5062" i="1"/>
  <c r="H5062" i="1"/>
  <c r="F5063" i="1"/>
  <c r="H5063" i="1"/>
  <c r="F5064" i="1"/>
  <c r="H5064" i="1"/>
  <c r="F5065" i="1"/>
  <c r="H5065" i="1"/>
  <c r="F5066" i="1"/>
  <c r="H5066" i="1"/>
  <c r="F5067" i="1"/>
  <c r="H5067" i="1"/>
  <c r="F5068" i="1"/>
  <c r="H5068" i="1"/>
  <c r="F5069" i="1"/>
  <c r="H5069" i="1"/>
  <c r="F5070" i="1"/>
  <c r="H5070" i="1"/>
  <c r="F5071" i="1"/>
  <c r="H5071" i="1"/>
  <c r="F5072" i="1"/>
  <c r="H5072" i="1"/>
  <c r="F5073" i="1"/>
  <c r="H5073" i="1"/>
  <c r="F5074" i="1"/>
  <c r="H5074" i="1"/>
  <c r="F5075" i="1"/>
  <c r="H5075" i="1"/>
  <c r="F5076" i="1"/>
  <c r="H5076" i="1"/>
  <c r="F5077" i="1"/>
  <c r="H5077" i="1"/>
  <c r="F5078" i="1"/>
  <c r="H5078" i="1"/>
  <c r="F5079" i="1"/>
  <c r="H5079" i="1"/>
  <c r="F5080" i="1"/>
  <c r="H5080" i="1"/>
  <c r="F5081" i="1"/>
  <c r="H5081" i="1"/>
  <c r="F5082" i="1"/>
  <c r="H5082" i="1"/>
  <c r="F5083" i="1"/>
  <c r="H5083" i="1"/>
  <c r="F5084" i="1"/>
  <c r="H5084" i="1"/>
  <c r="F5085" i="1"/>
  <c r="H5085" i="1"/>
  <c r="F5086" i="1"/>
  <c r="H5086" i="1"/>
  <c r="F5087" i="1"/>
  <c r="H5087" i="1"/>
  <c r="F5088" i="1"/>
  <c r="H5088" i="1"/>
  <c r="F5089" i="1"/>
  <c r="H5089" i="1"/>
  <c r="F5090" i="1"/>
  <c r="H5090" i="1"/>
  <c r="F5091" i="1"/>
  <c r="H5091" i="1"/>
  <c r="F5092" i="1"/>
  <c r="H5092" i="1"/>
  <c r="F5093" i="1"/>
  <c r="H5093" i="1"/>
  <c r="F5094" i="1"/>
  <c r="H5094" i="1"/>
  <c r="F5095" i="1"/>
  <c r="H5095" i="1"/>
  <c r="F5096" i="1"/>
  <c r="H5096" i="1"/>
  <c r="F5097" i="1"/>
  <c r="H5097" i="1"/>
  <c r="F5098" i="1"/>
  <c r="H5098" i="1"/>
  <c r="F5099" i="1"/>
  <c r="H5099" i="1"/>
  <c r="F5100" i="1"/>
  <c r="H5100" i="1"/>
  <c r="F5101" i="1"/>
  <c r="H5101" i="1"/>
  <c r="F5102" i="1"/>
  <c r="H5102" i="1"/>
  <c r="F5103" i="1"/>
  <c r="H5103" i="1"/>
  <c r="F5104" i="1"/>
  <c r="H5104" i="1"/>
  <c r="F5105" i="1"/>
  <c r="H5105" i="1"/>
  <c r="F5106" i="1"/>
  <c r="H5106" i="1"/>
  <c r="F5107" i="1"/>
  <c r="H5107" i="1"/>
  <c r="F5108" i="1"/>
  <c r="H5108" i="1"/>
  <c r="F5109" i="1"/>
  <c r="H5109" i="1"/>
  <c r="F5110" i="1"/>
  <c r="H5110" i="1"/>
  <c r="F5111" i="1"/>
  <c r="H5111" i="1"/>
  <c r="F5112" i="1"/>
  <c r="H5112" i="1"/>
  <c r="F5113" i="1"/>
  <c r="H5113" i="1"/>
  <c r="F5114" i="1"/>
  <c r="H5114" i="1"/>
  <c r="F5115" i="1"/>
  <c r="H5115" i="1"/>
  <c r="F5116" i="1"/>
  <c r="H5116" i="1"/>
  <c r="F5117" i="1"/>
  <c r="H5117" i="1"/>
  <c r="F5118" i="1"/>
  <c r="H5118" i="1"/>
  <c r="F5119" i="1"/>
  <c r="H5119" i="1"/>
  <c r="F5120" i="1"/>
  <c r="H5120" i="1"/>
  <c r="F5121" i="1"/>
  <c r="H5121" i="1"/>
  <c r="F5122" i="1"/>
  <c r="H5122" i="1"/>
  <c r="F5123" i="1"/>
  <c r="H5123" i="1"/>
  <c r="F5124" i="1"/>
  <c r="H5124" i="1"/>
  <c r="F5125" i="1"/>
  <c r="H5125" i="1"/>
  <c r="F5126" i="1"/>
  <c r="H5126" i="1"/>
  <c r="F5127" i="1"/>
  <c r="H5127" i="1"/>
  <c r="F5128" i="1"/>
  <c r="H5128" i="1"/>
  <c r="F5129" i="1"/>
  <c r="H5129" i="1"/>
  <c r="F5130" i="1"/>
  <c r="H5130" i="1"/>
  <c r="F5131" i="1"/>
  <c r="H5131" i="1"/>
  <c r="F5132" i="1"/>
  <c r="H5132" i="1"/>
  <c r="F5133" i="1"/>
  <c r="H5133" i="1"/>
  <c r="F5134" i="1"/>
  <c r="H5134" i="1"/>
  <c r="F5135" i="1"/>
  <c r="H5135" i="1"/>
  <c r="F5136" i="1"/>
  <c r="H5136" i="1"/>
  <c r="F5137" i="1"/>
  <c r="H5137" i="1"/>
  <c r="F5138" i="1"/>
  <c r="H5138" i="1"/>
  <c r="F5139" i="1"/>
  <c r="H5139" i="1"/>
  <c r="F5140" i="1"/>
  <c r="H5140" i="1"/>
  <c r="F5141" i="1"/>
  <c r="H5141" i="1"/>
  <c r="F5142" i="1"/>
  <c r="H5142" i="1"/>
  <c r="F5143" i="1"/>
  <c r="H5143" i="1"/>
  <c r="F5144" i="1"/>
  <c r="H5144" i="1"/>
  <c r="F5145" i="1"/>
  <c r="H5145" i="1"/>
  <c r="F5146" i="1"/>
  <c r="H5146" i="1"/>
  <c r="F5147" i="1"/>
  <c r="H5147" i="1"/>
  <c r="F5148" i="1"/>
  <c r="H5148" i="1"/>
  <c r="F5149" i="1"/>
  <c r="H5149" i="1"/>
  <c r="F5150" i="1"/>
  <c r="H5150" i="1"/>
  <c r="F5151" i="1"/>
  <c r="H5151" i="1"/>
  <c r="F5152" i="1"/>
  <c r="H5152" i="1"/>
  <c r="F5153" i="1"/>
  <c r="H5153" i="1"/>
  <c r="F5154" i="1"/>
  <c r="H5154" i="1"/>
  <c r="F5155" i="1"/>
  <c r="H5155" i="1"/>
  <c r="F5156" i="1"/>
  <c r="H5156" i="1"/>
  <c r="F5157" i="1"/>
  <c r="H5157" i="1"/>
  <c r="F5158" i="1"/>
  <c r="H5158" i="1"/>
  <c r="F5159" i="1"/>
  <c r="H5159" i="1"/>
  <c r="F5160" i="1"/>
  <c r="H5160" i="1"/>
  <c r="F5161" i="1"/>
  <c r="H5161" i="1"/>
  <c r="F5162" i="1"/>
  <c r="H5162" i="1"/>
  <c r="F5163" i="1"/>
  <c r="H5163" i="1"/>
  <c r="F5164" i="1"/>
  <c r="H5164" i="1"/>
  <c r="F5165" i="1"/>
  <c r="H5165" i="1"/>
  <c r="F5166" i="1"/>
  <c r="H5166" i="1"/>
  <c r="F5167" i="1"/>
  <c r="H5167" i="1"/>
  <c r="F5168" i="1"/>
  <c r="H5168" i="1"/>
  <c r="F5169" i="1"/>
  <c r="H5169" i="1"/>
  <c r="F5170" i="1"/>
  <c r="H5170" i="1"/>
  <c r="F5171" i="1"/>
  <c r="H5171" i="1"/>
  <c r="F5172" i="1"/>
  <c r="H5172" i="1"/>
  <c r="F5173" i="1"/>
  <c r="H5173" i="1"/>
  <c r="F5174" i="1"/>
  <c r="H5174" i="1"/>
  <c r="F5175" i="1"/>
  <c r="H5175" i="1"/>
  <c r="F5176" i="1"/>
  <c r="H5176" i="1"/>
  <c r="F5177" i="1"/>
  <c r="H5177" i="1"/>
  <c r="F5178" i="1"/>
  <c r="H5178" i="1"/>
  <c r="F5179" i="1"/>
  <c r="H5179" i="1"/>
  <c r="F5180" i="1"/>
  <c r="H5180" i="1"/>
  <c r="F5181" i="1"/>
  <c r="H5181" i="1"/>
  <c r="F5182" i="1"/>
  <c r="H5182" i="1"/>
  <c r="F5183" i="1"/>
  <c r="H5183" i="1"/>
  <c r="F5184" i="1"/>
  <c r="H5184" i="1"/>
  <c r="F5185" i="1"/>
  <c r="H5185" i="1"/>
  <c r="F5186" i="1"/>
  <c r="H5186" i="1"/>
  <c r="F5187" i="1"/>
  <c r="H5187" i="1"/>
  <c r="F5188" i="1"/>
  <c r="H5188" i="1"/>
  <c r="F5189" i="1"/>
  <c r="H5189" i="1"/>
  <c r="F5190" i="1"/>
  <c r="H5190" i="1"/>
  <c r="F5191" i="1"/>
  <c r="H5191" i="1"/>
  <c r="F5192" i="1"/>
  <c r="H5192" i="1"/>
  <c r="F5193" i="1"/>
  <c r="H5193" i="1"/>
  <c r="F5194" i="1"/>
  <c r="H5194" i="1"/>
  <c r="F5195" i="1"/>
  <c r="H5195" i="1"/>
  <c r="F5196" i="1"/>
  <c r="H5196" i="1"/>
  <c r="F5197" i="1"/>
  <c r="H5197" i="1"/>
  <c r="F5198" i="1"/>
  <c r="H5198" i="1"/>
  <c r="F5199" i="1"/>
  <c r="H5199" i="1"/>
  <c r="F5200" i="1"/>
  <c r="H5200" i="1"/>
  <c r="F5201" i="1"/>
  <c r="H5201" i="1"/>
  <c r="F5202" i="1"/>
  <c r="H5202" i="1"/>
  <c r="F5203" i="1"/>
  <c r="H5203" i="1"/>
  <c r="F5204" i="1"/>
  <c r="H5204" i="1"/>
  <c r="F5205" i="1"/>
  <c r="H5205" i="1"/>
  <c r="F5206" i="1"/>
  <c r="H5206" i="1"/>
  <c r="F5207" i="1"/>
  <c r="H5207" i="1"/>
  <c r="F5208" i="1"/>
  <c r="H5208" i="1"/>
  <c r="F5209" i="1"/>
  <c r="H5209" i="1"/>
  <c r="F5210" i="1"/>
  <c r="H5210" i="1"/>
  <c r="F5211" i="1"/>
  <c r="H5211" i="1"/>
  <c r="F5212" i="1"/>
  <c r="H5212" i="1"/>
  <c r="F5213" i="1"/>
  <c r="H5213" i="1"/>
  <c r="F5214" i="1"/>
  <c r="H5214" i="1"/>
  <c r="F5215" i="1"/>
  <c r="H5215" i="1"/>
  <c r="F5216" i="1"/>
  <c r="H5216" i="1"/>
  <c r="F5217" i="1"/>
  <c r="H5217" i="1"/>
  <c r="F5218" i="1"/>
  <c r="H5218" i="1"/>
  <c r="F5219" i="1"/>
  <c r="H5219" i="1"/>
  <c r="F5220" i="1"/>
  <c r="H5220" i="1"/>
  <c r="F5221" i="1"/>
  <c r="H5221" i="1"/>
  <c r="F5222" i="1"/>
  <c r="H5222" i="1"/>
  <c r="F5223" i="1"/>
  <c r="H5223" i="1"/>
  <c r="F5224" i="1"/>
  <c r="H5224" i="1"/>
  <c r="F5225" i="1"/>
  <c r="H5225" i="1"/>
  <c r="F5226" i="1"/>
  <c r="H5226" i="1"/>
  <c r="F5227" i="1"/>
  <c r="H5227" i="1"/>
  <c r="F5228" i="1"/>
  <c r="H5228" i="1"/>
  <c r="F5229" i="1"/>
  <c r="H5229" i="1"/>
  <c r="F5230" i="1"/>
  <c r="H5230" i="1"/>
  <c r="F5231" i="1"/>
  <c r="H5231" i="1"/>
  <c r="F5232" i="1"/>
  <c r="H5232" i="1"/>
  <c r="F5233" i="1"/>
  <c r="H5233" i="1"/>
  <c r="F5234" i="1"/>
  <c r="H5234" i="1"/>
  <c r="F5235" i="1"/>
  <c r="H5235" i="1"/>
  <c r="F5236" i="1"/>
  <c r="H5236" i="1"/>
  <c r="F5237" i="1"/>
  <c r="H5237" i="1"/>
  <c r="F5238" i="1"/>
  <c r="H5238" i="1"/>
  <c r="F5239" i="1"/>
  <c r="H5239" i="1"/>
  <c r="F5240" i="1"/>
  <c r="H5240" i="1"/>
  <c r="F5241" i="1"/>
  <c r="H5241" i="1"/>
  <c r="F5242" i="1"/>
  <c r="H5242" i="1"/>
  <c r="F5243" i="1"/>
  <c r="H5243" i="1"/>
  <c r="F5244" i="1"/>
  <c r="H5244" i="1"/>
  <c r="F5245" i="1"/>
  <c r="H5245" i="1"/>
  <c r="F5246" i="1"/>
  <c r="H5246" i="1"/>
  <c r="F5247" i="1"/>
  <c r="H5247" i="1"/>
  <c r="F5248" i="1"/>
  <c r="H5248" i="1"/>
  <c r="F5249" i="1"/>
  <c r="H5249" i="1"/>
  <c r="F5250" i="1"/>
  <c r="H5250" i="1"/>
  <c r="F5251" i="1"/>
  <c r="H5251" i="1"/>
  <c r="F5252" i="1"/>
  <c r="H5252" i="1"/>
  <c r="F5253" i="1"/>
  <c r="H5253" i="1"/>
  <c r="F5254" i="1"/>
  <c r="H5254" i="1"/>
  <c r="F5255" i="1"/>
  <c r="H5255" i="1"/>
  <c r="F5256" i="1"/>
  <c r="H5256" i="1"/>
  <c r="F5257" i="1"/>
  <c r="H5257" i="1"/>
  <c r="F5258" i="1"/>
  <c r="H5258" i="1"/>
  <c r="F5259" i="1"/>
  <c r="H5259" i="1"/>
  <c r="F5260" i="1"/>
  <c r="H5260" i="1"/>
  <c r="F5261" i="1"/>
  <c r="H5261" i="1"/>
  <c r="F5262" i="1"/>
  <c r="H5262" i="1"/>
  <c r="F5263" i="1"/>
  <c r="H5263" i="1"/>
  <c r="F5264" i="1"/>
  <c r="H5264" i="1"/>
  <c r="F5265" i="1"/>
  <c r="H5265" i="1"/>
  <c r="F5266" i="1"/>
  <c r="H5266" i="1"/>
  <c r="F5267" i="1"/>
  <c r="H5267" i="1"/>
  <c r="F5268" i="1"/>
  <c r="H5268" i="1"/>
  <c r="F5269" i="1"/>
  <c r="H5269" i="1"/>
  <c r="F5270" i="1"/>
  <c r="H5270" i="1"/>
  <c r="F5271" i="1"/>
  <c r="H5271" i="1"/>
  <c r="F5272" i="1"/>
  <c r="H5272" i="1"/>
  <c r="F5273" i="1"/>
  <c r="H5273" i="1"/>
  <c r="F5274" i="1"/>
  <c r="H5274" i="1"/>
  <c r="F5275" i="1"/>
  <c r="H5275" i="1"/>
  <c r="F5276" i="1"/>
  <c r="H5276" i="1"/>
  <c r="F5277" i="1"/>
  <c r="H5277" i="1"/>
  <c r="F5278" i="1"/>
  <c r="H5278" i="1"/>
  <c r="F5279" i="1"/>
  <c r="H5279" i="1"/>
  <c r="F5280" i="1"/>
  <c r="H5280" i="1"/>
  <c r="F5281" i="1"/>
  <c r="H5281" i="1"/>
  <c r="F5282" i="1"/>
  <c r="H5282" i="1"/>
  <c r="F5283" i="1"/>
  <c r="H5283" i="1"/>
  <c r="F5284" i="1"/>
  <c r="H5284" i="1"/>
  <c r="F5285" i="1"/>
  <c r="H5285" i="1"/>
  <c r="F5286" i="1"/>
  <c r="H5286" i="1"/>
  <c r="F5287" i="1"/>
  <c r="H5287" i="1"/>
  <c r="F5288" i="1"/>
  <c r="H5288" i="1"/>
  <c r="F5289" i="1"/>
  <c r="H5289" i="1"/>
  <c r="F5290" i="1"/>
  <c r="H5290" i="1"/>
  <c r="F5291" i="1"/>
  <c r="H5291" i="1"/>
  <c r="F5292" i="1"/>
  <c r="H5292" i="1"/>
  <c r="F5293" i="1"/>
  <c r="H5293" i="1"/>
  <c r="F5294" i="1"/>
  <c r="H5294" i="1"/>
  <c r="F5295" i="1"/>
  <c r="H5295" i="1"/>
  <c r="F5296" i="1"/>
  <c r="H5296" i="1"/>
  <c r="F5297" i="1"/>
  <c r="H5297" i="1"/>
  <c r="F5298" i="1"/>
  <c r="H5298" i="1"/>
  <c r="F5299" i="1"/>
  <c r="H5299" i="1"/>
  <c r="F5300" i="1"/>
  <c r="H5300" i="1"/>
  <c r="F5301" i="1"/>
  <c r="H5301" i="1"/>
  <c r="F5302" i="1"/>
  <c r="H5302" i="1"/>
  <c r="F5303" i="1"/>
  <c r="H5303" i="1"/>
  <c r="F5304" i="1"/>
  <c r="H5304" i="1"/>
  <c r="F5305" i="1"/>
  <c r="H5305" i="1"/>
  <c r="F5306" i="1"/>
  <c r="H5306" i="1"/>
  <c r="F5307" i="1"/>
  <c r="H5307" i="1"/>
  <c r="F5308" i="1"/>
  <c r="H5308" i="1"/>
  <c r="F5309" i="1"/>
  <c r="H5309" i="1"/>
  <c r="F5310" i="1"/>
  <c r="H5310" i="1"/>
  <c r="F5311" i="1"/>
  <c r="H5311" i="1"/>
  <c r="F5312" i="1"/>
  <c r="H5312" i="1"/>
  <c r="F5313" i="1"/>
  <c r="H5313" i="1"/>
  <c r="F5314" i="1"/>
  <c r="H5314" i="1"/>
  <c r="F5315" i="1"/>
  <c r="H5315" i="1"/>
  <c r="F5316" i="1"/>
  <c r="H5316" i="1"/>
  <c r="F5317" i="1"/>
  <c r="H5317" i="1"/>
  <c r="F5318" i="1"/>
  <c r="H5318" i="1"/>
  <c r="F5319" i="1"/>
  <c r="H5319" i="1"/>
  <c r="F5320" i="1"/>
  <c r="H5320" i="1"/>
  <c r="F5321" i="1"/>
  <c r="H5321" i="1"/>
  <c r="F5322" i="1"/>
  <c r="H5322" i="1"/>
  <c r="F5323" i="1"/>
  <c r="H5323" i="1"/>
  <c r="F5324" i="1"/>
  <c r="H5324" i="1"/>
  <c r="F5325" i="1"/>
  <c r="H5325" i="1"/>
  <c r="F5326" i="1"/>
  <c r="H5326" i="1"/>
  <c r="F5327" i="1"/>
  <c r="H5327" i="1"/>
  <c r="F5328" i="1"/>
  <c r="H5328" i="1"/>
  <c r="F5329" i="1"/>
  <c r="H5329" i="1"/>
  <c r="F5330" i="1"/>
  <c r="H5330" i="1"/>
  <c r="F5331" i="1"/>
  <c r="H5331" i="1"/>
  <c r="F5332" i="1"/>
  <c r="H5332" i="1"/>
  <c r="F5333" i="1"/>
  <c r="H5333" i="1"/>
  <c r="F5334" i="1"/>
  <c r="H5334" i="1"/>
  <c r="F5335" i="1"/>
  <c r="H5335" i="1"/>
  <c r="F5336" i="1"/>
  <c r="H5336" i="1"/>
  <c r="F5337" i="1"/>
  <c r="H5337" i="1"/>
  <c r="F5338" i="1"/>
  <c r="H5338" i="1"/>
  <c r="F5339" i="1"/>
  <c r="H5339" i="1"/>
  <c r="F5340" i="1"/>
  <c r="H5340" i="1"/>
  <c r="F5341" i="1"/>
  <c r="H5341" i="1"/>
  <c r="F5342" i="1"/>
  <c r="H5342" i="1"/>
  <c r="F5343" i="1"/>
  <c r="H5343" i="1"/>
  <c r="F5344" i="1"/>
  <c r="H5344" i="1"/>
  <c r="F5345" i="1"/>
  <c r="H5345" i="1"/>
  <c r="F5346" i="1"/>
  <c r="H5346" i="1"/>
  <c r="F5347" i="1"/>
  <c r="H5347" i="1"/>
  <c r="F5348" i="1"/>
  <c r="H5348" i="1"/>
  <c r="F5349" i="1"/>
  <c r="H5349" i="1"/>
  <c r="F5350" i="1"/>
  <c r="H5350" i="1"/>
  <c r="F5351" i="1"/>
  <c r="H5351" i="1"/>
  <c r="F5352" i="1"/>
  <c r="H5352" i="1"/>
  <c r="F5353" i="1"/>
  <c r="H5353" i="1"/>
  <c r="F5354" i="1"/>
  <c r="H5354" i="1"/>
  <c r="F5355" i="1"/>
  <c r="H5355" i="1"/>
  <c r="F5356" i="1"/>
  <c r="H5356" i="1"/>
  <c r="F5357" i="1"/>
  <c r="H5357" i="1"/>
  <c r="F5358" i="1"/>
  <c r="H5358" i="1"/>
  <c r="F5359" i="1"/>
  <c r="H5359" i="1"/>
  <c r="F5360" i="1"/>
  <c r="H5360" i="1"/>
  <c r="F5361" i="1"/>
  <c r="H5361" i="1"/>
  <c r="F5362" i="1"/>
  <c r="H5362" i="1"/>
  <c r="F5363" i="1"/>
  <c r="H5363" i="1"/>
  <c r="F5364" i="1"/>
  <c r="H5364" i="1"/>
  <c r="F5365" i="1"/>
  <c r="H5365" i="1"/>
  <c r="F5366" i="1"/>
  <c r="H5366" i="1"/>
  <c r="F5367" i="1"/>
  <c r="H5367" i="1"/>
  <c r="F5368" i="1"/>
  <c r="H5368" i="1"/>
  <c r="F5369" i="1"/>
  <c r="H5369" i="1"/>
  <c r="F5370" i="1"/>
  <c r="H5370" i="1"/>
  <c r="F5371" i="1"/>
  <c r="H5371" i="1"/>
  <c r="F5372" i="1"/>
  <c r="H5372" i="1"/>
  <c r="F5373" i="1"/>
  <c r="H5373" i="1"/>
  <c r="F5374" i="1"/>
  <c r="H5374" i="1"/>
  <c r="F5375" i="1"/>
  <c r="H5375" i="1"/>
  <c r="F5376" i="1"/>
  <c r="H5376" i="1"/>
  <c r="F5377" i="1"/>
  <c r="H5377" i="1"/>
  <c r="F5378" i="1"/>
  <c r="H5378" i="1"/>
  <c r="F5379" i="1"/>
  <c r="H5379" i="1"/>
  <c r="F5380" i="1"/>
  <c r="H5380" i="1"/>
  <c r="F5381" i="1"/>
  <c r="H5381" i="1"/>
  <c r="F5382" i="1"/>
  <c r="H5382" i="1"/>
  <c r="F5383" i="1"/>
  <c r="H5383" i="1"/>
  <c r="F5384" i="1"/>
  <c r="H5384" i="1"/>
  <c r="F5385" i="1"/>
  <c r="H5385" i="1"/>
  <c r="F5386" i="1"/>
  <c r="H5386" i="1"/>
  <c r="F5387" i="1"/>
  <c r="H5387" i="1"/>
  <c r="F5388" i="1"/>
  <c r="H5388" i="1"/>
  <c r="F5389" i="1"/>
  <c r="H5389" i="1"/>
  <c r="F5390" i="1"/>
  <c r="H5390" i="1"/>
  <c r="F5391" i="1"/>
  <c r="H5391" i="1"/>
  <c r="F5392" i="1"/>
  <c r="H5392" i="1"/>
  <c r="F5393" i="1"/>
  <c r="H5393" i="1"/>
  <c r="F5394" i="1"/>
  <c r="H5394" i="1"/>
  <c r="F5395" i="1"/>
  <c r="H5395" i="1"/>
  <c r="F5396" i="1"/>
  <c r="H5396" i="1"/>
  <c r="F5397" i="1"/>
  <c r="H5397" i="1"/>
  <c r="F5398" i="1"/>
  <c r="H5398" i="1"/>
  <c r="F5399" i="1"/>
  <c r="H5399" i="1"/>
  <c r="F5400" i="1"/>
  <c r="H5400" i="1"/>
  <c r="F5401" i="1"/>
  <c r="H5401" i="1"/>
  <c r="F5402" i="1"/>
  <c r="H5402" i="1"/>
  <c r="F5403" i="1"/>
  <c r="H5403" i="1"/>
  <c r="F5404" i="1"/>
  <c r="H5404" i="1"/>
  <c r="F5405" i="1"/>
  <c r="H5405" i="1"/>
  <c r="F5406" i="1"/>
  <c r="H5406" i="1"/>
  <c r="F5407" i="1"/>
  <c r="H5407" i="1"/>
  <c r="F5408" i="1"/>
  <c r="H5408" i="1"/>
  <c r="F5409" i="1"/>
  <c r="H5409" i="1"/>
  <c r="F5410" i="1"/>
  <c r="H5410" i="1"/>
  <c r="F5411" i="1"/>
  <c r="H5411" i="1"/>
  <c r="F5412" i="1"/>
  <c r="H5412" i="1"/>
  <c r="F5413" i="1"/>
  <c r="H5413" i="1"/>
  <c r="F5414" i="1"/>
  <c r="H5414" i="1"/>
  <c r="F5415" i="1"/>
  <c r="H5415" i="1"/>
  <c r="F5416" i="1"/>
  <c r="H5416" i="1"/>
  <c r="F5417" i="1"/>
  <c r="H5417" i="1"/>
  <c r="F5418" i="1"/>
  <c r="H5418" i="1"/>
  <c r="F5419" i="1"/>
  <c r="H5419" i="1"/>
  <c r="F5420" i="1"/>
  <c r="H5420" i="1"/>
  <c r="F5421" i="1"/>
  <c r="H5421" i="1"/>
  <c r="F5422" i="1"/>
  <c r="H5422" i="1"/>
  <c r="F5423" i="1"/>
  <c r="H5423" i="1"/>
  <c r="F5424" i="1"/>
  <c r="H5424" i="1"/>
  <c r="F5425" i="1"/>
  <c r="H5425" i="1"/>
  <c r="F5426" i="1"/>
  <c r="H5426" i="1"/>
  <c r="F5427" i="1"/>
  <c r="H5427" i="1"/>
  <c r="F5428" i="1"/>
  <c r="H5428" i="1"/>
  <c r="F5429" i="1"/>
  <c r="H5429" i="1"/>
  <c r="F5430" i="1"/>
  <c r="H5430" i="1"/>
  <c r="F5431" i="1"/>
  <c r="H5431" i="1"/>
  <c r="F5432" i="1"/>
  <c r="H5432" i="1"/>
  <c r="H5433" i="1"/>
  <c r="F5434" i="1"/>
  <c r="H5434" i="1"/>
  <c r="F5435" i="1"/>
  <c r="H5435" i="1"/>
  <c r="F5436" i="1"/>
  <c r="H5436" i="1"/>
  <c r="F5437" i="1"/>
  <c r="H5437" i="1"/>
  <c r="F5438" i="1"/>
  <c r="H5438" i="1"/>
  <c r="F5439" i="1"/>
  <c r="H5439" i="1"/>
  <c r="F5440" i="1"/>
  <c r="H5440" i="1"/>
  <c r="F5441" i="1"/>
  <c r="H5441" i="1"/>
  <c r="F5442" i="1"/>
  <c r="H5442" i="1"/>
  <c r="F5443" i="1"/>
  <c r="H5443" i="1"/>
  <c r="F5444" i="1"/>
  <c r="H5444" i="1"/>
  <c r="F5445" i="1"/>
  <c r="H5445" i="1"/>
  <c r="F5446" i="1"/>
  <c r="H5446" i="1"/>
  <c r="F5447" i="1"/>
  <c r="H5447" i="1"/>
  <c r="F5448" i="1"/>
  <c r="H5448" i="1"/>
  <c r="F5449" i="1"/>
  <c r="H5449" i="1"/>
  <c r="F5450" i="1"/>
  <c r="H5450" i="1"/>
  <c r="F5451" i="1"/>
  <c r="H5451" i="1"/>
  <c r="F5452" i="1"/>
  <c r="H5452" i="1"/>
  <c r="F5453" i="1"/>
  <c r="H5453" i="1"/>
  <c r="F5012" i="1"/>
  <c r="H5012" i="1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F725" i="1"/>
  <c r="H725" i="1"/>
  <c r="F726" i="1"/>
  <c r="H726" i="1"/>
  <c r="F727" i="1"/>
  <c r="H727" i="1"/>
  <c r="F728" i="1"/>
  <c r="H728" i="1"/>
  <c r="F729" i="1"/>
  <c r="H729" i="1"/>
  <c r="F730" i="1"/>
  <c r="H730" i="1"/>
  <c r="F731" i="1"/>
  <c r="H731" i="1"/>
  <c r="F732" i="1"/>
  <c r="H732" i="1"/>
  <c r="F733" i="1"/>
  <c r="H733" i="1"/>
  <c r="F734" i="1"/>
  <c r="H734" i="1"/>
  <c r="F735" i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F742" i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H749" i="1"/>
  <c r="F750" i="1"/>
  <c r="H750" i="1"/>
  <c r="F751" i="1"/>
  <c r="H751" i="1"/>
  <c r="F752" i="1"/>
  <c r="H752" i="1"/>
  <c r="F753" i="1"/>
  <c r="H753" i="1"/>
  <c r="F754" i="1"/>
  <c r="H754" i="1"/>
  <c r="F755" i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H783" i="1"/>
  <c r="F784" i="1"/>
  <c r="H784" i="1"/>
  <c r="F785" i="1"/>
  <c r="H785" i="1"/>
  <c r="F786" i="1"/>
  <c r="H786" i="1"/>
  <c r="F787" i="1"/>
  <c r="H787" i="1"/>
  <c r="F788" i="1"/>
  <c r="H788" i="1"/>
  <c r="F789" i="1"/>
  <c r="H789" i="1"/>
  <c r="F790" i="1"/>
  <c r="H790" i="1"/>
  <c r="F791" i="1"/>
  <c r="H791" i="1"/>
  <c r="F792" i="1"/>
  <c r="H792" i="1"/>
  <c r="F793" i="1"/>
  <c r="H793" i="1"/>
  <c r="F794" i="1"/>
  <c r="H794" i="1"/>
  <c r="F795" i="1"/>
  <c r="H795" i="1"/>
  <c r="F796" i="1"/>
  <c r="H796" i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H812" i="1"/>
  <c r="F813" i="1"/>
  <c r="H813" i="1"/>
  <c r="F814" i="1"/>
  <c r="H814" i="1"/>
  <c r="F815" i="1"/>
  <c r="H815" i="1"/>
  <c r="F816" i="1"/>
  <c r="H816" i="1"/>
  <c r="F817" i="1"/>
  <c r="H817" i="1"/>
  <c r="F818" i="1"/>
  <c r="H818" i="1"/>
  <c r="F819" i="1"/>
  <c r="H819" i="1"/>
  <c r="F820" i="1"/>
  <c r="H820" i="1"/>
  <c r="F821" i="1"/>
  <c r="H821" i="1"/>
  <c r="F822" i="1"/>
  <c r="H822" i="1"/>
  <c r="F823" i="1"/>
  <c r="H823" i="1"/>
  <c r="F824" i="1"/>
  <c r="H824" i="1"/>
  <c r="F825" i="1"/>
  <c r="H825" i="1"/>
  <c r="F826" i="1"/>
  <c r="H826" i="1"/>
  <c r="F827" i="1"/>
  <c r="H827" i="1"/>
  <c r="F828" i="1"/>
  <c r="H828" i="1"/>
  <c r="F829" i="1"/>
  <c r="H829" i="1"/>
  <c r="F830" i="1"/>
  <c r="H830" i="1"/>
  <c r="F831" i="1"/>
  <c r="H831" i="1"/>
  <c r="F832" i="1"/>
  <c r="H832" i="1"/>
  <c r="F833" i="1"/>
  <c r="H833" i="1"/>
  <c r="F834" i="1"/>
  <c r="H834" i="1"/>
  <c r="F835" i="1"/>
  <c r="H835" i="1"/>
  <c r="F836" i="1"/>
  <c r="H836" i="1"/>
  <c r="F837" i="1"/>
  <c r="H837" i="1"/>
  <c r="F838" i="1"/>
  <c r="H838" i="1"/>
  <c r="F839" i="1"/>
  <c r="H839" i="1"/>
  <c r="F840" i="1"/>
  <c r="H840" i="1"/>
  <c r="F841" i="1"/>
  <c r="H841" i="1"/>
  <c r="F842" i="1"/>
  <c r="H842" i="1"/>
  <c r="F843" i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F860" i="1"/>
  <c r="H860" i="1"/>
  <c r="F861" i="1"/>
  <c r="H861" i="1"/>
  <c r="F862" i="1"/>
  <c r="H862" i="1"/>
  <c r="F863" i="1"/>
  <c r="H863" i="1"/>
  <c r="F864" i="1"/>
  <c r="H864" i="1"/>
  <c r="F865" i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H876" i="1"/>
  <c r="F877" i="1"/>
  <c r="H877" i="1"/>
  <c r="F878" i="1"/>
  <c r="H878" i="1"/>
  <c r="F879" i="1"/>
  <c r="H879" i="1"/>
  <c r="F880" i="1"/>
  <c r="H880" i="1"/>
  <c r="F881" i="1"/>
  <c r="H881" i="1"/>
  <c r="F882" i="1"/>
  <c r="H882" i="1"/>
  <c r="F883" i="1"/>
  <c r="H883" i="1"/>
  <c r="F884" i="1"/>
  <c r="H884" i="1"/>
  <c r="F885" i="1"/>
  <c r="H885" i="1"/>
  <c r="F886" i="1"/>
  <c r="H886" i="1"/>
  <c r="F887" i="1"/>
  <c r="H887" i="1"/>
  <c r="F888" i="1"/>
  <c r="H888" i="1"/>
  <c r="F889" i="1"/>
  <c r="H889" i="1"/>
  <c r="F890" i="1"/>
  <c r="H890" i="1"/>
  <c r="F891" i="1"/>
  <c r="H891" i="1"/>
  <c r="F892" i="1"/>
  <c r="H892" i="1"/>
  <c r="F893" i="1"/>
  <c r="H893" i="1"/>
  <c r="F894" i="1"/>
  <c r="H894" i="1"/>
  <c r="F895" i="1"/>
  <c r="H895" i="1"/>
  <c r="F896" i="1"/>
  <c r="H896" i="1"/>
  <c r="F897" i="1"/>
  <c r="H897" i="1"/>
  <c r="F898" i="1"/>
  <c r="H898" i="1"/>
  <c r="F899" i="1"/>
  <c r="H899" i="1"/>
  <c r="F900" i="1"/>
  <c r="H900" i="1"/>
  <c r="F901" i="1"/>
  <c r="H901" i="1"/>
  <c r="F902" i="1"/>
  <c r="H902" i="1"/>
  <c r="F903" i="1"/>
  <c r="H903" i="1"/>
  <c r="F904" i="1"/>
  <c r="H904" i="1"/>
  <c r="F905" i="1"/>
  <c r="H905" i="1"/>
  <c r="F906" i="1"/>
  <c r="H906" i="1"/>
  <c r="F907" i="1"/>
  <c r="H907" i="1"/>
  <c r="F908" i="1"/>
  <c r="H908" i="1"/>
  <c r="F909" i="1"/>
  <c r="H909" i="1"/>
  <c r="F910" i="1"/>
  <c r="H910" i="1"/>
  <c r="F911" i="1"/>
  <c r="H911" i="1"/>
  <c r="F912" i="1"/>
  <c r="H912" i="1"/>
  <c r="F913" i="1"/>
  <c r="H913" i="1"/>
  <c r="F914" i="1"/>
  <c r="H914" i="1"/>
  <c r="F915" i="1"/>
  <c r="H915" i="1"/>
  <c r="F916" i="1"/>
  <c r="H916" i="1"/>
  <c r="F917" i="1"/>
  <c r="H917" i="1"/>
  <c r="F918" i="1"/>
  <c r="H918" i="1"/>
  <c r="F919" i="1"/>
  <c r="H919" i="1"/>
  <c r="F920" i="1"/>
  <c r="H920" i="1"/>
  <c r="F921" i="1"/>
  <c r="H921" i="1"/>
  <c r="F922" i="1"/>
  <c r="H922" i="1"/>
  <c r="F923" i="1"/>
  <c r="H923" i="1"/>
  <c r="F924" i="1"/>
  <c r="H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H935" i="1"/>
  <c r="F936" i="1"/>
  <c r="H936" i="1"/>
  <c r="F937" i="1"/>
  <c r="H937" i="1"/>
  <c r="F938" i="1"/>
  <c r="H938" i="1"/>
  <c r="F939" i="1"/>
  <c r="H939" i="1"/>
  <c r="F940" i="1"/>
  <c r="H940" i="1"/>
  <c r="F941" i="1"/>
  <c r="H941" i="1"/>
  <c r="F942" i="1"/>
  <c r="H942" i="1"/>
  <c r="F943" i="1"/>
  <c r="H943" i="1"/>
  <c r="F944" i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F955" i="1"/>
  <c r="H955" i="1"/>
  <c r="F956" i="1"/>
  <c r="H956" i="1"/>
  <c r="F957" i="1"/>
  <c r="H957" i="1"/>
  <c r="F958" i="1"/>
  <c r="H958" i="1"/>
  <c r="F959" i="1"/>
  <c r="H959" i="1"/>
  <c r="F960" i="1"/>
  <c r="H960" i="1"/>
  <c r="F961" i="1"/>
  <c r="H961" i="1"/>
  <c r="F962" i="1"/>
  <c r="H962" i="1"/>
  <c r="F963" i="1"/>
  <c r="H963" i="1"/>
  <c r="F964" i="1"/>
  <c r="H964" i="1"/>
  <c r="F965" i="1"/>
  <c r="H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F974" i="1"/>
  <c r="H974" i="1"/>
  <c r="F975" i="1"/>
  <c r="H975" i="1"/>
  <c r="F976" i="1"/>
  <c r="H976" i="1"/>
  <c r="F977" i="1"/>
  <c r="H977" i="1"/>
  <c r="F978" i="1"/>
  <c r="H978" i="1"/>
  <c r="F979" i="1"/>
  <c r="H979" i="1"/>
  <c r="F980" i="1"/>
  <c r="H980" i="1"/>
  <c r="F981" i="1"/>
  <c r="H981" i="1"/>
  <c r="F982" i="1"/>
  <c r="H982" i="1"/>
  <c r="F983" i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H990" i="1"/>
  <c r="F991" i="1"/>
  <c r="H991" i="1"/>
  <c r="F992" i="1"/>
  <c r="H992" i="1"/>
  <c r="F993" i="1"/>
  <c r="H993" i="1"/>
  <c r="F994" i="1"/>
  <c r="H994" i="1"/>
  <c r="F995" i="1"/>
  <c r="H995" i="1"/>
  <c r="F996" i="1"/>
  <c r="H996" i="1"/>
  <c r="F997" i="1"/>
  <c r="H997" i="1"/>
  <c r="F998" i="1"/>
  <c r="H998" i="1"/>
  <c r="F999" i="1"/>
  <c r="H999" i="1"/>
  <c r="F1000" i="1"/>
  <c r="H1000" i="1"/>
  <c r="F1001" i="1"/>
  <c r="H1001" i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H1010" i="1"/>
  <c r="F1011" i="1"/>
  <c r="H1011" i="1"/>
  <c r="F1012" i="1"/>
  <c r="H1012" i="1"/>
  <c r="F1013" i="1"/>
  <c r="H1013" i="1"/>
  <c r="F1014" i="1"/>
  <c r="H1014" i="1"/>
  <c r="F1015" i="1"/>
  <c r="H1015" i="1"/>
  <c r="F1016" i="1"/>
  <c r="H1016" i="1"/>
  <c r="F1017" i="1"/>
  <c r="H1017" i="1"/>
  <c r="F1018" i="1"/>
  <c r="H1018" i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H1025" i="1"/>
  <c r="F1026" i="1"/>
  <c r="H1026" i="1"/>
  <c r="F1027" i="1"/>
  <c r="H1027" i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H1040" i="1"/>
  <c r="F1041" i="1"/>
  <c r="H1041" i="1"/>
  <c r="F1042" i="1"/>
  <c r="H1042" i="1"/>
  <c r="F1043" i="1"/>
  <c r="H1043" i="1"/>
  <c r="F1044" i="1"/>
  <c r="H1044" i="1"/>
  <c r="F1045" i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H1055" i="1"/>
  <c r="F1056" i="1"/>
  <c r="H1056" i="1"/>
  <c r="F1057" i="1"/>
  <c r="H1057" i="1"/>
  <c r="F1058" i="1"/>
  <c r="H1058" i="1"/>
  <c r="F1059" i="1"/>
  <c r="H1059" i="1"/>
  <c r="F1060" i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F1074" i="1"/>
  <c r="H1074" i="1"/>
  <c r="F1075" i="1"/>
  <c r="H1075" i="1"/>
  <c r="F1076" i="1"/>
  <c r="H1076" i="1"/>
  <c r="F1077" i="1"/>
  <c r="H1077" i="1"/>
  <c r="F1078" i="1"/>
  <c r="H1078" i="1"/>
  <c r="F1079" i="1"/>
  <c r="H1079" i="1"/>
  <c r="F1080" i="1"/>
  <c r="H1080" i="1"/>
  <c r="F1081" i="1"/>
  <c r="H1081" i="1"/>
  <c r="F1082" i="1"/>
  <c r="H1082" i="1"/>
  <c r="F1083" i="1"/>
  <c r="H1083" i="1"/>
  <c r="F1084" i="1"/>
  <c r="H1084" i="1"/>
  <c r="F1085" i="1"/>
  <c r="H1085" i="1"/>
  <c r="F1086" i="1"/>
  <c r="H1086" i="1"/>
  <c r="F1087" i="1"/>
  <c r="H1087" i="1"/>
  <c r="F1088" i="1"/>
  <c r="H1088" i="1"/>
  <c r="F1089" i="1"/>
  <c r="H1089" i="1"/>
  <c r="F1090" i="1"/>
  <c r="H1090" i="1"/>
  <c r="F1091" i="1"/>
  <c r="H1091" i="1"/>
  <c r="F1092" i="1"/>
  <c r="H1092" i="1"/>
  <c r="F1093" i="1"/>
  <c r="H1093" i="1"/>
  <c r="F1094" i="1"/>
  <c r="H1094" i="1"/>
  <c r="F1095" i="1"/>
  <c r="H1095" i="1"/>
  <c r="F1096" i="1"/>
  <c r="H1096" i="1"/>
  <c r="F1097" i="1"/>
  <c r="H1097" i="1"/>
  <c r="F1098" i="1"/>
  <c r="H1098" i="1"/>
  <c r="F1099" i="1"/>
  <c r="H1099" i="1"/>
  <c r="F1100" i="1"/>
  <c r="H1100" i="1"/>
  <c r="F1101" i="1"/>
  <c r="H1101" i="1"/>
  <c r="F1102" i="1"/>
  <c r="H1102" i="1"/>
  <c r="F1103" i="1"/>
  <c r="H1103" i="1"/>
  <c r="F1104" i="1"/>
  <c r="H1104" i="1"/>
  <c r="F1105" i="1"/>
  <c r="H1105" i="1"/>
  <c r="F1106" i="1"/>
  <c r="H1106" i="1"/>
  <c r="F1107" i="1"/>
  <c r="H1107" i="1"/>
  <c r="F1108" i="1"/>
  <c r="H1108" i="1"/>
  <c r="F1109" i="1"/>
  <c r="H1109" i="1"/>
  <c r="F1110" i="1"/>
  <c r="H1110" i="1"/>
  <c r="F1111" i="1"/>
  <c r="H1111" i="1"/>
  <c r="F1112" i="1"/>
  <c r="H1112" i="1"/>
  <c r="F1113" i="1"/>
  <c r="H1113" i="1"/>
  <c r="F1114" i="1"/>
  <c r="H1114" i="1"/>
  <c r="F1115" i="1"/>
  <c r="H1115" i="1"/>
  <c r="F1116" i="1"/>
  <c r="H1116" i="1"/>
  <c r="F1117" i="1"/>
  <c r="H1117" i="1"/>
  <c r="F1118" i="1"/>
  <c r="H1118" i="1"/>
  <c r="F1119" i="1"/>
  <c r="H1119" i="1"/>
  <c r="F1120" i="1"/>
  <c r="H1120" i="1"/>
  <c r="F1121" i="1"/>
  <c r="H1121" i="1"/>
  <c r="F1122" i="1"/>
  <c r="H1122" i="1"/>
  <c r="F1123" i="1"/>
  <c r="H1123" i="1"/>
  <c r="F1124" i="1"/>
  <c r="H1124" i="1"/>
  <c r="F1125" i="1"/>
  <c r="H1125" i="1"/>
  <c r="F1126" i="1"/>
  <c r="H1126" i="1"/>
  <c r="F1127" i="1"/>
  <c r="H1127" i="1"/>
  <c r="F1128" i="1"/>
  <c r="H1128" i="1"/>
  <c r="F1129" i="1"/>
  <c r="H1129" i="1"/>
  <c r="F1130" i="1"/>
  <c r="H1130" i="1"/>
  <c r="F1131" i="1"/>
  <c r="H1131" i="1"/>
  <c r="F1132" i="1"/>
  <c r="H1132" i="1"/>
  <c r="F1133" i="1"/>
  <c r="H1133" i="1"/>
  <c r="F1134" i="1"/>
  <c r="H1134" i="1"/>
  <c r="F1135" i="1"/>
  <c r="H1135" i="1"/>
  <c r="F1136" i="1"/>
  <c r="H1136" i="1"/>
  <c r="F1137" i="1"/>
  <c r="H1137" i="1"/>
  <c r="F1138" i="1"/>
  <c r="H1138" i="1"/>
  <c r="F1139" i="1"/>
  <c r="H1139" i="1"/>
  <c r="F1140" i="1"/>
  <c r="H1140" i="1"/>
  <c r="F1141" i="1"/>
  <c r="H1141" i="1"/>
  <c r="F1142" i="1"/>
  <c r="H1142" i="1"/>
  <c r="F1143" i="1"/>
  <c r="H1143" i="1"/>
  <c r="F1144" i="1"/>
  <c r="H1144" i="1"/>
  <c r="F1145" i="1"/>
  <c r="H1145" i="1"/>
  <c r="F1146" i="1"/>
  <c r="H1146" i="1"/>
  <c r="F1147" i="1"/>
  <c r="H1147" i="1"/>
  <c r="F1148" i="1"/>
  <c r="H1148" i="1"/>
  <c r="F1149" i="1"/>
  <c r="H1149" i="1"/>
  <c r="F1150" i="1"/>
  <c r="H1150" i="1"/>
  <c r="F1151" i="1"/>
  <c r="H1151" i="1"/>
  <c r="F1152" i="1"/>
  <c r="H1152" i="1"/>
  <c r="F1153" i="1"/>
  <c r="H1153" i="1"/>
  <c r="F1154" i="1"/>
  <c r="H1154" i="1"/>
  <c r="F1155" i="1"/>
  <c r="H1155" i="1"/>
  <c r="F1156" i="1"/>
  <c r="H1156" i="1"/>
  <c r="F1157" i="1"/>
  <c r="H1157" i="1"/>
  <c r="F1158" i="1"/>
  <c r="H1158" i="1"/>
  <c r="F1159" i="1"/>
  <c r="H1159" i="1"/>
  <c r="F1160" i="1"/>
  <c r="H1160" i="1"/>
  <c r="F1161" i="1"/>
  <c r="H1161" i="1"/>
  <c r="F1162" i="1"/>
  <c r="H1162" i="1"/>
  <c r="F1163" i="1"/>
  <c r="H1163" i="1"/>
  <c r="F1164" i="1"/>
  <c r="H1164" i="1"/>
  <c r="F1165" i="1"/>
  <c r="H1165" i="1"/>
  <c r="F1166" i="1"/>
  <c r="H1166" i="1"/>
  <c r="F1167" i="1"/>
  <c r="H1167" i="1"/>
  <c r="F1168" i="1"/>
  <c r="H1168" i="1"/>
  <c r="F1169" i="1"/>
  <c r="H1169" i="1"/>
  <c r="F1170" i="1"/>
  <c r="H1170" i="1"/>
  <c r="F1171" i="1"/>
  <c r="H1171" i="1"/>
  <c r="F1172" i="1"/>
  <c r="H1172" i="1"/>
  <c r="F1173" i="1"/>
  <c r="H1173" i="1"/>
  <c r="F1174" i="1"/>
  <c r="H1174" i="1"/>
  <c r="F1175" i="1"/>
  <c r="H1175" i="1"/>
  <c r="F1176" i="1"/>
  <c r="H1176" i="1"/>
  <c r="F1177" i="1"/>
  <c r="H1177" i="1"/>
  <c r="F1178" i="1"/>
  <c r="H1178" i="1"/>
  <c r="F1179" i="1"/>
  <c r="H1179" i="1"/>
  <c r="F1180" i="1"/>
  <c r="H1180" i="1"/>
  <c r="F1181" i="1"/>
  <c r="H1181" i="1"/>
  <c r="F1182" i="1"/>
  <c r="H1182" i="1"/>
  <c r="F1183" i="1"/>
  <c r="H1183" i="1"/>
  <c r="F1184" i="1"/>
  <c r="H1184" i="1"/>
  <c r="F1185" i="1"/>
  <c r="H1185" i="1"/>
  <c r="F1186" i="1"/>
  <c r="H1186" i="1"/>
  <c r="F1187" i="1"/>
  <c r="H1187" i="1"/>
  <c r="F1188" i="1"/>
  <c r="H1188" i="1"/>
  <c r="F1189" i="1"/>
  <c r="H1189" i="1"/>
  <c r="F1190" i="1"/>
  <c r="H1190" i="1"/>
  <c r="F1191" i="1"/>
  <c r="H1191" i="1"/>
  <c r="F1192" i="1"/>
  <c r="H1192" i="1"/>
  <c r="F1193" i="1"/>
  <c r="H1193" i="1"/>
  <c r="F1194" i="1"/>
  <c r="H1194" i="1"/>
  <c r="F1195" i="1"/>
  <c r="H1195" i="1"/>
  <c r="F1196" i="1"/>
  <c r="H1196" i="1"/>
  <c r="F1197" i="1"/>
  <c r="H1197" i="1"/>
  <c r="F1198" i="1"/>
  <c r="H1198" i="1"/>
  <c r="F1199" i="1"/>
  <c r="H1199" i="1"/>
  <c r="F1200" i="1"/>
  <c r="H1200" i="1"/>
  <c r="F1201" i="1"/>
  <c r="H1201" i="1"/>
  <c r="F1202" i="1"/>
  <c r="H1202" i="1"/>
  <c r="F1203" i="1"/>
  <c r="H1203" i="1"/>
  <c r="F1204" i="1"/>
  <c r="H1204" i="1"/>
  <c r="F1205" i="1"/>
  <c r="H1205" i="1"/>
  <c r="F1206" i="1"/>
  <c r="H1206" i="1"/>
  <c r="F1207" i="1"/>
  <c r="H1207" i="1"/>
  <c r="F1208" i="1"/>
  <c r="H1208" i="1"/>
  <c r="F1209" i="1"/>
  <c r="H1209" i="1"/>
  <c r="F1210" i="1"/>
  <c r="H1210" i="1"/>
  <c r="F1211" i="1"/>
  <c r="H1211" i="1"/>
  <c r="F1212" i="1"/>
  <c r="H1212" i="1"/>
  <c r="F1213" i="1"/>
  <c r="H1213" i="1"/>
  <c r="F1214" i="1"/>
  <c r="H1214" i="1"/>
  <c r="F1215" i="1"/>
  <c r="H1215" i="1"/>
  <c r="F1216" i="1"/>
  <c r="H1216" i="1"/>
  <c r="F1217" i="1"/>
  <c r="H1217" i="1"/>
  <c r="F1218" i="1"/>
  <c r="H1218" i="1"/>
  <c r="F1219" i="1"/>
  <c r="H1219" i="1"/>
  <c r="F1220" i="1"/>
  <c r="H1220" i="1"/>
  <c r="F1221" i="1"/>
  <c r="H1221" i="1"/>
  <c r="F1222" i="1"/>
  <c r="H1222" i="1"/>
  <c r="F1223" i="1"/>
  <c r="H1223" i="1"/>
  <c r="F1224" i="1"/>
  <c r="H1224" i="1"/>
  <c r="F1225" i="1"/>
  <c r="H1225" i="1"/>
  <c r="F1226" i="1"/>
  <c r="H1226" i="1"/>
  <c r="F1227" i="1"/>
  <c r="H1227" i="1"/>
  <c r="F1228" i="1"/>
  <c r="H1228" i="1"/>
  <c r="F1229" i="1"/>
  <c r="H1229" i="1"/>
  <c r="F1230" i="1"/>
  <c r="H1230" i="1"/>
  <c r="F1231" i="1"/>
  <c r="H1231" i="1"/>
  <c r="F1232" i="1"/>
  <c r="H1232" i="1"/>
  <c r="F1233" i="1"/>
  <c r="H1233" i="1"/>
  <c r="F1234" i="1"/>
  <c r="H1234" i="1"/>
  <c r="F1235" i="1"/>
  <c r="H1235" i="1"/>
  <c r="F1236" i="1"/>
  <c r="H1236" i="1"/>
  <c r="F1237" i="1"/>
  <c r="H1237" i="1"/>
  <c r="F1238" i="1"/>
  <c r="H1238" i="1"/>
  <c r="F1239" i="1"/>
  <c r="H1239" i="1"/>
  <c r="F1240" i="1"/>
  <c r="H1240" i="1"/>
  <c r="F1241" i="1"/>
  <c r="H1241" i="1"/>
  <c r="F1242" i="1"/>
  <c r="H1242" i="1"/>
  <c r="F1243" i="1"/>
  <c r="H1243" i="1"/>
  <c r="F1244" i="1"/>
  <c r="H1244" i="1"/>
  <c r="F1245" i="1"/>
  <c r="H1245" i="1"/>
  <c r="F1246" i="1"/>
  <c r="H1246" i="1"/>
  <c r="F1247" i="1"/>
  <c r="H1247" i="1"/>
  <c r="F1248" i="1"/>
  <c r="H1248" i="1"/>
  <c r="F1249" i="1"/>
  <c r="H1249" i="1"/>
  <c r="F1250" i="1"/>
  <c r="H1250" i="1"/>
  <c r="F1251" i="1"/>
  <c r="H1251" i="1"/>
  <c r="F1252" i="1"/>
  <c r="H1252" i="1"/>
  <c r="F1253" i="1"/>
  <c r="H1253" i="1"/>
  <c r="F1254" i="1"/>
  <c r="H1254" i="1"/>
  <c r="F1255" i="1"/>
  <c r="H1255" i="1"/>
  <c r="F1256" i="1"/>
  <c r="H1256" i="1"/>
  <c r="F1257" i="1"/>
  <c r="H1257" i="1"/>
  <c r="F1258" i="1"/>
  <c r="H1258" i="1"/>
  <c r="F1259" i="1"/>
  <c r="H1259" i="1"/>
  <c r="F1260" i="1"/>
  <c r="H1260" i="1"/>
  <c r="F1261" i="1"/>
  <c r="H1261" i="1"/>
  <c r="F1262" i="1"/>
  <c r="H1262" i="1"/>
  <c r="F1263" i="1"/>
  <c r="H1263" i="1"/>
  <c r="F1264" i="1"/>
  <c r="H1264" i="1"/>
  <c r="F1265" i="1"/>
  <c r="H1265" i="1"/>
  <c r="F1266" i="1"/>
  <c r="H1266" i="1"/>
  <c r="F1267" i="1"/>
  <c r="H1267" i="1"/>
  <c r="F1268" i="1"/>
  <c r="H1268" i="1"/>
  <c r="F1269" i="1"/>
  <c r="H1269" i="1"/>
  <c r="F1270" i="1"/>
  <c r="H1270" i="1"/>
  <c r="F1271" i="1"/>
  <c r="H1271" i="1"/>
  <c r="F1272" i="1"/>
  <c r="H1272" i="1"/>
  <c r="F1273" i="1"/>
  <c r="H1273" i="1"/>
  <c r="F1274" i="1"/>
  <c r="H1274" i="1"/>
  <c r="F1275" i="1"/>
  <c r="H1275" i="1"/>
  <c r="F1276" i="1"/>
  <c r="H1276" i="1"/>
  <c r="F1277" i="1"/>
  <c r="H1277" i="1"/>
  <c r="F1278" i="1"/>
  <c r="H1278" i="1"/>
  <c r="F1279" i="1"/>
  <c r="H1279" i="1"/>
  <c r="F1280" i="1"/>
  <c r="H1280" i="1"/>
  <c r="F1281" i="1"/>
  <c r="H1281" i="1"/>
  <c r="F1282" i="1"/>
  <c r="H1282" i="1"/>
  <c r="F1283" i="1"/>
  <c r="H1283" i="1"/>
  <c r="F1284" i="1"/>
  <c r="H1284" i="1"/>
  <c r="F1285" i="1"/>
  <c r="H1285" i="1"/>
  <c r="F1286" i="1"/>
  <c r="H1286" i="1"/>
  <c r="F1287" i="1"/>
  <c r="H1287" i="1"/>
  <c r="F1288" i="1"/>
  <c r="H1288" i="1"/>
  <c r="F1289" i="1"/>
  <c r="H1289" i="1"/>
  <c r="F1290" i="1"/>
  <c r="H1290" i="1"/>
  <c r="F1291" i="1"/>
  <c r="H1291" i="1"/>
  <c r="F1292" i="1"/>
  <c r="H1292" i="1"/>
  <c r="F1293" i="1"/>
  <c r="H1293" i="1"/>
  <c r="F1294" i="1"/>
  <c r="H1294" i="1"/>
  <c r="F1295" i="1"/>
  <c r="H1295" i="1"/>
  <c r="F1296" i="1"/>
  <c r="H1296" i="1"/>
  <c r="F1297" i="1"/>
  <c r="H1297" i="1"/>
  <c r="F1298" i="1"/>
  <c r="H1298" i="1"/>
  <c r="F1299" i="1"/>
  <c r="H1299" i="1"/>
  <c r="F1300" i="1"/>
  <c r="H1300" i="1"/>
  <c r="F1301" i="1"/>
  <c r="H1301" i="1"/>
  <c r="F1302" i="1"/>
  <c r="H1302" i="1"/>
  <c r="F1303" i="1"/>
  <c r="H1303" i="1"/>
  <c r="F1304" i="1"/>
  <c r="H1304" i="1"/>
  <c r="F1305" i="1"/>
  <c r="H1305" i="1"/>
  <c r="F1306" i="1"/>
  <c r="H1306" i="1"/>
  <c r="F1307" i="1"/>
  <c r="H1307" i="1"/>
  <c r="F1308" i="1"/>
  <c r="H1308" i="1"/>
  <c r="F1309" i="1"/>
  <c r="H1309" i="1"/>
  <c r="F1310" i="1"/>
  <c r="H1310" i="1"/>
  <c r="F1311" i="1"/>
  <c r="H1311" i="1"/>
  <c r="F1312" i="1"/>
  <c r="H1312" i="1"/>
  <c r="F1313" i="1"/>
  <c r="H1313" i="1"/>
  <c r="F1314" i="1"/>
  <c r="H1314" i="1"/>
  <c r="F1315" i="1"/>
  <c r="H1315" i="1"/>
  <c r="F1316" i="1"/>
  <c r="H1316" i="1"/>
  <c r="F1317" i="1"/>
  <c r="H1317" i="1"/>
  <c r="F1318" i="1"/>
  <c r="H1318" i="1"/>
  <c r="F1319" i="1"/>
  <c r="H1319" i="1"/>
  <c r="F1320" i="1"/>
  <c r="H1320" i="1"/>
  <c r="F1321" i="1"/>
  <c r="H1321" i="1"/>
  <c r="F1322" i="1"/>
  <c r="H1322" i="1"/>
  <c r="F1323" i="1"/>
  <c r="H1323" i="1"/>
  <c r="F1324" i="1"/>
  <c r="H1324" i="1"/>
  <c r="F1325" i="1"/>
  <c r="H1325" i="1"/>
  <c r="F1326" i="1"/>
  <c r="H1326" i="1"/>
  <c r="F1327" i="1"/>
  <c r="H1327" i="1"/>
  <c r="F1328" i="1"/>
  <c r="H1328" i="1"/>
  <c r="F1329" i="1"/>
  <c r="H1329" i="1"/>
  <c r="F1330" i="1"/>
  <c r="H1330" i="1"/>
  <c r="F1331" i="1"/>
  <c r="H1331" i="1"/>
  <c r="F1332" i="1"/>
  <c r="H1332" i="1"/>
  <c r="F1333" i="1"/>
  <c r="H1333" i="1"/>
  <c r="F1334" i="1"/>
  <c r="H1334" i="1"/>
  <c r="F1335" i="1"/>
  <c r="H1335" i="1"/>
  <c r="F1336" i="1"/>
  <c r="H1336" i="1"/>
  <c r="F1337" i="1"/>
  <c r="H1337" i="1"/>
  <c r="F1338" i="1"/>
  <c r="H1338" i="1"/>
  <c r="F1339" i="1"/>
  <c r="H1339" i="1"/>
  <c r="F1340" i="1"/>
  <c r="H1340" i="1"/>
  <c r="F1341" i="1"/>
  <c r="H1341" i="1"/>
  <c r="F1342" i="1"/>
  <c r="H1342" i="1"/>
  <c r="F1343" i="1"/>
  <c r="H1343" i="1"/>
  <c r="F1344" i="1"/>
  <c r="H1344" i="1"/>
  <c r="F1345" i="1"/>
  <c r="H1345" i="1"/>
  <c r="F1346" i="1"/>
  <c r="H1346" i="1"/>
  <c r="F1347" i="1"/>
  <c r="H1347" i="1"/>
  <c r="F1348" i="1"/>
  <c r="H1348" i="1"/>
  <c r="F1349" i="1"/>
  <c r="H1349" i="1"/>
  <c r="F1350" i="1"/>
  <c r="H1350" i="1"/>
  <c r="F1351" i="1"/>
  <c r="H1351" i="1"/>
  <c r="F1352" i="1"/>
  <c r="H1352" i="1"/>
  <c r="F1353" i="1"/>
  <c r="H1353" i="1"/>
  <c r="F1354" i="1"/>
  <c r="H1354" i="1"/>
  <c r="F1355" i="1"/>
  <c r="H1355" i="1"/>
  <c r="F1356" i="1"/>
  <c r="H1356" i="1"/>
  <c r="F1357" i="1"/>
  <c r="H1357" i="1"/>
  <c r="F1358" i="1"/>
  <c r="H1358" i="1"/>
  <c r="F1359" i="1"/>
  <c r="H1359" i="1"/>
  <c r="F1360" i="1"/>
  <c r="H1360" i="1"/>
  <c r="F1361" i="1"/>
  <c r="H1361" i="1"/>
  <c r="F1362" i="1"/>
  <c r="H1362" i="1"/>
  <c r="F1363" i="1"/>
  <c r="H1363" i="1"/>
  <c r="F1364" i="1"/>
  <c r="H1364" i="1"/>
  <c r="F1365" i="1"/>
  <c r="H1365" i="1"/>
  <c r="F1366" i="1"/>
  <c r="H1366" i="1"/>
  <c r="F1367" i="1"/>
  <c r="H1367" i="1"/>
  <c r="F1368" i="1"/>
  <c r="H1368" i="1"/>
  <c r="F1369" i="1"/>
  <c r="H1369" i="1"/>
  <c r="F1370" i="1"/>
  <c r="H1370" i="1"/>
  <c r="F1371" i="1"/>
  <c r="H1371" i="1"/>
  <c r="F1372" i="1"/>
  <c r="H1372" i="1"/>
  <c r="F1373" i="1"/>
  <c r="H1373" i="1"/>
  <c r="F1374" i="1"/>
  <c r="H1374" i="1"/>
  <c r="F1375" i="1"/>
  <c r="H1375" i="1"/>
  <c r="F1376" i="1"/>
  <c r="H1376" i="1"/>
  <c r="F1377" i="1"/>
  <c r="H1377" i="1"/>
  <c r="F1378" i="1"/>
  <c r="H1378" i="1"/>
  <c r="F1379" i="1"/>
  <c r="H1379" i="1"/>
  <c r="F1380" i="1"/>
  <c r="H1380" i="1"/>
  <c r="F1381" i="1"/>
  <c r="H1381" i="1"/>
  <c r="F1382" i="1"/>
  <c r="H1382" i="1"/>
  <c r="F1383" i="1"/>
  <c r="H1383" i="1"/>
  <c r="F1384" i="1"/>
  <c r="H1384" i="1"/>
  <c r="F1385" i="1"/>
  <c r="H1385" i="1"/>
  <c r="F1386" i="1"/>
  <c r="H1386" i="1"/>
  <c r="F1387" i="1"/>
  <c r="H1387" i="1"/>
  <c r="F1388" i="1"/>
  <c r="H1388" i="1"/>
  <c r="F1389" i="1"/>
  <c r="H1389" i="1"/>
  <c r="F1390" i="1"/>
  <c r="H1390" i="1"/>
  <c r="F1391" i="1"/>
  <c r="H1391" i="1"/>
  <c r="F1392" i="1"/>
  <c r="H1392" i="1"/>
  <c r="F1393" i="1"/>
  <c r="H1393" i="1"/>
  <c r="F1394" i="1"/>
  <c r="H1394" i="1"/>
  <c r="F1395" i="1"/>
  <c r="H1395" i="1"/>
  <c r="F1396" i="1"/>
  <c r="H1396" i="1"/>
  <c r="F1397" i="1"/>
  <c r="H1397" i="1"/>
  <c r="F1398" i="1"/>
  <c r="H1398" i="1"/>
  <c r="F1399" i="1"/>
  <c r="H1399" i="1"/>
  <c r="F1400" i="1"/>
  <c r="H1400" i="1"/>
  <c r="F1401" i="1"/>
  <c r="H1401" i="1"/>
  <c r="F1402" i="1"/>
  <c r="H1402" i="1"/>
  <c r="F1403" i="1"/>
  <c r="H1403" i="1"/>
  <c r="F1404" i="1"/>
  <c r="H1404" i="1"/>
  <c r="F1405" i="1"/>
  <c r="H1405" i="1"/>
  <c r="F1406" i="1"/>
  <c r="H1406" i="1"/>
  <c r="F1407" i="1"/>
  <c r="H1407" i="1"/>
  <c r="F1408" i="1"/>
  <c r="H1408" i="1"/>
  <c r="F1409" i="1"/>
  <c r="H1409" i="1"/>
  <c r="F1410" i="1"/>
  <c r="H1410" i="1"/>
  <c r="F1411" i="1"/>
  <c r="H1411" i="1"/>
  <c r="F1412" i="1"/>
  <c r="H1412" i="1"/>
  <c r="F1413" i="1"/>
  <c r="H1413" i="1"/>
  <c r="F1414" i="1"/>
  <c r="H1414" i="1"/>
  <c r="F1415" i="1"/>
  <c r="H1415" i="1"/>
  <c r="F1416" i="1"/>
  <c r="H1416" i="1"/>
  <c r="F1417" i="1"/>
  <c r="H1417" i="1"/>
  <c r="F1418" i="1"/>
  <c r="H1418" i="1"/>
  <c r="F1419" i="1"/>
  <c r="H1419" i="1"/>
  <c r="F1420" i="1"/>
  <c r="H1420" i="1"/>
  <c r="F1421" i="1"/>
  <c r="H1421" i="1"/>
  <c r="F1422" i="1"/>
  <c r="H1422" i="1"/>
  <c r="F1423" i="1"/>
  <c r="H1423" i="1"/>
  <c r="F1424" i="1"/>
  <c r="H1424" i="1"/>
  <c r="F1425" i="1"/>
  <c r="H1425" i="1"/>
  <c r="F1426" i="1"/>
  <c r="H1426" i="1"/>
  <c r="F1427" i="1"/>
  <c r="H1427" i="1"/>
  <c r="F1428" i="1"/>
  <c r="H1428" i="1"/>
  <c r="F1429" i="1"/>
  <c r="H1429" i="1"/>
  <c r="F1430" i="1"/>
  <c r="H1430" i="1"/>
  <c r="F1431" i="1"/>
  <c r="H1431" i="1"/>
  <c r="F1432" i="1"/>
  <c r="H1432" i="1"/>
  <c r="F1433" i="1"/>
  <c r="H1433" i="1"/>
  <c r="F1434" i="1"/>
  <c r="H1434" i="1"/>
  <c r="F1435" i="1"/>
  <c r="H1435" i="1"/>
  <c r="F1436" i="1"/>
  <c r="H1436" i="1"/>
  <c r="F1437" i="1"/>
  <c r="H1437" i="1"/>
  <c r="F1438" i="1"/>
  <c r="H1438" i="1"/>
  <c r="F1439" i="1"/>
  <c r="H1439" i="1"/>
  <c r="F1440" i="1"/>
  <c r="H1440" i="1"/>
  <c r="F1441" i="1"/>
  <c r="H1441" i="1"/>
  <c r="F1442" i="1"/>
  <c r="H1442" i="1"/>
  <c r="F1443" i="1"/>
  <c r="H1443" i="1"/>
  <c r="F1444" i="1"/>
  <c r="H1444" i="1"/>
  <c r="F1445" i="1"/>
  <c r="H1445" i="1"/>
  <c r="F1446" i="1"/>
  <c r="H1446" i="1"/>
  <c r="F1447" i="1"/>
  <c r="H1447" i="1"/>
  <c r="F1448" i="1"/>
  <c r="H1448" i="1"/>
  <c r="F1449" i="1"/>
  <c r="H1449" i="1"/>
  <c r="F1450" i="1"/>
  <c r="H1450" i="1"/>
  <c r="F1451" i="1"/>
  <c r="H1451" i="1"/>
  <c r="F1452" i="1"/>
  <c r="H1452" i="1"/>
  <c r="F1453" i="1"/>
  <c r="H1453" i="1"/>
  <c r="F1454" i="1"/>
  <c r="H1454" i="1"/>
  <c r="F1455" i="1"/>
  <c r="H1455" i="1"/>
  <c r="F1456" i="1"/>
  <c r="H1456" i="1"/>
  <c r="F1457" i="1"/>
  <c r="H1457" i="1"/>
  <c r="F1458" i="1"/>
  <c r="H1458" i="1"/>
  <c r="F1459" i="1"/>
  <c r="H1459" i="1"/>
  <c r="F1460" i="1"/>
  <c r="H1460" i="1"/>
  <c r="F1461" i="1"/>
  <c r="H1461" i="1"/>
  <c r="F1462" i="1"/>
  <c r="H1462" i="1"/>
  <c r="F1463" i="1"/>
  <c r="H1463" i="1"/>
  <c r="F1464" i="1"/>
  <c r="H1464" i="1"/>
  <c r="F1465" i="1"/>
  <c r="H1465" i="1"/>
  <c r="F1466" i="1"/>
  <c r="H1466" i="1"/>
  <c r="F1467" i="1"/>
  <c r="H1467" i="1"/>
  <c r="F1468" i="1"/>
  <c r="H1468" i="1"/>
  <c r="F1469" i="1"/>
  <c r="H1469" i="1"/>
  <c r="F1470" i="1"/>
  <c r="H1470" i="1"/>
  <c r="F1471" i="1"/>
  <c r="H1471" i="1"/>
  <c r="F1472" i="1"/>
  <c r="H1472" i="1"/>
  <c r="F1473" i="1"/>
  <c r="H1473" i="1"/>
  <c r="F1474" i="1"/>
  <c r="H1474" i="1"/>
  <c r="F1475" i="1"/>
  <c r="H1475" i="1"/>
  <c r="F1476" i="1"/>
  <c r="H1476" i="1"/>
  <c r="F1477" i="1"/>
  <c r="H1477" i="1"/>
  <c r="F1478" i="1"/>
  <c r="H1478" i="1"/>
  <c r="F1479" i="1"/>
  <c r="H1479" i="1"/>
  <c r="F1480" i="1"/>
  <c r="H1480" i="1"/>
  <c r="F1481" i="1"/>
  <c r="H1481" i="1"/>
  <c r="F1482" i="1"/>
  <c r="H1482" i="1"/>
  <c r="F1483" i="1"/>
  <c r="H1483" i="1"/>
  <c r="F1484" i="1"/>
  <c r="H1484" i="1"/>
  <c r="F1485" i="1"/>
  <c r="H1485" i="1"/>
  <c r="F1486" i="1"/>
  <c r="H1486" i="1"/>
  <c r="F1487" i="1"/>
  <c r="H1487" i="1"/>
  <c r="F1488" i="1"/>
  <c r="H1488" i="1"/>
  <c r="F1489" i="1"/>
  <c r="H1489" i="1"/>
  <c r="F1490" i="1"/>
  <c r="H1490" i="1"/>
  <c r="F1491" i="1"/>
  <c r="H1491" i="1"/>
  <c r="F1492" i="1"/>
  <c r="H1492" i="1"/>
  <c r="F1493" i="1"/>
  <c r="H1493" i="1"/>
  <c r="F1494" i="1"/>
  <c r="H1494" i="1"/>
  <c r="F1495" i="1"/>
  <c r="H1495" i="1"/>
  <c r="F1496" i="1"/>
  <c r="H1496" i="1"/>
  <c r="F1497" i="1"/>
  <c r="H1497" i="1"/>
  <c r="F1498" i="1"/>
  <c r="H1498" i="1"/>
  <c r="F1499" i="1"/>
  <c r="H1499" i="1"/>
  <c r="F1500" i="1"/>
  <c r="H1500" i="1"/>
  <c r="F1501" i="1"/>
  <c r="H1501" i="1"/>
  <c r="F1502" i="1"/>
  <c r="H1502" i="1"/>
  <c r="F1503" i="1"/>
  <c r="H1503" i="1"/>
  <c r="F1504" i="1"/>
  <c r="H1504" i="1"/>
  <c r="F1505" i="1"/>
  <c r="H1505" i="1"/>
  <c r="F1506" i="1"/>
  <c r="H1506" i="1"/>
  <c r="F1507" i="1"/>
  <c r="H1507" i="1"/>
  <c r="F1508" i="1"/>
  <c r="H1508" i="1"/>
  <c r="F1509" i="1"/>
  <c r="H1509" i="1"/>
  <c r="F1510" i="1"/>
  <c r="H1510" i="1"/>
  <c r="F1511" i="1"/>
  <c r="H1511" i="1"/>
  <c r="F1512" i="1"/>
  <c r="H1512" i="1"/>
  <c r="F1513" i="1"/>
  <c r="H1513" i="1"/>
  <c r="F1514" i="1"/>
  <c r="H1514" i="1"/>
  <c r="F1515" i="1"/>
  <c r="H1515" i="1"/>
  <c r="F1516" i="1"/>
  <c r="H1516" i="1"/>
  <c r="F1517" i="1"/>
  <c r="H1517" i="1"/>
  <c r="F1518" i="1"/>
  <c r="H1518" i="1"/>
  <c r="F1519" i="1"/>
  <c r="H1519" i="1"/>
  <c r="F1520" i="1"/>
  <c r="H1520" i="1"/>
  <c r="F1521" i="1"/>
  <c r="H1521" i="1"/>
  <c r="F1522" i="1"/>
  <c r="H1522" i="1"/>
  <c r="F1523" i="1"/>
  <c r="H1523" i="1"/>
  <c r="F1524" i="1"/>
  <c r="H1524" i="1"/>
  <c r="F1525" i="1"/>
  <c r="H1525" i="1"/>
  <c r="F1526" i="1"/>
  <c r="H1526" i="1"/>
  <c r="F1527" i="1"/>
  <c r="H1527" i="1"/>
  <c r="F1528" i="1"/>
  <c r="H1528" i="1"/>
  <c r="F1529" i="1"/>
  <c r="H1529" i="1"/>
  <c r="F1530" i="1"/>
  <c r="H1530" i="1"/>
  <c r="F1531" i="1"/>
  <c r="H1531" i="1"/>
  <c r="F1532" i="1"/>
  <c r="H1532" i="1"/>
  <c r="F1533" i="1"/>
  <c r="H1533" i="1"/>
  <c r="F1534" i="1"/>
  <c r="H1534" i="1"/>
  <c r="F1535" i="1"/>
  <c r="H1535" i="1"/>
  <c r="F1536" i="1"/>
  <c r="H1536" i="1"/>
  <c r="F1537" i="1"/>
  <c r="H1537" i="1"/>
  <c r="F1538" i="1"/>
  <c r="H1538" i="1"/>
  <c r="F1539" i="1"/>
  <c r="H1539" i="1"/>
  <c r="F1540" i="1"/>
  <c r="H1540" i="1"/>
  <c r="F1541" i="1"/>
  <c r="H1541" i="1"/>
  <c r="F1542" i="1"/>
  <c r="H1542" i="1"/>
  <c r="F1543" i="1"/>
  <c r="H1543" i="1"/>
  <c r="F1544" i="1"/>
  <c r="H1544" i="1"/>
  <c r="F1545" i="1"/>
  <c r="H1545" i="1"/>
  <c r="F1546" i="1"/>
  <c r="H1546" i="1"/>
  <c r="F1547" i="1"/>
  <c r="H1547" i="1"/>
  <c r="F1548" i="1"/>
  <c r="H1548" i="1"/>
  <c r="F1549" i="1"/>
  <c r="H1549" i="1"/>
  <c r="F1550" i="1"/>
  <c r="H1550" i="1"/>
  <c r="F1551" i="1"/>
  <c r="H1551" i="1"/>
  <c r="F1552" i="1"/>
  <c r="H1552" i="1"/>
  <c r="F1553" i="1"/>
  <c r="H1553" i="1"/>
  <c r="F1554" i="1"/>
  <c r="H1554" i="1"/>
  <c r="F1555" i="1"/>
  <c r="H1555" i="1"/>
  <c r="F1556" i="1"/>
  <c r="H1556" i="1"/>
  <c r="F1557" i="1"/>
  <c r="H1557" i="1"/>
  <c r="F1558" i="1"/>
  <c r="H1558" i="1"/>
  <c r="F1559" i="1"/>
  <c r="H1559" i="1"/>
  <c r="F1560" i="1"/>
  <c r="H1560" i="1"/>
  <c r="F1561" i="1"/>
  <c r="H1561" i="1"/>
  <c r="F1562" i="1"/>
  <c r="H1562" i="1"/>
  <c r="F1563" i="1"/>
  <c r="H1563" i="1"/>
  <c r="F1564" i="1"/>
  <c r="H1564" i="1"/>
  <c r="F1565" i="1"/>
  <c r="H1565" i="1"/>
  <c r="F1566" i="1"/>
  <c r="H1566" i="1"/>
  <c r="F1567" i="1"/>
  <c r="H1567" i="1"/>
  <c r="F1568" i="1"/>
  <c r="H1568" i="1"/>
  <c r="F1569" i="1"/>
  <c r="H1569" i="1"/>
  <c r="F1570" i="1"/>
  <c r="H1570" i="1"/>
  <c r="F1571" i="1"/>
  <c r="H1571" i="1"/>
  <c r="F1572" i="1"/>
  <c r="H1572" i="1"/>
  <c r="F1573" i="1"/>
  <c r="H1573" i="1"/>
  <c r="F1574" i="1"/>
  <c r="H1574" i="1"/>
  <c r="F1575" i="1"/>
  <c r="H1575" i="1"/>
  <c r="F1576" i="1"/>
  <c r="H1576" i="1"/>
  <c r="F1577" i="1"/>
  <c r="H1577" i="1"/>
  <c r="F1578" i="1"/>
  <c r="H1578" i="1"/>
  <c r="F1579" i="1"/>
  <c r="H1579" i="1"/>
  <c r="F1580" i="1"/>
  <c r="H1580" i="1"/>
  <c r="F1581" i="1"/>
  <c r="H1581" i="1"/>
  <c r="F1582" i="1"/>
  <c r="H1582" i="1"/>
  <c r="F1583" i="1"/>
  <c r="H1583" i="1"/>
  <c r="F1584" i="1"/>
  <c r="H1584" i="1"/>
  <c r="F1585" i="1"/>
  <c r="H1585" i="1"/>
  <c r="F1586" i="1"/>
  <c r="H1586" i="1"/>
  <c r="F1587" i="1"/>
  <c r="H1587" i="1"/>
  <c r="F1588" i="1"/>
  <c r="H1588" i="1"/>
  <c r="F1589" i="1"/>
  <c r="H1589" i="1"/>
  <c r="F1590" i="1"/>
  <c r="H1590" i="1"/>
  <c r="F1591" i="1"/>
  <c r="H1591" i="1"/>
  <c r="F1592" i="1"/>
  <c r="H1592" i="1"/>
  <c r="F1593" i="1"/>
  <c r="H1593" i="1"/>
  <c r="F1594" i="1"/>
  <c r="H1594" i="1"/>
  <c r="F1595" i="1"/>
  <c r="H1595" i="1"/>
  <c r="F1596" i="1"/>
  <c r="H1596" i="1"/>
  <c r="F1597" i="1"/>
  <c r="H1597" i="1"/>
  <c r="F1598" i="1"/>
  <c r="H1598" i="1"/>
  <c r="F1599" i="1"/>
  <c r="H1599" i="1"/>
  <c r="F1600" i="1"/>
  <c r="H1600" i="1"/>
  <c r="F1601" i="1"/>
  <c r="H1601" i="1"/>
  <c r="F1602" i="1"/>
  <c r="H1602" i="1"/>
  <c r="F1603" i="1"/>
  <c r="H1603" i="1"/>
  <c r="F1604" i="1"/>
  <c r="H1604" i="1"/>
  <c r="F1605" i="1"/>
  <c r="H1605" i="1"/>
  <c r="F1606" i="1"/>
  <c r="H1606" i="1"/>
  <c r="F1607" i="1"/>
  <c r="H1607" i="1"/>
  <c r="F1608" i="1"/>
  <c r="H1608" i="1"/>
  <c r="F1609" i="1"/>
  <c r="H1609" i="1"/>
  <c r="F1610" i="1"/>
  <c r="H1610" i="1"/>
  <c r="F1611" i="1"/>
  <c r="H1611" i="1"/>
  <c r="F1612" i="1"/>
  <c r="H1612" i="1"/>
  <c r="F1613" i="1"/>
  <c r="H1613" i="1"/>
  <c r="F1614" i="1"/>
  <c r="H1614" i="1"/>
  <c r="F1615" i="1"/>
  <c r="H1615" i="1"/>
  <c r="F1616" i="1"/>
  <c r="H1616" i="1"/>
  <c r="F1617" i="1"/>
  <c r="H1617" i="1"/>
  <c r="F1618" i="1"/>
  <c r="H1618" i="1"/>
  <c r="F1619" i="1"/>
  <c r="H1619" i="1"/>
  <c r="F1620" i="1"/>
  <c r="H1620" i="1"/>
  <c r="F1621" i="1"/>
  <c r="H1621" i="1"/>
  <c r="F1622" i="1"/>
  <c r="H1622" i="1"/>
  <c r="F1623" i="1"/>
  <c r="H1623" i="1"/>
  <c r="F1624" i="1"/>
  <c r="H1624" i="1"/>
  <c r="F1625" i="1"/>
  <c r="H1625" i="1"/>
  <c r="F1626" i="1"/>
  <c r="H1626" i="1"/>
  <c r="F1627" i="1"/>
  <c r="H1627" i="1"/>
  <c r="F1628" i="1"/>
  <c r="H1628" i="1"/>
  <c r="F1629" i="1"/>
  <c r="H1629" i="1"/>
  <c r="F1630" i="1"/>
  <c r="H1630" i="1"/>
  <c r="F1631" i="1"/>
  <c r="H1631" i="1"/>
  <c r="F1632" i="1"/>
  <c r="H1632" i="1"/>
  <c r="F1633" i="1"/>
  <c r="H1633" i="1"/>
  <c r="F1634" i="1"/>
  <c r="H1634" i="1"/>
  <c r="F1635" i="1"/>
  <c r="H1635" i="1"/>
  <c r="F1636" i="1"/>
  <c r="H1636" i="1"/>
  <c r="F1637" i="1"/>
  <c r="H1637" i="1"/>
  <c r="F1638" i="1"/>
  <c r="H1638" i="1"/>
  <c r="F1639" i="1"/>
  <c r="H1639" i="1"/>
  <c r="F1640" i="1"/>
  <c r="H1640" i="1"/>
  <c r="F1641" i="1"/>
  <c r="H1641" i="1"/>
  <c r="F1642" i="1"/>
  <c r="H1642" i="1"/>
  <c r="F1643" i="1"/>
  <c r="H1643" i="1"/>
  <c r="F1644" i="1"/>
  <c r="H1644" i="1"/>
  <c r="F1645" i="1"/>
  <c r="H1645" i="1"/>
  <c r="F1646" i="1"/>
  <c r="H1646" i="1"/>
  <c r="F1647" i="1"/>
  <c r="H1647" i="1"/>
  <c r="F1648" i="1"/>
  <c r="H1648" i="1"/>
  <c r="F1649" i="1"/>
  <c r="H1649" i="1"/>
  <c r="F1650" i="1"/>
  <c r="H1650" i="1"/>
  <c r="F1651" i="1"/>
  <c r="H1651" i="1"/>
  <c r="F1652" i="1"/>
  <c r="H1652" i="1"/>
  <c r="F1653" i="1"/>
  <c r="H1653" i="1"/>
  <c r="F1654" i="1"/>
  <c r="H1654" i="1"/>
  <c r="F1655" i="1"/>
  <c r="H1655" i="1"/>
  <c r="F1656" i="1"/>
  <c r="H1656" i="1"/>
  <c r="F1657" i="1"/>
  <c r="H1657" i="1"/>
  <c r="F1658" i="1"/>
  <c r="H1658" i="1"/>
  <c r="F1659" i="1"/>
  <c r="H1659" i="1"/>
  <c r="F1660" i="1"/>
  <c r="H1660" i="1"/>
  <c r="F1661" i="1"/>
  <c r="H1661" i="1"/>
  <c r="F1662" i="1"/>
  <c r="H1662" i="1"/>
  <c r="F1663" i="1"/>
  <c r="H1663" i="1"/>
  <c r="F1664" i="1"/>
  <c r="H1664" i="1"/>
  <c r="F1665" i="1"/>
  <c r="H1665" i="1"/>
  <c r="F1666" i="1"/>
  <c r="H1666" i="1"/>
  <c r="F1667" i="1"/>
  <c r="H1667" i="1"/>
  <c r="F1668" i="1"/>
  <c r="H1668" i="1"/>
  <c r="F1669" i="1"/>
  <c r="H1669" i="1"/>
  <c r="F1670" i="1"/>
  <c r="H1670" i="1"/>
  <c r="F1671" i="1"/>
  <c r="H1671" i="1"/>
  <c r="F1672" i="1"/>
  <c r="H1672" i="1"/>
  <c r="F1673" i="1"/>
  <c r="H1673" i="1"/>
  <c r="F1674" i="1"/>
  <c r="H1674" i="1"/>
  <c r="F1675" i="1"/>
  <c r="H1675" i="1"/>
  <c r="F1676" i="1"/>
  <c r="H1676" i="1"/>
  <c r="F1677" i="1"/>
  <c r="H1677" i="1"/>
  <c r="F1678" i="1"/>
  <c r="H1678" i="1"/>
  <c r="F1679" i="1"/>
  <c r="H1679" i="1"/>
  <c r="F1680" i="1"/>
  <c r="H1680" i="1"/>
  <c r="F1681" i="1"/>
  <c r="H1681" i="1"/>
  <c r="F1682" i="1"/>
  <c r="H1682" i="1"/>
  <c r="F1683" i="1"/>
  <c r="H1683" i="1"/>
  <c r="F1684" i="1"/>
  <c r="H1684" i="1"/>
  <c r="F1685" i="1"/>
  <c r="H1685" i="1"/>
  <c r="F1686" i="1"/>
  <c r="H1686" i="1"/>
  <c r="F1687" i="1"/>
  <c r="H1687" i="1"/>
  <c r="F1688" i="1"/>
  <c r="H1688" i="1"/>
  <c r="F1689" i="1"/>
  <c r="H1689" i="1"/>
  <c r="F1690" i="1"/>
  <c r="H1690" i="1"/>
  <c r="F1691" i="1"/>
  <c r="H1691" i="1"/>
  <c r="F1692" i="1"/>
  <c r="H1692" i="1"/>
  <c r="F1693" i="1"/>
  <c r="H1693" i="1"/>
  <c r="F1694" i="1"/>
  <c r="H1694" i="1"/>
  <c r="F1695" i="1"/>
  <c r="H1695" i="1"/>
  <c r="F1696" i="1"/>
  <c r="H1696" i="1"/>
  <c r="F1697" i="1"/>
  <c r="H1697" i="1"/>
  <c r="F1698" i="1"/>
  <c r="H1698" i="1"/>
  <c r="F1699" i="1"/>
  <c r="H1699" i="1"/>
  <c r="F1700" i="1"/>
  <c r="H1700" i="1"/>
  <c r="F1701" i="1"/>
  <c r="H1701" i="1"/>
  <c r="F1702" i="1"/>
  <c r="H1702" i="1"/>
  <c r="F1703" i="1"/>
  <c r="H1703" i="1"/>
  <c r="F1704" i="1"/>
  <c r="H1704" i="1"/>
  <c r="F1705" i="1"/>
  <c r="H1705" i="1"/>
  <c r="F1706" i="1"/>
  <c r="H1706" i="1"/>
  <c r="F1707" i="1"/>
  <c r="H1707" i="1"/>
  <c r="F1708" i="1"/>
  <c r="H1708" i="1"/>
  <c r="F1709" i="1"/>
  <c r="H1709" i="1"/>
  <c r="F1710" i="1"/>
  <c r="H1710" i="1"/>
  <c r="F1711" i="1"/>
  <c r="H1711" i="1"/>
  <c r="F1712" i="1"/>
  <c r="H1712" i="1"/>
  <c r="F1713" i="1"/>
  <c r="H1713" i="1"/>
  <c r="F1714" i="1"/>
  <c r="H1714" i="1"/>
  <c r="F1715" i="1"/>
  <c r="H1715" i="1"/>
  <c r="F1716" i="1"/>
  <c r="H1716" i="1"/>
  <c r="F1717" i="1"/>
  <c r="H1717" i="1"/>
  <c r="F1718" i="1"/>
  <c r="H1718" i="1"/>
  <c r="F1719" i="1"/>
  <c r="H1719" i="1"/>
  <c r="F1720" i="1"/>
  <c r="H1720" i="1"/>
  <c r="F1721" i="1"/>
  <c r="H1721" i="1"/>
  <c r="F1722" i="1"/>
  <c r="H1722" i="1"/>
  <c r="F1723" i="1"/>
  <c r="H1723" i="1"/>
  <c r="F1724" i="1"/>
  <c r="H1724" i="1"/>
  <c r="F1725" i="1"/>
  <c r="H1725" i="1"/>
  <c r="F1726" i="1"/>
  <c r="H1726" i="1"/>
  <c r="F1727" i="1"/>
  <c r="H1727" i="1"/>
  <c r="F1728" i="1"/>
  <c r="H1728" i="1"/>
  <c r="F1729" i="1"/>
  <c r="H1729" i="1"/>
  <c r="F1730" i="1"/>
  <c r="H1730" i="1"/>
  <c r="F1731" i="1"/>
  <c r="H1731" i="1"/>
  <c r="F1732" i="1"/>
  <c r="H1732" i="1"/>
  <c r="F1733" i="1"/>
  <c r="H1733" i="1"/>
  <c r="F1734" i="1"/>
  <c r="H1734" i="1"/>
  <c r="F1735" i="1"/>
  <c r="H1735" i="1"/>
  <c r="F1736" i="1"/>
  <c r="H1736" i="1"/>
  <c r="F1737" i="1"/>
  <c r="H1737" i="1"/>
  <c r="F1738" i="1"/>
  <c r="H1738" i="1"/>
  <c r="F1739" i="1"/>
  <c r="H1739" i="1"/>
  <c r="F1740" i="1"/>
  <c r="H1740" i="1"/>
  <c r="F1741" i="1"/>
  <c r="H1741" i="1"/>
  <c r="F1742" i="1"/>
  <c r="H1742" i="1"/>
  <c r="F1743" i="1"/>
  <c r="H1743" i="1"/>
  <c r="F1744" i="1"/>
  <c r="H1744" i="1"/>
  <c r="F1745" i="1"/>
  <c r="H1745" i="1"/>
  <c r="F1746" i="1"/>
  <c r="H1746" i="1"/>
  <c r="F1747" i="1"/>
  <c r="H1747" i="1"/>
  <c r="F1748" i="1"/>
  <c r="H1748" i="1"/>
  <c r="F1749" i="1"/>
  <c r="H1749" i="1"/>
  <c r="F1750" i="1"/>
  <c r="H1750" i="1"/>
  <c r="F1751" i="1"/>
  <c r="H1751" i="1"/>
  <c r="F1752" i="1"/>
  <c r="H1752" i="1"/>
  <c r="F1753" i="1"/>
  <c r="H1753" i="1"/>
  <c r="F1754" i="1"/>
  <c r="H1754" i="1"/>
  <c r="F1755" i="1"/>
  <c r="H1755" i="1"/>
  <c r="F1756" i="1"/>
  <c r="H1756" i="1"/>
  <c r="F1757" i="1"/>
  <c r="H1757" i="1"/>
  <c r="F1758" i="1"/>
  <c r="H1758" i="1"/>
  <c r="F1759" i="1"/>
  <c r="H1759" i="1"/>
  <c r="F1760" i="1"/>
  <c r="H1760" i="1"/>
  <c r="F1761" i="1"/>
  <c r="H1761" i="1"/>
  <c r="F1762" i="1"/>
  <c r="H1762" i="1"/>
  <c r="F1763" i="1"/>
  <c r="H1763" i="1"/>
  <c r="F1764" i="1"/>
  <c r="H1764" i="1"/>
  <c r="F1765" i="1"/>
  <c r="H1765" i="1"/>
  <c r="F1766" i="1"/>
  <c r="H1766" i="1"/>
  <c r="F1767" i="1"/>
  <c r="H1767" i="1"/>
  <c r="F1768" i="1"/>
  <c r="H1768" i="1"/>
  <c r="F1769" i="1"/>
  <c r="H1769" i="1"/>
  <c r="F1770" i="1"/>
  <c r="H1770" i="1"/>
  <c r="F1771" i="1"/>
  <c r="H1771" i="1"/>
  <c r="F1772" i="1"/>
  <c r="H1772" i="1"/>
  <c r="F1773" i="1"/>
  <c r="H1773" i="1"/>
  <c r="F1774" i="1"/>
  <c r="H1774" i="1"/>
  <c r="F1775" i="1"/>
  <c r="H1775" i="1"/>
  <c r="F1776" i="1"/>
  <c r="H1776" i="1"/>
  <c r="F1777" i="1"/>
  <c r="H1777" i="1"/>
  <c r="F1778" i="1"/>
  <c r="H1778" i="1"/>
  <c r="F1779" i="1"/>
  <c r="H1779" i="1"/>
  <c r="F1780" i="1"/>
  <c r="H1780" i="1"/>
  <c r="F1781" i="1"/>
  <c r="H1781" i="1"/>
  <c r="F1782" i="1"/>
  <c r="H1782" i="1"/>
  <c r="F1783" i="1"/>
  <c r="H1783" i="1"/>
  <c r="F1784" i="1"/>
  <c r="H1784" i="1"/>
  <c r="F1785" i="1"/>
  <c r="H1785" i="1"/>
  <c r="F1786" i="1"/>
  <c r="H1786" i="1"/>
  <c r="F1787" i="1"/>
  <c r="H1787" i="1"/>
  <c r="F1788" i="1"/>
  <c r="H1788" i="1"/>
  <c r="F1789" i="1"/>
  <c r="H1789" i="1"/>
  <c r="F1790" i="1"/>
  <c r="H1790" i="1"/>
  <c r="F1791" i="1"/>
  <c r="H1791" i="1"/>
  <c r="F1792" i="1"/>
  <c r="H1792" i="1"/>
  <c r="F1793" i="1"/>
  <c r="H1793" i="1"/>
  <c r="F1794" i="1"/>
  <c r="H1794" i="1"/>
  <c r="F1795" i="1"/>
  <c r="H1795" i="1"/>
  <c r="F1796" i="1"/>
  <c r="H1796" i="1"/>
  <c r="F1797" i="1"/>
  <c r="H1797" i="1"/>
  <c r="F1798" i="1"/>
  <c r="H1798" i="1"/>
  <c r="F1799" i="1"/>
  <c r="H1799" i="1"/>
  <c r="F1800" i="1"/>
  <c r="H1800" i="1"/>
  <c r="F1801" i="1"/>
  <c r="H1801" i="1"/>
  <c r="F1802" i="1"/>
  <c r="H1802" i="1"/>
  <c r="F1803" i="1"/>
  <c r="H1803" i="1"/>
  <c r="F1804" i="1"/>
  <c r="H1804" i="1"/>
  <c r="F1805" i="1"/>
  <c r="H1805" i="1"/>
  <c r="F1806" i="1"/>
  <c r="H1806" i="1"/>
  <c r="F1807" i="1"/>
  <c r="H1807" i="1"/>
  <c r="F1808" i="1"/>
  <c r="H1808" i="1"/>
  <c r="F1809" i="1"/>
  <c r="H1809" i="1"/>
  <c r="F1810" i="1"/>
  <c r="H1810" i="1"/>
  <c r="F1811" i="1"/>
  <c r="H1811" i="1"/>
  <c r="F1812" i="1"/>
  <c r="H1812" i="1"/>
  <c r="F1813" i="1"/>
  <c r="H1813" i="1"/>
  <c r="F1814" i="1"/>
  <c r="H1814" i="1"/>
  <c r="F1815" i="1"/>
  <c r="H1815" i="1"/>
  <c r="F1816" i="1"/>
  <c r="H1816" i="1"/>
  <c r="F1817" i="1"/>
  <c r="H1817" i="1"/>
  <c r="F1818" i="1"/>
  <c r="H1818" i="1"/>
  <c r="F1819" i="1"/>
  <c r="H1819" i="1"/>
  <c r="F1820" i="1"/>
  <c r="H1820" i="1"/>
  <c r="F1821" i="1"/>
  <c r="H1821" i="1"/>
  <c r="F1822" i="1"/>
  <c r="H1822" i="1"/>
  <c r="F1823" i="1"/>
  <c r="H1823" i="1"/>
  <c r="F1824" i="1"/>
  <c r="H1824" i="1"/>
  <c r="F1825" i="1"/>
  <c r="H1825" i="1"/>
  <c r="F1826" i="1"/>
  <c r="H1826" i="1"/>
  <c r="F1827" i="1"/>
  <c r="H1827" i="1"/>
  <c r="F1828" i="1"/>
  <c r="H1828" i="1"/>
  <c r="F1829" i="1"/>
  <c r="H1829" i="1"/>
  <c r="F1830" i="1"/>
  <c r="H1830" i="1"/>
  <c r="F1831" i="1"/>
  <c r="H1831" i="1"/>
  <c r="F1832" i="1"/>
  <c r="H1832" i="1"/>
  <c r="F1833" i="1"/>
  <c r="H1833" i="1"/>
  <c r="F1834" i="1"/>
  <c r="H1834" i="1"/>
  <c r="F1835" i="1"/>
  <c r="H1835" i="1"/>
  <c r="F1836" i="1"/>
  <c r="H1836" i="1"/>
  <c r="F1837" i="1"/>
  <c r="H1837" i="1"/>
  <c r="F1838" i="1"/>
  <c r="H1838" i="1"/>
  <c r="F1839" i="1"/>
  <c r="H1839" i="1"/>
  <c r="F1840" i="1"/>
  <c r="H1840" i="1"/>
  <c r="F1841" i="1"/>
  <c r="H1841" i="1"/>
  <c r="F1842" i="1"/>
  <c r="H1842" i="1"/>
  <c r="F1843" i="1"/>
  <c r="H1843" i="1"/>
  <c r="F1844" i="1"/>
  <c r="H1844" i="1"/>
  <c r="F1845" i="1"/>
  <c r="H1845" i="1"/>
  <c r="F1846" i="1"/>
  <c r="H1846" i="1"/>
  <c r="F1847" i="1"/>
  <c r="H1847" i="1"/>
  <c r="F1848" i="1"/>
  <c r="H1848" i="1"/>
  <c r="F1849" i="1"/>
  <c r="H1849" i="1"/>
  <c r="F1850" i="1"/>
  <c r="H1850" i="1"/>
  <c r="F1851" i="1"/>
  <c r="H1851" i="1"/>
  <c r="F1852" i="1"/>
  <c r="H1852" i="1"/>
  <c r="F1853" i="1"/>
  <c r="H1853" i="1"/>
  <c r="F1854" i="1"/>
  <c r="H1854" i="1"/>
  <c r="F1855" i="1"/>
  <c r="H1855" i="1"/>
  <c r="F1856" i="1"/>
  <c r="H1856" i="1"/>
  <c r="F1857" i="1"/>
  <c r="H1857" i="1"/>
  <c r="F1858" i="1"/>
  <c r="H1858" i="1"/>
  <c r="F1859" i="1"/>
  <c r="H1859" i="1"/>
  <c r="F1860" i="1"/>
  <c r="H1860" i="1"/>
  <c r="F1861" i="1"/>
  <c r="H1861" i="1"/>
  <c r="F1862" i="1"/>
  <c r="H1862" i="1"/>
  <c r="F1863" i="1"/>
  <c r="H1863" i="1"/>
  <c r="F1864" i="1"/>
  <c r="H1864" i="1"/>
  <c r="F1865" i="1"/>
  <c r="H1865" i="1"/>
  <c r="F1866" i="1"/>
  <c r="H1866" i="1"/>
  <c r="F1867" i="1"/>
  <c r="H1867" i="1"/>
  <c r="F1868" i="1"/>
  <c r="H1868" i="1"/>
  <c r="F1869" i="1"/>
  <c r="H1869" i="1"/>
  <c r="F1870" i="1"/>
  <c r="H1870" i="1"/>
  <c r="F1871" i="1"/>
  <c r="H1871" i="1"/>
  <c r="F1872" i="1"/>
  <c r="H1872" i="1"/>
  <c r="F1873" i="1"/>
  <c r="H1873" i="1"/>
  <c r="F1874" i="1"/>
  <c r="H1874" i="1"/>
  <c r="F1875" i="1"/>
  <c r="H1875" i="1"/>
  <c r="F1876" i="1"/>
  <c r="H1876" i="1"/>
  <c r="F1877" i="1"/>
  <c r="H1877" i="1"/>
  <c r="F1878" i="1"/>
  <c r="H1878" i="1"/>
  <c r="F1879" i="1"/>
  <c r="H1879" i="1"/>
  <c r="F1880" i="1"/>
  <c r="H1880" i="1"/>
  <c r="F1881" i="1"/>
  <c r="H1881" i="1"/>
  <c r="F1882" i="1"/>
  <c r="H1882" i="1"/>
  <c r="F1883" i="1"/>
  <c r="H1883" i="1"/>
  <c r="F1884" i="1"/>
  <c r="H1884" i="1"/>
  <c r="F1885" i="1"/>
  <c r="H1885" i="1"/>
  <c r="F1886" i="1"/>
  <c r="H1886" i="1"/>
  <c r="F1887" i="1"/>
  <c r="H1887" i="1"/>
  <c r="F1888" i="1"/>
  <c r="H1888" i="1"/>
  <c r="F1889" i="1"/>
  <c r="H1889" i="1"/>
  <c r="F1890" i="1"/>
  <c r="H1890" i="1"/>
  <c r="F1891" i="1"/>
  <c r="H1891" i="1"/>
  <c r="F1892" i="1"/>
  <c r="H1892" i="1"/>
  <c r="F1893" i="1"/>
  <c r="H1893" i="1"/>
  <c r="F1894" i="1"/>
  <c r="H1894" i="1"/>
  <c r="F1895" i="1"/>
  <c r="H1895" i="1"/>
  <c r="F1896" i="1"/>
  <c r="H1896" i="1"/>
  <c r="F1897" i="1"/>
  <c r="H1897" i="1"/>
  <c r="F1898" i="1"/>
  <c r="H1898" i="1"/>
  <c r="F1899" i="1"/>
  <c r="H1899" i="1"/>
  <c r="F1900" i="1"/>
  <c r="H1900" i="1"/>
  <c r="F1901" i="1"/>
  <c r="H1901" i="1"/>
  <c r="F1902" i="1"/>
  <c r="H1902" i="1"/>
  <c r="F1903" i="1"/>
  <c r="H1903" i="1"/>
  <c r="F1904" i="1"/>
  <c r="H1904" i="1"/>
  <c r="F1905" i="1"/>
  <c r="H1905" i="1"/>
  <c r="F1906" i="1"/>
  <c r="H1906" i="1"/>
  <c r="F1907" i="1"/>
  <c r="H1907" i="1"/>
  <c r="F1908" i="1"/>
  <c r="H1908" i="1"/>
  <c r="F1909" i="1"/>
  <c r="H1909" i="1"/>
  <c r="F1910" i="1"/>
  <c r="H1910" i="1"/>
  <c r="F1911" i="1"/>
  <c r="H1911" i="1"/>
  <c r="F1912" i="1"/>
  <c r="H1912" i="1"/>
  <c r="F1913" i="1"/>
  <c r="H1913" i="1"/>
  <c r="F1914" i="1"/>
  <c r="H1914" i="1"/>
  <c r="F1915" i="1"/>
  <c r="H1915" i="1"/>
  <c r="F1916" i="1"/>
  <c r="H1916" i="1"/>
  <c r="F1917" i="1"/>
  <c r="H1917" i="1"/>
  <c r="F1918" i="1"/>
  <c r="H1918" i="1"/>
  <c r="F1919" i="1"/>
  <c r="H1919" i="1"/>
  <c r="F1920" i="1"/>
  <c r="H1920" i="1"/>
  <c r="F1921" i="1"/>
  <c r="H1921" i="1"/>
  <c r="F1922" i="1"/>
  <c r="H1922" i="1"/>
  <c r="F1923" i="1"/>
  <c r="H1923" i="1"/>
  <c r="F1924" i="1"/>
  <c r="H1924" i="1"/>
  <c r="F1925" i="1"/>
  <c r="H1925" i="1"/>
  <c r="F1926" i="1"/>
  <c r="H1926" i="1"/>
  <c r="F1927" i="1"/>
  <c r="H1927" i="1"/>
  <c r="F1928" i="1"/>
  <c r="H1928" i="1"/>
  <c r="F1929" i="1"/>
  <c r="H1929" i="1"/>
  <c r="F1930" i="1"/>
  <c r="H1930" i="1"/>
  <c r="F1931" i="1"/>
  <c r="H1931" i="1"/>
  <c r="F1932" i="1"/>
  <c r="H1932" i="1"/>
  <c r="F1933" i="1"/>
  <c r="H1933" i="1"/>
  <c r="F1934" i="1"/>
  <c r="H1934" i="1"/>
  <c r="F1935" i="1"/>
  <c r="H1935" i="1"/>
  <c r="F1936" i="1"/>
  <c r="H1936" i="1"/>
  <c r="F1937" i="1"/>
  <c r="H1937" i="1"/>
  <c r="F1938" i="1"/>
  <c r="H1938" i="1"/>
  <c r="F1939" i="1"/>
  <c r="H1939" i="1"/>
  <c r="F1940" i="1"/>
  <c r="H1940" i="1"/>
  <c r="F1941" i="1"/>
  <c r="H1941" i="1"/>
  <c r="F1942" i="1"/>
  <c r="H1942" i="1"/>
  <c r="F1943" i="1"/>
  <c r="H1943" i="1"/>
  <c r="F1944" i="1"/>
  <c r="H1944" i="1"/>
  <c r="F1945" i="1"/>
  <c r="H1945" i="1"/>
  <c r="F1946" i="1"/>
  <c r="H1946" i="1"/>
  <c r="F1947" i="1"/>
  <c r="H1947" i="1"/>
  <c r="F1948" i="1"/>
  <c r="H1948" i="1"/>
  <c r="F1949" i="1"/>
  <c r="H1949" i="1"/>
  <c r="F1950" i="1"/>
  <c r="H1950" i="1"/>
  <c r="F1951" i="1"/>
  <c r="H1951" i="1"/>
  <c r="F1952" i="1"/>
  <c r="H1952" i="1"/>
  <c r="F1953" i="1"/>
  <c r="H1953" i="1"/>
  <c r="F1954" i="1"/>
  <c r="H1954" i="1"/>
  <c r="F1955" i="1"/>
  <c r="H1955" i="1"/>
  <c r="F1956" i="1"/>
  <c r="H1956" i="1"/>
  <c r="F1957" i="1"/>
  <c r="H1957" i="1"/>
  <c r="F1958" i="1"/>
  <c r="H1958" i="1"/>
  <c r="F1959" i="1"/>
  <c r="H1959" i="1"/>
  <c r="F1960" i="1"/>
  <c r="H1960" i="1"/>
  <c r="F1961" i="1"/>
  <c r="H1961" i="1"/>
  <c r="F1962" i="1"/>
  <c r="H1962" i="1"/>
  <c r="F1963" i="1"/>
  <c r="H1963" i="1"/>
  <c r="F1964" i="1"/>
  <c r="H1964" i="1"/>
  <c r="F1965" i="1"/>
  <c r="H1965" i="1"/>
  <c r="F1966" i="1"/>
  <c r="H1966" i="1"/>
  <c r="F1967" i="1"/>
  <c r="H1967" i="1"/>
  <c r="F1968" i="1"/>
  <c r="H1968" i="1"/>
  <c r="F1969" i="1"/>
  <c r="H1969" i="1"/>
  <c r="F1970" i="1"/>
  <c r="H1970" i="1"/>
  <c r="F1971" i="1"/>
  <c r="H1971" i="1"/>
  <c r="F1972" i="1"/>
  <c r="H1972" i="1"/>
  <c r="F1973" i="1"/>
  <c r="H1973" i="1"/>
  <c r="F1974" i="1"/>
  <c r="H1974" i="1"/>
  <c r="F1975" i="1"/>
  <c r="H1975" i="1"/>
  <c r="F1976" i="1"/>
  <c r="H1976" i="1"/>
  <c r="F1977" i="1"/>
  <c r="H1977" i="1"/>
  <c r="F1978" i="1"/>
  <c r="H1978" i="1"/>
  <c r="F1979" i="1"/>
  <c r="H1979" i="1"/>
  <c r="F1980" i="1"/>
  <c r="H1980" i="1"/>
  <c r="F1981" i="1"/>
  <c r="H1981" i="1"/>
  <c r="F1982" i="1"/>
  <c r="H1982" i="1"/>
  <c r="F1983" i="1"/>
  <c r="H1983" i="1"/>
  <c r="F1984" i="1"/>
  <c r="H1984" i="1"/>
  <c r="F1985" i="1"/>
  <c r="H1985" i="1"/>
  <c r="F1986" i="1"/>
  <c r="H1986" i="1"/>
  <c r="F1987" i="1"/>
  <c r="H1987" i="1"/>
  <c r="F1988" i="1"/>
  <c r="H1988" i="1"/>
  <c r="F1989" i="1"/>
  <c r="H1989" i="1"/>
  <c r="F1990" i="1"/>
  <c r="H1990" i="1"/>
  <c r="F1991" i="1"/>
  <c r="H1991" i="1"/>
  <c r="F1992" i="1"/>
  <c r="H1992" i="1"/>
  <c r="F1993" i="1"/>
  <c r="H1993" i="1"/>
  <c r="F1994" i="1"/>
  <c r="H1994" i="1"/>
  <c r="F1995" i="1"/>
  <c r="H1995" i="1"/>
  <c r="F1996" i="1"/>
  <c r="H1996" i="1"/>
  <c r="F1997" i="1"/>
  <c r="H1997" i="1"/>
  <c r="F1998" i="1"/>
  <c r="H1998" i="1"/>
  <c r="F1999" i="1"/>
  <c r="H1999" i="1"/>
  <c r="F2000" i="1"/>
  <c r="H2000" i="1"/>
  <c r="F2001" i="1"/>
  <c r="H2001" i="1"/>
  <c r="F2002" i="1"/>
  <c r="H2002" i="1"/>
  <c r="F2003" i="1"/>
  <c r="H2003" i="1"/>
  <c r="F2004" i="1"/>
  <c r="H2004" i="1"/>
  <c r="F2005" i="1"/>
  <c r="H2005" i="1"/>
  <c r="F2006" i="1"/>
  <c r="H2006" i="1"/>
  <c r="F2007" i="1"/>
  <c r="H2007" i="1"/>
  <c r="F2008" i="1"/>
  <c r="H2008" i="1"/>
  <c r="F2009" i="1"/>
  <c r="H2009" i="1"/>
  <c r="F2010" i="1"/>
  <c r="H2010" i="1"/>
  <c r="F2011" i="1"/>
  <c r="H2011" i="1"/>
  <c r="F2012" i="1"/>
  <c r="H2012" i="1"/>
  <c r="F2013" i="1"/>
  <c r="H2013" i="1"/>
  <c r="F2014" i="1"/>
  <c r="H2014" i="1"/>
  <c r="F2015" i="1"/>
  <c r="H2015" i="1"/>
  <c r="F2016" i="1"/>
  <c r="H2016" i="1"/>
  <c r="F2017" i="1"/>
  <c r="H2017" i="1"/>
  <c r="F2018" i="1"/>
  <c r="H2018" i="1"/>
  <c r="F2019" i="1"/>
  <c r="H2019" i="1"/>
  <c r="F2020" i="1"/>
  <c r="H2020" i="1"/>
  <c r="F2021" i="1"/>
  <c r="H2021" i="1"/>
  <c r="F2022" i="1"/>
  <c r="H2022" i="1"/>
  <c r="F2023" i="1"/>
  <c r="H2023" i="1"/>
  <c r="F2024" i="1"/>
  <c r="H2024" i="1"/>
  <c r="F2025" i="1"/>
  <c r="H2025" i="1"/>
  <c r="F2026" i="1"/>
  <c r="H2026" i="1"/>
  <c r="F2027" i="1"/>
  <c r="H2027" i="1"/>
  <c r="F2028" i="1"/>
  <c r="H2028" i="1"/>
  <c r="F2029" i="1"/>
  <c r="H2029" i="1"/>
  <c r="F2030" i="1"/>
  <c r="H2030" i="1"/>
  <c r="F2031" i="1"/>
  <c r="H2031" i="1"/>
  <c r="F2032" i="1"/>
  <c r="H2032" i="1"/>
  <c r="F2033" i="1"/>
  <c r="H2033" i="1"/>
  <c r="F2034" i="1"/>
  <c r="H2034" i="1"/>
  <c r="F2035" i="1"/>
  <c r="H2035" i="1"/>
  <c r="F2036" i="1"/>
  <c r="H2036" i="1"/>
  <c r="F2037" i="1"/>
  <c r="H2037" i="1"/>
  <c r="F2038" i="1"/>
  <c r="H2038" i="1"/>
  <c r="F2039" i="1"/>
  <c r="H2039" i="1"/>
  <c r="F2040" i="1"/>
  <c r="H2040" i="1"/>
  <c r="F2041" i="1"/>
  <c r="H2041" i="1"/>
  <c r="F2042" i="1"/>
  <c r="H2042" i="1"/>
  <c r="F2043" i="1"/>
  <c r="H2043" i="1"/>
  <c r="F2044" i="1"/>
  <c r="H2044" i="1"/>
  <c r="F2045" i="1"/>
  <c r="H2045" i="1"/>
  <c r="F2046" i="1"/>
  <c r="H2046" i="1"/>
  <c r="F2047" i="1"/>
  <c r="H2047" i="1"/>
  <c r="F2048" i="1"/>
  <c r="H2048" i="1"/>
  <c r="F2049" i="1"/>
  <c r="H2049" i="1"/>
  <c r="F2050" i="1"/>
  <c r="H2050" i="1"/>
  <c r="F2051" i="1"/>
  <c r="H2051" i="1"/>
  <c r="F2052" i="1"/>
  <c r="H2052" i="1"/>
  <c r="F2053" i="1"/>
  <c r="H2053" i="1"/>
  <c r="F2054" i="1"/>
  <c r="H2054" i="1"/>
  <c r="F2055" i="1"/>
  <c r="H2055" i="1"/>
  <c r="F2056" i="1"/>
  <c r="H2056" i="1"/>
  <c r="F2057" i="1"/>
  <c r="H2057" i="1"/>
  <c r="F2058" i="1"/>
  <c r="H2058" i="1"/>
  <c r="F2059" i="1"/>
  <c r="H2059" i="1"/>
  <c r="F2060" i="1"/>
  <c r="H2060" i="1"/>
  <c r="F2061" i="1"/>
  <c r="H2061" i="1"/>
  <c r="F2062" i="1"/>
  <c r="H2062" i="1"/>
  <c r="F2063" i="1"/>
  <c r="H2063" i="1"/>
  <c r="F2064" i="1"/>
  <c r="H2064" i="1"/>
  <c r="F2065" i="1"/>
  <c r="H2065" i="1"/>
  <c r="F2066" i="1"/>
  <c r="H2066" i="1"/>
  <c r="F2067" i="1"/>
  <c r="H2067" i="1"/>
  <c r="F2068" i="1"/>
  <c r="H2068" i="1"/>
  <c r="F2069" i="1"/>
  <c r="H2069" i="1"/>
  <c r="F2070" i="1"/>
  <c r="H2070" i="1"/>
  <c r="F2071" i="1"/>
  <c r="H2071" i="1"/>
  <c r="F2072" i="1"/>
  <c r="H2072" i="1"/>
  <c r="F2073" i="1"/>
  <c r="H2073" i="1"/>
  <c r="F2074" i="1"/>
  <c r="H2074" i="1"/>
  <c r="F2075" i="1"/>
  <c r="H2075" i="1"/>
  <c r="F2076" i="1"/>
  <c r="H2076" i="1"/>
  <c r="F2077" i="1"/>
  <c r="H2077" i="1"/>
  <c r="F2078" i="1"/>
  <c r="H2078" i="1"/>
  <c r="F2079" i="1"/>
  <c r="H2079" i="1"/>
  <c r="F2080" i="1"/>
  <c r="H2080" i="1"/>
  <c r="F2081" i="1"/>
  <c r="H2081" i="1"/>
  <c r="F2082" i="1"/>
  <c r="H2082" i="1"/>
  <c r="F2083" i="1"/>
  <c r="H2083" i="1"/>
  <c r="F2084" i="1"/>
  <c r="H2084" i="1"/>
  <c r="F2085" i="1"/>
  <c r="H2085" i="1"/>
  <c r="F2086" i="1"/>
  <c r="H2086" i="1"/>
  <c r="F2087" i="1"/>
  <c r="H2087" i="1"/>
  <c r="F2088" i="1"/>
  <c r="H2088" i="1"/>
  <c r="F2089" i="1"/>
  <c r="H2089" i="1"/>
  <c r="F2090" i="1"/>
  <c r="H2090" i="1"/>
  <c r="F2091" i="1"/>
  <c r="H2091" i="1"/>
  <c r="F2092" i="1"/>
  <c r="H2092" i="1"/>
  <c r="F2093" i="1"/>
  <c r="H2093" i="1"/>
  <c r="F2094" i="1"/>
  <c r="H2094" i="1"/>
  <c r="F2095" i="1"/>
  <c r="H2095" i="1"/>
  <c r="F2096" i="1"/>
  <c r="H2096" i="1"/>
  <c r="F2097" i="1"/>
  <c r="H2097" i="1"/>
  <c r="F2098" i="1"/>
  <c r="H2098" i="1"/>
  <c r="F2099" i="1"/>
  <c r="H2099" i="1"/>
  <c r="F2100" i="1"/>
  <c r="H2100" i="1"/>
  <c r="F2101" i="1"/>
  <c r="H2101" i="1"/>
  <c r="F2102" i="1"/>
  <c r="H2102" i="1"/>
  <c r="F2103" i="1"/>
  <c r="H2103" i="1"/>
  <c r="F2104" i="1"/>
  <c r="H2104" i="1"/>
  <c r="F2105" i="1"/>
  <c r="H2105" i="1"/>
  <c r="F2106" i="1"/>
  <c r="H2106" i="1"/>
  <c r="F2107" i="1"/>
  <c r="H2107" i="1"/>
  <c r="F2108" i="1"/>
  <c r="H2108" i="1"/>
  <c r="F2109" i="1"/>
  <c r="H2109" i="1"/>
  <c r="F2110" i="1"/>
  <c r="H2110" i="1"/>
  <c r="F2111" i="1"/>
  <c r="H2111" i="1"/>
  <c r="F2112" i="1"/>
  <c r="H2112" i="1"/>
  <c r="F2113" i="1"/>
  <c r="H2113" i="1"/>
  <c r="F2114" i="1"/>
  <c r="H2114" i="1"/>
  <c r="F2115" i="1"/>
  <c r="H2115" i="1"/>
  <c r="F2116" i="1"/>
  <c r="H2116" i="1"/>
  <c r="F2117" i="1"/>
  <c r="H2117" i="1"/>
  <c r="F2118" i="1"/>
  <c r="H2118" i="1"/>
  <c r="F2119" i="1"/>
  <c r="H2119" i="1"/>
  <c r="F2120" i="1"/>
  <c r="H2120" i="1"/>
  <c r="F2121" i="1"/>
  <c r="H2121" i="1"/>
  <c r="F2122" i="1"/>
  <c r="H2122" i="1"/>
  <c r="F2123" i="1"/>
  <c r="H2123" i="1"/>
  <c r="F2124" i="1"/>
  <c r="H2124" i="1"/>
  <c r="F2125" i="1"/>
  <c r="H2125" i="1"/>
  <c r="F2126" i="1"/>
  <c r="H2126" i="1"/>
  <c r="F2127" i="1"/>
  <c r="H2127" i="1"/>
  <c r="F2128" i="1"/>
  <c r="H2128" i="1"/>
  <c r="F2129" i="1"/>
  <c r="H2129" i="1"/>
  <c r="F2130" i="1"/>
  <c r="H2130" i="1"/>
  <c r="F2131" i="1"/>
  <c r="H2131" i="1"/>
  <c r="F2132" i="1"/>
  <c r="H2132" i="1"/>
  <c r="F2133" i="1"/>
  <c r="H2133" i="1"/>
  <c r="F2134" i="1"/>
  <c r="H2134" i="1"/>
  <c r="F2135" i="1"/>
  <c r="H2135" i="1"/>
  <c r="F2136" i="1"/>
  <c r="H2136" i="1"/>
  <c r="F2137" i="1"/>
  <c r="H2137" i="1"/>
  <c r="F2138" i="1"/>
  <c r="H2138" i="1"/>
  <c r="F2139" i="1"/>
  <c r="H2139" i="1"/>
  <c r="F2140" i="1"/>
  <c r="H2140" i="1"/>
  <c r="F2141" i="1"/>
  <c r="H2141" i="1"/>
  <c r="F2142" i="1"/>
  <c r="H2142" i="1"/>
  <c r="F2143" i="1"/>
  <c r="H2143" i="1"/>
  <c r="F2144" i="1"/>
  <c r="H2144" i="1"/>
  <c r="F2145" i="1"/>
  <c r="H2145" i="1"/>
  <c r="F2146" i="1"/>
  <c r="H2146" i="1"/>
  <c r="F2147" i="1"/>
  <c r="H2147" i="1"/>
  <c r="F2148" i="1"/>
  <c r="H2148" i="1"/>
  <c r="F2149" i="1"/>
  <c r="H2149" i="1"/>
  <c r="F2150" i="1"/>
  <c r="H2150" i="1"/>
  <c r="F2151" i="1"/>
  <c r="H2151" i="1"/>
  <c r="F2152" i="1"/>
  <c r="H2152" i="1"/>
  <c r="F2153" i="1"/>
  <c r="H2153" i="1"/>
  <c r="F2154" i="1"/>
  <c r="H2154" i="1"/>
  <c r="F2155" i="1"/>
  <c r="H2155" i="1"/>
  <c r="F2156" i="1"/>
  <c r="H2156" i="1"/>
  <c r="F2157" i="1"/>
  <c r="H2157" i="1"/>
  <c r="F2158" i="1"/>
  <c r="H2158" i="1"/>
  <c r="F2159" i="1"/>
  <c r="H2159" i="1"/>
  <c r="F2160" i="1"/>
  <c r="H2160" i="1"/>
  <c r="F2161" i="1"/>
  <c r="H2161" i="1"/>
  <c r="F2162" i="1"/>
  <c r="H2162" i="1"/>
  <c r="F2163" i="1"/>
  <c r="H2163" i="1"/>
  <c r="F2164" i="1"/>
  <c r="H2164" i="1"/>
  <c r="F2165" i="1"/>
  <c r="H2165" i="1"/>
  <c r="F2166" i="1"/>
  <c r="H2166" i="1"/>
  <c r="F2167" i="1"/>
  <c r="H2167" i="1"/>
  <c r="F2168" i="1"/>
  <c r="H2168" i="1"/>
  <c r="F2169" i="1"/>
  <c r="H2169" i="1"/>
  <c r="F2170" i="1"/>
  <c r="H2170" i="1"/>
  <c r="F2171" i="1"/>
  <c r="H2171" i="1"/>
  <c r="F2172" i="1"/>
  <c r="H2172" i="1"/>
  <c r="F2173" i="1"/>
  <c r="H2173" i="1"/>
  <c r="F2174" i="1"/>
  <c r="H2174" i="1"/>
  <c r="F2175" i="1"/>
  <c r="H2175" i="1"/>
  <c r="F2176" i="1"/>
  <c r="H2176" i="1"/>
  <c r="F2177" i="1"/>
  <c r="H2177" i="1"/>
  <c r="F2178" i="1"/>
  <c r="H2178" i="1"/>
  <c r="F2179" i="1"/>
  <c r="H2179" i="1"/>
  <c r="F2180" i="1"/>
  <c r="H2180" i="1"/>
  <c r="F2181" i="1"/>
  <c r="H2181" i="1"/>
  <c r="F2182" i="1"/>
  <c r="H2182" i="1"/>
  <c r="F2183" i="1"/>
  <c r="H2183" i="1"/>
  <c r="F2184" i="1"/>
  <c r="H2184" i="1"/>
  <c r="F2185" i="1"/>
  <c r="H2185" i="1"/>
  <c r="F2186" i="1"/>
  <c r="H2186" i="1"/>
  <c r="F2187" i="1"/>
  <c r="H2187" i="1"/>
  <c r="F2188" i="1"/>
  <c r="H2188" i="1"/>
  <c r="F2189" i="1"/>
  <c r="H2189" i="1"/>
  <c r="F2190" i="1"/>
  <c r="H2190" i="1"/>
  <c r="F2191" i="1"/>
  <c r="H2191" i="1"/>
  <c r="F2192" i="1"/>
  <c r="H2192" i="1"/>
  <c r="F2193" i="1"/>
  <c r="H2193" i="1"/>
  <c r="F2194" i="1"/>
  <c r="H2194" i="1"/>
  <c r="F2195" i="1"/>
  <c r="H2195" i="1"/>
  <c r="F2196" i="1"/>
  <c r="H2196" i="1"/>
  <c r="F2197" i="1"/>
  <c r="H2197" i="1"/>
  <c r="F2198" i="1"/>
  <c r="H2198" i="1"/>
  <c r="F2199" i="1"/>
  <c r="H2199" i="1"/>
  <c r="F2200" i="1"/>
  <c r="H2200" i="1"/>
  <c r="F2201" i="1"/>
  <c r="H2201" i="1"/>
  <c r="F2202" i="1"/>
  <c r="H2202" i="1"/>
  <c r="F2203" i="1"/>
  <c r="H2203" i="1"/>
  <c r="F2204" i="1"/>
  <c r="H2204" i="1"/>
  <c r="F2205" i="1"/>
  <c r="H2205" i="1"/>
  <c r="F2206" i="1"/>
  <c r="H2206" i="1"/>
  <c r="F2207" i="1"/>
  <c r="H2207" i="1"/>
  <c r="F2208" i="1"/>
  <c r="H2208" i="1"/>
  <c r="F2209" i="1"/>
  <c r="H2209" i="1"/>
  <c r="F2210" i="1"/>
  <c r="H2210" i="1"/>
  <c r="F2211" i="1"/>
  <c r="H2211" i="1"/>
  <c r="F2212" i="1"/>
  <c r="H2212" i="1"/>
  <c r="F2213" i="1"/>
  <c r="H2213" i="1"/>
  <c r="F2214" i="1"/>
  <c r="H2214" i="1"/>
  <c r="F2215" i="1"/>
  <c r="H2215" i="1"/>
  <c r="F2216" i="1"/>
  <c r="H2216" i="1"/>
  <c r="F2217" i="1"/>
  <c r="H2217" i="1"/>
  <c r="F2218" i="1"/>
  <c r="H2218" i="1"/>
  <c r="F2219" i="1"/>
  <c r="H2219" i="1"/>
  <c r="F2220" i="1"/>
  <c r="H2220" i="1"/>
  <c r="F2221" i="1"/>
  <c r="H2221" i="1"/>
  <c r="F2222" i="1"/>
  <c r="H2222" i="1"/>
  <c r="F2223" i="1"/>
  <c r="H2223" i="1"/>
  <c r="F2224" i="1"/>
  <c r="H2224" i="1"/>
  <c r="F2225" i="1"/>
  <c r="H2225" i="1"/>
  <c r="F2226" i="1"/>
  <c r="H2226" i="1"/>
  <c r="F2227" i="1"/>
  <c r="H2227" i="1"/>
  <c r="F2228" i="1"/>
  <c r="H2228" i="1"/>
  <c r="F2229" i="1"/>
  <c r="H2229" i="1"/>
  <c r="F2230" i="1"/>
  <c r="H2230" i="1"/>
  <c r="F2231" i="1"/>
  <c r="H2231" i="1"/>
  <c r="F2232" i="1"/>
  <c r="H2232" i="1"/>
  <c r="F2233" i="1"/>
  <c r="H2233" i="1"/>
  <c r="F2234" i="1"/>
  <c r="H2234" i="1"/>
  <c r="F2235" i="1"/>
  <c r="H2235" i="1"/>
  <c r="F2236" i="1"/>
  <c r="H2236" i="1"/>
  <c r="F2237" i="1"/>
  <c r="H2237" i="1"/>
  <c r="F2238" i="1"/>
  <c r="H2238" i="1"/>
  <c r="F2239" i="1"/>
  <c r="H2239" i="1"/>
  <c r="F2240" i="1"/>
  <c r="H2240" i="1"/>
  <c r="F2241" i="1"/>
  <c r="H2241" i="1"/>
  <c r="F2242" i="1"/>
  <c r="H2242" i="1"/>
  <c r="F2243" i="1"/>
  <c r="H2243" i="1"/>
  <c r="F2244" i="1"/>
  <c r="H2244" i="1"/>
  <c r="F2245" i="1"/>
  <c r="H2245" i="1"/>
  <c r="F2246" i="1"/>
  <c r="H2246" i="1"/>
  <c r="F2247" i="1"/>
  <c r="H2247" i="1"/>
  <c r="F2248" i="1"/>
  <c r="H2248" i="1"/>
  <c r="F2249" i="1"/>
  <c r="H2249" i="1"/>
  <c r="F2250" i="1"/>
  <c r="H2250" i="1"/>
  <c r="F2251" i="1"/>
  <c r="H2251" i="1"/>
  <c r="F2252" i="1"/>
  <c r="H2252" i="1"/>
  <c r="F2253" i="1"/>
  <c r="H2253" i="1"/>
  <c r="F2254" i="1"/>
  <c r="H2254" i="1"/>
  <c r="F2255" i="1"/>
  <c r="H2255" i="1"/>
  <c r="F2256" i="1"/>
  <c r="H2256" i="1"/>
  <c r="F2257" i="1"/>
  <c r="H2257" i="1"/>
  <c r="F2258" i="1"/>
  <c r="H2258" i="1"/>
  <c r="F2259" i="1"/>
  <c r="H2259" i="1"/>
  <c r="F2260" i="1"/>
  <c r="H2260" i="1"/>
  <c r="F2261" i="1"/>
  <c r="H2261" i="1"/>
  <c r="F2262" i="1"/>
  <c r="H2262" i="1"/>
  <c r="F2263" i="1"/>
  <c r="H2263" i="1"/>
  <c r="F2264" i="1"/>
  <c r="H2264" i="1"/>
  <c r="F2265" i="1"/>
  <c r="H2265" i="1"/>
  <c r="F2266" i="1"/>
  <c r="H2266" i="1"/>
  <c r="F2267" i="1"/>
  <c r="H2267" i="1"/>
  <c r="F2268" i="1"/>
  <c r="H2268" i="1"/>
  <c r="F2269" i="1"/>
  <c r="H2269" i="1"/>
  <c r="F2270" i="1"/>
  <c r="H2270" i="1"/>
  <c r="F2271" i="1"/>
  <c r="H2271" i="1"/>
  <c r="F2272" i="1"/>
  <c r="H2272" i="1"/>
  <c r="F2273" i="1"/>
  <c r="H2273" i="1"/>
  <c r="F2274" i="1"/>
  <c r="H2274" i="1"/>
  <c r="F2275" i="1"/>
  <c r="H2275" i="1"/>
  <c r="F2276" i="1"/>
  <c r="H2276" i="1"/>
  <c r="F2277" i="1"/>
  <c r="H2277" i="1"/>
  <c r="F2278" i="1"/>
  <c r="H2278" i="1"/>
  <c r="F2279" i="1"/>
  <c r="H2279" i="1"/>
  <c r="F2280" i="1"/>
  <c r="H2280" i="1"/>
  <c r="F2281" i="1"/>
  <c r="H2281" i="1"/>
  <c r="F2282" i="1"/>
  <c r="H2282" i="1"/>
  <c r="F2283" i="1"/>
  <c r="H2283" i="1"/>
  <c r="F2284" i="1"/>
  <c r="H2284" i="1"/>
  <c r="F2285" i="1"/>
  <c r="H2285" i="1"/>
  <c r="F2286" i="1"/>
  <c r="H2286" i="1"/>
  <c r="F2287" i="1"/>
  <c r="H2287" i="1"/>
  <c r="F2288" i="1"/>
  <c r="H2288" i="1"/>
  <c r="F2289" i="1"/>
  <c r="H2289" i="1"/>
  <c r="F2290" i="1"/>
  <c r="H2290" i="1"/>
  <c r="F2291" i="1"/>
  <c r="H2291" i="1"/>
  <c r="F2292" i="1"/>
  <c r="H2292" i="1"/>
  <c r="F2293" i="1"/>
  <c r="H2293" i="1"/>
  <c r="F2294" i="1"/>
  <c r="H2294" i="1"/>
  <c r="F2295" i="1"/>
  <c r="H2295" i="1"/>
  <c r="F2296" i="1"/>
  <c r="H2296" i="1"/>
  <c r="F2297" i="1"/>
  <c r="H2297" i="1"/>
  <c r="F2298" i="1"/>
  <c r="H2298" i="1"/>
  <c r="F2299" i="1"/>
  <c r="H2299" i="1"/>
  <c r="F2300" i="1"/>
  <c r="H2300" i="1"/>
  <c r="F2301" i="1"/>
  <c r="H2301" i="1"/>
  <c r="F2302" i="1"/>
  <c r="H2302" i="1"/>
  <c r="F2303" i="1"/>
  <c r="H2303" i="1"/>
  <c r="F2304" i="1"/>
  <c r="H2304" i="1"/>
  <c r="F2305" i="1"/>
  <c r="H2305" i="1"/>
  <c r="F2306" i="1"/>
  <c r="H2306" i="1"/>
  <c r="F2307" i="1"/>
  <c r="H2307" i="1"/>
  <c r="F2308" i="1"/>
  <c r="H2308" i="1"/>
  <c r="F2309" i="1"/>
  <c r="H2309" i="1"/>
  <c r="F2310" i="1"/>
  <c r="H2310" i="1"/>
  <c r="F2311" i="1"/>
  <c r="H2311" i="1"/>
  <c r="F2312" i="1"/>
  <c r="H2312" i="1"/>
  <c r="F2313" i="1"/>
  <c r="H2313" i="1"/>
  <c r="F2314" i="1"/>
  <c r="H2314" i="1"/>
  <c r="F2315" i="1"/>
  <c r="H2315" i="1"/>
  <c r="F2316" i="1"/>
  <c r="H2316" i="1"/>
  <c r="F2317" i="1"/>
  <c r="H2317" i="1"/>
  <c r="F2318" i="1"/>
  <c r="H2318" i="1"/>
  <c r="F2319" i="1"/>
  <c r="H2319" i="1"/>
  <c r="F2320" i="1"/>
  <c r="H2320" i="1"/>
  <c r="F2321" i="1"/>
  <c r="H2321" i="1"/>
  <c r="F2322" i="1"/>
  <c r="H2322" i="1"/>
  <c r="F2323" i="1"/>
  <c r="H2323" i="1"/>
  <c r="F2324" i="1"/>
  <c r="H2324" i="1"/>
  <c r="F2325" i="1"/>
  <c r="H2325" i="1"/>
  <c r="F2326" i="1"/>
  <c r="H2326" i="1"/>
  <c r="F2327" i="1"/>
  <c r="H2327" i="1"/>
  <c r="F2328" i="1"/>
  <c r="H2328" i="1"/>
  <c r="F2329" i="1"/>
  <c r="H2329" i="1"/>
  <c r="F2330" i="1"/>
  <c r="H2330" i="1"/>
  <c r="F2331" i="1"/>
  <c r="H2331" i="1"/>
  <c r="F2332" i="1"/>
  <c r="H2332" i="1"/>
  <c r="F2333" i="1"/>
  <c r="H2333" i="1"/>
  <c r="F2334" i="1"/>
  <c r="H2334" i="1"/>
  <c r="F2335" i="1"/>
  <c r="H2335" i="1"/>
  <c r="F2336" i="1"/>
  <c r="H2336" i="1"/>
  <c r="F2337" i="1"/>
  <c r="H2337" i="1"/>
  <c r="F2338" i="1"/>
  <c r="H2338" i="1"/>
  <c r="F2339" i="1"/>
  <c r="H2339" i="1"/>
  <c r="F2340" i="1"/>
  <c r="H2340" i="1"/>
  <c r="F2341" i="1"/>
  <c r="H2341" i="1"/>
  <c r="F2342" i="1"/>
  <c r="H2342" i="1"/>
  <c r="F2343" i="1"/>
  <c r="H2343" i="1"/>
  <c r="F2344" i="1"/>
  <c r="H2344" i="1"/>
  <c r="F2345" i="1"/>
  <c r="H2345" i="1"/>
  <c r="F2346" i="1"/>
  <c r="H2346" i="1"/>
  <c r="F2347" i="1"/>
  <c r="H2347" i="1"/>
  <c r="F2348" i="1"/>
  <c r="H2348" i="1"/>
  <c r="F2349" i="1"/>
  <c r="H2349" i="1"/>
  <c r="F2350" i="1"/>
  <c r="H2350" i="1"/>
  <c r="F2351" i="1"/>
  <c r="H2351" i="1"/>
  <c r="F2352" i="1"/>
  <c r="H2352" i="1"/>
  <c r="F2353" i="1"/>
  <c r="H2353" i="1"/>
  <c r="F2354" i="1"/>
  <c r="H2354" i="1"/>
  <c r="F2355" i="1"/>
  <c r="H2355" i="1"/>
  <c r="F2356" i="1"/>
  <c r="H2356" i="1"/>
  <c r="F2357" i="1"/>
  <c r="H2357" i="1"/>
  <c r="F2358" i="1"/>
  <c r="H2358" i="1"/>
  <c r="F2359" i="1"/>
  <c r="H2359" i="1"/>
  <c r="F2360" i="1"/>
  <c r="H2360" i="1"/>
  <c r="F2361" i="1"/>
  <c r="H2361" i="1"/>
  <c r="F2362" i="1"/>
  <c r="H2362" i="1"/>
  <c r="F2363" i="1"/>
  <c r="H2363" i="1"/>
  <c r="F2364" i="1"/>
  <c r="H2364" i="1"/>
  <c r="F2365" i="1"/>
  <c r="H2365" i="1"/>
  <c r="F2366" i="1"/>
  <c r="H2366" i="1"/>
  <c r="F2367" i="1"/>
  <c r="H2367" i="1"/>
  <c r="F2368" i="1"/>
  <c r="H2368" i="1"/>
  <c r="F2369" i="1"/>
  <c r="H2369" i="1"/>
  <c r="F2370" i="1"/>
  <c r="H2370" i="1"/>
  <c r="F2371" i="1"/>
  <c r="H2371" i="1"/>
  <c r="F2372" i="1"/>
  <c r="H2372" i="1"/>
  <c r="F2373" i="1"/>
  <c r="H2373" i="1"/>
  <c r="F2374" i="1"/>
  <c r="H2374" i="1"/>
  <c r="F2375" i="1"/>
  <c r="H2375" i="1"/>
  <c r="F2376" i="1"/>
  <c r="H2376" i="1"/>
  <c r="F2377" i="1"/>
  <c r="H2377" i="1"/>
  <c r="F2378" i="1"/>
  <c r="H2378" i="1"/>
  <c r="F2379" i="1"/>
  <c r="H2379" i="1"/>
  <c r="F2380" i="1"/>
  <c r="H2380" i="1"/>
  <c r="F2381" i="1"/>
  <c r="H2381" i="1"/>
  <c r="F2382" i="1"/>
  <c r="H2382" i="1"/>
  <c r="F2383" i="1"/>
  <c r="H2383" i="1"/>
  <c r="F2384" i="1"/>
  <c r="H2384" i="1"/>
  <c r="F2385" i="1"/>
  <c r="H2385" i="1"/>
  <c r="F2386" i="1"/>
  <c r="H2386" i="1"/>
  <c r="F2387" i="1"/>
  <c r="H2387" i="1"/>
  <c r="F2388" i="1"/>
  <c r="H2388" i="1"/>
  <c r="F2389" i="1"/>
  <c r="H2389" i="1"/>
  <c r="F2390" i="1"/>
  <c r="H2390" i="1"/>
  <c r="F2391" i="1"/>
  <c r="H2391" i="1"/>
  <c r="F2392" i="1"/>
  <c r="H2392" i="1"/>
  <c r="F2393" i="1"/>
  <c r="H2393" i="1"/>
  <c r="F2394" i="1"/>
  <c r="H2394" i="1"/>
  <c r="F2395" i="1"/>
  <c r="H2395" i="1"/>
  <c r="F2396" i="1"/>
  <c r="H2396" i="1"/>
  <c r="F2397" i="1"/>
  <c r="H2397" i="1"/>
  <c r="F2398" i="1"/>
  <c r="H2398" i="1"/>
  <c r="F2399" i="1"/>
  <c r="H2399" i="1"/>
  <c r="F2400" i="1"/>
  <c r="H2400" i="1"/>
  <c r="F2401" i="1"/>
  <c r="H2401" i="1"/>
  <c r="F2402" i="1"/>
  <c r="H2402" i="1"/>
  <c r="F2403" i="1"/>
  <c r="H2403" i="1"/>
  <c r="F2404" i="1"/>
  <c r="H2404" i="1"/>
  <c r="F2405" i="1"/>
  <c r="H2405" i="1"/>
  <c r="F2406" i="1"/>
  <c r="H2406" i="1"/>
  <c r="F2407" i="1"/>
  <c r="H2407" i="1"/>
  <c r="F2408" i="1"/>
  <c r="H2408" i="1"/>
  <c r="F2409" i="1"/>
  <c r="H2409" i="1"/>
  <c r="F2410" i="1"/>
  <c r="H2410" i="1"/>
  <c r="F2411" i="1"/>
  <c r="H2411" i="1"/>
  <c r="F2412" i="1"/>
  <c r="H2412" i="1"/>
  <c r="F2413" i="1"/>
  <c r="H2413" i="1"/>
  <c r="F2414" i="1"/>
  <c r="H2414" i="1"/>
  <c r="F2415" i="1"/>
  <c r="H2415" i="1"/>
  <c r="F2416" i="1"/>
  <c r="H2416" i="1"/>
  <c r="F2417" i="1"/>
  <c r="H2417" i="1"/>
  <c r="F2418" i="1"/>
  <c r="H2418" i="1"/>
  <c r="F2419" i="1"/>
  <c r="H2419" i="1"/>
  <c r="F2420" i="1"/>
  <c r="H2420" i="1"/>
  <c r="F2421" i="1"/>
  <c r="H2421" i="1"/>
  <c r="F2422" i="1"/>
  <c r="H2422" i="1"/>
  <c r="F2423" i="1"/>
  <c r="H2423" i="1"/>
  <c r="F2424" i="1"/>
  <c r="H2424" i="1"/>
  <c r="F2425" i="1"/>
  <c r="H2425" i="1"/>
  <c r="F2426" i="1"/>
  <c r="H2426" i="1"/>
  <c r="F2427" i="1"/>
  <c r="H2427" i="1"/>
  <c r="F2428" i="1"/>
  <c r="H2428" i="1"/>
  <c r="F2429" i="1"/>
  <c r="H2429" i="1"/>
  <c r="F2430" i="1"/>
  <c r="H2430" i="1"/>
  <c r="F2431" i="1"/>
  <c r="H2431" i="1"/>
  <c r="F2432" i="1"/>
  <c r="H2432" i="1"/>
  <c r="F2433" i="1"/>
  <c r="H2433" i="1"/>
  <c r="F2434" i="1"/>
  <c r="H2434" i="1"/>
  <c r="F2435" i="1"/>
  <c r="H2435" i="1"/>
  <c r="F2436" i="1"/>
  <c r="H2436" i="1"/>
  <c r="F2437" i="1"/>
  <c r="H2437" i="1"/>
  <c r="F2438" i="1"/>
  <c r="H2438" i="1"/>
  <c r="F2439" i="1"/>
  <c r="H2439" i="1"/>
  <c r="F2440" i="1"/>
  <c r="H2440" i="1"/>
  <c r="F2441" i="1"/>
  <c r="H2441" i="1"/>
  <c r="F2442" i="1"/>
  <c r="H2442" i="1"/>
  <c r="F2443" i="1"/>
  <c r="H2443" i="1"/>
  <c r="F2444" i="1"/>
  <c r="H2444" i="1"/>
  <c r="F2445" i="1"/>
  <c r="H2445" i="1"/>
  <c r="F2446" i="1"/>
  <c r="H2446" i="1"/>
  <c r="F2447" i="1"/>
  <c r="H2447" i="1"/>
  <c r="F2448" i="1"/>
  <c r="H2448" i="1"/>
  <c r="F2449" i="1"/>
  <c r="H2449" i="1"/>
  <c r="F2450" i="1"/>
  <c r="H2450" i="1"/>
  <c r="F2451" i="1"/>
  <c r="H2451" i="1"/>
  <c r="F2452" i="1"/>
  <c r="H2452" i="1"/>
  <c r="F2453" i="1"/>
  <c r="H2453" i="1"/>
  <c r="F2454" i="1"/>
  <c r="H2454" i="1"/>
  <c r="F2455" i="1"/>
  <c r="H2455" i="1"/>
  <c r="F2456" i="1"/>
  <c r="H2456" i="1"/>
  <c r="F2457" i="1"/>
  <c r="H2457" i="1"/>
  <c r="F2458" i="1"/>
  <c r="H2458" i="1"/>
  <c r="F2459" i="1"/>
  <c r="H2459" i="1"/>
  <c r="F2460" i="1"/>
  <c r="H2460" i="1"/>
  <c r="F2461" i="1"/>
  <c r="H2461" i="1"/>
  <c r="F2462" i="1"/>
  <c r="H2462" i="1"/>
  <c r="F2463" i="1"/>
  <c r="H2463" i="1"/>
  <c r="F2464" i="1"/>
  <c r="H2464" i="1"/>
  <c r="F2465" i="1"/>
  <c r="H2465" i="1"/>
  <c r="F2466" i="1"/>
  <c r="H2466" i="1"/>
  <c r="F2467" i="1"/>
  <c r="H2467" i="1"/>
  <c r="F2468" i="1"/>
  <c r="H2468" i="1"/>
  <c r="F2469" i="1"/>
  <c r="H2469" i="1"/>
  <c r="F2470" i="1"/>
  <c r="H2470" i="1"/>
  <c r="F2471" i="1"/>
  <c r="H2471" i="1"/>
  <c r="F2472" i="1"/>
  <c r="H2472" i="1"/>
  <c r="F2473" i="1"/>
  <c r="H2473" i="1"/>
  <c r="F2474" i="1"/>
  <c r="H2474" i="1"/>
  <c r="F2475" i="1"/>
  <c r="H2475" i="1"/>
  <c r="F2476" i="1"/>
  <c r="H2476" i="1"/>
  <c r="F2477" i="1"/>
  <c r="H2477" i="1"/>
  <c r="F2478" i="1"/>
  <c r="H2478" i="1"/>
  <c r="F2479" i="1"/>
  <c r="H2479" i="1"/>
  <c r="F2480" i="1"/>
  <c r="H2480" i="1"/>
  <c r="F2481" i="1"/>
  <c r="H2481" i="1"/>
  <c r="F2482" i="1"/>
  <c r="H2482" i="1"/>
  <c r="F2483" i="1"/>
  <c r="H2483" i="1"/>
  <c r="F2484" i="1"/>
  <c r="H2484" i="1"/>
  <c r="F2485" i="1"/>
  <c r="H2485" i="1"/>
  <c r="F2486" i="1"/>
  <c r="H2486" i="1"/>
  <c r="F2487" i="1"/>
  <c r="H2487" i="1"/>
  <c r="F2488" i="1"/>
  <c r="H2488" i="1"/>
  <c r="F2489" i="1"/>
  <c r="H2489" i="1"/>
  <c r="F2490" i="1"/>
  <c r="H2490" i="1"/>
  <c r="F2491" i="1"/>
  <c r="H2491" i="1"/>
  <c r="F2492" i="1"/>
  <c r="H2492" i="1"/>
  <c r="F2493" i="1"/>
  <c r="H2493" i="1"/>
  <c r="F2494" i="1"/>
  <c r="H2494" i="1"/>
  <c r="F2495" i="1"/>
  <c r="H2495" i="1"/>
  <c r="F2496" i="1"/>
  <c r="H2496" i="1"/>
  <c r="F2497" i="1"/>
  <c r="H2497" i="1"/>
  <c r="F2498" i="1"/>
  <c r="H2498" i="1"/>
  <c r="F2499" i="1"/>
  <c r="H2499" i="1"/>
  <c r="F2500" i="1"/>
  <c r="H2500" i="1"/>
  <c r="F2501" i="1"/>
  <c r="H2501" i="1"/>
  <c r="F2502" i="1"/>
  <c r="H2502" i="1"/>
  <c r="F2503" i="1"/>
  <c r="H2503" i="1"/>
  <c r="F2504" i="1"/>
  <c r="H2504" i="1"/>
  <c r="F2505" i="1"/>
  <c r="H2505" i="1"/>
  <c r="F2506" i="1"/>
  <c r="H2506" i="1"/>
  <c r="F2507" i="1"/>
  <c r="H2507" i="1"/>
  <c r="F2508" i="1"/>
  <c r="H2508" i="1"/>
  <c r="F2509" i="1"/>
  <c r="H2509" i="1"/>
  <c r="F2510" i="1"/>
  <c r="H2510" i="1"/>
  <c r="F2511" i="1"/>
  <c r="H2511" i="1"/>
  <c r="F2512" i="1"/>
  <c r="H2512" i="1"/>
  <c r="F2513" i="1"/>
  <c r="H2513" i="1"/>
  <c r="F2514" i="1"/>
  <c r="H2514" i="1"/>
  <c r="F2515" i="1"/>
  <c r="H2515" i="1"/>
  <c r="F2516" i="1"/>
  <c r="H2516" i="1"/>
  <c r="F2517" i="1"/>
  <c r="H2517" i="1"/>
  <c r="F2518" i="1"/>
  <c r="H2518" i="1"/>
  <c r="F2519" i="1"/>
  <c r="H2519" i="1"/>
  <c r="F2520" i="1"/>
  <c r="H2520" i="1"/>
  <c r="F2521" i="1"/>
  <c r="H2521" i="1"/>
  <c r="F2522" i="1"/>
  <c r="H2522" i="1"/>
  <c r="F2523" i="1"/>
  <c r="H2523" i="1"/>
  <c r="F2524" i="1"/>
  <c r="H2524" i="1"/>
  <c r="F2525" i="1"/>
  <c r="H2525" i="1"/>
  <c r="F2526" i="1"/>
  <c r="H2526" i="1"/>
  <c r="F2527" i="1"/>
  <c r="H2527" i="1"/>
  <c r="F2528" i="1"/>
  <c r="H2528" i="1"/>
  <c r="F2529" i="1"/>
  <c r="H2529" i="1"/>
  <c r="F2530" i="1"/>
  <c r="H2530" i="1"/>
  <c r="F2531" i="1"/>
  <c r="H2531" i="1"/>
  <c r="F2532" i="1"/>
  <c r="H2532" i="1"/>
  <c r="F2533" i="1"/>
  <c r="H2533" i="1"/>
  <c r="F2534" i="1"/>
  <c r="H2534" i="1"/>
  <c r="F2535" i="1"/>
  <c r="H2535" i="1"/>
  <c r="F2536" i="1"/>
  <c r="H2536" i="1"/>
  <c r="F2537" i="1"/>
  <c r="H2537" i="1"/>
  <c r="F2538" i="1"/>
  <c r="H2538" i="1"/>
  <c r="F2539" i="1"/>
  <c r="H2539" i="1"/>
  <c r="F2540" i="1"/>
  <c r="H2540" i="1"/>
  <c r="F2541" i="1"/>
  <c r="H2541" i="1"/>
  <c r="F2542" i="1"/>
  <c r="H2542" i="1"/>
  <c r="F2543" i="1"/>
  <c r="H2543" i="1"/>
  <c r="F2544" i="1"/>
  <c r="H2544" i="1"/>
  <c r="F2545" i="1"/>
  <c r="H2545" i="1"/>
  <c r="F2546" i="1"/>
  <c r="H2546" i="1"/>
  <c r="F2547" i="1"/>
  <c r="H2547" i="1"/>
  <c r="F2548" i="1"/>
  <c r="H2548" i="1"/>
  <c r="F2549" i="1"/>
  <c r="H2549" i="1"/>
  <c r="F2550" i="1"/>
  <c r="H2550" i="1"/>
  <c r="F2551" i="1"/>
  <c r="H2551" i="1"/>
  <c r="F2552" i="1"/>
  <c r="H2552" i="1"/>
  <c r="F2553" i="1"/>
  <c r="H2553" i="1"/>
  <c r="F2554" i="1"/>
  <c r="H2554" i="1"/>
  <c r="F2555" i="1"/>
  <c r="H2555" i="1"/>
  <c r="F2556" i="1"/>
  <c r="H2556" i="1"/>
  <c r="F2557" i="1"/>
  <c r="H2557" i="1"/>
  <c r="F2558" i="1"/>
  <c r="H2558" i="1"/>
  <c r="F2559" i="1"/>
  <c r="H2559" i="1"/>
  <c r="F2560" i="1"/>
  <c r="H2560" i="1"/>
  <c r="F2561" i="1"/>
  <c r="H2561" i="1"/>
  <c r="F2562" i="1"/>
  <c r="H2562" i="1"/>
  <c r="F2563" i="1"/>
  <c r="H2563" i="1"/>
  <c r="F2564" i="1"/>
  <c r="H2564" i="1"/>
  <c r="F2565" i="1"/>
  <c r="H2565" i="1"/>
  <c r="F2566" i="1"/>
  <c r="H2566" i="1"/>
  <c r="F2567" i="1"/>
  <c r="H2567" i="1"/>
  <c r="F2568" i="1"/>
  <c r="H2568" i="1"/>
  <c r="F2569" i="1"/>
  <c r="H2569" i="1"/>
  <c r="F2570" i="1"/>
  <c r="H2570" i="1"/>
  <c r="F2571" i="1"/>
  <c r="H2571" i="1"/>
  <c r="F2572" i="1"/>
  <c r="H2572" i="1"/>
  <c r="F2573" i="1"/>
  <c r="H2573" i="1"/>
  <c r="F2574" i="1"/>
  <c r="H2574" i="1"/>
  <c r="F2575" i="1"/>
  <c r="H2575" i="1"/>
  <c r="F2576" i="1"/>
  <c r="H2576" i="1"/>
  <c r="F2577" i="1"/>
  <c r="H2577" i="1"/>
  <c r="F2578" i="1"/>
  <c r="H2578" i="1"/>
  <c r="F2579" i="1"/>
  <c r="H2579" i="1"/>
  <c r="F2580" i="1"/>
  <c r="H2580" i="1"/>
  <c r="F2581" i="1"/>
  <c r="H2581" i="1"/>
  <c r="F2582" i="1"/>
  <c r="H2582" i="1"/>
  <c r="F2583" i="1"/>
  <c r="H2583" i="1"/>
  <c r="F2584" i="1"/>
  <c r="H2584" i="1"/>
  <c r="F2585" i="1"/>
  <c r="H2585" i="1"/>
  <c r="F2586" i="1"/>
  <c r="H2586" i="1"/>
  <c r="F2587" i="1"/>
  <c r="H2587" i="1"/>
  <c r="F2588" i="1"/>
  <c r="H2588" i="1"/>
  <c r="F2589" i="1"/>
  <c r="H2589" i="1"/>
  <c r="F2590" i="1"/>
  <c r="H2590" i="1"/>
  <c r="F2591" i="1"/>
  <c r="H2591" i="1"/>
  <c r="F2592" i="1"/>
  <c r="H2592" i="1"/>
  <c r="F2593" i="1"/>
  <c r="H2593" i="1"/>
  <c r="F2594" i="1"/>
  <c r="H2594" i="1"/>
  <c r="F2595" i="1"/>
  <c r="H2595" i="1"/>
  <c r="F2596" i="1"/>
  <c r="H2596" i="1"/>
  <c r="F2597" i="1"/>
  <c r="H2597" i="1"/>
  <c r="F2598" i="1"/>
  <c r="H2598" i="1"/>
  <c r="F2599" i="1"/>
  <c r="H2599" i="1"/>
  <c r="F2600" i="1"/>
  <c r="H2600" i="1"/>
  <c r="F2601" i="1"/>
  <c r="H2601" i="1"/>
  <c r="F2602" i="1"/>
  <c r="H2602" i="1"/>
  <c r="F2603" i="1"/>
  <c r="H2603" i="1"/>
  <c r="F2604" i="1"/>
  <c r="H2604" i="1"/>
  <c r="F2605" i="1"/>
  <c r="H2605" i="1"/>
  <c r="F2606" i="1"/>
  <c r="H2606" i="1"/>
  <c r="F2607" i="1"/>
  <c r="H2607" i="1"/>
  <c r="F2608" i="1"/>
  <c r="H2608" i="1"/>
  <c r="F2609" i="1"/>
  <c r="H2609" i="1"/>
  <c r="F2610" i="1"/>
  <c r="H2610" i="1"/>
  <c r="F2611" i="1"/>
  <c r="H2611" i="1"/>
  <c r="F2612" i="1"/>
  <c r="H2612" i="1"/>
  <c r="F2613" i="1"/>
  <c r="H2613" i="1"/>
  <c r="F2614" i="1"/>
  <c r="H2614" i="1"/>
  <c r="F2615" i="1"/>
  <c r="H2615" i="1"/>
  <c r="F2616" i="1"/>
  <c r="H2616" i="1"/>
  <c r="F2617" i="1"/>
  <c r="H2617" i="1"/>
  <c r="F2618" i="1"/>
  <c r="H2618" i="1"/>
  <c r="F2619" i="1"/>
  <c r="H2619" i="1"/>
  <c r="F2620" i="1"/>
  <c r="H2620" i="1"/>
  <c r="F2621" i="1"/>
  <c r="H2621" i="1"/>
  <c r="F2622" i="1"/>
  <c r="H2622" i="1"/>
  <c r="F2623" i="1"/>
  <c r="H2623" i="1"/>
  <c r="F2624" i="1"/>
  <c r="H2624" i="1"/>
  <c r="F2625" i="1"/>
  <c r="H2625" i="1"/>
  <c r="F2626" i="1"/>
  <c r="H2626" i="1"/>
  <c r="F2627" i="1"/>
  <c r="H2627" i="1"/>
  <c r="F2628" i="1"/>
  <c r="H2628" i="1"/>
  <c r="F2629" i="1"/>
  <c r="H2629" i="1"/>
  <c r="F2630" i="1"/>
  <c r="H2630" i="1"/>
  <c r="F2631" i="1"/>
  <c r="H2631" i="1"/>
  <c r="F2632" i="1"/>
  <c r="H2632" i="1"/>
  <c r="F2633" i="1"/>
  <c r="H2633" i="1"/>
  <c r="F2634" i="1"/>
  <c r="H2634" i="1"/>
  <c r="F2635" i="1"/>
  <c r="H2635" i="1"/>
  <c r="F2636" i="1"/>
  <c r="H2636" i="1"/>
  <c r="F2637" i="1"/>
  <c r="H2637" i="1"/>
  <c r="F2638" i="1"/>
  <c r="H2638" i="1"/>
  <c r="F2639" i="1"/>
  <c r="H2639" i="1"/>
  <c r="F2640" i="1"/>
  <c r="H2640" i="1"/>
  <c r="F2641" i="1"/>
  <c r="H2641" i="1"/>
  <c r="F2642" i="1"/>
  <c r="H2642" i="1"/>
  <c r="F2643" i="1"/>
  <c r="H2643" i="1"/>
  <c r="F2644" i="1"/>
  <c r="H2644" i="1"/>
  <c r="F2645" i="1"/>
  <c r="H2645" i="1"/>
  <c r="F2646" i="1"/>
  <c r="H2646" i="1"/>
  <c r="F2647" i="1"/>
  <c r="H2647" i="1"/>
  <c r="F2648" i="1"/>
  <c r="H2648" i="1"/>
  <c r="F2649" i="1"/>
  <c r="H2649" i="1"/>
  <c r="F2650" i="1"/>
  <c r="H2650" i="1"/>
  <c r="F2651" i="1"/>
  <c r="H2651" i="1"/>
  <c r="F2652" i="1"/>
  <c r="H2652" i="1"/>
  <c r="F2653" i="1"/>
  <c r="H2653" i="1"/>
  <c r="F2654" i="1"/>
  <c r="H2654" i="1"/>
  <c r="F2655" i="1"/>
  <c r="H2655" i="1"/>
  <c r="F2656" i="1"/>
  <c r="H2656" i="1"/>
  <c r="F2657" i="1"/>
  <c r="H2657" i="1"/>
  <c r="F2658" i="1"/>
  <c r="H2658" i="1"/>
  <c r="F2659" i="1"/>
  <c r="H2659" i="1"/>
  <c r="F2660" i="1"/>
  <c r="H2660" i="1"/>
  <c r="F2661" i="1"/>
  <c r="H2661" i="1"/>
  <c r="F2662" i="1"/>
  <c r="H2662" i="1"/>
  <c r="F2663" i="1"/>
  <c r="H2663" i="1"/>
  <c r="F2664" i="1"/>
  <c r="H2664" i="1"/>
  <c r="F2665" i="1"/>
  <c r="H2665" i="1"/>
  <c r="F2666" i="1"/>
  <c r="H2666" i="1"/>
  <c r="F2667" i="1"/>
  <c r="H2667" i="1"/>
  <c r="F2668" i="1"/>
  <c r="H2668" i="1"/>
  <c r="F2669" i="1"/>
  <c r="H2669" i="1"/>
  <c r="F2670" i="1"/>
  <c r="H2670" i="1"/>
  <c r="F2671" i="1"/>
  <c r="H2671" i="1"/>
  <c r="F2672" i="1"/>
  <c r="H2672" i="1"/>
  <c r="F2673" i="1"/>
  <c r="H2673" i="1"/>
  <c r="F2674" i="1"/>
  <c r="H2674" i="1"/>
  <c r="F2675" i="1"/>
  <c r="H2675" i="1"/>
  <c r="F2676" i="1"/>
  <c r="H2676" i="1"/>
  <c r="F2677" i="1"/>
  <c r="H2677" i="1"/>
  <c r="F2678" i="1"/>
  <c r="H2678" i="1"/>
  <c r="F2679" i="1"/>
  <c r="H2679" i="1"/>
  <c r="F2680" i="1"/>
  <c r="H2680" i="1"/>
  <c r="F2681" i="1"/>
  <c r="H2681" i="1"/>
  <c r="F2682" i="1"/>
  <c r="H2682" i="1"/>
  <c r="F2683" i="1"/>
  <c r="H2683" i="1"/>
  <c r="F2684" i="1"/>
  <c r="H2684" i="1"/>
  <c r="F2685" i="1"/>
  <c r="H2685" i="1"/>
  <c r="F2686" i="1"/>
  <c r="H2686" i="1"/>
  <c r="F2687" i="1"/>
  <c r="H2687" i="1"/>
  <c r="F2688" i="1"/>
  <c r="H2688" i="1"/>
  <c r="F2689" i="1"/>
  <c r="H2689" i="1"/>
  <c r="F2690" i="1"/>
  <c r="H2690" i="1"/>
  <c r="F2691" i="1"/>
  <c r="H2691" i="1"/>
  <c r="F2692" i="1"/>
  <c r="H2692" i="1"/>
  <c r="F2693" i="1"/>
  <c r="H2693" i="1"/>
  <c r="F2694" i="1"/>
  <c r="H2694" i="1"/>
  <c r="F2695" i="1"/>
  <c r="H2695" i="1"/>
  <c r="F2696" i="1"/>
  <c r="H2696" i="1"/>
  <c r="F2697" i="1"/>
  <c r="H2697" i="1"/>
  <c r="F2698" i="1"/>
  <c r="H2698" i="1"/>
  <c r="F2699" i="1"/>
  <c r="H2699" i="1"/>
  <c r="F2700" i="1"/>
  <c r="H2700" i="1"/>
  <c r="F2701" i="1"/>
  <c r="H2701" i="1"/>
  <c r="F2702" i="1"/>
  <c r="H2702" i="1"/>
  <c r="F2703" i="1"/>
  <c r="H2703" i="1"/>
  <c r="F2704" i="1"/>
  <c r="H2704" i="1"/>
  <c r="F2705" i="1"/>
  <c r="H2705" i="1"/>
  <c r="F2706" i="1"/>
  <c r="H2706" i="1"/>
  <c r="F2707" i="1"/>
  <c r="H2707" i="1"/>
  <c r="F2708" i="1"/>
  <c r="H2708" i="1"/>
  <c r="F2709" i="1"/>
  <c r="H2709" i="1"/>
  <c r="F2710" i="1"/>
  <c r="H2710" i="1"/>
  <c r="F2711" i="1"/>
  <c r="H2711" i="1"/>
  <c r="F2712" i="1"/>
  <c r="H2712" i="1"/>
  <c r="F2713" i="1"/>
  <c r="H2713" i="1"/>
  <c r="F2714" i="1"/>
  <c r="H2714" i="1"/>
  <c r="F2715" i="1"/>
  <c r="H2715" i="1"/>
  <c r="F2716" i="1"/>
  <c r="H2716" i="1"/>
  <c r="F2717" i="1"/>
  <c r="H2717" i="1"/>
  <c r="F2718" i="1"/>
  <c r="H2718" i="1"/>
  <c r="F2719" i="1"/>
  <c r="H2719" i="1"/>
  <c r="F2720" i="1"/>
  <c r="H2720" i="1"/>
  <c r="F2721" i="1"/>
  <c r="H2721" i="1"/>
  <c r="F2722" i="1"/>
  <c r="H2722" i="1"/>
  <c r="F2723" i="1"/>
  <c r="H2723" i="1"/>
  <c r="F2724" i="1"/>
  <c r="H2724" i="1"/>
  <c r="F2725" i="1"/>
  <c r="H2725" i="1"/>
  <c r="F2726" i="1"/>
  <c r="H2726" i="1"/>
  <c r="F2727" i="1"/>
  <c r="H2727" i="1"/>
  <c r="F2728" i="1"/>
  <c r="H2728" i="1"/>
  <c r="F2729" i="1"/>
  <c r="H2729" i="1"/>
  <c r="F2730" i="1"/>
  <c r="H2730" i="1"/>
  <c r="F2731" i="1"/>
  <c r="H2731" i="1"/>
  <c r="F2732" i="1"/>
  <c r="H2732" i="1"/>
  <c r="F2733" i="1"/>
  <c r="H2733" i="1"/>
  <c r="F2734" i="1"/>
  <c r="H2734" i="1"/>
  <c r="F2735" i="1"/>
  <c r="H2735" i="1"/>
  <c r="F2736" i="1"/>
  <c r="H2736" i="1"/>
  <c r="F2737" i="1"/>
  <c r="H2737" i="1"/>
  <c r="F2738" i="1"/>
  <c r="H2738" i="1"/>
  <c r="F2739" i="1"/>
  <c r="H2739" i="1"/>
  <c r="F2740" i="1"/>
  <c r="H2740" i="1"/>
  <c r="F2741" i="1"/>
  <c r="H2741" i="1"/>
  <c r="F2742" i="1"/>
  <c r="H2742" i="1"/>
  <c r="F2743" i="1"/>
  <c r="H2743" i="1"/>
  <c r="F2744" i="1"/>
  <c r="H2744" i="1"/>
  <c r="F2745" i="1"/>
  <c r="H2745" i="1"/>
  <c r="F2746" i="1"/>
  <c r="H2746" i="1"/>
  <c r="F2747" i="1"/>
  <c r="H2747" i="1"/>
  <c r="F2748" i="1"/>
  <c r="H2748" i="1"/>
  <c r="F2749" i="1"/>
  <c r="H2749" i="1"/>
  <c r="F2750" i="1"/>
  <c r="H2750" i="1"/>
  <c r="F2751" i="1"/>
  <c r="H2751" i="1"/>
  <c r="F2752" i="1"/>
  <c r="H2752" i="1"/>
  <c r="F2753" i="1"/>
  <c r="H2753" i="1"/>
  <c r="F2754" i="1"/>
  <c r="H2754" i="1"/>
  <c r="F2755" i="1"/>
  <c r="H2755" i="1"/>
  <c r="F2756" i="1"/>
  <c r="H2756" i="1"/>
  <c r="F2757" i="1"/>
  <c r="H2757" i="1"/>
  <c r="F2758" i="1"/>
  <c r="H2758" i="1"/>
  <c r="F2759" i="1"/>
  <c r="H2759" i="1"/>
  <c r="F2760" i="1"/>
  <c r="H2760" i="1"/>
  <c r="F2761" i="1"/>
  <c r="H2761" i="1"/>
  <c r="F2762" i="1"/>
  <c r="H2762" i="1"/>
  <c r="F2763" i="1"/>
  <c r="H2763" i="1"/>
  <c r="F2764" i="1"/>
  <c r="H2764" i="1"/>
  <c r="F2765" i="1"/>
  <c r="H2765" i="1"/>
  <c r="F2766" i="1"/>
  <c r="H2766" i="1"/>
  <c r="F2767" i="1"/>
  <c r="H2767" i="1"/>
  <c r="F2768" i="1"/>
  <c r="H2768" i="1"/>
  <c r="F2769" i="1"/>
  <c r="H2769" i="1"/>
  <c r="F2770" i="1"/>
  <c r="H2770" i="1"/>
  <c r="F2771" i="1"/>
  <c r="H2771" i="1"/>
  <c r="F2772" i="1"/>
  <c r="H2772" i="1"/>
  <c r="F2773" i="1"/>
  <c r="H2773" i="1"/>
  <c r="F2774" i="1"/>
  <c r="H2774" i="1"/>
  <c r="F2775" i="1"/>
  <c r="H2775" i="1"/>
  <c r="F2776" i="1"/>
  <c r="H2776" i="1"/>
  <c r="F2777" i="1"/>
  <c r="H2777" i="1"/>
  <c r="F2778" i="1"/>
  <c r="H2778" i="1"/>
  <c r="F2779" i="1"/>
  <c r="H2779" i="1"/>
  <c r="F2780" i="1"/>
  <c r="H2780" i="1"/>
  <c r="F2781" i="1"/>
  <c r="H2781" i="1"/>
  <c r="F2782" i="1"/>
  <c r="H2782" i="1"/>
  <c r="F2783" i="1"/>
  <c r="H2783" i="1"/>
  <c r="F2784" i="1"/>
  <c r="H2784" i="1"/>
  <c r="F2785" i="1"/>
  <c r="H2785" i="1"/>
  <c r="F2786" i="1"/>
  <c r="H2786" i="1"/>
  <c r="F2787" i="1"/>
  <c r="H2787" i="1"/>
  <c r="F2788" i="1"/>
  <c r="H2788" i="1"/>
  <c r="F2789" i="1"/>
  <c r="H2789" i="1"/>
  <c r="F2790" i="1"/>
  <c r="H2790" i="1"/>
  <c r="F2791" i="1"/>
  <c r="H2791" i="1"/>
  <c r="F2792" i="1"/>
  <c r="H2792" i="1"/>
  <c r="F2793" i="1"/>
  <c r="H2793" i="1"/>
  <c r="F2794" i="1"/>
  <c r="H2794" i="1"/>
  <c r="F2795" i="1"/>
  <c r="H2795" i="1"/>
  <c r="F2796" i="1"/>
  <c r="H2796" i="1"/>
  <c r="F2797" i="1"/>
  <c r="H2797" i="1"/>
  <c r="F2798" i="1"/>
  <c r="H2798" i="1"/>
  <c r="F2799" i="1"/>
  <c r="H2799" i="1"/>
  <c r="F2800" i="1"/>
  <c r="H2800" i="1"/>
  <c r="F2801" i="1"/>
  <c r="H2801" i="1"/>
  <c r="F2802" i="1"/>
  <c r="H2802" i="1"/>
  <c r="F2803" i="1"/>
  <c r="H2803" i="1"/>
  <c r="F2804" i="1"/>
  <c r="H2804" i="1"/>
  <c r="F2805" i="1"/>
  <c r="H2805" i="1"/>
  <c r="F2806" i="1"/>
  <c r="H2806" i="1"/>
  <c r="F2807" i="1"/>
  <c r="H2807" i="1"/>
  <c r="F2808" i="1"/>
  <c r="H2808" i="1"/>
  <c r="F2809" i="1"/>
  <c r="H2809" i="1"/>
  <c r="F2810" i="1"/>
  <c r="H2810" i="1"/>
  <c r="F2811" i="1"/>
  <c r="H2811" i="1"/>
  <c r="F2812" i="1"/>
  <c r="H2812" i="1"/>
  <c r="F2813" i="1"/>
  <c r="H2813" i="1"/>
  <c r="F2814" i="1"/>
  <c r="H2814" i="1"/>
  <c r="F2815" i="1"/>
  <c r="H2815" i="1"/>
  <c r="F2816" i="1"/>
  <c r="H2816" i="1"/>
  <c r="F2817" i="1"/>
  <c r="H2817" i="1"/>
  <c r="F2818" i="1"/>
  <c r="H2818" i="1"/>
  <c r="F2819" i="1"/>
  <c r="H2819" i="1"/>
  <c r="F2820" i="1"/>
  <c r="H2820" i="1"/>
  <c r="F2821" i="1"/>
  <c r="H2821" i="1"/>
  <c r="F2822" i="1"/>
  <c r="H2822" i="1"/>
  <c r="F2823" i="1"/>
  <c r="H2823" i="1"/>
  <c r="F2824" i="1"/>
  <c r="H2824" i="1"/>
  <c r="F2825" i="1"/>
  <c r="H2825" i="1"/>
  <c r="F2826" i="1"/>
  <c r="H2826" i="1"/>
  <c r="F2827" i="1"/>
  <c r="H2827" i="1"/>
  <c r="F2828" i="1"/>
  <c r="H2828" i="1"/>
  <c r="F2829" i="1"/>
  <c r="H2829" i="1"/>
  <c r="F2830" i="1"/>
  <c r="H2830" i="1"/>
  <c r="F2831" i="1"/>
  <c r="H2831" i="1"/>
  <c r="F2832" i="1"/>
  <c r="H2832" i="1"/>
  <c r="F2833" i="1"/>
  <c r="H2833" i="1"/>
  <c r="F2834" i="1"/>
  <c r="H2834" i="1"/>
  <c r="F2835" i="1"/>
  <c r="H2835" i="1"/>
  <c r="F2836" i="1"/>
  <c r="H2836" i="1"/>
  <c r="F2837" i="1"/>
  <c r="H2837" i="1"/>
  <c r="F2838" i="1"/>
  <c r="H2838" i="1"/>
  <c r="F2839" i="1"/>
  <c r="H2839" i="1"/>
  <c r="F2840" i="1"/>
  <c r="H2840" i="1"/>
  <c r="F2841" i="1"/>
  <c r="H2841" i="1"/>
  <c r="F2842" i="1"/>
  <c r="H2842" i="1"/>
  <c r="F2843" i="1"/>
  <c r="H2843" i="1"/>
  <c r="F2844" i="1"/>
  <c r="H2844" i="1"/>
  <c r="F2845" i="1"/>
  <c r="H2845" i="1"/>
  <c r="F2846" i="1"/>
  <c r="H2846" i="1"/>
  <c r="F2847" i="1"/>
  <c r="H2847" i="1"/>
  <c r="F2848" i="1"/>
  <c r="H2848" i="1"/>
  <c r="F2849" i="1"/>
  <c r="H2849" i="1"/>
  <c r="F2850" i="1"/>
  <c r="H2850" i="1"/>
  <c r="F2851" i="1"/>
  <c r="H2851" i="1"/>
  <c r="F2852" i="1"/>
  <c r="H2852" i="1"/>
  <c r="F2853" i="1"/>
  <c r="H2853" i="1"/>
  <c r="F2854" i="1"/>
  <c r="H2854" i="1"/>
  <c r="F2855" i="1"/>
  <c r="H2855" i="1"/>
  <c r="F2856" i="1"/>
  <c r="H2856" i="1"/>
  <c r="F2857" i="1"/>
  <c r="H2857" i="1"/>
  <c r="F2858" i="1"/>
  <c r="H2858" i="1"/>
  <c r="F2859" i="1"/>
  <c r="H2859" i="1"/>
  <c r="F2860" i="1"/>
  <c r="H2860" i="1"/>
  <c r="F2861" i="1"/>
  <c r="H2861" i="1"/>
  <c r="F2862" i="1"/>
  <c r="H2862" i="1"/>
  <c r="F2863" i="1"/>
  <c r="H2863" i="1"/>
  <c r="F2864" i="1"/>
  <c r="H2864" i="1"/>
  <c r="F2865" i="1"/>
  <c r="H2865" i="1"/>
  <c r="F2866" i="1"/>
  <c r="H2866" i="1"/>
  <c r="F2867" i="1"/>
  <c r="H2867" i="1"/>
  <c r="F2868" i="1"/>
  <c r="H2868" i="1"/>
  <c r="F2869" i="1"/>
  <c r="H2869" i="1"/>
  <c r="F2870" i="1"/>
  <c r="H2870" i="1"/>
  <c r="F2871" i="1"/>
  <c r="H2871" i="1"/>
  <c r="F2872" i="1"/>
  <c r="H2872" i="1"/>
  <c r="F2873" i="1"/>
  <c r="H2873" i="1"/>
  <c r="F2874" i="1"/>
  <c r="H2874" i="1"/>
  <c r="F2875" i="1"/>
  <c r="H2875" i="1"/>
  <c r="F2876" i="1"/>
  <c r="H2876" i="1"/>
  <c r="F2877" i="1"/>
  <c r="H2877" i="1"/>
  <c r="F2878" i="1"/>
  <c r="H2878" i="1"/>
  <c r="F2879" i="1"/>
  <c r="H2879" i="1"/>
  <c r="F2880" i="1"/>
  <c r="H2880" i="1"/>
  <c r="F2881" i="1"/>
  <c r="H2881" i="1"/>
  <c r="F2882" i="1"/>
  <c r="H2882" i="1"/>
  <c r="F2883" i="1"/>
  <c r="H2883" i="1"/>
  <c r="F2884" i="1"/>
  <c r="H2884" i="1"/>
  <c r="F2885" i="1"/>
  <c r="H2885" i="1"/>
  <c r="F2886" i="1"/>
  <c r="H2886" i="1"/>
  <c r="F2887" i="1"/>
  <c r="H2887" i="1"/>
  <c r="F2888" i="1"/>
  <c r="H2888" i="1"/>
  <c r="F2889" i="1"/>
  <c r="H2889" i="1"/>
  <c r="F2890" i="1"/>
  <c r="H2890" i="1"/>
  <c r="F2891" i="1"/>
  <c r="H2891" i="1"/>
  <c r="F2892" i="1"/>
  <c r="H2892" i="1"/>
  <c r="F2893" i="1"/>
  <c r="H2893" i="1"/>
  <c r="F2894" i="1"/>
  <c r="H2894" i="1"/>
  <c r="F2895" i="1"/>
  <c r="H2895" i="1"/>
  <c r="F2896" i="1"/>
  <c r="H2896" i="1"/>
  <c r="F2897" i="1"/>
  <c r="H2897" i="1"/>
  <c r="F2898" i="1"/>
  <c r="H2898" i="1"/>
  <c r="F2899" i="1"/>
  <c r="H2899" i="1"/>
  <c r="F2900" i="1"/>
  <c r="H2900" i="1"/>
  <c r="F2901" i="1"/>
  <c r="H2901" i="1"/>
  <c r="F2902" i="1"/>
  <c r="H2902" i="1"/>
  <c r="F2903" i="1"/>
  <c r="H2903" i="1"/>
  <c r="F2904" i="1"/>
  <c r="H2904" i="1"/>
  <c r="F2905" i="1"/>
  <c r="H2905" i="1"/>
  <c r="F2906" i="1"/>
  <c r="H2906" i="1"/>
  <c r="F2907" i="1"/>
  <c r="H2907" i="1"/>
  <c r="F2908" i="1"/>
  <c r="H2908" i="1"/>
  <c r="F2909" i="1"/>
  <c r="H2909" i="1"/>
  <c r="F2910" i="1"/>
  <c r="H2910" i="1"/>
  <c r="F2911" i="1"/>
  <c r="H2911" i="1"/>
  <c r="F2912" i="1"/>
  <c r="H2912" i="1"/>
  <c r="F2913" i="1"/>
  <c r="H2913" i="1"/>
  <c r="F2914" i="1"/>
  <c r="H2914" i="1"/>
  <c r="F2915" i="1"/>
  <c r="H2915" i="1"/>
  <c r="F2916" i="1"/>
  <c r="H2916" i="1"/>
  <c r="F2917" i="1"/>
  <c r="H2917" i="1"/>
  <c r="F2918" i="1"/>
  <c r="H2918" i="1"/>
  <c r="F2919" i="1"/>
  <c r="H2919" i="1"/>
  <c r="F2920" i="1"/>
  <c r="H2920" i="1"/>
  <c r="F2921" i="1"/>
  <c r="H2921" i="1"/>
  <c r="F2922" i="1"/>
  <c r="H2922" i="1"/>
  <c r="F2923" i="1"/>
  <c r="H2923" i="1"/>
  <c r="F2924" i="1"/>
  <c r="H2924" i="1"/>
  <c r="F2925" i="1"/>
  <c r="H2925" i="1"/>
  <c r="F2926" i="1"/>
  <c r="H2926" i="1"/>
  <c r="F2927" i="1"/>
  <c r="H2927" i="1"/>
  <c r="F2928" i="1"/>
  <c r="H2928" i="1"/>
  <c r="F2929" i="1"/>
  <c r="H2929" i="1"/>
  <c r="F2930" i="1"/>
  <c r="H2930" i="1"/>
  <c r="F2931" i="1"/>
  <c r="H2931" i="1"/>
  <c r="F2932" i="1"/>
  <c r="H2932" i="1"/>
  <c r="F2933" i="1"/>
  <c r="H2933" i="1"/>
  <c r="F2934" i="1"/>
  <c r="H2934" i="1"/>
  <c r="F2935" i="1"/>
  <c r="H2935" i="1"/>
  <c r="F2936" i="1"/>
  <c r="H2936" i="1"/>
  <c r="F2937" i="1"/>
  <c r="H2937" i="1"/>
  <c r="F2938" i="1"/>
  <c r="H2938" i="1"/>
  <c r="F2939" i="1"/>
  <c r="H2939" i="1"/>
  <c r="F2940" i="1"/>
  <c r="H2940" i="1"/>
  <c r="F2941" i="1"/>
  <c r="H2941" i="1"/>
  <c r="F2942" i="1"/>
  <c r="H2942" i="1"/>
  <c r="F2943" i="1"/>
  <c r="H2943" i="1"/>
  <c r="F2944" i="1"/>
  <c r="H2944" i="1"/>
  <c r="F2945" i="1"/>
  <c r="H2945" i="1"/>
  <c r="F2946" i="1"/>
  <c r="H2946" i="1"/>
  <c r="F2947" i="1"/>
  <c r="H2947" i="1"/>
  <c r="F2948" i="1"/>
  <c r="H2948" i="1"/>
  <c r="F2949" i="1"/>
  <c r="H2949" i="1"/>
  <c r="F2950" i="1"/>
  <c r="H2950" i="1"/>
  <c r="F2951" i="1"/>
  <c r="H2951" i="1"/>
  <c r="F2952" i="1"/>
  <c r="H2952" i="1"/>
  <c r="F2953" i="1"/>
  <c r="H2953" i="1"/>
  <c r="F2954" i="1"/>
  <c r="H2954" i="1"/>
  <c r="F2955" i="1"/>
  <c r="H2955" i="1"/>
  <c r="F2956" i="1"/>
  <c r="H2956" i="1"/>
  <c r="F2957" i="1"/>
  <c r="H2957" i="1"/>
  <c r="F2958" i="1"/>
  <c r="H2958" i="1"/>
  <c r="F2959" i="1"/>
  <c r="H2959" i="1"/>
  <c r="F2960" i="1"/>
  <c r="H2960" i="1"/>
  <c r="F2961" i="1"/>
  <c r="H2961" i="1"/>
  <c r="F2962" i="1"/>
  <c r="H2962" i="1"/>
  <c r="F2963" i="1"/>
  <c r="H2963" i="1"/>
  <c r="F2964" i="1"/>
  <c r="H2964" i="1"/>
  <c r="F2965" i="1"/>
  <c r="H2965" i="1"/>
  <c r="F2966" i="1"/>
  <c r="H2966" i="1"/>
  <c r="F2967" i="1"/>
  <c r="H2967" i="1"/>
  <c r="F2968" i="1"/>
  <c r="H2968" i="1"/>
  <c r="F2969" i="1"/>
  <c r="H2969" i="1"/>
  <c r="F2970" i="1"/>
  <c r="H2970" i="1"/>
  <c r="F2971" i="1"/>
  <c r="H2971" i="1"/>
  <c r="F2972" i="1"/>
  <c r="H2972" i="1"/>
  <c r="F2973" i="1"/>
  <c r="H2973" i="1"/>
  <c r="F2974" i="1"/>
  <c r="H2974" i="1"/>
  <c r="F2975" i="1"/>
  <c r="H2975" i="1"/>
  <c r="F2976" i="1"/>
  <c r="H2976" i="1"/>
  <c r="F2977" i="1"/>
  <c r="H2977" i="1"/>
  <c r="F2978" i="1"/>
  <c r="H2978" i="1"/>
  <c r="F2979" i="1"/>
  <c r="H2979" i="1"/>
  <c r="F2980" i="1"/>
  <c r="H2980" i="1"/>
  <c r="F2981" i="1"/>
  <c r="H2981" i="1"/>
  <c r="F2982" i="1"/>
  <c r="H2982" i="1"/>
  <c r="F2983" i="1"/>
  <c r="H2983" i="1"/>
  <c r="F2984" i="1"/>
  <c r="H2984" i="1"/>
  <c r="F2985" i="1"/>
  <c r="H2985" i="1"/>
  <c r="F2986" i="1"/>
  <c r="H2986" i="1"/>
  <c r="F2987" i="1"/>
  <c r="H2987" i="1"/>
  <c r="F2988" i="1"/>
  <c r="H2988" i="1"/>
  <c r="F2989" i="1"/>
  <c r="H2989" i="1"/>
  <c r="F2990" i="1"/>
  <c r="H2990" i="1"/>
  <c r="F2991" i="1"/>
  <c r="H2991" i="1"/>
  <c r="F2992" i="1"/>
  <c r="H2992" i="1"/>
  <c r="F2993" i="1"/>
  <c r="H2993" i="1"/>
  <c r="F2994" i="1"/>
  <c r="H2994" i="1"/>
  <c r="F2995" i="1"/>
  <c r="H2995" i="1"/>
  <c r="F2996" i="1"/>
  <c r="H2996" i="1"/>
  <c r="F2997" i="1"/>
  <c r="H2997" i="1"/>
  <c r="F2998" i="1"/>
  <c r="H2998" i="1"/>
  <c r="F2999" i="1"/>
  <c r="H2999" i="1"/>
  <c r="F3000" i="1"/>
  <c r="H3000" i="1"/>
  <c r="F3001" i="1"/>
  <c r="H3001" i="1"/>
  <c r="F3002" i="1"/>
  <c r="H3002" i="1"/>
  <c r="F3003" i="1"/>
  <c r="H3003" i="1"/>
  <c r="F3004" i="1"/>
  <c r="H3004" i="1"/>
  <c r="F3005" i="1"/>
  <c r="H3005" i="1"/>
  <c r="F3006" i="1"/>
  <c r="H3006" i="1"/>
  <c r="F3007" i="1"/>
  <c r="H3007" i="1"/>
  <c r="F3008" i="1"/>
  <c r="H3008" i="1"/>
  <c r="F3009" i="1"/>
  <c r="H3009" i="1"/>
  <c r="F3010" i="1"/>
  <c r="H3010" i="1"/>
  <c r="F3011" i="1"/>
  <c r="H3011" i="1"/>
  <c r="F3012" i="1"/>
  <c r="H3012" i="1"/>
  <c r="F3013" i="1"/>
  <c r="H3013" i="1"/>
  <c r="F3014" i="1"/>
  <c r="H3014" i="1"/>
  <c r="F3015" i="1"/>
  <c r="H3015" i="1"/>
  <c r="F3016" i="1"/>
  <c r="H3016" i="1"/>
  <c r="F3017" i="1"/>
  <c r="H3017" i="1"/>
  <c r="F3018" i="1"/>
  <c r="H3018" i="1"/>
  <c r="F3019" i="1"/>
  <c r="H3019" i="1"/>
  <c r="F3020" i="1"/>
  <c r="H3020" i="1"/>
  <c r="F3021" i="1"/>
  <c r="H3021" i="1"/>
  <c r="F3022" i="1"/>
  <c r="H3022" i="1"/>
  <c r="F3023" i="1"/>
  <c r="H3023" i="1"/>
  <c r="F3024" i="1"/>
  <c r="H3024" i="1"/>
  <c r="F3025" i="1"/>
  <c r="H3025" i="1"/>
  <c r="F3026" i="1"/>
  <c r="H3026" i="1"/>
  <c r="F3027" i="1"/>
  <c r="H3027" i="1"/>
  <c r="F3028" i="1"/>
  <c r="H3028" i="1"/>
  <c r="F3029" i="1"/>
  <c r="H3029" i="1"/>
  <c r="F3030" i="1"/>
  <c r="H3030" i="1"/>
  <c r="F3031" i="1"/>
  <c r="H3031" i="1"/>
  <c r="F3032" i="1"/>
  <c r="H3032" i="1"/>
  <c r="F3033" i="1"/>
  <c r="H3033" i="1"/>
  <c r="F3034" i="1"/>
  <c r="H3034" i="1"/>
  <c r="F3035" i="1"/>
  <c r="H3035" i="1"/>
  <c r="F3036" i="1"/>
  <c r="H3036" i="1"/>
  <c r="F3037" i="1"/>
  <c r="H3037" i="1"/>
  <c r="F3038" i="1"/>
  <c r="H3038" i="1"/>
  <c r="F3039" i="1"/>
  <c r="H3039" i="1"/>
  <c r="F3040" i="1"/>
  <c r="H3040" i="1"/>
  <c r="F3041" i="1"/>
  <c r="H3041" i="1"/>
  <c r="F3042" i="1"/>
  <c r="H3042" i="1"/>
  <c r="F3043" i="1"/>
  <c r="H3043" i="1"/>
  <c r="F3044" i="1"/>
  <c r="H3044" i="1"/>
  <c r="F3045" i="1"/>
  <c r="H3045" i="1"/>
  <c r="F3046" i="1"/>
  <c r="H3046" i="1"/>
  <c r="F3047" i="1"/>
  <c r="H3047" i="1"/>
  <c r="F3048" i="1"/>
  <c r="H3048" i="1"/>
  <c r="F3049" i="1"/>
  <c r="H3049" i="1"/>
  <c r="F3050" i="1"/>
  <c r="H3050" i="1"/>
  <c r="F3051" i="1"/>
  <c r="H3051" i="1"/>
  <c r="F3052" i="1"/>
  <c r="H3052" i="1"/>
  <c r="F3053" i="1"/>
  <c r="H3053" i="1"/>
  <c r="F3054" i="1"/>
  <c r="H3054" i="1"/>
  <c r="F3055" i="1"/>
  <c r="H3055" i="1"/>
  <c r="F3056" i="1"/>
  <c r="H3056" i="1"/>
  <c r="F3057" i="1"/>
  <c r="H3057" i="1"/>
  <c r="F3058" i="1"/>
  <c r="H3058" i="1"/>
  <c r="F3059" i="1"/>
  <c r="H3059" i="1"/>
  <c r="F3060" i="1"/>
  <c r="H3060" i="1"/>
  <c r="F3061" i="1"/>
  <c r="H3061" i="1"/>
  <c r="F3062" i="1"/>
  <c r="H3062" i="1"/>
  <c r="F3063" i="1"/>
  <c r="H3063" i="1"/>
  <c r="F3064" i="1"/>
  <c r="H3064" i="1"/>
  <c r="F3065" i="1"/>
  <c r="H3065" i="1"/>
  <c r="F3066" i="1"/>
  <c r="H3066" i="1"/>
  <c r="F3067" i="1"/>
  <c r="H3067" i="1"/>
  <c r="F3068" i="1"/>
  <c r="H3068" i="1"/>
  <c r="F3069" i="1"/>
  <c r="H3069" i="1"/>
  <c r="F3070" i="1"/>
  <c r="H3070" i="1"/>
  <c r="F3071" i="1"/>
  <c r="H3071" i="1"/>
  <c r="F3072" i="1"/>
  <c r="H3072" i="1"/>
  <c r="F3073" i="1"/>
  <c r="H3073" i="1"/>
  <c r="F3074" i="1"/>
  <c r="H3074" i="1"/>
  <c r="F3075" i="1"/>
  <c r="H3075" i="1"/>
  <c r="F3076" i="1"/>
  <c r="H3076" i="1"/>
  <c r="F3077" i="1"/>
  <c r="H3077" i="1"/>
  <c r="F3078" i="1"/>
  <c r="H3078" i="1"/>
  <c r="F3079" i="1"/>
  <c r="H3079" i="1"/>
  <c r="F3080" i="1"/>
  <c r="H3080" i="1"/>
  <c r="F3081" i="1"/>
  <c r="H3081" i="1"/>
  <c r="F3082" i="1"/>
  <c r="H3082" i="1"/>
  <c r="F3083" i="1"/>
  <c r="H3083" i="1"/>
  <c r="F3084" i="1"/>
  <c r="H3084" i="1"/>
  <c r="F3085" i="1"/>
  <c r="H3085" i="1"/>
  <c r="F3086" i="1"/>
  <c r="H3086" i="1"/>
  <c r="F3087" i="1"/>
  <c r="H3087" i="1"/>
  <c r="F3088" i="1"/>
  <c r="H3088" i="1"/>
  <c r="F3089" i="1"/>
  <c r="H3089" i="1"/>
  <c r="F3090" i="1"/>
  <c r="H3090" i="1"/>
  <c r="F3091" i="1"/>
  <c r="H3091" i="1"/>
  <c r="F3092" i="1"/>
  <c r="H3092" i="1"/>
  <c r="F3093" i="1"/>
  <c r="H3093" i="1"/>
  <c r="F3094" i="1"/>
  <c r="H3094" i="1"/>
  <c r="F3095" i="1"/>
  <c r="H3095" i="1"/>
  <c r="F3096" i="1"/>
  <c r="H3096" i="1"/>
  <c r="F3097" i="1"/>
  <c r="H3097" i="1"/>
  <c r="F3098" i="1"/>
  <c r="H3098" i="1"/>
  <c r="F3099" i="1"/>
  <c r="H3099" i="1"/>
  <c r="F3100" i="1"/>
  <c r="H3100" i="1"/>
  <c r="F3101" i="1"/>
  <c r="H3101" i="1"/>
  <c r="F3102" i="1"/>
  <c r="H3102" i="1"/>
  <c r="F3103" i="1"/>
  <c r="H3103" i="1"/>
  <c r="F3104" i="1"/>
  <c r="H3104" i="1"/>
  <c r="F3105" i="1"/>
  <c r="H3105" i="1"/>
  <c r="F3106" i="1"/>
  <c r="H3106" i="1"/>
  <c r="F3107" i="1"/>
  <c r="H3107" i="1"/>
  <c r="F3108" i="1"/>
  <c r="H3108" i="1"/>
  <c r="F3109" i="1"/>
  <c r="H3109" i="1"/>
  <c r="F3110" i="1"/>
  <c r="H3110" i="1"/>
  <c r="F3111" i="1"/>
  <c r="H3111" i="1"/>
  <c r="F3112" i="1"/>
  <c r="H3112" i="1"/>
  <c r="F3113" i="1"/>
  <c r="H3113" i="1"/>
  <c r="F3114" i="1"/>
  <c r="H3114" i="1"/>
  <c r="F3115" i="1"/>
  <c r="H3115" i="1"/>
  <c r="F3116" i="1"/>
  <c r="H3116" i="1"/>
  <c r="F3117" i="1"/>
  <c r="H3117" i="1"/>
  <c r="F3118" i="1"/>
  <c r="H3118" i="1"/>
  <c r="F3119" i="1"/>
  <c r="H3119" i="1"/>
  <c r="F3120" i="1"/>
  <c r="H3120" i="1"/>
  <c r="F3121" i="1"/>
  <c r="H3121" i="1"/>
  <c r="F3122" i="1"/>
  <c r="H3122" i="1"/>
  <c r="F3123" i="1"/>
  <c r="H3123" i="1"/>
  <c r="F3124" i="1"/>
  <c r="H3124" i="1"/>
  <c r="F3125" i="1"/>
  <c r="H3125" i="1"/>
  <c r="F3126" i="1"/>
  <c r="H3126" i="1"/>
  <c r="F3127" i="1"/>
  <c r="H3127" i="1"/>
  <c r="F3128" i="1"/>
  <c r="H3128" i="1"/>
  <c r="F3129" i="1"/>
  <c r="H3129" i="1"/>
  <c r="F3130" i="1"/>
  <c r="H3130" i="1"/>
  <c r="F3131" i="1"/>
  <c r="H3131" i="1"/>
  <c r="F3132" i="1"/>
  <c r="H3132" i="1"/>
  <c r="F3133" i="1"/>
  <c r="H3133" i="1"/>
  <c r="F3134" i="1"/>
  <c r="H3134" i="1"/>
  <c r="F3135" i="1"/>
  <c r="H3135" i="1"/>
  <c r="F3136" i="1"/>
  <c r="H3136" i="1"/>
  <c r="F3137" i="1"/>
  <c r="H3137" i="1"/>
  <c r="F3138" i="1"/>
  <c r="H3138" i="1"/>
  <c r="F3139" i="1"/>
  <c r="H3139" i="1"/>
  <c r="F3140" i="1"/>
  <c r="H3140" i="1"/>
  <c r="F3141" i="1"/>
  <c r="H3141" i="1"/>
  <c r="F3142" i="1"/>
  <c r="H3142" i="1"/>
  <c r="F3143" i="1"/>
  <c r="H3143" i="1"/>
  <c r="F3144" i="1"/>
  <c r="H3144" i="1"/>
  <c r="F3145" i="1"/>
  <c r="H3145" i="1"/>
  <c r="F3146" i="1"/>
  <c r="H3146" i="1"/>
  <c r="F3147" i="1"/>
  <c r="H3147" i="1"/>
  <c r="F3148" i="1"/>
  <c r="H3148" i="1"/>
  <c r="F3149" i="1"/>
  <c r="H3149" i="1"/>
  <c r="F3150" i="1"/>
  <c r="H3150" i="1"/>
  <c r="F3151" i="1"/>
  <c r="H3151" i="1"/>
  <c r="F3152" i="1"/>
  <c r="H3152" i="1"/>
  <c r="F3153" i="1"/>
  <c r="H3153" i="1"/>
  <c r="F3154" i="1"/>
  <c r="H3154" i="1"/>
  <c r="F3155" i="1"/>
  <c r="H3155" i="1"/>
  <c r="F3156" i="1"/>
  <c r="H3156" i="1"/>
  <c r="F3157" i="1"/>
  <c r="H3157" i="1"/>
  <c r="F3158" i="1"/>
  <c r="H3158" i="1"/>
  <c r="F3159" i="1"/>
  <c r="H3159" i="1"/>
  <c r="F3160" i="1"/>
  <c r="H3160" i="1"/>
  <c r="F3161" i="1"/>
  <c r="H3161" i="1"/>
  <c r="F3162" i="1"/>
  <c r="H3162" i="1"/>
  <c r="F3163" i="1"/>
  <c r="H3163" i="1"/>
  <c r="F3164" i="1"/>
  <c r="H3164" i="1"/>
  <c r="F3165" i="1"/>
  <c r="H3165" i="1"/>
  <c r="F3166" i="1"/>
  <c r="H3166" i="1"/>
  <c r="F3167" i="1"/>
  <c r="H3167" i="1"/>
  <c r="F3168" i="1"/>
  <c r="H3168" i="1"/>
  <c r="F3169" i="1"/>
  <c r="H3169" i="1"/>
  <c r="F3170" i="1"/>
  <c r="H3170" i="1"/>
  <c r="F3171" i="1"/>
  <c r="H3171" i="1"/>
  <c r="F3172" i="1"/>
  <c r="H3172" i="1"/>
  <c r="F3173" i="1"/>
  <c r="H3173" i="1"/>
  <c r="F3174" i="1"/>
  <c r="H3174" i="1"/>
  <c r="F3175" i="1"/>
  <c r="H3175" i="1"/>
  <c r="F3176" i="1"/>
  <c r="H3176" i="1"/>
  <c r="F3177" i="1"/>
  <c r="H3177" i="1"/>
  <c r="F3178" i="1"/>
  <c r="H3178" i="1"/>
  <c r="F3179" i="1"/>
  <c r="H3179" i="1"/>
  <c r="F3180" i="1"/>
  <c r="H3180" i="1"/>
  <c r="F3181" i="1"/>
  <c r="H3181" i="1"/>
  <c r="F3182" i="1"/>
  <c r="H3182" i="1"/>
  <c r="F3183" i="1"/>
  <c r="H3183" i="1"/>
  <c r="F3184" i="1"/>
  <c r="H3184" i="1"/>
  <c r="F3185" i="1"/>
  <c r="H3185" i="1"/>
  <c r="F3186" i="1"/>
  <c r="H3186" i="1"/>
  <c r="F3187" i="1"/>
  <c r="H3187" i="1"/>
  <c r="F3188" i="1"/>
  <c r="H3188" i="1"/>
  <c r="F3189" i="1"/>
  <c r="H3189" i="1"/>
  <c r="F3190" i="1"/>
  <c r="H3190" i="1"/>
  <c r="F3191" i="1"/>
  <c r="H3191" i="1"/>
  <c r="F3192" i="1"/>
  <c r="H3192" i="1"/>
  <c r="F3193" i="1"/>
  <c r="H3193" i="1"/>
  <c r="F3194" i="1"/>
  <c r="H3194" i="1"/>
  <c r="F3195" i="1"/>
  <c r="H3195" i="1"/>
  <c r="F3196" i="1"/>
  <c r="H3196" i="1"/>
  <c r="F3197" i="1"/>
  <c r="H3197" i="1"/>
  <c r="F3198" i="1"/>
  <c r="H3198" i="1"/>
  <c r="F3199" i="1"/>
  <c r="H3199" i="1"/>
  <c r="F3200" i="1"/>
  <c r="H3200" i="1"/>
  <c r="F3201" i="1"/>
  <c r="H3201" i="1"/>
  <c r="F3202" i="1"/>
  <c r="H3202" i="1"/>
  <c r="F3203" i="1"/>
  <c r="H3203" i="1"/>
  <c r="F3204" i="1"/>
  <c r="H3204" i="1"/>
  <c r="F3205" i="1"/>
  <c r="H3205" i="1"/>
  <c r="F3206" i="1"/>
  <c r="H3206" i="1"/>
  <c r="F3207" i="1"/>
  <c r="H3207" i="1"/>
  <c r="F3208" i="1"/>
  <c r="H3208" i="1"/>
  <c r="F3209" i="1"/>
  <c r="H3209" i="1"/>
  <c r="F3210" i="1"/>
  <c r="H3210" i="1"/>
  <c r="F3211" i="1"/>
  <c r="H3211" i="1"/>
  <c r="F3212" i="1"/>
  <c r="H3212" i="1"/>
  <c r="F3213" i="1"/>
  <c r="H3213" i="1"/>
  <c r="F3214" i="1"/>
  <c r="H3214" i="1"/>
  <c r="F3215" i="1"/>
  <c r="H3215" i="1"/>
  <c r="F3216" i="1"/>
  <c r="H3216" i="1"/>
  <c r="F3217" i="1"/>
  <c r="H3217" i="1"/>
  <c r="F3218" i="1"/>
  <c r="H3218" i="1"/>
  <c r="F3219" i="1"/>
  <c r="H3219" i="1"/>
  <c r="F3220" i="1"/>
  <c r="H3220" i="1"/>
  <c r="F3221" i="1"/>
  <c r="H3221" i="1"/>
  <c r="F3222" i="1"/>
  <c r="H3222" i="1"/>
  <c r="F3223" i="1"/>
  <c r="H3223" i="1"/>
  <c r="F3224" i="1"/>
  <c r="H3224" i="1"/>
  <c r="F3225" i="1"/>
  <c r="H3225" i="1"/>
  <c r="F3226" i="1"/>
  <c r="H3226" i="1"/>
  <c r="F3227" i="1"/>
  <c r="H3227" i="1"/>
  <c r="F3228" i="1"/>
  <c r="H3228" i="1"/>
  <c r="F3229" i="1"/>
  <c r="H3229" i="1"/>
  <c r="F3230" i="1"/>
  <c r="H3230" i="1"/>
  <c r="F3231" i="1"/>
  <c r="H3231" i="1"/>
  <c r="F3232" i="1"/>
  <c r="H3232" i="1"/>
  <c r="F3233" i="1"/>
  <c r="H3233" i="1"/>
  <c r="F3234" i="1"/>
  <c r="H3234" i="1"/>
  <c r="F3235" i="1"/>
  <c r="H3235" i="1"/>
  <c r="F3236" i="1"/>
  <c r="H3236" i="1"/>
  <c r="F3237" i="1"/>
  <c r="H3237" i="1"/>
  <c r="F3238" i="1"/>
  <c r="H3238" i="1"/>
  <c r="F3239" i="1"/>
  <c r="H3239" i="1"/>
  <c r="F3240" i="1"/>
  <c r="H3240" i="1"/>
  <c r="F3241" i="1"/>
  <c r="H3241" i="1"/>
  <c r="F3242" i="1"/>
  <c r="H3242" i="1"/>
  <c r="F3243" i="1"/>
  <c r="H3243" i="1"/>
  <c r="F3244" i="1"/>
  <c r="H3244" i="1"/>
  <c r="F3245" i="1"/>
  <c r="H3245" i="1"/>
  <c r="F3246" i="1"/>
  <c r="H3246" i="1"/>
  <c r="F3247" i="1"/>
  <c r="H3247" i="1"/>
  <c r="F3248" i="1"/>
  <c r="H3248" i="1"/>
  <c r="F3249" i="1"/>
  <c r="H3249" i="1"/>
  <c r="F3250" i="1"/>
  <c r="H3250" i="1"/>
  <c r="F3251" i="1"/>
  <c r="H3251" i="1"/>
  <c r="F3252" i="1"/>
  <c r="H3252" i="1"/>
  <c r="F3253" i="1"/>
  <c r="H3253" i="1"/>
  <c r="F3254" i="1"/>
  <c r="H3254" i="1"/>
  <c r="F3255" i="1"/>
  <c r="H3255" i="1"/>
  <c r="F3256" i="1"/>
  <c r="H3256" i="1"/>
  <c r="F3257" i="1"/>
  <c r="H3257" i="1"/>
  <c r="F3258" i="1"/>
  <c r="H3258" i="1"/>
  <c r="F3259" i="1"/>
  <c r="H3259" i="1"/>
  <c r="F3260" i="1"/>
  <c r="H3260" i="1"/>
  <c r="F3261" i="1"/>
  <c r="H3261" i="1"/>
  <c r="F3262" i="1"/>
  <c r="H3262" i="1"/>
  <c r="F3263" i="1"/>
  <c r="H3263" i="1"/>
  <c r="F3264" i="1"/>
  <c r="H3264" i="1"/>
  <c r="F3265" i="1"/>
  <c r="H3265" i="1"/>
  <c r="F3266" i="1"/>
  <c r="H3266" i="1"/>
  <c r="F3267" i="1"/>
  <c r="H3267" i="1"/>
  <c r="F3268" i="1"/>
  <c r="H3268" i="1"/>
  <c r="F3269" i="1"/>
  <c r="H3269" i="1"/>
  <c r="F3270" i="1"/>
  <c r="H3270" i="1"/>
  <c r="F3271" i="1"/>
  <c r="H3271" i="1"/>
  <c r="F3272" i="1"/>
  <c r="H3272" i="1"/>
  <c r="F3273" i="1"/>
  <c r="H3273" i="1"/>
  <c r="F3274" i="1"/>
  <c r="H3274" i="1"/>
  <c r="F3275" i="1"/>
  <c r="H3275" i="1"/>
  <c r="F3276" i="1"/>
  <c r="H3276" i="1"/>
  <c r="F3277" i="1"/>
  <c r="H3277" i="1"/>
  <c r="F3278" i="1"/>
  <c r="H3278" i="1"/>
  <c r="F3279" i="1"/>
  <c r="H3279" i="1"/>
  <c r="F3280" i="1"/>
  <c r="H3280" i="1"/>
  <c r="F3281" i="1"/>
  <c r="H3281" i="1"/>
  <c r="F3282" i="1"/>
  <c r="H3282" i="1"/>
  <c r="F3283" i="1"/>
  <c r="H3283" i="1"/>
  <c r="F3284" i="1"/>
  <c r="H3284" i="1"/>
  <c r="F3285" i="1"/>
  <c r="H3285" i="1"/>
  <c r="F3286" i="1"/>
  <c r="H3286" i="1"/>
  <c r="F3287" i="1"/>
  <c r="H3287" i="1"/>
  <c r="F3288" i="1"/>
  <c r="H3288" i="1"/>
  <c r="F3289" i="1"/>
  <c r="H3289" i="1"/>
  <c r="F3290" i="1"/>
  <c r="H3290" i="1"/>
  <c r="F3291" i="1"/>
  <c r="H3291" i="1"/>
  <c r="F3292" i="1"/>
  <c r="H3292" i="1"/>
  <c r="F3293" i="1"/>
  <c r="H3293" i="1"/>
  <c r="F3294" i="1"/>
  <c r="H3294" i="1"/>
  <c r="F3295" i="1"/>
  <c r="H3295" i="1"/>
  <c r="F3296" i="1"/>
  <c r="H3296" i="1"/>
  <c r="F3297" i="1"/>
  <c r="H3297" i="1"/>
  <c r="F3298" i="1"/>
  <c r="H3298" i="1"/>
  <c r="F3299" i="1"/>
  <c r="H3299" i="1"/>
  <c r="F3300" i="1"/>
  <c r="H3300" i="1"/>
  <c r="F3301" i="1"/>
  <c r="H3301" i="1"/>
  <c r="F3302" i="1"/>
  <c r="H3302" i="1"/>
  <c r="F3303" i="1"/>
  <c r="H3303" i="1"/>
  <c r="F3304" i="1"/>
  <c r="H3304" i="1"/>
  <c r="F3305" i="1"/>
  <c r="H3305" i="1"/>
  <c r="F3306" i="1"/>
  <c r="H3306" i="1"/>
  <c r="F3307" i="1"/>
  <c r="H3307" i="1"/>
  <c r="F3308" i="1"/>
  <c r="H3308" i="1"/>
  <c r="F3309" i="1"/>
  <c r="H3309" i="1"/>
  <c r="F3310" i="1"/>
  <c r="H3310" i="1"/>
  <c r="F3311" i="1"/>
  <c r="H3311" i="1"/>
  <c r="F3312" i="1"/>
  <c r="H3312" i="1"/>
  <c r="F3313" i="1"/>
  <c r="H3313" i="1"/>
  <c r="F3314" i="1"/>
  <c r="H3314" i="1"/>
  <c r="F3315" i="1"/>
  <c r="H3315" i="1"/>
  <c r="F3316" i="1"/>
  <c r="H3316" i="1"/>
  <c r="F3317" i="1"/>
  <c r="H3317" i="1"/>
  <c r="F3318" i="1"/>
  <c r="H3318" i="1"/>
  <c r="F3319" i="1"/>
  <c r="H3319" i="1"/>
  <c r="F3320" i="1"/>
  <c r="H3320" i="1"/>
  <c r="F3321" i="1"/>
  <c r="H3321" i="1"/>
  <c r="F3322" i="1"/>
  <c r="H3322" i="1"/>
  <c r="F3323" i="1"/>
  <c r="H3323" i="1"/>
  <c r="F3324" i="1"/>
  <c r="H3324" i="1"/>
  <c r="F3325" i="1"/>
  <c r="H3325" i="1"/>
  <c r="F3326" i="1"/>
  <c r="H3326" i="1"/>
  <c r="F3327" i="1"/>
  <c r="H3327" i="1"/>
  <c r="F3328" i="1"/>
  <c r="H3328" i="1"/>
  <c r="F3329" i="1"/>
  <c r="H3329" i="1"/>
  <c r="F3330" i="1"/>
  <c r="H3330" i="1"/>
  <c r="F3331" i="1"/>
  <c r="H3331" i="1"/>
  <c r="F3332" i="1"/>
  <c r="H3332" i="1"/>
  <c r="F3333" i="1"/>
  <c r="H3333" i="1"/>
  <c r="F3334" i="1"/>
  <c r="H3334" i="1"/>
  <c r="F3335" i="1"/>
  <c r="H3335" i="1"/>
  <c r="F3336" i="1"/>
  <c r="H3336" i="1"/>
  <c r="F3337" i="1"/>
  <c r="H3337" i="1"/>
  <c r="F3338" i="1"/>
  <c r="H3338" i="1"/>
  <c r="F3339" i="1"/>
  <c r="H3339" i="1"/>
  <c r="F3340" i="1"/>
  <c r="H3340" i="1"/>
  <c r="F3341" i="1"/>
  <c r="H3341" i="1"/>
  <c r="F3342" i="1"/>
  <c r="H3342" i="1"/>
  <c r="F3343" i="1"/>
  <c r="H3343" i="1"/>
  <c r="F3344" i="1"/>
  <c r="H3344" i="1"/>
  <c r="F3345" i="1"/>
  <c r="H3345" i="1"/>
  <c r="F3346" i="1"/>
  <c r="H3346" i="1"/>
  <c r="F3347" i="1"/>
  <c r="H3347" i="1"/>
  <c r="F3348" i="1"/>
  <c r="H3348" i="1"/>
  <c r="F3349" i="1"/>
  <c r="H3349" i="1"/>
  <c r="F3350" i="1"/>
  <c r="H3350" i="1"/>
  <c r="F3351" i="1"/>
  <c r="H3351" i="1"/>
  <c r="F3352" i="1"/>
  <c r="H3352" i="1"/>
  <c r="F3353" i="1"/>
  <c r="H3353" i="1"/>
  <c r="F3354" i="1"/>
  <c r="H3354" i="1"/>
  <c r="F3355" i="1"/>
  <c r="H3355" i="1"/>
  <c r="F3356" i="1"/>
  <c r="H3356" i="1"/>
  <c r="F3357" i="1"/>
  <c r="H3357" i="1"/>
  <c r="F3358" i="1"/>
  <c r="H3358" i="1"/>
  <c r="F3359" i="1"/>
  <c r="H3359" i="1"/>
  <c r="F3360" i="1"/>
  <c r="H3360" i="1"/>
  <c r="F3361" i="1"/>
  <c r="H3361" i="1"/>
  <c r="F3362" i="1"/>
  <c r="H3362" i="1"/>
  <c r="F3363" i="1"/>
  <c r="H3363" i="1"/>
  <c r="F3364" i="1"/>
  <c r="H3364" i="1"/>
  <c r="F3365" i="1"/>
  <c r="H3365" i="1"/>
  <c r="F3366" i="1"/>
  <c r="H3366" i="1"/>
  <c r="F3367" i="1"/>
  <c r="H3367" i="1"/>
  <c r="F3368" i="1"/>
  <c r="H3368" i="1"/>
  <c r="F3369" i="1"/>
  <c r="H3369" i="1"/>
  <c r="F3370" i="1"/>
  <c r="H3370" i="1"/>
  <c r="F3371" i="1"/>
  <c r="H3371" i="1"/>
  <c r="F3372" i="1"/>
  <c r="H3372" i="1"/>
  <c r="F3373" i="1"/>
  <c r="H3373" i="1"/>
  <c r="F3374" i="1"/>
  <c r="H3374" i="1"/>
  <c r="F3375" i="1"/>
  <c r="H3375" i="1"/>
  <c r="F3376" i="1"/>
  <c r="H3376" i="1"/>
  <c r="F3377" i="1"/>
  <c r="H3377" i="1"/>
  <c r="F3378" i="1"/>
  <c r="H3378" i="1"/>
  <c r="F3379" i="1"/>
  <c r="H3379" i="1"/>
  <c r="F3380" i="1"/>
  <c r="H3380" i="1"/>
  <c r="F3381" i="1"/>
  <c r="H3381" i="1"/>
  <c r="F3382" i="1"/>
  <c r="H3382" i="1"/>
  <c r="F3383" i="1"/>
  <c r="H3383" i="1"/>
  <c r="F3384" i="1"/>
  <c r="H3384" i="1"/>
  <c r="F3385" i="1"/>
  <c r="H3385" i="1"/>
  <c r="F3386" i="1"/>
  <c r="H3386" i="1"/>
  <c r="F3387" i="1"/>
  <c r="H3387" i="1"/>
  <c r="F3388" i="1"/>
  <c r="H3388" i="1"/>
  <c r="F3389" i="1"/>
  <c r="H3389" i="1"/>
  <c r="F3390" i="1"/>
  <c r="H3390" i="1"/>
  <c r="F3391" i="1"/>
  <c r="H3391" i="1"/>
  <c r="F3392" i="1"/>
  <c r="H3392" i="1"/>
  <c r="F3393" i="1"/>
  <c r="H3393" i="1"/>
  <c r="F3394" i="1"/>
  <c r="H3394" i="1"/>
  <c r="F3395" i="1"/>
  <c r="H3395" i="1"/>
  <c r="F3396" i="1"/>
  <c r="H3396" i="1"/>
  <c r="F3397" i="1"/>
  <c r="H3397" i="1"/>
  <c r="F3398" i="1"/>
  <c r="H3398" i="1"/>
  <c r="F3399" i="1"/>
  <c r="H3399" i="1"/>
  <c r="F3400" i="1"/>
  <c r="H3400" i="1"/>
  <c r="F3401" i="1"/>
  <c r="H3401" i="1"/>
  <c r="F3402" i="1"/>
  <c r="H3402" i="1"/>
  <c r="F3403" i="1"/>
  <c r="H3403" i="1"/>
  <c r="F3404" i="1"/>
  <c r="H3404" i="1"/>
  <c r="F3405" i="1"/>
  <c r="H3405" i="1"/>
  <c r="F3406" i="1"/>
  <c r="H3406" i="1"/>
  <c r="F3407" i="1"/>
  <c r="H3407" i="1"/>
  <c r="F3408" i="1"/>
  <c r="H3408" i="1"/>
  <c r="F3409" i="1"/>
  <c r="H3409" i="1"/>
  <c r="F3410" i="1"/>
  <c r="H3410" i="1"/>
  <c r="F3411" i="1"/>
  <c r="H3411" i="1"/>
  <c r="F3412" i="1"/>
  <c r="H3412" i="1"/>
  <c r="F3413" i="1"/>
  <c r="H3413" i="1"/>
  <c r="F3414" i="1"/>
  <c r="H3414" i="1"/>
  <c r="F3415" i="1"/>
  <c r="H3415" i="1"/>
  <c r="F3416" i="1"/>
  <c r="H3416" i="1"/>
  <c r="F3417" i="1"/>
  <c r="H3417" i="1"/>
  <c r="F3418" i="1"/>
  <c r="H3418" i="1"/>
  <c r="F3419" i="1"/>
  <c r="H3419" i="1"/>
  <c r="F3420" i="1"/>
  <c r="H3420" i="1"/>
  <c r="F3421" i="1"/>
  <c r="H3421" i="1"/>
  <c r="F3422" i="1"/>
  <c r="H3422" i="1"/>
  <c r="F3423" i="1"/>
  <c r="H3423" i="1"/>
  <c r="F3424" i="1"/>
  <c r="H3424" i="1"/>
  <c r="F3425" i="1"/>
  <c r="H3425" i="1"/>
  <c r="F3426" i="1"/>
  <c r="H3426" i="1"/>
  <c r="F3427" i="1"/>
  <c r="H3427" i="1"/>
  <c r="F3428" i="1"/>
  <c r="H3428" i="1"/>
  <c r="F3429" i="1"/>
  <c r="H3429" i="1"/>
  <c r="F3430" i="1"/>
  <c r="H3430" i="1"/>
  <c r="F3431" i="1"/>
  <c r="H3431" i="1"/>
  <c r="F3432" i="1"/>
  <c r="H3432" i="1"/>
  <c r="F3433" i="1"/>
  <c r="H3433" i="1"/>
  <c r="F3434" i="1"/>
  <c r="H3434" i="1"/>
  <c r="F3435" i="1"/>
  <c r="H3435" i="1"/>
  <c r="F3436" i="1"/>
  <c r="H3436" i="1"/>
  <c r="F3437" i="1"/>
  <c r="H3437" i="1"/>
  <c r="F3438" i="1"/>
  <c r="H3438" i="1"/>
  <c r="F3439" i="1"/>
  <c r="H3439" i="1"/>
  <c r="F3440" i="1"/>
  <c r="H3440" i="1"/>
  <c r="F3441" i="1"/>
  <c r="H3441" i="1"/>
  <c r="F3442" i="1"/>
  <c r="H3442" i="1"/>
  <c r="F3443" i="1"/>
  <c r="H3443" i="1"/>
  <c r="F3444" i="1"/>
  <c r="H3444" i="1"/>
  <c r="F3445" i="1"/>
  <c r="H3445" i="1"/>
  <c r="F3446" i="1"/>
  <c r="H3446" i="1"/>
  <c r="F3447" i="1"/>
  <c r="H3447" i="1"/>
  <c r="F3448" i="1"/>
  <c r="H3448" i="1"/>
  <c r="F3449" i="1"/>
  <c r="H3449" i="1"/>
  <c r="F3450" i="1"/>
  <c r="H3450" i="1"/>
  <c r="F3451" i="1"/>
  <c r="H3451" i="1"/>
  <c r="F3452" i="1"/>
  <c r="H3452" i="1"/>
  <c r="F3453" i="1"/>
  <c r="H3453" i="1"/>
  <c r="F3454" i="1"/>
  <c r="H3454" i="1"/>
  <c r="F3455" i="1"/>
  <c r="H3455" i="1"/>
  <c r="F3456" i="1"/>
  <c r="H3456" i="1"/>
  <c r="F3457" i="1"/>
  <c r="H3457" i="1"/>
  <c r="F3458" i="1"/>
  <c r="H3458" i="1"/>
  <c r="F3459" i="1"/>
  <c r="H3459" i="1"/>
  <c r="F3460" i="1"/>
  <c r="H3460" i="1"/>
  <c r="F3461" i="1"/>
  <c r="H3461" i="1"/>
  <c r="F3462" i="1"/>
  <c r="H3462" i="1"/>
  <c r="F3463" i="1"/>
  <c r="H3463" i="1"/>
  <c r="F3464" i="1"/>
  <c r="H3464" i="1"/>
  <c r="F3465" i="1"/>
  <c r="H3465" i="1"/>
  <c r="F3466" i="1"/>
  <c r="H3466" i="1"/>
  <c r="F3467" i="1"/>
  <c r="H3467" i="1"/>
  <c r="F3468" i="1"/>
  <c r="H3468" i="1"/>
  <c r="F3469" i="1"/>
  <c r="H3469" i="1"/>
  <c r="F3470" i="1"/>
  <c r="H3470" i="1"/>
  <c r="F3471" i="1"/>
  <c r="H3471" i="1"/>
  <c r="F3472" i="1"/>
  <c r="H3472" i="1"/>
  <c r="F3473" i="1"/>
  <c r="H3473" i="1"/>
  <c r="F3474" i="1"/>
  <c r="H3474" i="1"/>
  <c r="F3475" i="1"/>
  <c r="H3475" i="1"/>
  <c r="F3476" i="1"/>
  <c r="H3476" i="1"/>
  <c r="F3477" i="1"/>
  <c r="H3477" i="1"/>
  <c r="F3478" i="1"/>
  <c r="H3478" i="1"/>
  <c r="F3479" i="1"/>
  <c r="H3479" i="1"/>
  <c r="F3480" i="1"/>
  <c r="H3480" i="1"/>
  <c r="F3481" i="1"/>
  <c r="H3481" i="1"/>
  <c r="F3482" i="1"/>
  <c r="H3482" i="1"/>
  <c r="F3483" i="1"/>
  <c r="H3483" i="1"/>
  <c r="F3484" i="1"/>
  <c r="H3484" i="1"/>
  <c r="F3485" i="1"/>
  <c r="H3485" i="1"/>
  <c r="F3486" i="1"/>
  <c r="H3486" i="1"/>
  <c r="F3487" i="1"/>
  <c r="H3487" i="1"/>
  <c r="F3488" i="1"/>
  <c r="H3488" i="1"/>
  <c r="F3489" i="1"/>
  <c r="H3489" i="1"/>
  <c r="F3490" i="1"/>
  <c r="H3490" i="1"/>
  <c r="F3491" i="1"/>
  <c r="H3491" i="1"/>
  <c r="F3492" i="1"/>
  <c r="H3492" i="1"/>
  <c r="F3493" i="1"/>
  <c r="H3493" i="1"/>
  <c r="F3494" i="1"/>
  <c r="H3494" i="1"/>
  <c r="F3495" i="1"/>
  <c r="H3495" i="1"/>
  <c r="F3496" i="1"/>
  <c r="H3496" i="1"/>
  <c r="F3497" i="1"/>
  <c r="H3497" i="1"/>
  <c r="F3498" i="1"/>
  <c r="H3498" i="1"/>
  <c r="F3499" i="1"/>
  <c r="H3499" i="1"/>
  <c r="F3500" i="1"/>
  <c r="H3500" i="1"/>
  <c r="F3501" i="1"/>
  <c r="H3501" i="1"/>
  <c r="F3502" i="1"/>
  <c r="H3502" i="1"/>
  <c r="F3503" i="1"/>
  <c r="H3503" i="1"/>
  <c r="F3504" i="1"/>
  <c r="H3504" i="1"/>
  <c r="F3505" i="1"/>
  <c r="H3505" i="1"/>
  <c r="F3506" i="1"/>
  <c r="H3506" i="1"/>
  <c r="F3507" i="1"/>
  <c r="H3507" i="1"/>
  <c r="F3508" i="1"/>
  <c r="H3508" i="1"/>
  <c r="F3509" i="1"/>
  <c r="H3509" i="1"/>
  <c r="F3510" i="1"/>
  <c r="H3510" i="1"/>
  <c r="F3511" i="1"/>
  <c r="H3511" i="1"/>
  <c r="F3512" i="1"/>
  <c r="H3512" i="1"/>
  <c r="F3513" i="1"/>
  <c r="H3513" i="1"/>
  <c r="F3514" i="1"/>
  <c r="H3514" i="1"/>
  <c r="F3515" i="1"/>
  <c r="H3515" i="1"/>
  <c r="F3516" i="1"/>
  <c r="H3516" i="1"/>
  <c r="F3517" i="1"/>
  <c r="H3517" i="1"/>
  <c r="F3518" i="1"/>
  <c r="H3518" i="1"/>
  <c r="F3519" i="1"/>
  <c r="H3519" i="1"/>
  <c r="F3520" i="1"/>
  <c r="H3520" i="1"/>
  <c r="F3521" i="1"/>
  <c r="H3521" i="1"/>
  <c r="F3522" i="1"/>
  <c r="H3522" i="1"/>
  <c r="F3523" i="1"/>
  <c r="H3523" i="1"/>
  <c r="F3524" i="1"/>
  <c r="H3524" i="1"/>
  <c r="F3525" i="1"/>
  <c r="H3525" i="1"/>
  <c r="F3526" i="1"/>
  <c r="H3526" i="1"/>
  <c r="F3527" i="1"/>
  <c r="H3527" i="1"/>
  <c r="F3528" i="1"/>
  <c r="H3528" i="1"/>
  <c r="F3529" i="1"/>
  <c r="H3529" i="1"/>
  <c r="F3530" i="1"/>
  <c r="H3530" i="1"/>
  <c r="F3531" i="1"/>
  <c r="H3531" i="1"/>
  <c r="F3532" i="1"/>
  <c r="H3532" i="1"/>
  <c r="F3533" i="1"/>
  <c r="H3533" i="1"/>
  <c r="F3534" i="1"/>
  <c r="H3534" i="1"/>
  <c r="F3535" i="1"/>
  <c r="H3535" i="1"/>
  <c r="F3536" i="1"/>
  <c r="H3536" i="1"/>
  <c r="F3537" i="1"/>
  <c r="H3537" i="1"/>
  <c r="F3538" i="1"/>
  <c r="H3538" i="1"/>
  <c r="F3539" i="1"/>
  <c r="H3539" i="1"/>
  <c r="F3540" i="1"/>
  <c r="H3540" i="1"/>
  <c r="F3541" i="1"/>
  <c r="H3541" i="1"/>
  <c r="F3542" i="1"/>
  <c r="H3542" i="1"/>
  <c r="F3543" i="1"/>
  <c r="H3543" i="1"/>
  <c r="F3544" i="1"/>
  <c r="H3544" i="1"/>
  <c r="F3545" i="1"/>
  <c r="H3545" i="1"/>
  <c r="F3546" i="1"/>
  <c r="H3546" i="1"/>
  <c r="F3547" i="1"/>
  <c r="H3547" i="1"/>
  <c r="F3548" i="1"/>
  <c r="H3548" i="1"/>
  <c r="F3549" i="1"/>
  <c r="H3549" i="1"/>
  <c r="F3550" i="1"/>
  <c r="H3550" i="1"/>
  <c r="F3551" i="1"/>
  <c r="H3551" i="1"/>
  <c r="F3552" i="1"/>
  <c r="H3552" i="1"/>
  <c r="F3553" i="1"/>
  <c r="H3553" i="1"/>
  <c r="F3554" i="1"/>
  <c r="H3554" i="1"/>
  <c r="F3555" i="1"/>
  <c r="H3555" i="1"/>
  <c r="F3556" i="1"/>
  <c r="H3556" i="1"/>
  <c r="F3557" i="1"/>
  <c r="H3557" i="1"/>
  <c r="F3558" i="1"/>
  <c r="H3558" i="1"/>
  <c r="F3559" i="1"/>
  <c r="H3559" i="1"/>
  <c r="F3560" i="1"/>
  <c r="H3560" i="1"/>
  <c r="F3561" i="1"/>
  <c r="H3561" i="1"/>
  <c r="F3562" i="1"/>
  <c r="H3562" i="1"/>
  <c r="F3563" i="1"/>
  <c r="H3563" i="1"/>
  <c r="F3564" i="1"/>
  <c r="H3564" i="1"/>
  <c r="F3565" i="1"/>
  <c r="H3565" i="1"/>
  <c r="F3566" i="1"/>
  <c r="H3566" i="1"/>
  <c r="F3567" i="1"/>
  <c r="H3567" i="1"/>
  <c r="F3568" i="1"/>
  <c r="H3568" i="1"/>
  <c r="F3569" i="1"/>
  <c r="H3569" i="1"/>
  <c r="F3570" i="1"/>
  <c r="H3570" i="1"/>
  <c r="F3571" i="1"/>
  <c r="H3571" i="1"/>
  <c r="F3572" i="1"/>
  <c r="H3572" i="1"/>
  <c r="F3573" i="1"/>
  <c r="H3573" i="1"/>
  <c r="F3574" i="1"/>
  <c r="H3574" i="1"/>
  <c r="F3575" i="1"/>
  <c r="H3575" i="1"/>
  <c r="F3576" i="1"/>
  <c r="H3576" i="1"/>
  <c r="F3577" i="1"/>
  <c r="H3577" i="1"/>
  <c r="F3578" i="1"/>
  <c r="H3578" i="1"/>
  <c r="F3579" i="1"/>
  <c r="H3579" i="1"/>
  <c r="F3580" i="1"/>
  <c r="H3580" i="1"/>
  <c r="F3581" i="1"/>
  <c r="H3581" i="1"/>
  <c r="F3582" i="1"/>
  <c r="H3582" i="1"/>
  <c r="F3583" i="1"/>
  <c r="H3583" i="1"/>
  <c r="F3584" i="1"/>
  <c r="H3584" i="1"/>
  <c r="F3585" i="1"/>
  <c r="H3585" i="1"/>
  <c r="F3586" i="1"/>
  <c r="H3586" i="1"/>
  <c r="F3587" i="1"/>
  <c r="H3587" i="1"/>
  <c r="F3588" i="1"/>
  <c r="H3588" i="1"/>
  <c r="F3589" i="1"/>
  <c r="H3589" i="1"/>
  <c r="F3590" i="1"/>
  <c r="H3590" i="1"/>
  <c r="F3591" i="1"/>
  <c r="H3591" i="1"/>
  <c r="F3592" i="1"/>
  <c r="H3592" i="1"/>
  <c r="F3593" i="1"/>
  <c r="H3593" i="1"/>
  <c r="F3594" i="1"/>
  <c r="H3594" i="1"/>
  <c r="F3595" i="1"/>
  <c r="H3595" i="1"/>
  <c r="F3596" i="1"/>
  <c r="H3596" i="1"/>
  <c r="F3597" i="1"/>
  <c r="H3597" i="1"/>
  <c r="F3598" i="1"/>
  <c r="H3598" i="1"/>
  <c r="F3599" i="1"/>
  <c r="H3599" i="1"/>
  <c r="F3600" i="1"/>
  <c r="H3600" i="1"/>
  <c r="F3601" i="1"/>
  <c r="H3601" i="1"/>
  <c r="F3602" i="1"/>
  <c r="H3602" i="1"/>
  <c r="F3603" i="1"/>
  <c r="H3603" i="1"/>
  <c r="F3604" i="1"/>
  <c r="H3604" i="1"/>
  <c r="F3605" i="1"/>
  <c r="H3605" i="1"/>
  <c r="F3606" i="1"/>
  <c r="H3606" i="1"/>
  <c r="F3607" i="1"/>
  <c r="H3607" i="1"/>
  <c r="F3608" i="1"/>
  <c r="H3608" i="1"/>
  <c r="F3609" i="1"/>
  <c r="H3609" i="1"/>
  <c r="F3610" i="1"/>
  <c r="H3610" i="1"/>
  <c r="F3611" i="1"/>
  <c r="H3611" i="1"/>
  <c r="F3612" i="1"/>
  <c r="H3612" i="1"/>
  <c r="F3613" i="1"/>
  <c r="H3613" i="1"/>
  <c r="F3614" i="1"/>
  <c r="H3614" i="1"/>
  <c r="F3615" i="1"/>
  <c r="H3615" i="1"/>
  <c r="F3616" i="1"/>
  <c r="H3616" i="1"/>
  <c r="F3617" i="1"/>
  <c r="H3617" i="1"/>
  <c r="F3618" i="1"/>
  <c r="H3618" i="1"/>
  <c r="F3619" i="1"/>
  <c r="H3619" i="1"/>
  <c r="F3620" i="1"/>
  <c r="H3620" i="1"/>
  <c r="F3621" i="1"/>
  <c r="H3621" i="1"/>
  <c r="F3622" i="1"/>
  <c r="H3622" i="1"/>
  <c r="F3623" i="1"/>
  <c r="H3623" i="1"/>
  <c r="F3624" i="1"/>
  <c r="H3624" i="1"/>
  <c r="F3625" i="1"/>
  <c r="H3625" i="1"/>
  <c r="F3626" i="1"/>
  <c r="H3626" i="1"/>
  <c r="F3627" i="1"/>
  <c r="H3627" i="1"/>
  <c r="F3628" i="1"/>
  <c r="H3628" i="1"/>
  <c r="F3629" i="1"/>
  <c r="H3629" i="1"/>
  <c r="F3630" i="1"/>
  <c r="H3630" i="1"/>
  <c r="F3631" i="1"/>
  <c r="H3631" i="1"/>
  <c r="F3632" i="1"/>
  <c r="H3632" i="1"/>
  <c r="F3633" i="1"/>
  <c r="H3633" i="1"/>
  <c r="F3634" i="1"/>
  <c r="H3634" i="1"/>
  <c r="F3635" i="1"/>
  <c r="H3635" i="1"/>
  <c r="F3636" i="1"/>
  <c r="H3636" i="1"/>
  <c r="F3637" i="1"/>
  <c r="H3637" i="1"/>
  <c r="F3638" i="1"/>
  <c r="H3638" i="1"/>
  <c r="F3639" i="1"/>
  <c r="H3639" i="1"/>
  <c r="F3640" i="1"/>
  <c r="H3640" i="1"/>
  <c r="F3641" i="1"/>
  <c r="H3641" i="1"/>
  <c r="F3642" i="1"/>
  <c r="H3642" i="1"/>
  <c r="F3643" i="1"/>
  <c r="H3643" i="1"/>
  <c r="F3644" i="1"/>
  <c r="H3644" i="1"/>
  <c r="F3645" i="1"/>
  <c r="H3645" i="1"/>
  <c r="F3646" i="1"/>
  <c r="H3646" i="1"/>
  <c r="F3647" i="1"/>
  <c r="H3647" i="1"/>
  <c r="F3648" i="1"/>
  <c r="H3648" i="1"/>
  <c r="F3649" i="1"/>
  <c r="H3649" i="1"/>
  <c r="F3650" i="1"/>
  <c r="H3650" i="1"/>
  <c r="F3651" i="1"/>
  <c r="H3651" i="1"/>
  <c r="F3652" i="1"/>
  <c r="H3652" i="1"/>
  <c r="F3653" i="1"/>
  <c r="H3653" i="1"/>
  <c r="F3654" i="1"/>
  <c r="H3654" i="1"/>
  <c r="F3655" i="1"/>
  <c r="H3655" i="1"/>
  <c r="F3656" i="1"/>
  <c r="H3656" i="1"/>
  <c r="F3657" i="1"/>
  <c r="H3657" i="1"/>
  <c r="F3658" i="1"/>
  <c r="H3658" i="1"/>
  <c r="F3659" i="1"/>
  <c r="H3659" i="1"/>
  <c r="F3660" i="1"/>
  <c r="H3660" i="1"/>
  <c r="F3661" i="1"/>
  <c r="H3661" i="1"/>
  <c r="F3662" i="1"/>
  <c r="H3662" i="1"/>
  <c r="F3663" i="1"/>
  <c r="H3663" i="1"/>
  <c r="F3664" i="1"/>
  <c r="H3664" i="1"/>
  <c r="F3665" i="1"/>
  <c r="H3665" i="1"/>
  <c r="F3666" i="1"/>
  <c r="H3666" i="1"/>
  <c r="F3667" i="1"/>
  <c r="H3667" i="1"/>
  <c r="F3668" i="1"/>
  <c r="H3668" i="1"/>
  <c r="F3669" i="1"/>
  <c r="H3669" i="1"/>
  <c r="F3670" i="1"/>
  <c r="H3670" i="1"/>
  <c r="F3671" i="1"/>
  <c r="H3671" i="1"/>
  <c r="F3672" i="1"/>
  <c r="H3672" i="1"/>
  <c r="F3673" i="1"/>
  <c r="H3673" i="1"/>
  <c r="F3674" i="1"/>
  <c r="H3674" i="1"/>
  <c r="F3675" i="1"/>
  <c r="H3675" i="1"/>
  <c r="F3676" i="1"/>
  <c r="H3676" i="1"/>
  <c r="F3677" i="1"/>
  <c r="H3677" i="1"/>
  <c r="F3678" i="1"/>
  <c r="H3678" i="1"/>
  <c r="F3679" i="1"/>
  <c r="H3679" i="1"/>
  <c r="F3680" i="1"/>
  <c r="H3680" i="1"/>
  <c r="F3681" i="1"/>
  <c r="H3681" i="1"/>
  <c r="F3682" i="1"/>
  <c r="H3682" i="1"/>
  <c r="F3683" i="1"/>
  <c r="H3683" i="1"/>
  <c r="F3684" i="1"/>
  <c r="H3684" i="1"/>
  <c r="F3685" i="1"/>
  <c r="H3685" i="1"/>
  <c r="F3686" i="1"/>
  <c r="H3686" i="1"/>
  <c r="F3687" i="1"/>
  <c r="H3687" i="1"/>
  <c r="F3688" i="1"/>
  <c r="H3688" i="1"/>
  <c r="F3689" i="1"/>
  <c r="H3689" i="1"/>
  <c r="F3690" i="1"/>
  <c r="H3690" i="1"/>
  <c r="F3691" i="1"/>
  <c r="H3691" i="1"/>
  <c r="F3692" i="1"/>
  <c r="H3692" i="1"/>
  <c r="F3693" i="1"/>
  <c r="H3693" i="1"/>
  <c r="F3694" i="1"/>
  <c r="H3694" i="1"/>
  <c r="F3695" i="1"/>
  <c r="H3695" i="1"/>
  <c r="F3696" i="1"/>
  <c r="H3696" i="1"/>
  <c r="F3697" i="1"/>
  <c r="H3697" i="1"/>
  <c r="F3698" i="1"/>
  <c r="H3698" i="1"/>
  <c r="F3699" i="1"/>
  <c r="H3699" i="1"/>
  <c r="F3700" i="1"/>
  <c r="H3700" i="1"/>
  <c r="F3701" i="1"/>
  <c r="H3701" i="1"/>
  <c r="F3702" i="1"/>
  <c r="H3702" i="1"/>
  <c r="F3703" i="1"/>
  <c r="H3703" i="1"/>
  <c r="F3704" i="1"/>
  <c r="H3704" i="1"/>
  <c r="F3705" i="1"/>
  <c r="H3705" i="1"/>
  <c r="F3706" i="1"/>
  <c r="H3706" i="1"/>
  <c r="F3707" i="1"/>
  <c r="H3707" i="1"/>
  <c r="F3708" i="1"/>
  <c r="H3708" i="1"/>
  <c r="F3709" i="1"/>
  <c r="H3709" i="1"/>
  <c r="F3710" i="1"/>
  <c r="H3710" i="1"/>
  <c r="F3711" i="1"/>
  <c r="H3711" i="1"/>
  <c r="F3712" i="1"/>
  <c r="H3712" i="1"/>
  <c r="F3713" i="1"/>
  <c r="H3713" i="1"/>
  <c r="F3714" i="1"/>
  <c r="H3714" i="1"/>
  <c r="F3715" i="1"/>
  <c r="H3715" i="1"/>
  <c r="F3716" i="1"/>
  <c r="H3716" i="1"/>
  <c r="F3717" i="1"/>
  <c r="H3717" i="1"/>
  <c r="F3718" i="1"/>
  <c r="H3718" i="1"/>
  <c r="F3719" i="1"/>
  <c r="H3719" i="1"/>
  <c r="F3720" i="1"/>
  <c r="H3720" i="1"/>
  <c r="F3721" i="1"/>
  <c r="H3721" i="1"/>
  <c r="F3722" i="1"/>
  <c r="H3722" i="1"/>
  <c r="F3723" i="1"/>
  <c r="H3723" i="1"/>
  <c r="F3724" i="1"/>
  <c r="H3724" i="1"/>
  <c r="F3725" i="1"/>
  <c r="H3725" i="1"/>
  <c r="F3726" i="1"/>
  <c r="H3726" i="1"/>
  <c r="F3727" i="1"/>
  <c r="H3727" i="1"/>
  <c r="F3728" i="1"/>
  <c r="H3728" i="1"/>
  <c r="F3729" i="1"/>
  <c r="H3729" i="1"/>
  <c r="F3730" i="1"/>
  <c r="H3730" i="1"/>
  <c r="F3731" i="1"/>
  <c r="H3731" i="1"/>
  <c r="F3732" i="1"/>
  <c r="H3732" i="1"/>
  <c r="F3733" i="1"/>
  <c r="H3733" i="1"/>
  <c r="F3734" i="1"/>
  <c r="H3734" i="1"/>
  <c r="F3735" i="1"/>
  <c r="H3735" i="1"/>
  <c r="F3736" i="1"/>
  <c r="H3736" i="1"/>
  <c r="F3737" i="1"/>
  <c r="H3737" i="1"/>
  <c r="F3738" i="1"/>
  <c r="H3738" i="1"/>
  <c r="F3739" i="1"/>
  <c r="H3739" i="1"/>
  <c r="F3740" i="1"/>
  <c r="H3740" i="1"/>
  <c r="F3741" i="1"/>
  <c r="H3741" i="1"/>
  <c r="F3742" i="1"/>
  <c r="H3742" i="1"/>
  <c r="F3743" i="1"/>
  <c r="H3743" i="1"/>
  <c r="F3744" i="1"/>
  <c r="H3744" i="1"/>
  <c r="F3745" i="1"/>
  <c r="H3745" i="1"/>
  <c r="F3746" i="1"/>
  <c r="H3746" i="1"/>
  <c r="F3747" i="1"/>
  <c r="H3747" i="1"/>
  <c r="F3748" i="1"/>
  <c r="H3748" i="1"/>
  <c r="F3749" i="1"/>
  <c r="H3749" i="1"/>
  <c r="F3750" i="1"/>
  <c r="H3750" i="1"/>
  <c r="F3751" i="1"/>
  <c r="H3751" i="1"/>
  <c r="F3752" i="1"/>
  <c r="H3752" i="1"/>
  <c r="F3753" i="1"/>
  <c r="H3753" i="1"/>
  <c r="F3754" i="1"/>
  <c r="H3754" i="1"/>
  <c r="F3755" i="1"/>
  <c r="H3755" i="1"/>
  <c r="F3756" i="1"/>
  <c r="H3756" i="1"/>
  <c r="F3757" i="1"/>
  <c r="H3757" i="1"/>
  <c r="F3758" i="1"/>
  <c r="H3758" i="1"/>
  <c r="F3759" i="1"/>
  <c r="H3759" i="1"/>
  <c r="F3760" i="1"/>
  <c r="H3760" i="1"/>
  <c r="F3761" i="1"/>
  <c r="H3761" i="1"/>
  <c r="F3762" i="1"/>
  <c r="H3762" i="1"/>
  <c r="F3763" i="1"/>
  <c r="H3763" i="1"/>
  <c r="F3764" i="1"/>
  <c r="H3764" i="1"/>
  <c r="F3765" i="1"/>
  <c r="H3765" i="1"/>
  <c r="F3766" i="1"/>
  <c r="H3766" i="1"/>
  <c r="F3767" i="1"/>
  <c r="H3767" i="1"/>
  <c r="F3768" i="1"/>
  <c r="H3768" i="1"/>
  <c r="F3769" i="1"/>
  <c r="H3769" i="1"/>
  <c r="F3770" i="1"/>
  <c r="H3770" i="1"/>
  <c r="F3771" i="1"/>
  <c r="H3771" i="1"/>
  <c r="F3772" i="1"/>
  <c r="H3772" i="1"/>
  <c r="F3773" i="1"/>
  <c r="H3773" i="1"/>
  <c r="F3774" i="1"/>
  <c r="H3774" i="1"/>
  <c r="F3775" i="1"/>
  <c r="H3775" i="1"/>
  <c r="F3776" i="1"/>
  <c r="H3776" i="1"/>
  <c r="F3777" i="1"/>
  <c r="H3777" i="1"/>
  <c r="F3778" i="1"/>
  <c r="H3778" i="1"/>
  <c r="F3779" i="1"/>
  <c r="H3779" i="1"/>
  <c r="F3780" i="1"/>
  <c r="H3780" i="1"/>
  <c r="F3781" i="1"/>
  <c r="H3781" i="1"/>
  <c r="F3782" i="1"/>
  <c r="H3782" i="1"/>
  <c r="F3783" i="1"/>
  <c r="H3783" i="1"/>
  <c r="F3784" i="1"/>
  <c r="H3784" i="1"/>
  <c r="F3785" i="1"/>
  <c r="H3785" i="1"/>
  <c r="F3786" i="1"/>
  <c r="H3786" i="1"/>
  <c r="F3787" i="1"/>
  <c r="H3787" i="1"/>
  <c r="F3788" i="1"/>
  <c r="H3788" i="1"/>
  <c r="F3789" i="1"/>
  <c r="H3789" i="1"/>
  <c r="F3790" i="1"/>
  <c r="H3790" i="1"/>
  <c r="F3791" i="1"/>
  <c r="H3791" i="1"/>
  <c r="F3792" i="1"/>
  <c r="H3792" i="1"/>
  <c r="F3793" i="1"/>
  <c r="H3793" i="1"/>
  <c r="F3794" i="1"/>
  <c r="H3794" i="1"/>
  <c r="F3795" i="1"/>
  <c r="H3795" i="1"/>
  <c r="F3796" i="1"/>
  <c r="H3796" i="1"/>
  <c r="F3797" i="1"/>
  <c r="H3797" i="1"/>
  <c r="F3798" i="1"/>
  <c r="H3798" i="1"/>
  <c r="F3799" i="1"/>
  <c r="H3799" i="1"/>
  <c r="F3800" i="1"/>
  <c r="H3800" i="1"/>
  <c r="F3801" i="1"/>
  <c r="H3801" i="1"/>
  <c r="F3802" i="1"/>
  <c r="H3802" i="1"/>
  <c r="F3803" i="1"/>
  <c r="H3803" i="1"/>
  <c r="F3804" i="1"/>
  <c r="H3804" i="1"/>
  <c r="F3805" i="1"/>
  <c r="H3805" i="1"/>
  <c r="F3806" i="1"/>
  <c r="H3806" i="1"/>
  <c r="F3807" i="1"/>
  <c r="H3807" i="1"/>
  <c r="F3808" i="1"/>
  <c r="H3808" i="1"/>
  <c r="F3809" i="1"/>
  <c r="H3809" i="1"/>
  <c r="F3810" i="1"/>
  <c r="H3810" i="1"/>
  <c r="F3811" i="1"/>
  <c r="H3811" i="1"/>
  <c r="F3812" i="1"/>
  <c r="H3812" i="1"/>
  <c r="F3813" i="1"/>
  <c r="H3813" i="1"/>
  <c r="F3814" i="1"/>
  <c r="H3814" i="1"/>
  <c r="F3815" i="1"/>
  <c r="H3815" i="1"/>
  <c r="F3816" i="1"/>
  <c r="H3816" i="1"/>
  <c r="F3817" i="1"/>
  <c r="H3817" i="1"/>
  <c r="F3818" i="1"/>
  <c r="H3818" i="1"/>
  <c r="F3819" i="1"/>
  <c r="H3819" i="1"/>
  <c r="F3820" i="1"/>
  <c r="H3820" i="1"/>
  <c r="F3821" i="1"/>
  <c r="H3821" i="1"/>
  <c r="F3822" i="1"/>
  <c r="H3822" i="1"/>
  <c r="F3823" i="1"/>
  <c r="H3823" i="1"/>
  <c r="F3824" i="1"/>
  <c r="H3824" i="1"/>
  <c r="F3825" i="1"/>
  <c r="H3825" i="1"/>
  <c r="F3826" i="1"/>
  <c r="H3826" i="1"/>
  <c r="F3827" i="1"/>
  <c r="H3827" i="1"/>
  <c r="F3828" i="1"/>
  <c r="H3828" i="1"/>
  <c r="F3829" i="1"/>
  <c r="H3829" i="1"/>
  <c r="F3830" i="1"/>
  <c r="H3830" i="1"/>
  <c r="F3831" i="1"/>
  <c r="H3831" i="1"/>
  <c r="F3832" i="1"/>
  <c r="H3832" i="1"/>
  <c r="F3833" i="1"/>
  <c r="H3833" i="1"/>
  <c r="F3834" i="1"/>
  <c r="H3834" i="1"/>
  <c r="F3835" i="1"/>
  <c r="H3835" i="1"/>
  <c r="F3836" i="1"/>
  <c r="H3836" i="1"/>
  <c r="F3837" i="1"/>
  <c r="H3837" i="1"/>
  <c r="F3838" i="1"/>
  <c r="H3838" i="1"/>
  <c r="F3839" i="1"/>
  <c r="H3839" i="1"/>
  <c r="F3840" i="1"/>
  <c r="H3840" i="1"/>
  <c r="F3841" i="1"/>
  <c r="H3841" i="1"/>
  <c r="F3842" i="1"/>
  <c r="H3842" i="1"/>
  <c r="F3843" i="1"/>
  <c r="H3843" i="1"/>
  <c r="F3844" i="1"/>
  <c r="H3844" i="1"/>
  <c r="F3845" i="1"/>
  <c r="H3845" i="1"/>
  <c r="F3846" i="1"/>
  <c r="H3846" i="1"/>
  <c r="F3847" i="1"/>
  <c r="H3847" i="1"/>
  <c r="F3848" i="1"/>
  <c r="H3848" i="1"/>
  <c r="F3849" i="1"/>
  <c r="H3849" i="1"/>
  <c r="F3850" i="1"/>
  <c r="H3850" i="1"/>
  <c r="F3851" i="1"/>
  <c r="H3851" i="1"/>
  <c r="F3852" i="1"/>
  <c r="H3852" i="1"/>
  <c r="F3853" i="1"/>
  <c r="H3853" i="1"/>
  <c r="F3854" i="1"/>
  <c r="H3854" i="1"/>
  <c r="F3855" i="1"/>
  <c r="H3855" i="1"/>
  <c r="F3856" i="1"/>
  <c r="H3856" i="1"/>
  <c r="F3857" i="1"/>
  <c r="H3857" i="1"/>
  <c r="F3858" i="1"/>
  <c r="H3858" i="1"/>
  <c r="F3859" i="1"/>
  <c r="H3859" i="1"/>
  <c r="F3860" i="1"/>
  <c r="H3860" i="1"/>
  <c r="F3861" i="1"/>
  <c r="H3861" i="1"/>
  <c r="F3862" i="1"/>
  <c r="H3862" i="1"/>
  <c r="F3863" i="1"/>
  <c r="H3863" i="1"/>
  <c r="F3864" i="1"/>
  <c r="H3864" i="1"/>
  <c r="F3865" i="1"/>
  <c r="H3865" i="1"/>
  <c r="F3866" i="1"/>
  <c r="H3866" i="1"/>
  <c r="F3867" i="1"/>
  <c r="H3867" i="1"/>
  <c r="F3868" i="1"/>
  <c r="H3868" i="1"/>
  <c r="F3869" i="1"/>
  <c r="H3869" i="1"/>
  <c r="F3870" i="1"/>
  <c r="H3870" i="1"/>
  <c r="F3871" i="1"/>
  <c r="H3871" i="1"/>
  <c r="F3872" i="1"/>
  <c r="H3872" i="1"/>
  <c r="F3873" i="1"/>
  <c r="H3873" i="1"/>
  <c r="F3874" i="1"/>
  <c r="H3874" i="1"/>
  <c r="F3875" i="1"/>
  <c r="H3875" i="1"/>
  <c r="F3876" i="1"/>
  <c r="H3876" i="1"/>
  <c r="F3877" i="1"/>
  <c r="H3877" i="1"/>
  <c r="F3878" i="1"/>
  <c r="H3878" i="1"/>
  <c r="F3879" i="1"/>
  <c r="H3879" i="1"/>
  <c r="F3880" i="1"/>
  <c r="H3880" i="1"/>
  <c r="F3881" i="1"/>
  <c r="H3881" i="1"/>
  <c r="F3882" i="1"/>
  <c r="H3882" i="1"/>
  <c r="F3883" i="1"/>
  <c r="H3883" i="1"/>
  <c r="F3884" i="1"/>
  <c r="H3884" i="1"/>
  <c r="F3885" i="1"/>
  <c r="H3885" i="1"/>
  <c r="F3886" i="1"/>
  <c r="H3886" i="1"/>
  <c r="F3887" i="1"/>
  <c r="H3887" i="1"/>
  <c r="F3888" i="1"/>
  <c r="H3888" i="1"/>
  <c r="F3889" i="1"/>
  <c r="H3889" i="1"/>
  <c r="F3890" i="1"/>
  <c r="H3890" i="1"/>
  <c r="F3891" i="1"/>
  <c r="H3891" i="1"/>
  <c r="F3892" i="1"/>
  <c r="H3892" i="1"/>
  <c r="F3893" i="1"/>
  <c r="H3893" i="1"/>
  <c r="F3894" i="1"/>
  <c r="H3894" i="1"/>
  <c r="F3895" i="1"/>
  <c r="H3895" i="1"/>
  <c r="F3896" i="1"/>
  <c r="H3896" i="1"/>
  <c r="F3897" i="1"/>
  <c r="H3897" i="1"/>
  <c r="F3898" i="1"/>
  <c r="H3898" i="1"/>
  <c r="F3899" i="1"/>
  <c r="H3899" i="1"/>
  <c r="F3900" i="1"/>
  <c r="H3900" i="1"/>
  <c r="F3901" i="1"/>
  <c r="H3901" i="1"/>
  <c r="F3902" i="1"/>
  <c r="H3902" i="1"/>
  <c r="F3903" i="1"/>
  <c r="H3903" i="1"/>
  <c r="F3904" i="1"/>
  <c r="H3904" i="1"/>
  <c r="F3905" i="1"/>
  <c r="H3905" i="1"/>
  <c r="F3906" i="1"/>
  <c r="H3906" i="1"/>
  <c r="F3907" i="1"/>
  <c r="H3907" i="1"/>
  <c r="F3908" i="1"/>
  <c r="H3908" i="1"/>
  <c r="F3909" i="1"/>
  <c r="H3909" i="1"/>
  <c r="F3910" i="1"/>
  <c r="H3910" i="1"/>
  <c r="F3911" i="1"/>
  <c r="H3911" i="1"/>
  <c r="F3912" i="1"/>
  <c r="H3912" i="1"/>
  <c r="F3913" i="1"/>
  <c r="H3913" i="1"/>
  <c r="F3914" i="1"/>
  <c r="H3914" i="1"/>
  <c r="F3915" i="1"/>
  <c r="H3915" i="1"/>
  <c r="F3916" i="1"/>
  <c r="H3916" i="1"/>
  <c r="F3917" i="1"/>
  <c r="H3917" i="1"/>
  <c r="F3918" i="1"/>
  <c r="H3918" i="1"/>
  <c r="F3919" i="1"/>
  <c r="H3919" i="1"/>
  <c r="F3920" i="1"/>
  <c r="H3920" i="1"/>
  <c r="F3921" i="1"/>
  <c r="H3921" i="1"/>
  <c r="F3922" i="1"/>
  <c r="H3922" i="1"/>
  <c r="F3923" i="1"/>
  <c r="H3923" i="1"/>
  <c r="F3924" i="1"/>
  <c r="H3924" i="1"/>
  <c r="F3925" i="1"/>
  <c r="H3925" i="1"/>
  <c r="F3926" i="1"/>
  <c r="H3926" i="1"/>
  <c r="F3927" i="1"/>
  <c r="H3927" i="1"/>
  <c r="F3928" i="1"/>
  <c r="H3928" i="1"/>
  <c r="F3929" i="1"/>
  <c r="H3929" i="1"/>
  <c r="F3930" i="1"/>
  <c r="H3930" i="1"/>
  <c r="F3931" i="1"/>
  <c r="H3931" i="1"/>
  <c r="F3932" i="1"/>
  <c r="H3932" i="1"/>
  <c r="F3933" i="1"/>
  <c r="H3933" i="1"/>
  <c r="F3934" i="1"/>
  <c r="H3934" i="1"/>
  <c r="F3935" i="1"/>
  <c r="H3935" i="1"/>
  <c r="F3936" i="1"/>
  <c r="H3936" i="1"/>
  <c r="F3937" i="1"/>
  <c r="H3937" i="1"/>
  <c r="F3938" i="1"/>
  <c r="H3938" i="1"/>
  <c r="F3939" i="1"/>
  <c r="H3939" i="1"/>
  <c r="F3940" i="1"/>
  <c r="H3940" i="1"/>
  <c r="F3941" i="1"/>
  <c r="H3941" i="1"/>
  <c r="F3942" i="1"/>
  <c r="H3942" i="1"/>
  <c r="F3943" i="1"/>
  <c r="H3943" i="1"/>
  <c r="F3944" i="1"/>
  <c r="H3944" i="1"/>
  <c r="F3945" i="1"/>
  <c r="H3945" i="1"/>
  <c r="F3946" i="1"/>
  <c r="H3946" i="1"/>
  <c r="F3947" i="1"/>
  <c r="H3947" i="1"/>
  <c r="F3948" i="1"/>
  <c r="H3948" i="1"/>
  <c r="F3949" i="1"/>
  <c r="H3949" i="1"/>
  <c r="F3950" i="1"/>
  <c r="H3950" i="1"/>
  <c r="F3951" i="1"/>
  <c r="H3951" i="1"/>
  <c r="F3952" i="1"/>
  <c r="H3952" i="1"/>
  <c r="F3953" i="1"/>
  <c r="H3953" i="1"/>
  <c r="F3954" i="1"/>
  <c r="H3954" i="1"/>
  <c r="F3955" i="1"/>
  <c r="H3955" i="1"/>
  <c r="F3956" i="1"/>
  <c r="H3956" i="1"/>
  <c r="F3957" i="1"/>
  <c r="H3957" i="1"/>
  <c r="F3958" i="1"/>
  <c r="H3958" i="1"/>
  <c r="F3959" i="1"/>
  <c r="H3959" i="1"/>
  <c r="F3960" i="1"/>
  <c r="H3960" i="1"/>
  <c r="F3961" i="1"/>
  <c r="H3961" i="1"/>
  <c r="F3962" i="1"/>
  <c r="H3962" i="1"/>
  <c r="F3963" i="1"/>
  <c r="H3963" i="1"/>
  <c r="F3964" i="1"/>
  <c r="H3964" i="1"/>
  <c r="F3965" i="1"/>
  <c r="H3965" i="1"/>
  <c r="F3966" i="1"/>
  <c r="H3966" i="1"/>
  <c r="F3967" i="1"/>
  <c r="H3967" i="1"/>
  <c r="F3968" i="1"/>
  <c r="H3968" i="1"/>
  <c r="F3969" i="1"/>
  <c r="H3969" i="1"/>
  <c r="F3970" i="1"/>
  <c r="H3970" i="1"/>
  <c r="F3971" i="1"/>
  <c r="H3971" i="1"/>
  <c r="F3972" i="1"/>
  <c r="H3972" i="1"/>
  <c r="F3973" i="1"/>
  <c r="H3973" i="1"/>
  <c r="F3974" i="1"/>
  <c r="H3974" i="1"/>
  <c r="F3975" i="1"/>
  <c r="H3975" i="1"/>
  <c r="F3976" i="1"/>
  <c r="H3976" i="1"/>
  <c r="F3977" i="1"/>
  <c r="H3977" i="1"/>
  <c r="F3978" i="1"/>
  <c r="H3978" i="1"/>
  <c r="F3979" i="1"/>
  <c r="H3979" i="1"/>
  <c r="F3980" i="1"/>
  <c r="H3980" i="1"/>
  <c r="F3981" i="1"/>
  <c r="H3981" i="1"/>
  <c r="F3982" i="1"/>
  <c r="H3982" i="1"/>
  <c r="F3983" i="1"/>
  <c r="H3983" i="1"/>
  <c r="F3984" i="1"/>
  <c r="H3984" i="1"/>
  <c r="F3985" i="1"/>
  <c r="H3985" i="1"/>
  <c r="F3986" i="1"/>
  <c r="H3986" i="1"/>
  <c r="F3987" i="1"/>
  <c r="H3987" i="1"/>
  <c r="F3988" i="1"/>
  <c r="H3988" i="1"/>
  <c r="F3989" i="1"/>
  <c r="H3989" i="1"/>
  <c r="F3990" i="1"/>
  <c r="H3990" i="1"/>
  <c r="F3991" i="1"/>
  <c r="H3991" i="1"/>
  <c r="F3992" i="1"/>
  <c r="H3992" i="1"/>
  <c r="F3993" i="1"/>
  <c r="H3993" i="1"/>
  <c r="F3994" i="1"/>
  <c r="H3994" i="1"/>
  <c r="F3995" i="1"/>
  <c r="H3995" i="1"/>
  <c r="F3996" i="1"/>
  <c r="H3996" i="1"/>
  <c r="F3997" i="1"/>
  <c r="H3997" i="1"/>
  <c r="F3998" i="1"/>
  <c r="H3998" i="1"/>
  <c r="F3999" i="1"/>
  <c r="H3999" i="1"/>
  <c r="F4000" i="1"/>
  <c r="H4000" i="1"/>
  <c r="F4001" i="1"/>
  <c r="H4001" i="1"/>
  <c r="F4002" i="1"/>
  <c r="H4002" i="1"/>
  <c r="F4003" i="1"/>
  <c r="H4003" i="1"/>
  <c r="F4004" i="1"/>
  <c r="H4004" i="1"/>
  <c r="F4005" i="1"/>
  <c r="H4005" i="1"/>
  <c r="F4006" i="1"/>
  <c r="H4006" i="1"/>
  <c r="F4007" i="1"/>
  <c r="H4007" i="1"/>
  <c r="F4008" i="1"/>
  <c r="H4008" i="1"/>
  <c r="F4009" i="1"/>
  <c r="H4009" i="1"/>
  <c r="F4010" i="1"/>
  <c r="H4010" i="1"/>
  <c r="F4011" i="1"/>
  <c r="H4011" i="1"/>
  <c r="F4012" i="1"/>
  <c r="H4012" i="1"/>
  <c r="F4013" i="1"/>
  <c r="H4013" i="1"/>
  <c r="F4014" i="1"/>
  <c r="H4014" i="1"/>
  <c r="F4015" i="1"/>
  <c r="H4015" i="1"/>
  <c r="F4016" i="1"/>
  <c r="H4016" i="1"/>
  <c r="F4017" i="1"/>
  <c r="H4017" i="1"/>
  <c r="F4018" i="1"/>
  <c r="H4018" i="1"/>
  <c r="F4019" i="1"/>
  <c r="H4019" i="1"/>
  <c r="F4020" i="1"/>
  <c r="H4020" i="1"/>
  <c r="F4021" i="1"/>
  <c r="H4021" i="1"/>
  <c r="F4022" i="1"/>
  <c r="H4022" i="1"/>
  <c r="F4023" i="1"/>
  <c r="H4023" i="1"/>
  <c r="F4024" i="1"/>
  <c r="H4024" i="1"/>
  <c r="F4025" i="1"/>
  <c r="H4025" i="1"/>
  <c r="F4026" i="1"/>
  <c r="H4026" i="1"/>
  <c r="F4027" i="1"/>
  <c r="H4027" i="1"/>
  <c r="F4028" i="1"/>
  <c r="H4028" i="1"/>
  <c r="F4029" i="1"/>
  <c r="H4029" i="1"/>
  <c r="F4030" i="1"/>
  <c r="H4030" i="1"/>
  <c r="F4031" i="1"/>
  <c r="H4031" i="1"/>
  <c r="F4032" i="1"/>
  <c r="H4032" i="1"/>
  <c r="F4033" i="1"/>
  <c r="H4033" i="1"/>
  <c r="F4034" i="1"/>
  <c r="H4034" i="1"/>
  <c r="F4035" i="1"/>
  <c r="H4035" i="1"/>
  <c r="F4036" i="1"/>
  <c r="H4036" i="1"/>
  <c r="F4037" i="1"/>
  <c r="H4037" i="1"/>
  <c r="F4038" i="1"/>
  <c r="H4038" i="1"/>
  <c r="F4039" i="1"/>
  <c r="H4039" i="1"/>
  <c r="F4040" i="1"/>
  <c r="H4040" i="1"/>
  <c r="F4041" i="1"/>
  <c r="H4041" i="1"/>
  <c r="F4042" i="1"/>
  <c r="H4042" i="1"/>
  <c r="F4043" i="1"/>
  <c r="H4043" i="1"/>
  <c r="F4044" i="1"/>
  <c r="H4044" i="1"/>
  <c r="F4045" i="1"/>
  <c r="H4045" i="1"/>
  <c r="F4046" i="1"/>
  <c r="H4046" i="1"/>
  <c r="F4047" i="1"/>
  <c r="H4047" i="1"/>
  <c r="F4048" i="1"/>
  <c r="H4048" i="1"/>
  <c r="F4049" i="1"/>
  <c r="H4049" i="1"/>
  <c r="F4050" i="1"/>
  <c r="H4050" i="1"/>
  <c r="F4051" i="1"/>
  <c r="H4051" i="1"/>
  <c r="F4052" i="1"/>
  <c r="H4052" i="1"/>
  <c r="F4053" i="1"/>
  <c r="H4053" i="1"/>
  <c r="F4054" i="1"/>
  <c r="H4054" i="1"/>
  <c r="F4055" i="1"/>
  <c r="H4055" i="1"/>
  <c r="F4056" i="1"/>
  <c r="H4056" i="1"/>
  <c r="F4057" i="1"/>
  <c r="H4057" i="1"/>
  <c r="F4058" i="1"/>
  <c r="H4058" i="1"/>
  <c r="F4059" i="1"/>
  <c r="H4059" i="1"/>
  <c r="F4060" i="1"/>
  <c r="H4060" i="1"/>
  <c r="F4061" i="1"/>
  <c r="H4061" i="1"/>
  <c r="F4062" i="1"/>
  <c r="H4062" i="1"/>
  <c r="F4063" i="1"/>
  <c r="H4063" i="1"/>
  <c r="F4064" i="1"/>
  <c r="H4064" i="1"/>
  <c r="F4065" i="1"/>
  <c r="H4065" i="1"/>
  <c r="F4066" i="1"/>
  <c r="H4066" i="1"/>
  <c r="F4067" i="1"/>
  <c r="H4067" i="1"/>
  <c r="F4068" i="1"/>
  <c r="H4068" i="1"/>
  <c r="F4069" i="1"/>
  <c r="H4069" i="1"/>
  <c r="F4070" i="1"/>
  <c r="H4070" i="1"/>
  <c r="F4071" i="1"/>
  <c r="H4071" i="1"/>
  <c r="F4072" i="1"/>
  <c r="H4072" i="1"/>
  <c r="F4073" i="1"/>
  <c r="H4073" i="1"/>
  <c r="F4074" i="1"/>
  <c r="H4074" i="1"/>
  <c r="F4075" i="1"/>
  <c r="H4075" i="1"/>
  <c r="F4076" i="1"/>
  <c r="H4076" i="1"/>
  <c r="F4077" i="1"/>
  <c r="H4077" i="1"/>
  <c r="F4078" i="1"/>
  <c r="H4078" i="1"/>
  <c r="F4079" i="1"/>
  <c r="H4079" i="1"/>
  <c r="F4080" i="1"/>
  <c r="H4080" i="1"/>
  <c r="F4081" i="1"/>
  <c r="H4081" i="1"/>
  <c r="F4082" i="1"/>
  <c r="H4082" i="1"/>
  <c r="F4083" i="1"/>
  <c r="H4083" i="1"/>
  <c r="F4084" i="1"/>
  <c r="H4084" i="1"/>
  <c r="F4085" i="1"/>
  <c r="H4085" i="1"/>
  <c r="F4086" i="1"/>
  <c r="H4086" i="1"/>
  <c r="F4087" i="1"/>
  <c r="H4087" i="1"/>
  <c r="F4088" i="1"/>
  <c r="H4088" i="1"/>
  <c r="F4089" i="1"/>
  <c r="H4089" i="1"/>
  <c r="F4090" i="1"/>
  <c r="H4090" i="1"/>
  <c r="F4091" i="1"/>
  <c r="H4091" i="1"/>
  <c r="F4092" i="1"/>
  <c r="H4092" i="1"/>
  <c r="F4093" i="1"/>
  <c r="H4093" i="1"/>
  <c r="F4094" i="1"/>
  <c r="H4094" i="1"/>
  <c r="F4095" i="1"/>
  <c r="H4095" i="1"/>
  <c r="F4096" i="1"/>
  <c r="H4096" i="1"/>
  <c r="F4097" i="1"/>
  <c r="H4097" i="1"/>
  <c r="F4098" i="1"/>
  <c r="H4098" i="1"/>
  <c r="F4099" i="1"/>
  <c r="H4099" i="1"/>
  <c r="F4100" i="1"/>
  <c r="H4100" i="1"/>
  <c r="F4101" i="1"/>
  <c r="H4101" i="1"/>
  <c r="F4102" i="1"/>
  <c r="H4102" i="1"/>
  <c r="F4103" i="1"/>
  <c r="H4103" i="1"/>
  <c r="F4104" i="1"/>
  <c r="H4104" i="1"/>
  <c r="F4105" i="1"/>
  <c r="H4105" i="1"/>
  <c r="F4106" i="1"/>
  <c r="H4106" i="1"/>
  <c r="F4107" i="1"/>
  <c r="H4107" i="1"/>
  <c r="F4108" i="1"/>
  <c r="H4108" i="1"/>
  <c r="F4109" i="1"/>
  <c r="H4109" i="1"/>
  <c r="F4110" i="1"/>
  <c r="H4110" i="1"/>
  <c r="F4111" i="1"/>
  <c r="H4111" i="1"/>
  <c r="F4112" i="1"/>
  <c r="H4112" i="1"/>
  <c r="F4113" i="1"/>
  <c r="H4113" i="1"/>
  <c r="F4114" i="1"/>
  <c r="H4114" i="1"/>
  <c r="F4115" i="1"/>
  <c r="H4115" i="1"/>
  <c r="F4116" i="1"/>
  <c r="H4116" i="1"/>
  <c r="F4117" i="1"/>
  <c r="H4117" i="1"/>
  <c r="F4118" i="1"/>
  <c r="H4118" i="1"/>
  <c r="F4119" i="1"/>
  <c r="H4119" i="1"/>
  <c r="F4120" i="1"/>
  <c r="H4120" i="1"/>
  <c r="F4121" i="1"/>
  <c r="H4121" i="1"/>
  <c r="F4122" i="1"/>
  <c r="H4122" i="1"/>
  <c r="F4123" i="1"/>
  <c r="H4123" i="1"/>
  <c r="F4124" i="1"/>
  <c r="H4124" i="1"/>
  <c r="F4125" i="1"/>
  <c r="H4125" i="1"/>
  <c r="F4126" i="1"/>
  <c r="H4126" i="1"/>
  <c r="F4127" i="1"/>
  <c r="H4127" i="1"/>
  <c r="F4128" i="1"/>
  <c r="H4128" i="1"/>
  <c r="F4129" i="1"/>
  <c r="H4129" i="1"/>
  <c r="F4130" i="1"/>
  <c r="H4130" i="1"/>
  <c r="F4131" i="1"/>
  <c r="H4131" i="1"/>
  <c r="F4132" i="1"/>
  <c r="H4132" i="1"/>
  <c r="F4133" i="1"/>
  <c r="H4133" i="1"/>
  <c r="F4134" i="1"/>
  <c r="H4134" i="1"/>
  <c r="F4135" i="1"/>
  <c r="H4135" i="1"/>
  <c r="F4136" i="1"/>
  <c r="H4136" i="1"/>
  <c r="F4137" i="1"/>
  <c r="H4137" i="1"/>
  <c r="F4138" i="1"/>
  <c r="H4138" i="1"/>
  <c r="F4139" i="1"/>
  <c r="H4139" i="1"/>
  <c r="F4140" i="1"/>
  <c r="H4140" i="1"/>
  <c r="F4141" i="1"/>
  <c r="H4141" i="1"/>
  <c r="F4142" i="1"/>
  <c r="H4142" i="1"/>
  <c r="F4143" i="1"/>
  <c r="H4143" i="1"/>
  <c r="F4144" i="1"/>
  <c r="H4144" i="1"/>
  <c r="F4145" i="1"/>
  <c r="H4145" i="1"/>
  <c r="F4146" i="1"/>
  <c r="H4146" i="1"/>
  <c r="F4147" i="1"/>
  <c r="H4147" i="1"/>
  <c r="F4148" i="1"/>
  <c r="H4148" i="1"/>
  <c r="F4149" i="1"/>
  <c r="H4149" i="1"/>
  <c r="F4150" i="1"/>
  <c r="H4150" i="1"/>
  <c r="F4151" i="1"/>
  <c r="H4151" i="1"/>
  <c r="F4152" i="1"/>
  <c r="H4152" i="1"/>
  <c r="F4153" i="1"/>
  <c r="H4153" i="1"/>
  <c r="F4154" i="1"/>
  <c r="H4154" i="1"/>
  <c r="F4155" i="1"/>
  <c r="H4155" i="1"/>
  <c r="F4156" i="1"/>
  <c r="H4156" i="1"/>
  <c r="F4157" i="1"/>
  <c r="H4157" i="1"/>
  <c r="F4158" i="1"/>
  <c r="H4158" i="1"/>
  <c r="F4159" i="1"/>
  <c r="H4159" i="1"/>
  <c r="F4160" i="1"/>
  <c r="H4160" i="1"/>
  <c r="F4161" i="1"/>
  <c r="H4161" i="1"/>
  <c r="F4162" i="1"/>
  <c r="H4162" i="1"/>
  <c r="F4163" i="1"/>
  <c r="H4163" i="1"/>
  <c r="F4164" i="1"/>
  <c r="H4164" i="1"/>
  <c r="F4165" i="1"/>
  <c r="H4165" i="1"/>
  <c r="F4166" i="1"/>
  <c r="H4166" i="1"/>
  <c r="F4167" i="1"/>
  <c r="H4167" i="1"/>
  <c r="F4168" i="1"/>
  <c r="H4168" i="1"/>
  <c r="F4169" i="1"/>
  <c r="H4169" i="1"/>
  <c r="F4170" i="1"/>
  <c r="H4170" i="1"/>
  <c r="F4171" i="1"/>
  <c r="H4171" i="1"/>
  <c r="F4172" i="1"/>
  <c r="H4172" i="1"/>
  <c r="F4173" i="1"/>
  <c r="H4173" i="1"/>
  <c r="F4174" i="1"/>
  <c r="H4174" i="1"/>
  <c r="F4175" i="1"/>
  <c r="H4175" i="1"/>
  <c r="F4176" i="1"/>
  <c r="H4176" i="1"/>
  <c r="F4177" i="1"/>
  <c r="H4177" i="1"/>
  <c r="F4178" i="1"/>
  <c r="H4178" i="1"/>
  <c r="F4179" i="1"/>
  <c r="H4179" i="1"/>
  <c r="F4180" i="1"/>
  <c r="H4180" i="1"/>
  <c r="F4181" i="1"/>
  <c r="H4181" i="1"/>
  <c r="F4182" i="1"/>
  <c r="H4182" i="1"/>
  <c r="F4183" i="1"/>
  <c r="H4183" i="1"/>
  <c r="F4184" i="1"/>
  <c r="H4184" i="1"/>
  <c r="F4185" i="1"/>
  <c r="H4185" i="1"/>
  <c r="F4186" i="1"/>
  <c r="H4186" i="1"/>
  <c r="F4187" i="1"/>
  <c r="H4187" i="1"/>
  <c r="F4188" i="1"/>
  <c r="H4188" i="1"/>
  <c r="F4189" i="1"/>
  <c r="H4189" i="1"/>
  <c r="F4190" i="1"/>
  <c r="H4190" i="1"/>
  <c r="F4191" i="1"/>
  <c r="H4191" i="1"/>
  <c r="F4192" i="1"/>
  <c r="H4192" i="1"/>
  <c r="F4193" i="1"/>
  <c r="H4193" i="1"/>
  <c r="F4194" i="1"/>
  <c r="H4194" i="1"/>
  <c r="F4195" i="1"/>
  <c r="H4195" i="1"/>
  <c r="F4196" i="1"/>
  <c r="H4196" i="1"/>
  <c r="F4197" i="1"/>
  <c r="H4197" i="1"/>
  <c r="F4198" i="1"/>
  <c r="H4198" i="1"/>
  <c r="F4199" i="1"/>
  <c r="H4199" i="1"/>
  <c r="F4200" i="1"/>
  <c r="H4200" i="1"/>
  <c r="F4201" i="1"/>
  <c r="H4201" i="1"/>
  <c r="F4202" i="1"/>
  <c r="H4202" i="1"/>
  <c r="F4203" i="1"/>
  <c r="H4203" i="1"/>
  <c r="F4204" i="1"/>
  <c r="H4204" i="1"/>
  <c r="F4205" i="1"/>
  <c r="H4205" i="1"/>
  <c r="F4206" i="1"/>
  <c r="H4206" i="1"/>
  <c r="F4207" i="1"/>
  <c r="H4207" i="1"/>
  <c r="F4208" i="1"/>
  <c r="H4208" i="1"/>
  <c r="F4209" i="1"/>
  <c r="H4209" i="1"/>
  <c r="F4210" i="1"/>
  <c r="H4210" i="1"/>
  <c r="F4211" i="1"/>
  <c r="H4211" i="1"/>
  <c r="F4212" i="1"/>
  <c r="H4212" i="1"/>
  <c r="F4213" i="1"/>
  <c r="H4213" i="1"/>
  <c r="F4214" i="1"/>
  <c r="H4214" i="1"/>
  <c r="F4215" i="1"/>
  <c r="H4215" i="1"/>
  <c r="F4216" i="1"/>
  <c r="H4216" i="1"/>
  <c r="F4217" i="1"/>
  <c r="H4217" i="1"/>
  <c r="F4218" i="1"/>
  <c r="H4218" i="1"/>
  <c r="F4219" i="1"/>
  <c r="H4219" i="1"/>
  <c r="F4220" i="1"/>
  <c r="H4220" i="1"/>
  <c r="F4221" i="1"/>
  <c r="H4221" i="1"/>
  <c r="F4222" i="1"/>
  <c r="H4222" i="1"/>
  <c r="F4223" i="1"/>
  <c r="H4223" i="1"/>
  <c r="F4224" i="1"/>
  <c r="H4224" i="1"/>
  <c r="F4225" i="1"/>
  <c r="H4225" i="1"/>
  <c r="F4226" i="1"/>
  <c r="H4226" i="1"/>
  <c r="F4227" i="1"/>
  <c r="H4227" i="1"/>
  <c r="F4228" i="1"/>
  <c r="H4228" i="1"/>
  <c r="F4229" i="1"/>
  <c r="H4229" i="1"/>
  <c r="F4230" i="1"/>
  <c r="H4230" i="1"/>
  <c r="F4231" i="1"/>
  <c r="H4231" i="1"/>
  <c r="F4232" i="1"/>
  <c r="H4232" i="1"/>
  <c r="F4233" i="1"/>
  <c r="H4233" i="1"/>
  <c r="F4234" i="1"/>
  <c r="H4234" i="1"/>
  <c r="F4235" i="1"/>
  <c r="H4235" i="1"/>
  <c r="F4236" i="1"/>
  <c r="H4236" i="1"/>
  <c r="F4237" i="1"/>
  <c r="H4237" i="1"/>
  <c r="F4238" i="1"/>
  <c r="H4238" i="1"/>
  <c r="F4239" i="1"/>
  <c r="H4239" i="1"/>
  <c r="F4240" i="1"/>
  <c r="H4240" i="1"/>
  <c r="F4241" i="1"/>
  <c r="H4241" i="1"/>
  <c r="F4242" i="1"/>
  <c r="H4242" i="1"/>
  <c r="F4243" i="1"/>
  <c r="H4243" i="1"/>
  <c r="F4244" i="1"/>
  <c r="H4244" i="1"/>
  <c r="F4245" i="1"/>
  <c r="H4245" i="1"/>
  <c r="F4246" i="1"/>
  <c r="H4246" i="1"/>
  <c r="F4247" i="1"/>
  <c r="H4247" i="1"/>
  <c r="F4248" i="1"/>
  <c r="H4248" i="1"/>
  <c r="F4249" i="1"/>
  <c r="H4249" i="1"/>
  <c r="F4250" i="1"/>
  <c r="H4250" i="1"/>
  <c r="F4251" i="1"/>
  <c r="H4251" i="1"/>
  <c r="F4252" i="1"/>
  <c r="H4252" i="1"/>
  <c r="F4253" i="1"/>
  <c r="H4253" i="1"/>
  <c r="F4254" i="1"/>
  <c r="H4254" i="1"/>
  <c r="F4255" i="1"/>
  <c r="H4255" i="1"/>
  <c r="F4256" i="1"/>
  <c r="H4256" i="1"/>
  <c r="F4257" i="1"/>
  <c r="H4257" i="1"/>
  <c r="F4258" i="1"/>
  <c r="H4258" i="1"/>
  <c r="F4259" i="1"/>
  <c r="H4259" i="1"/>
  <c r="F4260" i="1"/>
  <c r="H4260" i="1"/>
  <c r="F4261" i="1"/>
  <c r="H4261" i="1"/>
  <c r="F4262" i="1"/>
  <c r="H4262" i="1"/>
  <c r="F4263" i="1"/>
  <c r="H4263" i="1"/>
  <c r="F4264" i="1"/>
  <c r="H4264" i="1"/>
  <c r="F4265" i="1"/>
  <c r="H4265" i="1"/>
  <c r="F4266" i="1"/>
  <c r="H4266" i="1"/>
  <c r="F4267" i="1"/>
  <c r="H4267" i="1"/>
  <c r="F4268" i="1"/>
  <c r="H4268" i="1"/>
  <c r="F4269" i="1"/>
  <c r="H4269" i="1"/>
  <c r="F4270" i="1"/>
  <c r="H4270" i="1"/>
  <c r="F4271" i="1"/>
  <c r="H4271" i="1"/>
  <c r="F4272" i="1"/>
  <c r="H4272" i="1"/>
  <c r="F4273" i="1"/>
  <c r="H4273" i="1"/>
  <c r="F4274" i="1"/>
  <c r="H4274" i="1"/>
  <c r="F4275" i="1"/>
  <c r="H4275" i="1"/>
  <c r="F4276" i="1"/>
  <c r="H4276" i="1"/>
  <c r="F4277" i="1"/>
  <c r="H4277" i="1"/>
  <c r="F4278" i="1"/>
  <c r="H4278" i="1"/>
  <c r="F4279" i="1"/>
  <c r="H4279" i="1"/>
  <c r="F4280" i="1"/>
  <c r="H4280" i="1"/>
  <c r="F4281" i="1"/>
  <c r="H4281" i="1"/>
  <c r="F4282" i="1"/>
  <c r="H4282" i="1"/>
  <c r="F4283" i="1"/>
  <c r="H4283" i="1"/>
  <c r="F4284" i="1"/>
  <c r="H4284" i="1"/>
  <c r="F4285" i="1"/>
  <c r="H4285" i="1"/>
  <c r="F4286" i="1"/>
  <c r="H4286" i="1"/>
  <c r="F4287" i="1"/>
  <c r="H4287" i="1"/>
  <c r="F4288" i="1"/>
  <c r="H4288" i="1"/>
  <c r="F4289" i="1"/>
  <c r="H4289" i="1"/>
  <c r="F4290" i="1"/>
  <c r="H4290" i="1"/>
  <c r="F4291" i="1"/>
  <c r="H4291" i="1"/>
  <c r="F4292" i="1"/>
  <c r="H4292" i="1"/>
  <c r="F4293" i="1"/>
  <c r="H4293" i="1"/>
  <c r="F4294" i="1"/>
  <c r="H4294" i="1"/>
  <c r="F4295" i="1"/>
  <c r="H4295" i="1"/>
  <c r="F4296" i="1"/>
  <c r="H4296" i="1"/>
  <c r="F4297" i="1"/>
  <c r="H4297" i="1"/>
  <c r="F4298" i="1"/>
  <c r="H4298" i="1"/>
  <c r="F4299" i="1"/>
  <c r="H4299" i="1"/>
  <c r="F4300" i="1"/>
  <c r="H4300" i="1"/>
  <c r="F4301" i="1"/>
  <c r="H4301" i="1"/>
  <c r="F4302" i="1"/>
  <c r="H4302" i="1"/>
  <c r="F4303" i="1"/>
  <c r="H4303" i="1"/>
  <c r="F4304" i="1"/>
  <c r="H4304" i="1"/>
  <c r="F4305" i="1"/>
  <c r="H4305" i="1"/>
  <c r="F4306" i="1"/>
  <c r="H4306" i="1"/>
  <c r="F4307" i="1"/>
  <c r="H4307" i="1"/>
  <c r="F4308" i="1"/>
  <c r="H4308" i="1"/>
  <c r="F4309" i="1"/>
  <c r="H4309" i="1"/>
  <c r="F4310" i="1"/>
  <c r="H4310" i="1"/>
  <c r="F4311" i="1"/>
  <c r="H4311" i="1"/>
  <c r="F4312" i="1"/>
  <c r="H4312" i="1"/>
  <c r="F4313" i="1"/>
  <c r="H4313" i="1"/>
  <c r="F4314" i="1"/>
  <c r="H4314" i="1"/>
  <c r="F4315" i="1"/>
  <c r="H4315" i="1"/>
  <c r="F4316" i="1"/>
  <c r="H4316" i="1"/>
  <c r="F4317" i="1"/>
  <c r="H4317" i="1"/>
  <c r="F4318" i="1"/>
  <c r="H4318" i="1"/>
  <c r="F4319" i="1"/>
  <c r="H4319" i="1"/>
  <c r="F4320" i="1"/>
  <c r="H4320" i="1"/>
  <c r="F4321" i="1"/>
  <c r="H4321" i="1"/>
  <c r="F4322" i="1"/>
  <c r="H4322" i="1"/>
  <c r="F4323" i="1"/>
  <c r="H4323" i="1"/>
  <c r="F4324" i="1"/>
  <c r="H4324" i="1"/>
  <c r="F4325" i="1"/>
  <c r="H4325" i="1"/>
  <c r="F4326" i="1"/>
  <c r="H4326" i="1"/>
  <c r="F4327" i="1"/>
  <c r="H4327" i="1"/>
  <c r="F4328" i="1"/>
  <c r="H4328" i="1"/>
  <c r="F4329" i="1"/>
  <c r="H4329" i="1"/>
  <c r="F4330" i="1"/>
  <c r="H4330" i="1"/>
  <c r="F4331" i="1"/>
  <c r="H4331" i="1"/>
  <c r="F4332" i="1"/>
  <c r="H4332" i="1"/>
  <c r="F4333" i="1"/>
  <c r="H4333" i="1"/>
  <c r="F4334" i="1"/>
  <c r="H4334" i="1"/>
  <c r="F4335" i="1"/>
  <c r="H4335" i="1"/>
  <c r="F4336" i="1"/>
  <c r="H4336" i="1"/>
  <c r="F4337" i="1"/>
  <c r="H4337" i="1"/>
  <c r="F4338" i="1"/>
  <c r="H4338" i="1"/>
  <c r="F4339" i="1"/>
  <c r="H4339" i="1"/>
  <c r="F4340" i="1"/>
  <c r="H4340" i="1"/>
  <c r="F4341" i="1"/>
  <c r="H4341" i="1"/>
  <c r="F4342" i="1"/>
  <c r="H4342" i="1"/>
  <c r="F4343" i="1"/>
  <c r="H4343" i="1"/>
  <c r="F4344" i="1"/>
  <c r="H4344" i="1"/>
  <c r="F4345" i="1"/>
  <c r="H4345" i="1"/>
  <c r="F4346" i="1"/>
  <c r="H4346" i="1"/>
  <c r="F4347" i="1"/>
  <c r="H4347" i="1"/>
  <c r="F4348" i="1"/>
  <c r="H4348" i="1"/>
  <c r="F4349" i="1"/>
  <c r="H4349" i="1"/>
  <c r="F4350" i="1"/>
  <c r="H4350" i="1"/>
  <c r="F4351" i="1"/>
  <c r="H4351" i="1"/>
  <c r="F4352" i="1"/>
  <c r="H4352" i="1"/>
  <c r="F4353" i="1"/>
  <c r="H4353" i="1"/>
  <c r="F4354" i="1"/>
  <c r="H4354" i="1"/>
  <c r="F4355" i="1"/>
  <c r="H4355" i="1"/>
  <c r="F4356" i="1"/>
  <c r="H4356" i="1"/>
  <c r="F4357" i="1"/>
  <c r="H4357" i="1"/>
  <c r="F4358" i="1"/>
  <c r="H4358" i="1"/>
  <c r="F4359" i="1"/>
  <c r="H4359" i="1"/>
  <c r="F4360" i="1"/>
  <c r="H4360" i="1"/>
  <c r="F4361" i="1"/>
  <c r="H4361" i="1"/>
  <c r="F4362" i="1"/>
  <c r="H4362" i="1"/>
  <c r="F4363" i="1"/>
  <c r="H4363" i="1"/>
  <c r="F4364" i="1"/>
  <c r="H4364" i="1"/>
  <c r="F4365" i="1"/>
  <c r="H4365" i="1"/>
  <c r="F4366" i="1"/>
  <c r="H4366" i="1"/>
  <c r="F4367" i="1"/>
  <c r="H4367" i="1"/>
  <c r="F4368" i="1"/>
  <c r="H4368" i="1"/>
  <c r="F4369" i="1"/>
  <c r="H4369" i="1"/>
  <c r="F4370" i="1"/>
  <c r="H4370" i="1"/>
  <c r="F4371" i="1"/>
  <c r="H4371" i="1"/>
  <c r="F4372" i="1"/>
  <c r="H4372" i="1"/>
  <c r="F4373" i="1"/>
  <c r="H4373" i="1"/>
  <c r="F4374" i="1"/>
  <c r="H4374" i="1"/>
  <c r="F4375" i="1"/>
  <c r="H4375" i="1"/>
  <c r="F4376" i="1"/>
  <c r="H4376" i="1"/>
  <c r="F4377" i="1"/>
  <c r="H4377" i="1"/>
  <c r="F4378" i="1"/>
  <c r="H4378" i="1"/>
  <c r="F4379" i="1"/>
  <c r="H4379" i="1"/>
  <c r="F4380" i="1"/>
  <c r="H4380" i="1"/>
  <c r="F4381" i="1"/>
  <c r="H4381" i="1"/>
  <c r="F4382" i="1"/>
  <c r="H4382" i="1"/>
  <c r="F4383" i="1"/>
  <c r="H4383" i="1"/>
  <c r="F4384" i="1"/>
  <c r="H4384" i="1"/>
  <c r="F4385" i="1"/>
  <c r="H4385" i="1"/>
  <c r="F4386" i="1"/>
  <c r="H4386" i="1"/>
  <c r="F4387" i="1"/>
  <c r="H4387" i="1"/>
  <c r="F4388" i="1"/>
  <c r="H4388" i="1"/>
  <c r="F4389" i="1"/>
  <c r="H4389" i="1"/>
  <c r="F4390" i="1"/>
  <c r="H4390" i="1"/>
  <c r="F4391" i="1"/>
  <c r="H4391" i="1"/>
  <c r="F4392" i="1"/>
  <c r="H4392" i="1"/>
  <c r="F4393" i="1"/>
  <c r="H4393" i="1"/>
  <c r="F4394" i="1"/>
  <c r="H4394" i="1"/>
  <c r="F4395" i="1"/>
  <c r="H4395" i="1"/>
  <c r="F4396" i="1"/>
  <c r="H4396" i="1"/>
  <c r="F4397" i="1"/>
  <c r="H4397" i="1"/>
  <c r="F4398" i="1"/>
  <c r="H4398" i="1"/>
  <c r="F4399" i="1"/>
  <c r="H4399" i="1"/>
  <c r="F4400" i="1"/>
  <c r="H4400" i="1"/>
  <c r="F4401" i="1"/>
  <c r="H4401" i="1"/>
  <c r="F4402" i="1"/>
  <c r="H4402" i="1"/>
  <c r="F4403" i="1"/>
  <c r="H4403" i="1"/>
  <c r="F4404" i="1"/>
  <c r="H4404" i="1"/>
  <c r="F4405" i="1"/>
  <c r="H4405" i="1"/>
  <c r="F4406" i="1"/>
  <c r="H4406" i="1"/>
  <c r="F4407" i="1"/>
  <c r="H4407" i="1"/>
  <c r="F4408" i="1"/>
  <c r="H4408" i="1"/>
  <c r="F4409" i="1"/>
  <c r="H4409" i="1"/>
  <c r="F4410" i="1"/>
  <c r="H4410" i="1"/>
  <c r="F4411" i="1"/>
  <c r="H4411" i="1"/>
  <c r="F4412" i="1"/>
  <c r="H4412" i="1"/>
  <c r="F4413" i="1"/>
  <c r="H4413" i="1"/>
  <c r="F4414" i="1"/>
  <c r="H4414" i="1"/>
  <c r="F4415" i="1"/>
  <c r="H4415" i="1"/>
  <c r="F4416" i="1"/>
  <c r="H4416" i="1"/>
  <c r="F4417" i="1"/>
  <c r="H4417" i="1"/>
  <c r="F4418" i="1"/>
  <c r="H4418" i="1"/>
  <c r="F4419" i="1"/>
  <c r="H4419" i="1"/>
  <c r="F4420" i="1"/>
  <c r="H4420" i="1"/>
  <c r="F4421" i="1"/>
  <c r="H4421" i="1"/>
  <c r="F4422" i="1"/>
  <c r="H4422" i="1"/>
  <c r="F4423" i="1"/>
  <c r="H4423" i="1"/>
  <c r="F4424" i="1"/>
  <c r="H4424" i="1"/>
  <c r="F4425" i="1"/>
  <c r="H4425" i="1"/>
  <c r="F4426" i="1"/>
  <c r="H4426" i="1"/>
  <c r="F4427" i="1"/>
  <c r="H4427" i="1"/>
  <c r="F4428" i="1"/>
  <c r="H4428" i="1"/>
  <c r="F4429" i="1"/>
  <c r="H4429" i="1"/>
  <c r="F4430" i="1"/>
  <c r="H4430" i="1"/>
  <c r="F4431" i="1"/>
  <c r="H4431" i="1"/>
  <c r="F4432" i="1"/>
  <c r="H4432" i="1"/>
  <c r="F4433" i="1"/>
  <c r="H4433" i="1"/>
  <c r="F4434" i="1"/>
  <c r="H4434" i="1"/>
  <c r="F4435" i="1"/>
  <c r="H4435" i="1"/>
  <c r="F4436" i="1"/>
  <c r="H4436" i="1"/>
  <c r="F4437" i="1"/>
  <c r="H4437" i="1"/>
  <c r="F4438" i="1"/>
  <c r="H4438" i="1"/>
  <c r="F4439" i="1"/>
  <c r="H4439" i="1"/>
  <c r="F4440" i="1"/>
  <c r="H4440" i="1"/>
  <c r="F4441" i="1"/>
  <c r="H4441" i="1"/>
  <c r="F4442" i="1"/>
  <c r="H4442" i="1"/>
  <c r="F4443" i="1"/>
  <c r="H4443" i="1"/>
  <c r="F4444" i="1"/>
  <c r="H4444" i="1"/>
  <c r="F4445" i="1"/>
  <c r="H4445" i="1"/>
  <c r="F4446" i="1"/>
  <c r="H4446" i="1"/>
  <c r="F4447" i="1"/>
  <c r="H4447" i="1"/>
  <c r="F4448" i="1"/>
  <c r="H4448" i="1"/>
  <c r="F4449" i="1"/>
  <c r="H4449" i="1"/>
  <c r="F4450" i="1"/>
  <c r="H4450" i="1"/>
  <c r="F4451" i="1"/>
  <c r="H4451" i="1"/>
  <c r="F4452" i="1"/>
  <c r="H4452" i="1"/>
  <c r="F4453" i="1"/>
  <c r="H4453" i="1"/>
  <c r="F4454" i="1"/>
  <c r="H4454" i="1"/>
  <c r="F4455" i="1"/>
  <c r="H4455" i="1"/>
  <c r="F4456" i="1"/>
  <c r="H4456" i="1"/>
  <c r="F4457" i="1"/>
  <c r="H4457" i="1"/>
  <c r="F4458" i="1"/>
  <c r="H4458" i="1"/>
  <c r="F4459" i="1"/>
  <c r="H4459" i="1"/>
  <c r="F4460" i="1"/>
  <c r="H4460" i="1"/>
  <c r="F4461" i="1"/>
  <c r="H4461" i="1"/>
  <c r="F4462" i="1"/>
  <c r="H4462" i="1"/>
  <c r="F4463" i="1"/>
  <c r="H4463" i="1"/>
  <c r="F4464" i="1"/>
  <c r="H4464" i="1"/>
  <c r="F4465" i="1"/>
  <c r="H4465" i="1"/>
  <c r="F4466" i="1"/>
  <c r="H4466" i="1"/>
  <c r="F4467" i="1"/>
  <c r="H4467" i="1"/>
  <c r="F4468" i="1"/>
  <c r="H4468" i="1"/>
  <c r="F4469" i="1"/>
  <c r="H4469" i="1"/>
  <c r="F4470" i="1"/>
  <c r="H4470" i="1"/>
  <c r="F4471" i="1"/>
  <c r="H4471" i="1"/>
  <c r="F4472" i="1"/>
  <c r="H4472" i="1"/>
  <c r="F4473" i="1"/>
  <c r="H4473" i="1"/>
  <c r="F4474" i="1"/>
  <c r="H4474" i="1"/>
  <c r="F4475" i="1"/>
  <c r="H4475" i="1"/>
  <c r="F4476" i="1"/>
  <c r="H4476" i="1"/>
  <c r="F4477" i="1"/>
  <c r="H4477" i="1"/>
  <c r="F4478" i="1"/>
  <c r="H4478" i="1"/>
  <c r="F4479" i="1"/>
  <c r="H4479" i="1"/>
  <c r="F4480" i="1"/>
  <c r="H4480" i="1"/>
  <c r="F4481" i="1"/>
  <c r="H4481" i="1"/>
  <c r="F4482" i="1"/>
  <c r="H4482" i="1"/>
  <c r="F4483" i="1"/>
  <c r="H4483" i="1"/>
  <c r="F4484" i="1"/>
  <c r="H4484" i="1"/>
  <c r="F4485" i="1"/>
  <c r="H4485" i="1"/>
  <c r="F4486" i="1"/>
  <c r="H4486" i="1"/>
  <c r="F4487" i="1"/>
  <c r="H4487" i="1"/>
  <c r="F4488" i="1"/>
  <c r="H4488" i="1"/>
  <c r="F4489" i="1"/>
  <c r="H4489" i="1"/>
  <c r="F4490" i="1"/>
  <c r="H4490" i="1"/>
  <c r="F4491" i="1"/>
  <c r="H4491" i="1"/>
  <c r="F4492" i="1"/>
  <c r="H4492" i="1"/>
  <c r="F4493" i="1"/>
  <c r="H4493" i="1"/>
  <c r="F4494" i="1"/>
  <c r="H4494" i="1"/>
  <c r="F4495" i="1"/>
  <c r="H4495" i="1"/>
  <c r="F4496" i="1"/>
  <c r="H4496" i="1"/>
  <c r="F4497" i="1"/>
  <c r="H4497" i="1"/>
  <c r="F4498" i="1"/>
  <c r="H4498" i="1"/>
  <c r="F4499" i="1"/>
  <c r="H4499" i="1"/>
  <c r="F4500" i="1"/>
  <c r="H4500" i="1"/>
  <c r="F4501" i="1"/>
  <c r="H4501" i="1"/>
  <c r="F4502" i="1"/>
  <c r="H4502" i="1"/>
  <c r="F4503" i="1"/>
  <c r="H4503" i="1"/>
  <c r="F4504" i="1"/>
  <c r="H4504" i="1"/>
  <c r="F4505" i="1"/>
  <c r="H4505" i="1"/>
  <c r="F4506" i="1"/>
  <c r="H4506" i="1"/>
  <c r="F4507" i="1"/>
  <c r="H4507" i="1"/>
  <c r="F4508" i="1"/>
  <c r="H4508" i="1"/>
  <c r="F4509" i="1"/>
  <c r="H4509" i="1"/>
  <c r="F4510" i="1"/>
  <c r="H4510" i="1"/>
  <c r="F4511" i="1"/>
  <c r="H4511" i="1"/>
  <c r="F4512" i="1"/>
  <c r="H4512" i="1"/>
  <c r="F4513" i="1"/>
  <c r="H4513" i="1"/>
  <c r="F4514" i="1"/>
  <c r="H4514" i="1"/>
  <c r="F4515" i="1"/>
  <c r="H4515" i="1"/>
  <c r="F4516" i="1"/>
  <c r="H4516" i="1"/>
  <c r="F4517" i="1"/>
  <c r="H4517" i="1"/>
  <c r="F4518" i="1"/>
  <c r="H4518" i="1"/>
  <c r="F4519" i="1"/>
  <c r="H4519" i="1"/>
  <c r="F4520" i="1"/>
  <c r="H4520" i="1"/>
  <c r="F4521" i="1"/>
  <c r="H4521" i="1"/>
  <c r="F4522" i="1"/>
  <c r="H4522" i="1"/>
  <c r="F4523" i="1"/>
  <c r="H4523" i="1"/>
  <c r="F4524" i="1"/>
  <c r="H4524" i="1"/>
  <c r="F4525" i="1"/>
  <c r="H4525" i="1"/>
  <c r="F4526" i="1"/>
  <c r="H4526" i="1"/>
  <c r="F4527" i="1"/>
  <c r="H4527" i="1"/>
  <c r="F4528" i="1"/>
  <c r="H4528" i="1"/>
  <c r="F4529" i="1"/>
  <c r="H4529" i="1"/>
  <c r="F4530" i="1"/>
  <c r="H4530" i="1"/>
  <c r="F4531" i="1"/>
  <c r="H4531" i="1"/>
  <c r="F4532" i="1"/>
  <c r="H4532" i="1"/>
  <c r="F4533" i="1"/>
  <c r="H4533" i="1"/>
  <c r="F4534" i="1"/>
  <c r="H4534" i="1"/>
  <c r="F4535" i="1"/>
  <c r="H4535" i="1"/>
  <c r="F4536" i="1"/>
  <c r="H4536" i="1"/>
  <c r="F4537" i="1"/>
  <c r="H4537" i="1"/>
  <c r="F4538" i="1"/>
  <c r="H4538" i="1"/>
  <c r="F4539" i="1"/>
  <c r="H4539" i="1"/>
  <c r="F4540" i="1"/>
  <c r="H4540" i="1"/>
  <c r="F4541" i="1"/>
  <c r="H4541" i="1"/>
  <c r="F4542" i="1"/>
  <c r="H4542" i="1"/>
  <c r="F4543" i="1"/>
  <c r="H4543" i="1"/>
  <c r="F4544" i="1"/>
  <c r="H4544" i="1"/>
  <c r="F4545" i="1"/>
  <c r="H4545" i="1"/>
  <c r="F4546" i="1"/>
  <c r="H4546" i="1"/>
  <c r="F4547" i="1"/>
  <c r="H4547" i="1"/>
  <c r="F4548" i="1"/>
  <c r="H4548" i="1"/>
  <c r="F4549" i="1"/>
  <c r="H4549" i="1"/>
  <c r="F4550" i="1"/>
  <c r="H4550" i="1"/>
  <c r="F4551" i="1"/>
  <c r="H4551" i="1"/>
  <c r="F4552" i="1"/>
  <c r="H4552" i="1"/>
  <c r="F4553" i="1"/>
  <c r="H4553" i="1"/>
  <c r="F4554" i="1"/>
  <c r="H4554" i="1"/>
  <c r="F4555" i="1"/>
  <c r="H4555" i="1"/>
  <c r="F4556" i="1"/>
  <c r="H4556" i="1"/>
  <c r="F4557" i="1"/>
  <c r="H4557" i="1"/>
  <c r="F4558" i="1"/>
  <c r="H4558" i="1"/>
  <c r="F4559" i="1"/>
  <c r="H4559" i="1"/>
  <c r="F4560" i="1"/>
  <c r="H4560" i="1"/>
  <c r="F4561" i="1"/>
  <c r="H4561" i="1"/>
  <c r="F4562" i="1"/>
  <c r="H4562" i="1"/>
  <c r="F4563" i="1"/>
  <c r="H4563" i="1"/>
  <c r="F4564" i="1"/>
  <c r="H4564" i="1"/>
  <c r="F4565" i="1"/>
  <c r="H4565" i="1"/>
  <c r="F4566" i="1"/>
  <c r="H4566" i="1"/>
  <c r="F4567" i="1"/>
  <c r="H4567" i="1"/>
  <c r="F4568" i="1"/>
  <c r="H4568" i="1"/>
  <c r="F4569" i="1"/>
  <c r="H4569" i="1"/>
  <c r="F4570" i="1"/>
  <c r="H4570" i="1"/>
  <c r="F4571" i="1"/>
  <c r="H4571" i="1"/>
  <c r="F4572" i="1"/>
  <c r="H4572" i="1"/>
  <c r="F4573" i="1"/>
  <c r="H4573" i="1"/>
  <c r="F4574" i="1"/>
  <c r="H4574" i="1"/>
  <c r="F4575" i="1"/>
  <c r="H4575" i="1"/>
  <c r="F4576" i="1"/>
  <c r="H4576" i="1"/>
  <c r="F4577" i="1"/>
  <c r="H4577" i="1"/>
  <c r="F4578" i="1"/>
  <c r="H4578" i="1"/>
  <c r="F4579" i="1"/>
  <c r="H4579" i="1"/>
  <c r="F4580" i="1"/>
  <c r="H4580" i="1"/>
  <c r="F4581" i="1"/>
  <c r="H4581" i="1"/>
  <c r="F4582" i="1"/>
  <c r="H4582" i="1"/>
  <c r="F4583" i="1"/>
  <c r="H4583" i="1"/>
  <c r="F4584" i="1"/>
  <c r="H4584" i="1"/>
  <c r="F4585" i="1"/>
  <c r="H4585" i="1"/>
  <c r="F4586" i="1"/>
  <c r="H4586" i="1"/>
  <c r="F4587" i="1"/>
  <c r="H4587" i="1"/>
  <c r="F4588" i="1"/>
  <c r="H4588" i="1"/>
  <c r="F4589" i="1"/>
  <c r="H4589" i="1"/>
  <c r="F4590" i="1"/>
  <c r="H4590" i="1"/>
  <c r="F4591" i="1"/>
  <c r="H4591" i="1"/>
  <c r="F4592" i="1"/>
  <c r="H4592" i="1"/>
  <c r="F4593" i="1"/>
  <c r="H4593" i="1"/>
  <c r="F4594" i="1"/>
  <c r="H4594" i="1"/>
  <c r="F4595" i="1"/>
  <c r="H4595" i="1"/>
  <c r="F4596" i="1"/>
  <c r="H4596" i="1"/>
  <c r="F4597" i="1"/>
  <c r="H4597" i="1"/>
  <c r="F4598" i="1"/>
  <c r="H4598" i="1"/>
  <c r="F4599" i="1"/>
  <c r="H4599" i="1"/>
  <c r="F4600" i="1"/>
  <c r="H4600" i="1"/>
  <c r="F4601" i="1"/>
  <c r="H4601" i="1"/>
  <c r="F4602" i="1"/>
  <c r="H4602" i="1"/>
  <c r="F4603" i="1"/>
  <c r="H4603" i="1"/>
  <c r="F4604" i="1"/>
  <c r="H4604" i="1"/>
  <c r="F4605" i="1"/>
  <c r="H4605" i="1"/>
  <c r="F4606" i="1"/>
  <c r="H4606" i="1"/>
  <c r="F4607" i="1"/>
  <c r="H4607" i="1"/>
  <c r="F4608" i="1"/>
  <c r="H4608" i="1"/>
  <c r="F4609" i="1"/>
  <c r="H4609" i="1"/>
  <c r="F4610" i="1"/>
  <c r="H4610" i="1"/>
  <c r="F4611" i="1"/>
  <c r="H4611" i="1"/>
  <c r="F4612" i="1"/>
  <c r="H4612" i="1"/>
  <c r="F4613" i="1"/>
  <c r="H4613" i="1"/>
  <c r="F4614" i="1"/>
  <c r="H4614" i="1"/>
  <c r="F4615" i="1"/>
  <c r="H4615" i="1"/>
  <c r="F4616" i="1"/>
  <c r="H4616" i="1"/>
  <c r="F4617" i="1"/>
  <c r="H4617" i="1"/>
  <c r="F4618" i="1"/>
  <c r="H4618" i="1"/>
  <c r="F4619" i="1"/>
  <c r="H4619" i="1"/>
  <c r="F4620" i="1"/>
  <c r="H4620" i="1"/>
  <c r="F4621" i="1"/>
  <c r="H4621" i="1"/>
  <c r="F4622" i="1"/>
  <c r="H4622" i="1"/>
  <c r="F4623" i="1"/>
  <c r="H4623" i="1"/>
  <c r="F4624" i="1"/>
  <c r="H4624" i="1"/>
  <c r="F4625" i="1"/>
  <c r="H4625" i="1"/>
  <c r="F4626" i="1"/>
  <c r="H4626" i="1"/>
  <c r="F4627" i="1"/>
  <c r="H4627" i="1"/>
  <c r="F4628" i="1"/>
  <c r="H4628" i="1"/>
  <c r="F4629" i="1"/>
  <c r="H4629" i="1"/>
  <c r="F4630" i="1"/>
  <c r="H4630" i="1"/>
  <c r="F4631" i="1"/>
  <c r="H4631" i="1"/>
  <c r="F4632" i="1"/>
  <c r="H4632" i="1"/>
  <c r="F4633" i="1"/>
  <c r="H4633" i="1"/>
  <c r="F4634" i="1"/>
  <c r="H4634" i="1"/>
  <c r="F4635" i="1"/>
  <c r="H4635" i="1"/>
  <c r="F4636" i="1"/>
  <c r="H4636" i="1"/>
  <c r="F4637" i="1"/>
  <c r="H4637" i="1"/>
  <c r="F4638" i="1"/>
  <c r="H4638" i="1"/>
  <c r="F4639" i="1"/>
  <c r="H4639" i="1"/>
  <c r="F4640" i="1"/>
  <c r="H4640" i="1"/>
  <c r="F4641" i="1"/>
  <c r="H4641" i="1"/>
  <c r="F4642" i="1"/>
  <c r="H4642" i="1"/>
  <c r="F4643" i="1"/>
  <c r="H4643" i="1"/>
  <c r="F4644" i="1"/>
  <c r="H4644" i="1"/>
  <c r="F4645" i="1"/>
  <c r="H4645" i="1"/>
  <c r="F4646" i="1"/>
  <c r="H4646" i="1"/>
  <c r="F4647" i="1"/>
  <c r="H4647" i="1"/>
  <c r="F4648" i="1"/>
  <c r="H4648" i="1"/>
  <c r="F4649" i="1"/>
  <c r="H4649" i="1"/>
  <c r="F4650" i="1"/>
  <c r="H4650" i="1"/>
  <c r="F4651" i="1"/>
  <c r="H4651" i="1"/>
  <c r="F4652" i="1"/>
  <c r="H4652" i="1"/>
  <c r="F4653" i="1"/>
  <c r="H4653" i="1"/>
  <c r="F4654" i="1"/>
  <c r="H4654" i="1"/>
  <c r="F4655" i="1"/>
  <c r="H4655" i="1"/>
  <c r="F4656" i="1"/>
  <c r="H4656" i="1"/>
  <c r="F4657" i="1"/>
  <c r="H4657" i="1"/>
  <c r="F4658" i="1"/>
  <c r="H4658" i="1"/>
  <c r="F4659" i="1"/>
  <c r="H4659" i="1"/>
  <c r="F4660" i="1"/>
  <c r="H4660" i="1"/>
  <c r="F4661" i="1"/>
  <c r="H4661" i="1"/>
  <c r="F4662" i="1"/>
  <c r="H4662" i="1"/>
  <c r="F4663" i="1"/>
  <c r="H4663" i="1"/>
  <c r="F4664" i="1"/>
  <c r="H4664" i="1"/>
  <c r="F4665" i="1"/>
  <c r="H4665" i="1"/>
  <c r="F4666" i="1"/>
  <c r="H4666" i="1"/>
  <c r="F4667" i="1"/>
  <c r="H4667" i="1"/>
  <c r="F4668" i="1"/>
  <c r="H4668" i="1"/>
  <c r="F4669" i="1"/>
  <c r="H4669" i="1"/>
  <c r="F4670" i="1"/>
  <c r="H4670" i="1"/>
  <c r="F4671" i="1"/>
  <c r="H4671" i="1"/>
  <c r="F4672" i="1"/>
  <c r="H4672" i="1"/>
  <c r="F4673" i="1"/>
  <c r="H4673" i="1"/>
  <c r="F4674" i="1"/>
  <c r="H4674" i="1"/>
  <c r="F4675" i="1"/>
  <c r="H4675" i="1"/>
  <c r="F4676" i="1"/>
  <c r="H4676" i="1"/>
  <c r="F4677" i="1"/>
  <c r="H4677" i="1"/>
  <c r="F4678" i="1"/>
  <c r="H4678" i="1"/>
  <c r="F4679" i="1"/>
  <c r="H4679" i="1"/>
  <c r="F4680" i="1"/>
  <c r="H4680" i="1"/>
  <c r="F4681" i="1"/>
  <c r="H4681" i="1"/>
  <c r="F4682" i="1"/>
  <c r="H4682" i="1"/>
  <c r="F4683" i="1"/>
  <c r="H4683" i="1"/>
  <c r="F4684" i="1"/>
  <c r="H4684" i="1"/>
  <c r="F4685" i="1"/>
  <c r="H4685" i="1"/>
  <c r="F4686" i="1"/>
  <c r="H4686" i="1"/>
  <c r="F4687" i="1"/>
  <c r="H4687" i="1"/>
  <c r="F4688" i="1"/>
  <c r="H4688" i="1"/>
  <c r="F4689" i="1"/>
  <c r="H4689" i="1"/>
  <c r="F4690" i="1"/>
  <c r="H4690" i="1"/>
  <c r="F4691" i="1"/>
  <c r="H4691" i="1"/>
  <c r="F4692" i="1"/>
  <c r="H4692" i="1"/>
  <c r="F4693" i="1"/>
  <c r="H4693" i="1"/>
  <c r="F4694" i="1"/>
  <c r="H4694" i="1"/>
  <c r="F4695" i="1"/>
  <c r="H4695" i="1"/>
  <c r="F4696" i="1"/>
  <c r="H4696" i="1"/>
  <c r="F4697" i="1"/>
  <c r="H4697" i="1"/>
  <c r="F4698" i="1"/>
  <c r="H4698" i="1"/>
  <c r="F4699" i="1"/>
  <c r="H4699" i="1"/>
  <c r="F4700" i="1"/>
  <c r="H4700" i="1"/>
  <c r="F4701" i="1"/>
  <c r="H4701" i="1"/>
  <c r="F4702" i="1"/>
  <c r="H4702" i="1"/>
  <c r="F4703" i="1"/>
  <c r="H4703" i="1"/>
  <c r="F4704" i="1"/>
  <c r="H4704" i="1"/>
  <c r="F4705" i="1"/>
  <c r="H4705" i="1"/>
  <c r="F4706" i="1"/>
  <c r="H4706" i="1"/>
  <c r="F4707" i="1"/>
  <c r="H4707" i="1"/>
  <c r="F4708" i="1"/>
  <c r="H4708" i="1"/>
  <c r="F4709" i="1"/>
  <c r="H4709" i="1"/>
  <c r="F4710" i="1"/>
  <c r="H4710" i="1"/>
  <c r="F4711" i="1"/>
  <c r="H4711" i="1"/>
  <c r="F4712" i="1"/>
  <c r="H4712" i="1"/>
  <c r="F4713" i="1"/>
  <c r="H4713" i="1"/>
  <c r="F4714" i="1"/>
  <c r="H4714" i="1"/>
  <c r="F4715" i="1"/>
  <c r="H4715" i="1"/>
  <c r="F4716" i="1"/>
  <c r="H4716" i="1"/>
  <c r="F4717" i="1"/>
  <c r="H4717" i="1"/>
  <c r="F4718" i="1"/>
  <c r="H4718" i="1"/>
  <c r="F4719" i="1"/>
  <c r="H4719" i="1"/>
  <c r="F4720" i="1"/>
  <c r="H4720" i="1"/>
  <c r="F4721" i="1"/>
  <c r="H4721" i="1"/>
  <c r="F4722" i="1"/>
  <c r="H4722" i="1"/>
  <c r="F4723" i="1"/>
  <c r="H4723" i="1"/>
  <c r="F4724" i="1"/>
  <c r="H4724" i="1"/>
  <c r="F4725" i="1"/>
  <c r="H4725" i="1"/>
  <c r="F4726" i="1"/>
  <c r="H4726" i="1"/>
  <c r="F4727" i="1"/>
  <c r="H4727" i="1"/>
  <c r="F4728" i="1"/>
  <c r="H4728" i="1"/>
  <c r="F4729" i="1"/>
  <c r="H4729" i="1"/>
  <c r="F4730" i="1"/>
  <c r="H4730" i="1"/>
  <c r="F4731" i="1"/>
  <c r="H4731" i="1"/>
  <c r="F4732" i="1"/>
  <c r="H4732" i="1"/>
  <c r="F4733" i="1"/>
  <c r="H4733" i="1"/>
  <c r="F4734" i="1"/>
  <c r="H4734" i="1"/>
  <c r="F4735" i="1"/>
  <c r="H4735" i="1"/>
  <c r="F4736" i="1"/>
  <c r="H4736" i="1"/>
  <c r="F4737" i="1"/>
  <c r="H4737" i="1"/>
  <c r="F4738" i="1"/>
  <c r="H4738" i="1"/>
  <c r="F4739" i="1"/>
  <c r="H4739" i="1"/>
  <c r="F4740" i="1"/>
  <c r="H4740" i="1"/>
  <c r="F4741" i="1"/>
  <c r="H4741" i="1"/>
  <c r="F4742" i="1"/>
  <c r="H4742" i="1"/>
  <c r="F4743" i="1"/>
  <c r="H4743" i="1"/>
  <c r="F4744" i="1"/>
  <c r="H4744" i="1"/>
  <c r="F4745" i="1"/>
  <c r="H4745" i="1"/>
  <c r="F4746" i="1"/>
  <c r="H4746" i="1"/>
  <c r="F4747" i="1"/>
  <c r="H4747" i="1"/>
  <c r="F4748" i="1"/>
  <c r="H4748" i="1"/>
  <c r="F4749" i="1"/>
  <c r="H4749" i="1"/>
  <c r="F4750" i="1"/>
  <c r="H4750" i="1"/>
  <c r="F4751" i="1"/>
  <c r="H4751" i="1"/>
  <c r="F4752" i="1"/>
  <c r="H4752" i="1"/>
  <c r="F4753" i="1"/>
  <c r="H4753" i="1"/>
  <c r="F4754" i="1"/>
  <c r="H4754" i="1"/>
  <c r="F4755" i="1"/>
  <c r="H4755" i="1"/>
  <c r="F4756" i="1"/>
  <c r="H4756" i="1"/>
  <c r="F4757" i="1"/>
  <c r="H4757" i="1"/>
  <c r="F4758" i="1"/>
  <c r="H4758" i="1"/>
  <c r="F4759" i="1"/>
  <c r="H4759" i="1"/>
  <c r="F4760" i="1"/>
  <c r="H4760" i="1"/>
  <c r="F4761" i="1"/>
  <c r="H4761" i="1"/>
  <c r="F4762" i="1"/>
  <c r="H4762" i="1"/>
  <c r="F4763" i="1"/>
  <c r="H4763" i="1"/>
  <c r="F4764" i="1"/>
  <c r="H4764" i="1"/>
  <c r="F4765" i="1"/>
  <c r="H4765" i="1"/>
  <c r="F4766" i="1"/>
  <c r="H4766" i="1"/>
  <c r="F4767" i="1"/>
  <c r="H4767" i="1"/>
  <c r="F4768" i="1"/>
  <c r="H4768" i="1"/>
  <c r="F4769" i="1"/>
  <c r="H4769" i="1"/>
  <c r="F4770" i="1"/>
  <c r="H4770" i="1"/>
  <c r="F4771" i="1"/>
  <c r="H4771" i="1"/>
  <c r="F4772" i="1"/>
  <c r="H4772" i="1"/>
  <c r="F4773" i="1"/>
  <c r="H4773" i="1"/>
  <c r="F4774" i="1"/>
  <c r="H4774" i="1"/>
  <c r="F4775" i="1"/>
  <c r="H4775" i="1"/>
  <c r="F4776" i="1"/>
  <c r="H4776" i="1"/>
  <c r="F4777" i="1"/>
  <c r="H4777" i="1"/>
  <c r="F4778" i="1"/>
  <c r="H4778" i="1"/>
  <c r="F4779" i="1"/>
  <c r="H4779" i="1"/>
  <c r="F4780" i="1"/>
  <c r="H4780" i="1"/>
  <c r="F4781" i="1"/>
  <c r="H4781" i="1"/>
  <c r="F4782" i="1"/>
  <c r="H4782" i="1"/>
  <c r="F4783" i="1"/>
  <c r="H4783" i="1"/>
  <c r="F4784" i="1"/>
  <c r="H4784" i="1"/>
  <c r="F4785" i="1"/>
  <c r="H4785" i="1"/>
  <c r="F4786" i="1"/>
  <c r="H4786" i="1"/>
  <c r="F4787" i="1"/>
  <c r="H4787" i="1"/>
  <c r="F4788" i="1"/>
  <c r="H4788" i="1"/>
  <c r="F4789" i="1"/>
  <c r="H4789" i="1"/>
  <c r="F4790" i="1"/>
  <c r="H4790" i="1"/>
  <c r="F4791" i="1"/>
  <c r="H4791" i="1"/>
  <c r="F4792" i="1"/>
  <c r="H4792" i="1"/>
  <c r="F4793" i="1"/>
  <c r="H4793" i="1"/>
  <c r="F4794" i="1"/>
  <c r="H4794" i="1"/>
  <c r="F4795" i="1"/>
  <c r="H4795" i="1"/>
  <c r="F4796" i="1"/>
  <c r="H4796" i="1"/>
  <c r="F4797" i="1"/>
  <c r="H4797" i="1"/>
  <c r="F4798" i="1"/>
  <c r="H4798" i="1"/>
  <c r="F4799" i="1"/>
  <c r="H4799" i="1"/>
  <c r="F4800" i="1"/>
  <c r="H4800" i="1"/>
  <c r="F4801" i="1"/>
  <c r="H4801" i="1"/>
  <c r="F4802" i="1"/>
  <c r="H4802" i="1"/>
  <c r="F4803" i="1"/>
  <c r="H4803" i="1"/>
  <c r="F4804" i="1"/>
  <c r="H4804" i="1"/>
  <c r="F4805" i="1"/>
  <c r="H4805" i="1"/>
  <c r="F4806" i="1"/>
  <c r="H4806" i="1"/>
  <c r="F4807" i="1"/>
  <c r="H4807" i="1"/>
  <c r="F4808" i="1"/>
  <c r="H4808" i="1"/>
  <c r="F4809" i="1"/>
  <c r="H4809" i="1"/>
  <c r="F4810" i="1"/>
  <c r="H4810" i="1"/>
  <c r="F4811" i="1"/>
  <c r="H4811" i="1"/>
  <c r="F4812" i="1"/>
  <c r="H4812" i="1"/>
  <c r="F4813" i="1"/>
  <c r="H4813" i="1"/>
  <c r="F4814" i="1"/>
  <c r="H4814" i="1"/>
  <c r="F4815" i="1"/>
  <c r="H4815" i="1"/>
  <c r="F4816" i="1"/>
  <c r="H4816" i="1"/>
  <c r="F4817" i="1"/>
  <c r="H4817" i="1"/>
  <c r="F4818" i="1"/>
  <c r="H4818" i="1"/>
  <c r="F4819" i="1"/>
  <c r="H4819" i="1"/>
  <c r="F4820" i="1"/>
  <c r="H4820" i="1"/>
  <c r="F4821" i="1"/>
  <c r="H4821" i="1"/>
  <c r="F4822" i="1"/>
  <c r="H4822" i="1"/>
  <c r="F4823" i="1"/>
  <c r="H4823" i="1"/>
  <c r="F4824" i="1"/>
  <c r="H4824" i="1"/>
  <c r="F4825" i="1"/>
  <c r="H4825" i="1"/>
  <c r="F4826" i="1"/>
  <c r="H4826" i="1"/>
  <c r="F4827" i="1"/>
  <c r="H4827" i="1"/>
  <c r="F4828" i="1"/>
  <c r="H4828" i="1"/>
  <c r="F4829" i="1"/>
  <c r="H4829" i="1"/>
  <c r="F4830" i="1"/>
  <c r="H4830" i="1"/>
  <c r="F4831" i="1"/>
  <c r="H4831" i="1"/>
  <c r="F4832" i="1"/>
  <c r="H4832" i="1"/>
  <c r="F4833" i="1"/>
  <c r="H4833" i="1"/>
  <c r="F4834" i="1"/>
  <c r="H4834" i="1"/>
  <c r="F4835" i="1"/>
  <c r="H4835" i="1"/>
  <c r="F4836" i="1"/>
  <c r="H4836" i="1"/>
  <c r="F4837" i="1"/>
  <c r="H4837" i="1"/>
  <c r="F4838" i="1"/>
  <c r="H4838" i="1"/>
  <c r="F4839" i="1"/>
  <c r="H4839" i="1"/>
  <c r="F4840" i="1"/>
  <c r="H4840" i="1"/>
  <c r="F4841" i="1"/>
  <c r="H4841" i="1"/>
  <c r="F4842" i="1"/>
  <c r="H4842" i="1"/>
  <c r="F4843" i="1"/>
  <c r="H4843" i="1"/>
  <c r="F4844" i="1"/>
  <c r="H4844" i="1"/>
  <c r="F4845" i="1"/>
  <c r="H4845" i="1"/>
  <c r="F4846" i="1"/>
  <c r="H4846" i="1"/>
  <c r="F4847" i="1"/>
  <c r="H4847" i="1"/>
  <c r="F4848" i="1"/>
  <c r="H4848" i="1"/>
  <c r="F4849" i="1"/>
  <c r="H4849" i="1"/>
  <c r="F4850" i="1"/>
  <c r="H4850" i="1"/>
  <c r="F4851" i="1"/>
  <c r="H4851" i="1"/>
  <c r="F4852" i="1"/>
  <c r="H4852" i="1"/>
  <c r="F4853" i="1"/>
  <c r="H4853" i="1"/>
  <c r="F4854" i="1"/>
  <c r="H4854" i="1"/>
  <c r="F4855" i="1"/>
  <c r="H4855" i="1"/>
  <c r="F4856" i="1"/>
  <c r="H4856" i="1"/>
  <c r="F4857" i="1"/>
  <c r="H4857" i="1"/>
  <c r="F4858" i="1"/>
  <c r="H4858" i="1"/>
  <c r="F4859" i="1"/>
  <c r="H4859" i="1"/>
  <c r="F4860" i="1"/>
  <c r="H4860" i="1"/>
  <c r="F4861" i="1"/>
  <c r="H4861" i="1"/>
  <c r="F4862" i="1"/>
  <c r="H4862" i="1"/>
  <c r="F4863" i="1"/>
  <c r="H4863" i="1"/>
  <c r="F4864" i="1"/>
  <c r="H4864" i="1"/>
  <c r="F4865" i="1"/>
  <c r="H4865" i="1"/>
  <c r="F4866" i="1"/>
  <c r="H4866" i="1"/>
  <c r="F4867" i="1"/>
  <c r="H4867" i="1"/>
  <c r="F4868" i="1"/>
  <c r="H4868" i="1"/>
  <c r="F4869" i="1"/>
  <c r="H4869" i="1"/>
  <c r="F4870" i="1"/>
  <c r="H4870" i="1"/>
  <c r="F4871" i="1"/>
  <c r="H4871" i="1"/>
  <c r="F4872" i="1"/>
  <c r="H4872" i="1"/>
  <c r="F4873" i="1"/>
  <c r="H4873" i="1"/>
  <c r="F4874" i="1"/>
  <c r="H4874" i="1"/>
  <c r="F4875" i="1"/>
  <c r="H4875" i="1"/>
  <c r="F4876" i="1"/>
  <c r="H4876" i="1"/>
  <c r="F4877" i="1"/>
  <c r="H4877" i="1"/>
  <c r="F4878" i="1"/>
  <c r="H4878" i="1"/>
  <c r="F4879" i="1"/>
  <c r="H4879" i="1"/>
  <c r="F4880" i="1"/>
  <c r="H4880" i="1"/>
  <c r="F4881" i="1"/>
  <c r="H4881" i="1"/>
  <c r="F4882" i="1"/>
  <c r="H4882" i="1"/>
  <c r="F4883" i="1"/>
  <c r="H4883" i="1"/>
  <c r="F4884" i="1"/>
  <c r="H4884" i="1"/>
  <c r="F4885" i="1"/>
  <c r="H4885" i="1"/>
  <c r="F4886" i="1"/>
  <c r="H4886" i="1"/>
  <c r="F4887" i="1"/>
  <c r="H4887" i="1"/>
  <c r="F4888" i="1"/>
  <c r="H4888" i="1"/>
  <c r="F4889" i="1"/>
  <c r="H4889" i="1"/>
  <c r="F4890" i="1"/>
  <c r="H4890" i="1"/>
  <c r="F4891" i="1"/>
  <c r="H4891" i="1"/>
  <c r="F4892" i="1"/>
  <c r="H4892" i="1"/>
  <c r="F4893" i="1"/>
  <c r="H4893" i="1"/>
  <c r="F4894" i="1"/>
  <c r="H4894" i="1"/>
  <c r="F4895" i="1"/>
  <c r="H4895" i="1"/>
  <c r="F4896" i="1"/>
  <c r="H4896" i="1"/>
  <c r="F4897" i="1"/>
  <c r="H4897" i="1"/>
  <c r="F4898" i="1"/>
  <c r="H4898" i="1"/>
  <c r="F4899" i="1"/>
  <c r="H4899" i="1"/>
  <c r="F4900" i="1"/>
  <c r="H4900" i="1"/>
  <c r="F4901" i="1"/>
  <c r="H4901" i="1"/>
  <c r="F4902" i="1"/>
  <c r="H4902" i="1"/>
  <c r="F4903" i="1"/>
  <c r="H4903" i="1"/>
  <c r="F4904" i="1"/>
  <c r="H4904" i="1"/>
  <c r="F4905" i="1"/>
  <c r="H4905" i="1"/>
  <c r="F4906" i="1"/>
  <c r="H4906" i="1"/>
  <c r="F4907" i="1"/>
  <c r="H4907" i="1"/>
  <c r="F4908" i="1"/>
  <c r="H4908" i="1"/>
  <c r="F4909" i="1"/>
  <c r="H4909" i="1"/>
  <c r="F4910" i="1"/>
  <c r="H4910" i="1"/>
  <c r="F4911" i="1"/>
  <c r="H4911" i="1"/>
  <c r="F4912" i="1"/>
  <c r="H4912" i="1"/>
  <c r="F4913" i="1"/>
  <c r="H4913" i="1"/>
  <c r="F4914" i="1"/>
  <c r="H4914" i="1"/>
  <c r="F4915" i="1"/>
  <c r="H4915" i="1"/>
  <c r="F4916" i="1"/>
  <c r="H4916" i="1"/>
  <c r="F4917" i="1"/>
  <c r="H4917" i="1"/>
  <c r="F4918" i="1"/>
  <c r="H4918" i="1"/>
  <c r="F4919" i="1"/>
  <c r="H4919" i="1"/>
  <c r="F4920" i="1"/>
  <c r="H4920" i="1"/>
  <c r="F4921" i="1"/>
  <c r="H4921" i="1"/>
  <c r="F4922" i="1"/>
  <c r="H4922" i="1"/>
  <c r="F4923" i="1"/>
  <c r="H4923" i="1"/>
  <c r="F4924" i="1"/>
  <c r="H4924" i="1"/>
  <c r="F4925" i="1"/>
  <c r="H4925" i="1"/>
  <c r="F4926" i="1"/>
  <c r="H4926" i="1"/>
  <c r="F4927" i="1"/>
  <c r="H4927" i="1"/>
  <c r="F4928" i="1"/>
  <c r="H4928" i="1"/>
  <c r="F4929" i="1"/>
  <c r="H4929" i="1"/>
  <c r="F4930" i="1"/>
  <c r="H4930" i="1"/>
  <c r="F4931" i="1"/>
  <c r="H4931" i="1"/>
  <c r="F4932" i="1"/>
  <c r="H4932" i="1"/>
  <c r="F4933" i="1"/>
  <c r="H4933" i="1"/>
  <c r="F4934" i="1"/>
  <c r="H4934" i="1"/>
  <c r="F4935" i="1"/>
  <c r="H4935" i="1"/>
  <c r="F4936" i="1"/>
  <c r="H4936" i="1"/>
  <c r="F4937" i="1"/>
  <c r="H4937" i="1"/>
  <c r="F4938" i="1"/>
  <c r="H4938" i="1"/>
  <c r="F4939" i="1"/>
  <c r="H4939" i="1"/>
  <c r="F4940" i="1"/>
  <c r="H4940" i="1"/>
  <c r="F4941" i="1"/>
  <c r="H4941" i="1"/>
  <c r="F4942" i="1"/>
  <c r="H4942" i="1"/>
  <c r="F4943" i="1"/>
  <c r="H4943" i="1"/>
  <c r="F4944" i="1"/>
  <c r="H4944" i="1"/>
  <c r="F4945" i="1"/>
  <c r="H4945" i="1"/>
  <c r="F4946" i="1"/>
  <c r="H4946" i="1"/>
  <c r="F4947" i="1"/>
  <c r="H4947" i="1"/>
  <c r="F4948" i="1"/>
  <c r="H4948" i="1"/>
  <c r="F4949" i="1"/>
  <c r="H4949" i="1"/>
  <c r="F4950" i="1"/>
  <c r="H4950" i="1"/>
  <c r="F4951" i="1"/>
  <c r="H4951" i="1"/>
  <c r="F4952" i="1"/>
  <c r="H4952" i="1"/>
  <c r="F4953" i="1"/>
  <c r="H4953" i="1"/>
  <c r="F4954" i="1"/>
  <c r="H4954" i="1"/>
  <c r="F4955" i="1"/>
  <c r="H4955" i="1"/>
  <c r="F4956" i="1"/>
  <c r="H4956" i="1"/>
  <c r="F4957" i="1"/>
  <c r="H4957" i="1"/>
  <c r="F4958" i="1"/>
  <c r="H4958" i="1"/>
  <c r="F4959" i="1"/>
  <c r="H4959" i="1"/>
  <c r="F4960" i="1"/>
  <c r="H4960" i="1"/>
  <c r="F4961" i="1"/>
  <c r="H4961" i="1"/>
  <c r="F4962" i="1"/>
  <c r="H4962" i="1"/>
  <c r="F4963" i="1"/>
  <c r="H4963" i="1"/>
  <c r="F4964" i="1"/>
  <c r="H4964" i="1"/>
  <c r="F4965" i="1"/>
  <c r="H4965" i="1"/>
  <c r="F4966" i="1"/>
  <c r="H4966" i="1"/>
  <c r="F4967" i="1"/>
  <c r="H4967" i="1"/>
  <c r="F4968" i="1"/>
  <c r="H4968" i="1"/>
  <c r="F4969" i="1"/>
  <c r="H4969" i="1"/>
  <c r="F4970" i="1"/>
  <c r="H4970" i="1"/>
  <c r="F4971" i="1"/>
  <c r="H4971" i="1"/>
  <c r="F4972" i="1"/>
  <c r="H4972" i="1"/>
  <c r="F4973" i="1"/>
  <c r="H4973" i="1"/>
  <c r="F4974" i="1"/>
  <c r="H4974" i="1"/>
  <c r="F4975" i="1"/>
  <c r="H4975" i="1"/>
  <c r="F4976" i="1"/>
  <c r="H4976" i="1"/>
  <c r="F4977" i="1"/>
  <c r="H4977" i="1"/>
  <c r="F4978" i="1"/>
  <c r="H4978" i="1"/>
  <c r="F4979" i="1"/>
  <c r="H4979" i="1"/>
  <c r="F4980" i="1"/>
  <c r="H4980" i="1"/>
  <c r="F4981" i="1"/>
  <c r="H4981" i="1"/>
  <c r="F4982" i="1"/>
  <c r="H4982" i="1"/>
  <c r="F4983" i="1"/>
  <c r="H4983" i="1"/>
  <c r="F4984" i="1"/>
  <c r="H4984" i="1"/>
  <c r="F4985" i="1"/>
  <c r="H4985" i="1"/>
  <c r="F4986" i="1"/>
  <c r="H4986" i="1"/>
  <c r="F4987" i="1"/>
  <c r="H4987" i="1"/>
  <c r="F4988" i="1"/>
  <c r="H4988" i="1"/>
  <c r="F4989" i="1"/>
  <c r="H4989" i="1"/>
  <c r="F4990" i="1"/>
  <c r="H4990" i="1"/>
  <c r="F4991" i="1"/>
  <c r="H4991" i="1"/>
  <c r="F4992" i="1"/>
  <c r="H4992" i="1"/>
  <c r="F4993" i="1"/>
  <c r="H4993" i="1"/>
  <c r="F4994" i="1"/>
  <c r="H4994" i="1"/>
  <c r="F4995" i="1"/>
  <c r="H4995" i="1"/>
  <c r="F4996" i="1"/>
  <c r="H4996" i="1"/>
  <c r="F4997" i="1"/>
  <c r="H4997" i="1"/>
  <c r="F4998" i="1"/>
  <c r="H4998" i="1"/>
  <c r="F4999" i="1"/>
  <c r="H4999" i="1"/>
  <c r="F5000" i="1"/>
  <c r="H5000" i="1"/>
  <c r="F5001" i="1"/>
  <c r="H5001" i="1"/>
  <c r="F5002" i="1"/>
  <c r="H5002" i="1"/>
  <c r="F5003" i="1"/>
  <c r="H5003" i="1"/>
  <c r="F5004" i="1"/>
  <c r="H5004" i="1"/>
  <c r="F5005" i="1"/>
  <c r="H5005" i="1"/>
  <c r="F5006" i="1"/>
  <c r="H5006" i="1"/>
  <c r="F5007" i="1"/>
  <c r="H5007" i="1"/>
  <c r="F5008" i="1"/>
  <c r="H5008" i="1"/>
  <c r="F5009" i="1"/>
  <c r="H5009" i="1"/>
  <c r="F5010" i="1"/>
  <c r="H5010" i="1"/>
  <c r="F5011" i="1"/>
  <c r="H5011" i="1"/>
  <c r="F2" i="1"/>
  <c r="H2" i="1"/>
  <c r="B2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705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K4116" i="1"/>
  <c r="L4116" i="1"/>
  <c r="K4117" i="1"/>
  <c r="L4117" i="1"/>
  <c r="K4118" i="1"/>
  <c r="L4118" i="1"/>
  <c r="K4119" i="1"/>
  <c r="L4119" i="1"/>
  <c r="K4120" i="1"/>
  <c r="L4120" i="1"/>
  <c r="K4121" i="1"/>
  <c r="L4121" i="1"/>
  <c r="K4122" i="1"/>
  <c r="L4122" i="1"/>
  <c r="K4123" i="1"/>
  <c r="L4123" i="1"/>
  <c r="K4124" i="1"/>
  <c r="L4124" i="1"/>
  <c r="K4125" i="1"/>
  <c r="L4125" i="1"/>
  <c r="K4126" i="1"/>
  <c r="L4126" i="1"/>
  <c r="K4127" i="1"/>
  <c r="L4127" i="1"/>
  <c r="K4128" i="1"/>
  <c r="L4128" i="1"/>
  <c r="K4129" i="1"/>
  <c r="L4129" i="1"/>
  <c r="K4130" i="1"/>
  <c r="L4130" i="1"/>
  <c r="K4131" i="1"/>
  <c r="L4131" i="1"/>
  <c r="K4132" i="1"/>
  <c r="L4132" i="1"/>
  <c r="K4133" i="1"/>
  <c r="L4133" i="1"/>
  <c r="K4134" i="1"/>
  <c r="L4134" i="1"/>
  <c r="K4135" i="1"/>
  <c r="L4135" i="1"/>
  <c r="K4136" i="1"/>
  <c r="L4136" i="1"/>
  <c r="K4137" i="1"/>
  <c r="L4137" i="1"/>
  <c r="K4138" i="1"/>
  <c r="L4138" i="1"/>
  <c r="K4139" i="1"/>
  <c r="L4139" i="1"/>
  <c r="K4140" i="1"/>
  <c r="L4140" i="1"/>
  <c r="K4141" i="1"/>
  <c r="L4141" i="1"/>
  <c r="K4142" i="1"/>
  <c r="L4142" i="1"/>
  <c r="K4143" i="1"/>
  <c r="L4143" i="1"/>
  <c r="K4144" i="1"/>
  <c r="L4144" i="1"/>
  <c r="K4145" i="1"/>
  <c r="L4145" i="1"/>
  <c r="K4146" i="1"/>
  <c r="L4146" i="1"/>
  <c r="K4147" i="1"/>
  <c r="L4147" i="1"/>
  <c r="K4148" i="1"/>
  <c r="L4148" i="1"/>
  <c r="K4149" i="1"/>
  <c r="L4149" i="1"/>
  <c r="K4150" i="1"/>
  <c r="L4150" i="1"/>
  <c r="K4151" i="1"/>
  <c r="L4151" i="1"/>
  <c r="K4152" i="1"/>
  <c r="L4152" i="1"/>
  <c r="K4153" i="1"/>
  <c r="L4153" i="1"/>
  <c r="K4154" i="1"/>
  <c r="L4154" i="1"/>
  <c r="K4155" i="1"/>
  <c r="L4155" i="1"/>
  <c r="K4156" i="1"/>
  <c r="L4156" i="1"/>
  <c r="K4157" i="1"/>
  <c r="L4157" i="1"/>
  <c r="K4158" i="1"/>
  <c r="L4158" i="1"/>
  <c r="K4159" i="1"/>
  <c r="L4159" i="1"/>
  <c r="K4160" i="1"/>
  <c r="L4160" i="1"/>
  <c r="K4161" i="1"/>
  <c r="L4161" i="1"/>
  <c r="K4162" i="1"/>
  <c r="L4162" i="1"/>
  <c r="K4163" i="1"/>
  <c r="L4163" i="1"/>
  <c r="K4164" i="1"/>
  <c r="L4164" i="1"/>
  <c r="K4165" i="1"/>
  <c r="L4165" i="1"/>
  <c r="K4166" i="1"/>
  <c r="L4166" i="1"/>
  <c r="K4167" i="1"/>
  <c r="L4167" i="1"/>
  <c r="K4168" i="1"/>
  <c r="L4168" i="1"/>
  <c r="K4169" i="1"/>
  <c r="L4169" i="1"/>
  <c r="K4170" i="1"/>
  <c r="L4170" i="1"/>
  <c r="K4171" i="1"/>
  <c r="L4171" i="1"/>
  <c r="K4172" i="1"/>
  <c r="L4172" i="1"/>
  <c r="K4173" i="1"/>
  <c r="L4173" i="1"/>
  <c r="K4174" i="1"/>
  <c r="L4174" i="1"/>
  <c r="K4175" i="1"/>
  <c r="L4175" i="1"/>
  <c r="K4176" i="1"/>
  <c r="L4176" i="1"/>
  <c r="K4177" i="1"/>
  <c r="L4177" i="1"/>
  <c r="K4178" i="1"/>
  <c r="L4178" i="1"/>
  <c r="K4179" i="1"/>
  <c r="L4179" i="1"/>
  <c r="K4180" i="1"/>
  <c r="L4180" i="1"/>
  <c r="K4181" i="1"/>
  <c r="L4181" i="1"/>
  <c r="K4182" i="1"/>
  <c r="L4182" i="1"/>
  <c r="K4183" i="1"/>
  <c r="L4183" i="1"/>
  <c r="K4184" i="1"/>
  <c r="L4184" i="1"/>
  <c r="K4185" i="1"/>
  <c r="L4185" i="1"/>
  <c r="K4186" i="1"/>
  <c r="L4186" i="1"/>
  <c r="K4187" i="1"/>
  <c r="L4187" i="1"/>
  <c r="K4188" i="1"/>
  <c r="L4188" i="1"/>
  <c r="K4189" i="1"/>
  <c r="L4189" i="1"/>
  <c r="K4190" i="1"/>
  <c r="L4190" i="1"/>
  <c r="K4191" i="1"/>
  <c r="L4191" i="1"/>
  <c r="K4192" i="1"/>
  <c r="L4192" i="1"/>
  <c r="K4193" i="1"/>
  <c r="L4193" i="1"/>
  <c r="K4194" i="1"/>
  <c r="L4194" i="1"/>
  <c r="K4195" i="1"/>
  <c r="L4195" i="1"/>
  <c r="K4196" i="1"/>
  <c r="L4196" i="1"/>
  <c r="K4197" i="1"/>
  <c r="L4197" i="1"/>
  <c r="K4198" i="1"/>
  <c r="L4198" i="1"/>
  <c r="K4199" i="1"/>
  <c r="L4199" i="1"/>
  <c r="K4200" i="1"/>
  <c r="L4200" i="1"/>
  <c r="K4201" i="1"/>
  <c r="L4201" i="1"/>
  <c r="K4202" i="1"/>
  <c r="L4202" i="1"/>
  <c r="K4203" i="1"/>
  <c r="L4203" i="1"/>
  <c r="K4204" i="1"/>
  <c r="L4204" i="1"/>
  <c r="K4205" i="1"/>
  <c r="L4205" i="1"/>
  <c r="K4206" i="1"/>
  <c r="L4206" i="1"/>
  <c r="K4207" i="1"/>
  <c r="L4207" i="1"/>
  <c r="K4208" i="1"/>
  <c r="L4208" i="1"/>
  <c r="K4209" i="1"/>
  <c r="L4209" i="1"/>
  <c r="K4210" i="1"/>
  <c r="L4210" i="1"/>
  <c r="K4211" i="1"/>
  <c r="L4211" i="1"/>
  <c r="K4212" i="1"/>
  <c r="L4212" i="1"/>
  <c r="K4213" i="1"/>
  <c r="L4213" i="1"/>
  <c r="K4214" i="1"/>
  <c r="L4214" i="1"/>
  <c r="K4215" i="1"/>
  <c r="L4215" i="1"/>
  <c r="K4216" i="1"/>
  <c r="L4216" i="1"/>
  <c r="K4217" i="1"/>
  <c r="L4217" i="1"/>
  <c r="K4218" i="1"/>
  <c r="L4218" i="1"/>
  <c r="K4219" i="1"/>
  <c r="L4219" i="1"/>
  <c r="K4220" i="1"/>
  <c r="L4220" i="1"/>
  <c r="K4221" i="1"/>
  <c r="L4221" i="1"/>
  <c r="K4222" i="1"/>
  <c r="L4222" i="1"/>
  <c r="K4223" i="1"/>
  <c r="L4223" i="1"/>
  <c r="K4224" i="1"/>
  <c r="L4224" i="1"/>
  <c r="K4225" i="1"/>
  <c r="L4225" i="1"/>
  <c r="K4226" i="1"/>
  <c r="L4226" i="1"/>
  <c r="K4227" i="1"/>
  <c r="L4227" i="1"/>
  <c r="K4228" i="1"/>
  <c r="L4228" i="1"/>
  <c r="K4229" i="1"/>
  <c r="L4229" i="1"/>
  <c r="K4230" i="1"/>
  <c r="L4230" i="1"/>
  <c r="K4231" i="1"/>
  <c r="L4231" i="1"/>
  <c r="K4232" i="1"/>
  <c r="L4232" i="1"/>
  <c r="K4233" i="1"/>
  <c r="L4233" i="1"/>
  <c r="K4234" i="1"/>
  <c r="L4234" i="1"/>
  <c r="K4235" i="1"/>
  <c r="L4235" i="1"/>
  <c r="K4236" i="1"/>
  <c r="L4236" i="1"/>
  <c r="K4237" i="1"/>
  <c r="L4237" i="1"/>
  <c r="K4238" i="1"/>
  <c r="L4238" i="1"/>
  <c r="K4239" i="1"/>
  <c r="L4239" i="1"/>
  <c r="K4240" i="1"/>
  <c r="L4240" i="1"/>
  <c r="K4241" i="1"/>
  <c r="L4241" i="1"/>
  <c r="K4242" i="1"/>
  <c r="L4242" i="1"/>
  <c r="K4243" i="1"/>
  <c r="L4243" i="1"/>
  <c r="K4244" i="1"/>
  <c r="L4244" i="1"/>
  <c r="K4245" i="1"/>
  <c r="L4245" i="1"/>
  <c r="K4246" i="1"/>
  <c r="L4246" i="1"/>
  <c r="K4247" i="1"/>
  <c r="L4247" i="1"/>
  <c r="K4248" i="1"/>
  <c r="L4248" i="1"/>
  <c r="K4249" i="1"/>
  <c r="L4249" i="1"/>
  <c r="K4250" i="1"/>
  <c r="L4250" i="1"/>
  <c r="K4251" i="1"/>
  <c r="L4251" i="1"/>
  <c r="K4252" i="1"/>
  <c r="L4252" i="1"/>
  <c r="K4253" i="1"/>
  <c r="L4253" i="1"/>
  <c r="K4254" i="1"/>
  <c r="L4254" i="1"/>
  <c r="K4255" i="1"/>
  <c r="L4255" i="1"/>
  <c r="K4256" i="1"/>
  <c r="L4256" i="1"/>
  <c r="K4257" i="1"/>
  <c r="L4257" i="1"/>
  <c r="K4258" i="1"/>
  <c r="L4258" i="1"/>
  <c r="K4259" i="1"/>
  <c r="L4259" i="1"/>
  <c r="K4260" i="1"/>
  <c r="L4260" i="1"/>
  <c r="K4261" i="1"/>
  <c r="L4261" i="1"/>
  <c r="K4262" i="1"/>
  <c r="L4262" i="1"/>
  <c r="K4263" i="1"/>
  <c r="L4263" i="1"/>
  <c r="K4264" i="1"/>
  <c r="L4264" i="1"/>
  <c r="K4265" i="1"/>
  <c r="L4265" i="1"/>
  <c r="K4266" i="1"/>
  <c r="L4266" i="1"/>
  <c r="K4267" i="1"/>
  <c r="L4267" i="1"/>
  <c r="K4268" i="1"/>
  <c r="L4268" i="1"/>
  <c r="K4269" i="1"/>
  <c r="L4269" i="1"/>
  <c r="K4270" i="1"/>
  <c r="L4270" i="1"/>
  <c r="K4271" i="1"/>
  <c r="L4271" i="1"/>
  <c r="K4272" i="1"/>
  <c r="L4272" i="1"/>
  <c r="K4273" i="1"/>
  <c r="L4273" i="1"/>
  <c r="K4274" i="1"/>
  <c r="L4274" i="1"/>
  <c r="K4275" i="1"/>
  <c r="L4275" i="1"/>
  <c r="K4276" i="1"/>
  <c r="L4276" i="1"/>
  <c r="K4277" i="1"/>
  <c r="L4277" i="1"/>
  <c r="K4278" i="1"/>
  <c r="L4278" i="1"/>
  <c r="K4279" i="1"/>
  <c r="L4279" i="1"/>
  <c r="K4280" i="1"/>
  <c r="L4280" i="1"/>
  <c r="K4281" i="1"/>
  <c r="L4281" i="1"/>
  <c r="K4282" i="1"/>
  <c r="L4282" i="1"/>
  <c r="K4283" i="1"/>
  <c r="L4283" i="1"/>
  <c r="K4284" i="1"/>
  <c r="L4284" i="1"/>
  <c r="K4285" i="1"/>
  <c r="L4285" i="1"/>
  <c r="K4286" i="1"/>
  <c r="L4286" i="1"/>
  <c r="K4287" i="1"/>
  <c r="L4287" i="1"/>
  <c r="K4288" i="1"/>
  <c r="L4288" i="1"/>
  <c r="K4289" i="1"/>
  <c r="L4289" i="1"/>
  <c r="K4290" i="1"/>
  <c r="L4290" i="1"/>
  <c r="K4291" i="1"/>
  <c r="L4291" i="1"/>
  <c r="K4292" i="1"/>
  <c r="L4292" i="1"/>
  <c r="K4293" i="1"/>
  <c r="L4293" i="1"/>
  <c r="K4294" i="1"/>
  <c r="L4294" i="1"/>
  <c r="K4295" i="1"/>
  <c r="L4295" i="1"/>
  <c r="K4296" i="1"/>
  <c r="L4296" i="1"/>
  <c r="K4297" i="1"/>
  <c r="L4297" i="1"/>
  <c r="K4298" i="1"/>
  <c r="L4298" i="1"/>
  <c r="K4299" i="1"/>
  <c r="L4299" i="1"/>
  <c r="K4300" i="1"/>
  <c r="L4300" i="1"/>
  <c r="K4301" i="1"/>
  <c r="L4301" i="1"/>
  <c r="K4302" i="1"/>
  <c r="L4302" i="1"/>
  <c r="K4303" i="1"/>
  <c r="L4303" i="1"/>
  <c r="K4304" i="1"/>
  <c r="L4304" i="1"/>
  <c r="K4305" i="1"/>
  <c r="L4305" i="1"/>
  <c r="K4306" i="1"/>
  <c r="L4306" i="1"/>
  <c r="K4307" i="1"/>
  <c r="L4307" i="1"/>
  <c r="K4308" i="1"/>
  <c r="L4308" i="1"/>
  <c r="K4309" i="1"/>
  <c r="L4309" i="1"/>
  <c r="K4310" i="1"/>
  <c r="L4310" i="1"/>
  <c r="K4311" i="1"/>
  <c r="L4311" i="1"/>
  <c r="K4312" i="1"/>
  <c r="L4312" i="1"/>
  <c r="K4313" i="1"/>
  <c r="L4313" i="1"/>
  <c r="K4314" i="1"/>
  <c r="L4314" i="1"/>
  <c r="K4315" i="1"/>
  <c r="L4315" i="1"/>
  <c r="K4316" i="1"/>
  <c r="L4316" i="1"/>
  <c r="K4317" i="1"/>
  <c r="L4317" i="1"/>
  <c r="K4318" i="1"/>
  <c r="L4318" i="1"/>
  <c r="K4319" i="1"/>
  <c r="L4319" i="1"/>
  <c r="K4320" i="1"/>
  <c r="L4320" i="1"/>
  <c r="K4321" i="1"/>
  <c r="L4321" i="1"/>
  <c r="K4322" i="1"/>
  <c r="L4322" i="1"/>
  <c r="K4323" i="1"/>
  <c r="L4323" i="1"/>
  <c r="K4324" i="1"/>
  <c r="L4324" i="1"/>
  <c r="K4325" i="1"/>
  <c r="L4325" i="1"/>
  <c r="K4326" i="1"/>
  <c r="L4326" i="1"/>
  <c r="K4327" i="1"/>
  <c r="L4327" i="1"/>
  <c r="K4328" i="1"/>
  <c r="L4328" i="1"/>
  <c r="K4329" i="1"/>
  <c r="L4329" i="1"/>
  <c r="K4330" i="1"/>
  <c r="L4330" i="1"/>
  <c r="K4331" i="1"/>
  <c r="L4331" i="1"/>
  <c r="K4332" i="1"/>
  <c r="L4332" i="1"/>
  <c r="K4333" i="1"/>
  <c r="L4333" i="1"/>
  <c r="K4334" i="1"/>
  <c r="L4334" i="1"/>
  <c r="K4335" i="1"/>
  <c r="L4335" i="1"/>
  <c r="K4336" i="1"/>
  <c r="L4336" i="1"/>
  <c r="K4337" i="1"/>
  <c r="L4337" i="1"/>
  <c r="K4338" i="1"/>
  <c r="L4338" i="1"/>
  <c r="K4339" i="1"/>
  <c r="L4339" i="1"/>
  <c r="K4340" i="1"/>
  <c r="L4340" i="1"/>
  <c r="K4341" i="1"/>
  <c r="L4341" i="1"/>
  <c r="K4342" i="1"/>
  <c r="L4342" i="1"/>
  <c r="K4343" i="1"/>
  <c r="L4343" i="1"/>
  <c r="K4344" i="1"/>
  <c r="L4344" i="1"/>
  <c r="K4345" i="1"/>
  <c r="L4345" i="1"/>
  <c r="K4346" i="1"/>
  <c r="L4346" i="1"/>
  <c r="K4347" i="1"/>
  <c r="L4347" i="1"/>
  <c r="K4348" i="1"/>
  <c r="L4348" i="1"/>
  <c r="K4349" i="1"/>
  <c r="L4349" i="1"/>
  <c r="K4350" i="1"/>
  <c r="L4350" i="1"/>
  <c r="K4351" i="1"/>
  <c r="L4351" i="1"/>
  <c r="K4352" i="1"/>
  <c r="L4352" i="1"/>
  <c r="K4353" i="1"/>
  <c r="L4353" i="1"/>
  <c r="K4354" i="1"/>
  <c r="L4354" i="1"/>
  <c r="K4355" i="1"/>
  <c r="L4355" i="1"/>
  <c r="K4356" i="1"/>
  <c r="L4356" i="1"/>
  <c r="K4357" i="1"/>
  <c r="L4357" i="1"/>
  <c r="K4358" i="1"/>
  <c r="L4358" i="1"/>
  <c r="K4359" i="1"/>
  <c r="L4359" i="1"/>
  <c r="K4360" i="1"/>
  <c r="L4360" i="1"/>
  <c r="K4361" i="1"/>
  <c r="L4361" i="1"/>
  <c r="K4362" i="1"/>
  <c r="L4362" i="1"/>
  <c r="K4363" i="1"/>
  <c r="L4363" i="1"/>
  <c r="K4364" i="1"/>
  <c r="L4364" i="1"/>
  <c r="K4365" i="1"/>
  <c r="L4365" i="1"/>
  <c r="K4366" i="1"/>
  <c r="L4366" i="1"/>
  <c r="K4367" i="1"/>
  <c r="L4367" i="1"/>
  <c r="K4368" i="1"/>
  <c r="L4368" i="1"/>
  <c r="K4369" i="1"/>
  <c r="L4369" i="1"/>
  <c r="K4370" i="1"/>
  <c r="L4370" i="1"/>
  <c r="K4371" i="1"/>
  <c r="L4371" i="1"/>
  <c r="K4372" i="1"/>
  <c r="L4372" i="1"/>
  <c r="K4373" i="1"/>
  <c r="L4373" i="1"/>
  <c r="K4374" i="1"/>
  <c r="L4374" i="1"/>
  <c r="K4375" i="1"/>
  <c r="L4375" i="1"/>
  <c r="K4376" i="1"/>
  <c r="L4376" i="1"/>
  <c r="K4377" i="1"/>
  <c r="L4377" i="1"/>
  <c r="K4378" i="1"/>
  <c r="L4378" i="1"/>
  <c r="K4379" i="1"/>
  <c r="L4379" i="1"/>
  <c r="K4380" i="1"/>
  <c r="L4380" i="1"/>
  <c r="K4381" i="1"/>
  <c r="L4381" i="1"/>
  <c r="K4382" i="1"/>
  <c r="L4382" i="1"/>
  <c r="K4383" i="1"/>
  <c r="L4383" i="1"/>
  <c r="K4384" i="1"/>
  <c r="L4384" i="1"/>
  <c r="K4385" i="1"/>
  <c r="L4385" i="1"/>
  <c r="K4386" i="1"/>
  <c r="L4386" i="1"/>
  <c r="K4387" i="1"/>
  <c r="L4387" i="1"/>
  <c r="K4388" i="1"/>
  <c r="L4388" i="1"/>
  <c r="K4389" i="1"/>
  <c r="L4389" i="1"/>
  <c r="K4390" i="1"/>
  <c r="L4390" i="1"/>
  <c r="K4391" i="1"/>
  <c r="L4391" i="1"/>
  <c r="K4392" i="1"/>
  <c r="L4392" i="1"/>
  <c r="K4393" i="1"/>
  <c r="L4393" i="1"/>
  <c r="K4394" i="1"/>
  <c r="L4394" i="1"/>
  <c r="K4395" i="1"/>
  <c r="L4395" i="1"/>
  <c r="K4396" i="1"/>
  <c r="L4396" i="1"/>
  <c r="K4397" i="1"/>
  <c r="L4397" i="1"/>
  <c r="K4398" i="1"/>
  <c r="L4398" i="1"/>
  <c r="K4399" i="1"/>
  <c r="L4399" i="1"/>
  <c r="K4400" i="1"/>
  <c r="L4400" i="1"/>
  <c r="K4401" i="1"/>
  <c r="L4401" i="1"/>
  <c r="K4402" i="1"/>
  <c r="L4402" i="1"/>
  <c r="K4403" i="1"/>
  <c r="L4403" i="1"/>
  <c r="K4404" i="1"/>
  <c r="L4404" i="1"/>
  <c r="K4405" i="1"/>
  <c r="L4405" i="1"/>
  <c r="K4406" i="1"/>
  <c r="L4406" i="1"/>
  <c r="K4407" i="1"/>
  <c r="L4407" i="1"/>
  <c r="K4408" i="1"/>
  <c r="L4408" i="1"/>
  <c r="K4409" i="1"/>
  <c r="L4409" i="1"/>
  <c r="K4410" i="1"/>
  <c r="L4410" i="1"/>
  <c r="K4411" i="1"/>
  <c r="L4411" i="1"/>
  <c r="K4412" i="1"/>
  <c r="L4412" i="1"/>
  <c r="K4413" i="1"/>
  <c r="L4413" i="1"/>
  <c r="K4414" i="1"/>
  <c r="L4414" i="1"/>
  <c r="K4415" i="1"/>
  <c r="L4415" i="1"/>
  <c r="K4416" i="1"/>
  <c r="L4416" i="1"/>
  <c r="K4417" i="1"/>
  <c r="L4417" i="1"/>
  <c r="K4418" i="1"/>
  <c r="L4418" i="1"/>
  <c r="K4419" i="1"/>
  <c r="L4419" i="1"/>
  <c r="K4420" i="1"/>
  <c r="L4420" i="1"/>
  <c r="K4421" i="1"/>
  <c r="L4421" i="1"/>
  <c r="K4422" i="1"/>
  <c r="L4422" i="1"/>
  <c r="K4423" i="1"/>
  <c r="L4423" i="1"/>
  <c r="K4424" i="1"/>
  <c r="L4424" i="1"/>
  <c r="K4425" i="1"/>
  <c r="L4425" i="1"/>
  <c r="K4426" i="1"/>
  <c r="L4426" i="1"/>
  <c r="K4427" i="1"/>
  <c r="L4427" i="1"/>
  <c r="K4428" i="1"/>
  <c r="L4428" i="1"/>
  <c r="K4429" i="1"/>
  <c r="L4429" i="1"/>
  <c r="K4430" i="1"/>
  <c r="L4430" i="1"/>
  <c r="K4431" i="1"/>
  <c r="L4431" i="1"/>
  <c r="K4432" i="1"/>
  <c r="L4432" i="1"/>
  <c r="K4433" i="1"/>
  <c r="L4433" i="1"/>
  <c r="K4434" i="1"/>
  <c r="L4434" i="1"/>
  <c r="K4435" i="1"/>
  <c r="L4435" i="1"/>
  <c r="K4436" i="1"/>
  <c r="L4436" i="1"/>
  <c r="K4437" i="1"/>
  <c r="L4437" i="1"/>
  <c r="K4438" i="1"/>
  <c r="L4438" i="1"/>
  <c r="K4439" i="1"/>
  <c r="L4439" i="1"/>
  <c r="K4440" i="1"/>
  <c r="L4440" i="1"/>
  <c r="K4441" i="1"/>
  <c r="L4441" i="1"/>
  <c r="K4442" i="1"/>
  <c r="L4442" i="1"/>
  <c r="K4443" i="1"/>
  <c r="L4443" i="1"/>
  <c r="K4444" i="1"/>
  <c r="L4444" i="1"/>
  <c r="K4445" i="1"/>
  <c r="L4445" i="1"/>
  <c r="K4446" i="1"/>
  <c r="L4446" i="1"/>
  <c r="K4447" i="1"/>
  <c r="L4447" i="1"/>
  <c r="K4448" i="1"/>
  <c r="L4448" i="1"/>
  <c r="K4449" i="1"/>
  <c r="L4449" i="1"/>
  <c r="K4450" i="1"/>
  <c r="L4450" i="1"/>
  <c r="K4451" i="1"/>
  <c r="L4451" i="1"/>
  <c r="K4452" i="1"/>
  <c r="L4452" i="1"/>
  <c r="K4453" i="1"/>
  <c r="L4453" i="1"/>
  <c r="K4454" i="1"/>
  <c r="L4454" i="1"/>
  <c r="K4455" i="1"/>
  <c r="L4455" i="1"/>
  <c r="K4456" i="1"/>
  <c r="L4456" i="1"/>
  <c r="K4457" i="1"/>
  <c r="L4457" i="1"/>
  <c r="K4458" i="1"/>
  <c r="L4458" i="1"/>
  <c r="K4459" i="1"/>
  <c r="L4459" i="1"/>
  <c r="K4460" i="1"/>
  <c r="L4460" i="1"/>
  <c r="K4461" i="1"/>
  <c r="L4461" i="1"/>
  <c r="K4462" i="1"/>
  <c r="L4462" i="1"/>
  <c r="K4463" i="1"/>
  <c r="L4463" i="1"/>
  <c r="K4464" i="1"/>
  <c r="L4464" i="1"/>
  <c r="K4465" i="1"/>
  <c r="L4465" i="1"/>
  <c r="K4466" i="1"/>
  <c r="L4466" i="1"/>
  <c r="K4467" i="1"/>
  <c r="L4467" i="1"/>
  <c r="K4468" i="1"/>
  <c r="L4468" i="1"/>
  <c r="K4469" i="1"/>
  <c r="L4469" i="1"/>
  <c r="K4470" i="1"/>
  <c r="L4470" i="1"/>
  <c r="K4471" i="1"/>
  <c r="L4471" i="1"/>
  <c r="K4472" i="1"/>
  <c r="L4472" i="1"/>
  <c r="K4473" i="1"/>
  <c r="L4473" i="1"/>
  <c r="K4474" i="1"/>
  <c r="L4474" i="1"/>
  <c r="K4475" i="1"/>
  <c r="L4475" i="1"/>
  <c r="K4476" i="1"/>
  <c r="L4476" i="1"/>
  <c r="K4477" i="1"/>
  <c r="L4477" i="1"/>
  <c r="K4478" i="1"/>
  <c r="L4478" i="1"/>
  <c r="K4479" i="1"/>
  <c r="L4479" i="1"/>
  <c r="K4480" i="1"/>
  <c r="L4480" i="1"/>
  <c r="K4481" i="1"/>
  <c r="L4481" i="1"/>
  <c r="K4482" i="1"/>
  <c r="L4482" i="1"/>
  <c r="K4483" i="1"/>
  <c r="L4483" i="1"/>
  <c r="K4484" i="1"/>
  <c r="L4484" i="1"/>
  <c r="K4485" i="1"/>
  <c r="L4485" i="1"/>
  <c r="K4486" i="1"/>
  <c r="L4486" i="1"/>
  <c r="K4487" i="1"/>
  <c r="L4487" i="1"/>
  <c r="K4488" i="1"/>
  <c r="L4488" i="1"/>
  <c r="K4489" i="1"/>
  <c r="L4489" i="1"/>
  <c r="K4490" i="1"/>
  <c r="L4490" i="1"/>
  <c r="K4491" i="1"/>
  <c r="L4491" i="1"/>
  <c r="K4492" i="1"/>
  <c r="L4492" i="1"/>
  <c r="K4493" i="1"/>
  <c r="L4493" i="1"/>
  <c r="K4494" i="1"/>
  <c r="L4494" i="1"/>
  <c r="K4495" i="1"/>
  <c r="L4495" i="1"/>
  <c r="K4496" i="1"/>
  <c r="L4496" i="1"/>
  <c r="K4497" i="1"/>
  <c r="L4497" i="1"/>
  <c r="K4498" i="1"/>
  <c r="L4498" i="1"/>
  <c r="K4499" i="1"/>
  <c r="L4499" i="1"/>
  <c r="K4500" i="1"/>
  <c r="L4500" i="1"/>
  <c r="K4501" i="1"/>
  <c r="L4501" i="1"/>
  <c r="K4502" i="1"/>
  <c r="L4502" i="1"/>
  <c r="K4503" i="1"/>
  <c r="L4503" i="1"/>
  <c r="K4504" i="1"/>
  <c r="L4504" i="1"/>
  <c r="K4505" i="1"/>
  <c r="L4505" i="1"/>
  <c r="K4506" i="1"/>
  <c r="L4506" i="1"/>
  <c r="K4507" i="1"/>
  <c r="L4507" i="1"/>
  <c r="K4508" i="1"/>
  <c r="L4508" i="1"/>
  <c r="K4509" i="1"/>
  <c r="L4509" i="1"/>
  <c r="K4510" i="1"/>
  <c r="L4510" i="1"/>
  <c r="K4511" i="1"/>
  <c r="L4511" i="1"/>
  <c r="K4512" i="1"/>
  <c r="L4512" i="1"/>
  <c r="K4513" i="1"/>
  <c r="L4513" i="1"/>
  <c r="K4514" i="1"/>
  <c r="L4514" i="1"/>
  <c r="K4515" i="1"/>
  <c r="L4515" i="1"/>
  <c r="K4516" i="1"/>
  <c r="L4516" i="1"/>
  <c r="K4517" i="1"/>
  <c r="L4517" i="1"/>
  <c r="K4518" i="1"/>
  <c r="L4518" i="1"/>
  <c r="K4519" i="1"/>
  <c r="L4519" i="1"/>
  <c r="K4520" i="1"/>
  <c r="L4520" i="1"/>
  <c r="K4521" i="1"/>
  <c r="L4521" i="1"/>
  <c r="K4522" i="1"/>
  <c r="L4522" i="1"/>
  <c r="K4523" i="1"/>
  <c r="L4523" i="1"/>
  <c r="K4524" i="1"/>
  <c r="L4524" i="1"/>
  <c r="K4525" i="1"/>
  <c r="L4525" i="1"/>
  <c r="K4526" i="1"/>
  <c r="L4526" i="1"/>
  <c r="K4527" i="1"/>
  <c r="L4527" i="1"/>
  <c r="K4528" i="1"/>
  <c r="L4528" i="1"/>
  <c r="K4529" i="1"/>
  <c r="L4529" i="1"/>
  <c r="K4530" i="1"/>
  <c r="L4530" i="1"/>
  <c r="K4531" i="1"/>
  <c r="L4531" i="1"/>
  <c r="K4532" i="1"/>
  <c r="L4532" i="1"/>
  <c r="K4533" i="1"/>
  <c r="L4533" i="1"/>
  <c r="K4534" i="1"/>
  <c r="L4534" i="1"/>
  <c r="K4535" i="1"/>
  <c r="L4535" i="1"/>
  <c r="K4536" i="1"/>
  <c r="L4536" i="1"/>
  <c r="K4537" i="1"/>
  <c r="L4537" i="1"/>
  <c r="K4538" i="1"/>
  <c r="L4538" i="1"/>
  <c r="K4539" i="1"/>
  <c r="L4539" i="1"/>
  <c r="K4540" i="1"/>
  <c r="L4540" i="1"/>
  <c r="K4541" i="1"/>
  <c r="L4541" i="1"/>
  <c r="K4542" i="1"/>
  <c r="L4542" i="1"/>
  <c r="K4543" i="1"/>
  <c r="L4543" i="1"/>
  <c r="K4544" i="1"/>
  <c r="L4544" i="1"/>
  <c r="K4545" i="1"/>
  <c r="L4545" i="1"/>
  <c r="K4546" i="1"/>
  <c r="L4546" i="1"/>
  <c r="K4547" i="1"/>
  <c r="L4547" i="1"/>
  <c r="K4548" i="1"/>
  <c r="L4548" i="1"/>
  <c r="K4549" i="1"/>
  <c r="L4549" i="1"/>
  <c r="K4550" i="1"/>
  <c r="L4550" i="1"/>
  <c r="K4551" i="1"/>
  <c r="L4551" i="1"/>
  <c r="K4552" i="1"/>
  <c r="L4552" i="1"/>
  <c r="K4553" i="1"/>
  <c r="L4553" i="1"/>
  <c r="K4554" i="1"/>
  <c r="L4554" i="1"/>
  <c r="K4555" i="1"/>
  <c r="L4555" i="1"/>
  <c r="K4556" i="1"/>
  <c r="L4556" i="1"/>
  <c r="K4557" i="1"/>
  <c r="L4557" i="1"/>
  <c r="K4558" i="1"/>
  <c r="L4558" i="1"/>
  <c r="K4559" i="1"/>
  <c r="L4559" i="1"/>
  <c r="K4560" i="1"/>
  <c r="L4560" i="1"/>
  <c r="K4561" i="1"/>
  <c r="L4561" i="1"/>
  <c r="K4562" i="1"/>
  <c r="L4562" i="1"/>
  <c r="K4563" i="1"/>
  <c r="L4563" i="1"/>
  <c r="K4564" i="1"/>
  <c r="L4564" i="1"/>
  <c r="K4565" i="1"/>
  <c r="L4565" i="1"/>
  <c r="K4566" i="1"/>
  <c r="L4566" i="1"/>
  <c r="K4567" i="1"/>
  <c r="L4567" i="1"/>
  <c r="K4568" i="1"/>
  <c r="L4568" i="1"/>
  <c r="K4569" i="1"/>
  <c r="L4569" i="1"/>
  <c r="K4570" i="1"/>
  <c r="L4570" i="1"/>
  <c r="K4571" i="1"/>
  <c r="L4571" i="1"/>
  <c r="K4572" i="1"/>
  <c r="L4572" i="1"/>
  <c r="K4573" i="1"/>
  <c r="L4573" i="1"/>
  <c r="K4574" i="1"/>
  <c r="L4574" i="1"/>
  <c r="K4575" i="1"/>
  <c r="L4575" i="1"/>
  <c r="K4576" i="1"/>
  <c r="L4576" i="1"/>
  <c r="K4577" i="1"/>
  <c r="L4577" i="1"/>
  <c r="K4578" i="1"/>
  <c r="L4578" i="1"/>
  <c r="K4579" i="1"/>
  <c r="L4579" i="1"/>
  <c r="K4580" i="1"/>
  <c r="L4580" i="1"/>
  <c r="K4581" i="1"/>
  <c r="L4581" i="1"/>
  <c r="K4582" i="1"/>
  <c r="L4582" i="1"/>
  <c r="K4583" i="1"/>
  <c r="L4583" i="1"/>
  <c r="K4584" i="1"/>
  <c r="L4584" i="1"/>
  <c r="K4585" i="1"/>
  <c r="L4585" i="1"/>
  <c r="K4586" i="1"/>
  <c r="L4586" i="1"/>
  <c r="K4587" i="1"/>
  <c r="L4587" i="1"/>
  <c r="K4588" i="1"/>
  <c r="L4588" i="1"/>
  <c r="K4589" i="1"/>
  <c r="L4589" i="1"/>
  <c r="K4590" i="1"/>
  <c r="L4590" i="1"/>
  <c r="K4591" i="1"/>
  <c r="L4591" i="1"/>
  <c r="K4592" i="1"/>
  <c r="L4592" i="1"/>
  <c r="K4593" i="1"/>
  <c r="L4593" i="1"/>
  <c r="K4594" i="1"/>
  <c r="L4594" i="1"/>
  <c r="K4595" i="1"/>
  <c r="L4595" i="1"/>
  <c r="K4596" i="1"/>
  <c r="L4596" i="1"/>
  <c r="K4597" i="1"/>
  <c r="L4597" i="1"/>
  <c r="K4598" i="1"/>
  <c r="L4598" i="1"/>
  <c r="K4599" i="1"/>
  <c r="L4599" i="1"/>
  <c r="K4600" i="1"/>
  <c r="L4600" i="1"/>
  <c r="K4601" i="1"/>
  <c r="L4601" i="1"/>
  <c r="K4602" i="1"/>
  <c r="L4602" i="1"/>
  <c r="K4603" i="1"/>
  <c r="L4603" i="1"/>
  <c r="K4604" i="1"/>
  <c r="L4604" i="1"/>
  <c r="K4605" i="1"/>
  <c r="L4605" i="1"/>
  <c r="K4606" i="1"/>
  <c r="L4606" i="1"/>
  <c r="K4607" i="1"/>
  <c r="L4607" i="1"/>
  <c r="K4608" i="1"/>
  <c r="L4608" i="1"/>
  <c r="K4609" i="1"/>
  <c r="L4609" i="1"/>
  <c r="K4610" i="1"/>
  <c r="L4610" i="1"/>
  <c r="K4611" i="1"/>
  <c r="L4611" i="1"/>
  <c r="K4612" i="1"/>
  <c r="L4612" i="1"/>
  <c r="K4613" i="1"/>
  <c r="L4613" i="1"/>
  <c r="K4614" i="1"/>
  <c r="L4614" i="1"/>
  <c r="K4615" i="1"/>
  <c r="L4615" i="1"/>
  <c r="K4616" i="1"/>
  <c r="L4616" i="1"/>
  <c r="K4617" i="1"/>
  <c r="L4617" i="1"/>
  <c r="K4618" i="1"/>
  <c r="L4618" i="1"/>
  <c r="K4619" i="1"/>
  <c r="L4619" i="1"/>
  <c r="K4620" i="1"/>
  <c r="L4620" i="1"/>
  <c r="K4621" i="1"/>
  <c r="L4621" i="1"/>
  <c r="K4622" i="1"/>
  <c r="L4622" i="1"/>
  <c r="K4623" i="1"/>
  <c r="L4623" i="1"/>
  <c r="K4624" i="1"/>
  <c r="L4624" i="1"/>
  <c r="K4625" i="1"/>
  <c r="L4625" i="1"/>
  <c r="K4626" i="1"/>
  <c r="L4626" i="1"/>
  <c r="K4627" i="1"/>
  <c r="L4627" i="1"/>
  <c r="K4628" i="1"/>
  <c r="L4628" i="1"/>
  <c r="K4629" i="1"/>
  <c r="L4629" i="1"/>
  <c r="K4630" i="1"/>
  <c r="L4630" i="1"/>
  <c r="K4631" i="1"/>
  <c r="L4631" i="1"/>
  <c r="K4632" i="1"/>
  <c r="L4632" i="1"/>
  <c r="K4633" i="1"/>
  <c r="L4633" i="1"/>
  <c r="K4634" i="1"/>
  <c r="L4634" i="1"/>
  <c r="K4635" i="1"/>
  <c r="L4635" i="1"/>
  <c r="K4636" i="1"/>
  <c r="L4636" i="1"/>
  <c r="K4637" i="1"/>
  <c r="L4637" i="1"/>
  <c r="K4638" i="1"/>
  <c r="L4638" i="1"/>
  <c r="K4639" i="1"/>
  <c r="L4639" i="1"/>
  <c r="K4640" i="1"/>
  <c r="L4640" i="1"/>
  <c r="K4641" i="1"/>
  <c r="L4641" i="1"/>
  <c r="K4642" i="1"/>
  <c r="L4642" i="1"/>
  <c r="K4643" i="1"/>
  <c r="L4643" i="1"/>
  <c r="K4644" i="1"/>
  <c r="L4644" i="1"/>
  <c r="K4645" i="1"/>
  <c r="L4645" i="1"/>
  <c r="K4646" i="1"/>
  <c r="L4646" i="1"/>
  <c r="K4647" i="1"/>
  <c r="L4647" i="1"/>
  <c r="K4648" i="1"/>
  <c r="L4648" i="1"/>
  <c r="K4649" i="1"/>
  <c r="L4649" i="1"/>
  <c r="K4650" i="1"/>
  <c r="L4650" i="1"/>
  <c r="K4651" i="1"/>
  <c r="L4651" i="1"/>
  <c r="K4652" i="1"/>
  <c r="L4652" i="1"/>
  <c r="K4653" i="1"/>
  <c r="L4653" i="1"/>
  <c r="K4654" i="1"/>
  <c r="L4654" i="1"/>
  <c r="K4655" i="1"/>
  <c r="L4655" i="1"/>
  <c r="K4656" i="1"/>
  <c r="L4656" i="1"/>
  <c r="K4657" i="1"/>
  <c r="L4657" i="1"/>
  <c r="K4658" i="1"/>
  <c r="L4658" i="1"/>
  <c r="K4659" i="1"/>
  <c r="L4659" i="1"/>
  <c r="K4660" i="1"/>
  <c r="L4660" i="1"/>
  <c r="K4661" i="1"/>
  <c r="L4661" i="1"/>
  <c r="K4662" i="1"/>
  <c r="L4662" i="1"/>
  <c r="K4663" i="1"/>
  <c r="L4663" i="1"/>
  <c r="K4664" i="1"/>
  <c r="L4664" i="1"/>
  <c r="K4665" i="1"/>
  <c r="L4665" i="1"/>
  <c r="K4666" i="1"/>
  <c r="L4666" i="1"/>
  <c r="K4667" i="1"/>
  <c r="L4667" i="1"/>
  <c r="K4668" i="1"/>
  <c r="L4668" i="1"/>
  <c r="K4669" i="1"/>
  <c r="L4669" i="1"/>
  <c r="K4670" i="1"/>
  <c r="L4670" i="1"/>
  <c r="K4671" i="1"/>
  <c r="L4671" i="1"/>
  <c r="K4672" i="1"/>
  <c r="L4672" i="1"/>
  <c r="K4673" i="1"/>
  <c r="L4673" i="1"/>
  <c r="K4674" i="1"/>
  <c r="L4674" i="1"/>
  <c r="K4675" i="1"/>
  <c r="L4675" i="1"/>
  <c r="K4676" i="1"/>
  <c r="L4676" i="1"/>
  <c r="K4677" i="1"/>
  <c r="L4677" i="1"/>
  <c r="K4678" i="1"/>
  <c r="L4678" i="1"/>
  <c r="K4679" i="1"/>
  <c r="L4679" i="1"/>
  <c r="K4680" i="1"/>
  <c r="L4680" i="1"/>
  <c r="K4681" i="1"/>
  <c r="L4681" i="1"/>
  <c r="K4682" i="1"/>
  <c r="L4682" i="1"/>
  <c r="K4683" i="1"/>
  <c r="L4683" i="1"/>
  <c r="K4684" i="1"/>
  <c r="L4684" i="1"/>
  <c r="K4685" i="1"/>
  <c r="L4685" i="1"/>
  <c r="K4686" i="1"/>
  <c r="L4686" i="1"/>
  <c r="K4687" i="1"/>
  <c r="L4687" i="1"/>
  <c r="K4688" i="1"/>
  <c r="L4688" i="1"/>
  <c r="K4689" i="1"/>
  <c r="L4689" i="1"/>
  <c r="K4690" i="1"/>
  <c r="L4690" i="1"/>
  <c r="K4691" i="1"/>
  <c r="L4691" i="1"/>
  <c r="K4692" i="1"/>
  <c r="L4692" i="1"/>
  <c r="K4693" i="1"/>
  <c r="L4693" i="1"/>
  <c r="K4694" i="1"/>
  <c r="L4694" i="1"/>
  <c r="K4695" i="1"/>
  <c r="L4695" i="1"/>
  <c r="K4696" i="1"/>
  <c r="L4696" i="1"/>
  <c r="K4697" i="1"/>
  <c r="L4697" i="1"/>
  <c r="K4698" i="1"/>
  <c r="L4698" i="1"/>
  <c r="K4699" i="1"/>
  <c r="L4699" i="1"/>
  <c r="K4700" i="1"/>
  <c r="L4700" i="1"/>
  <c r="K4701" i="1"/>
  <c r="L4701" i="1"/>
  <c r="K4702" i="1"/>
  <c r="L4702" i="1"/>
  <c r="K4703" i="1"/>
  <c r="L4703" i="1"/>
  <c r="K4704" i="1"/>
  <c r="L4704" i="1"/>
  <c r="K4705" i="1"/>
  <c r="L4705" i="1"/>
  <c r="K4706" i="1"/>
  <c r="L4706" i="1"/>
  <c r="K4707" i="1"/>
  <c r="L4707" i="1"/>
  <c r="K4708" i="1"/>
  <c r="L4708" i="1"/>
  <c r="K4709" i="1"/>
  <c r="L4709" i="1"/>
  <c r="K4710" i="1"/>
  <c r="L4710" i="1"/>
  <c r="K4711" i="1"/>
  <c r="L4711" i="1"/>
  <c r="K4712" i="1"/>
  <c r="L4712" i="1"/>
  <c r="K4713" i="1"/>
  <c r="L4713" i="1"/>
  <c r="K4714" i="1"/>
  <c r="L4714" i="1"/>
  <c r="K4715" i="1"/>
  <c r="L4715" i="1"/>
  <c r="K4716" i="1"/>
  <c r="L4716" i="1"/>
  <c r="K4717" i="1"/>
  <c r="L4717" i="1"/>
  <c r="K4718" i="1"/>
  <c r="L4718" i="1"/>
  <c r="K4719" i="1"/>
  <c r="L4719" i="1"/>
  <c r="K4720" i="1"/>
  <c r="L4720" i="1"/>
  <c r="K4721" i="1"/>
  <c r="L4721" i="1"/>
  <c r="K4722" i="1"/>
  <c r="L4722" i="1"/>
  <c r="K4723" i="1"/>
  <c r="L4723" i="1"/>
  <c r="K4724" i="1"/>
  <c r="L4724" i="1"/>
  <c r="K4725" i="1"/>
  <c r="L4725" i="1"/>
  <c r="K4726" i="1"/>
  <c r="L4726" i="1"/>
  <c r="K4727" i="1"/>
  <c r="L4727" i="1"/>
  <c r="K4728" i="1"/>
  <c r="L4728" i="1"/>
  <c r="K4729" i="1"/>
  <c r="L4729" i="1"/>
  <c r="K4730" i="1"/>
  <c r="L4730" i="1"/>
  <c r="K4731" i="1"/>
  <c r="L4731" i="1"/>
  <c r="K4732" i="1"/>
  <c r="L4732" i="1"/>
  <c r="K4733" i="1"/>
  <c r="L4733" i="1"/>
  <c r="K4734" i="1"/>
  <c r="L4734" i="1"/>
  <c r="K4735" i="1"/>
  <c r="L4735" i="1"/>
  <c r="K4736" i="1"/>
  <c r="L4736" i="1"/>
  <c r="K4737" i="1"/>
  <c r="L4737" i="1"/>
  <c r="K4738" i="1"/>
  <c r="L4738" i="1"/>
  <c r="K4739" i="1"/>
  <c r="L4739" i="1"/>
  <c r="K4740" i="1"/>
  <c r="L4740" i="1"/>
  <c r="K4741" i="1"/>
  <c r="L4741" i="1"/>
  <c r="K4742" i="1"/>
  <c r="L4742" i="1"/>
  <c r="K4743" i="1"/>
  <c r="L4743" i="1"/>
  <c r="K4744" i="1"/>
  <c r="L4744" i="1"/>
  <c r="K4745" i="1"/>
  <c r="L4745" i="1"/>
  <c r="K4746" i="1"/>
  <c r="L4746" i="1"/>
  <c r="K4747" i="1"/>
  <c r="L4747" i="1"/>
  <c r="K4748" i="1"/>
  <c r="L4748" i="1"/>
  <c r="K4749" i="1"/>
  <c r="L4749" i="1"/>
  <c r="K4750" i="1"/>
  <c r="L4750" i="1"/>
  <c r="K4751" i="1"/>
  <c r="L4751" i="1"/>
  <c r="K4752" i="1"/>
  <c r="L4752" i="1"/>
  <c r="K4753" i="1"/>
  <c r="L4753" i="1"/>
  <c r="K4754" i="1"/>
  <c r="L4754" i="1"/>
  <c r="K4755" i="1"/>
  <c r="L4755" i="1"/>
  <c r="K4756" i="1"/>
  <c r="L4756" i="1"/>
  <c r="K4757" i="1"/>
  <c r="L4757" i="1"/>
  <c r="K4758" i="1"/>
  <c r="L4758" i="1"/>
  <c r="K4759" i="1"/>
  <c r="L4759" i="1"/>
  <c r="K4760" i="1"/>
  <c r="L4760" i="1"/>
  <c r="K4761" i="1"/>
  <c r="L4761" i="1"/>
  <c r="K4762" i="1"/>
  <c r="L4762" i="1"/>
  <c r="K4763" i="1"/>
  <c r="L4763" i="1"/>
  <c r="K4764" i="1"/>
  <c r="L4764" i="1"/>
  <c r="K4765" i="1"/>
  <c r="L4765" i="1"/>
  <c r="K4766" i="1"/>
  <c r="L4766" i="1"/>
  <c r="K4767" i="1"/>
  <c r="L4767" i="1"/>
  <c r="K4768" i="1"/>
  <c r="L4768" i="1"/>
  <c r="K4769" i="1"/>
  <c r="L4769" i="1"/>
  <c r="K4770" i="1"/>
  <c r="L4770" i="1"/>
  <c r="K4771" i="1"/>
  <c r="L4771" i="1"/>
  <c r="K4772" i="1"/>
  <c r="L4772" i="1"/>
  <c r="K4773" i="1"/>
  <c r="L4773" i="1"/>
  <c r="K4774" i="1"/>
  <c r="L4774" i="1"/>
  <c r="K4775" i="1"/>
  <c r="L4775" i="1"/>
  <c r="K4776" i="1"/>
  <c r="L4776" i="1"/>
  <c r="K4777" i="1"/>
  <c r="L4777" i="1"/>
  <c r="K4778" i="1"/>
  <c r="L4778" i="1"/>
  <c r="K4779" i="1"/>
  <c r="L4779" i="1"/>
  <c r="K4780" i="1"/>
  <c r="L4780" i="1"/>
  <c r="K4781" i="1"/>
  <c r="L4781" i="1"/>
  <c r="K4782" i="1"/>
  <c r="L4782" i="1"/>
  <c r="K4783" i="1"/>
  <c r="L4783" i="1"/>
  <c r="K4784" i="1"/>
  <c r="L4784" i="1"/>
  <c r="K4785" i="1"/>
  <c r="L4785" i="1"/>
  <c r="K4786" i="1"/>
  <c r="L4786" i="1"/>
  <c r="K4787" i="1"/>
  <c r="L4787" i="1"/>
  <c r="K4788" i="1"/>
  <c r="L4788" i="1"/>
  <c r="K4789" i="1"/>
  <c r="L4789" i="1"/>
  <c r="K4790" i="1"/>
  <c r="L4790" i="1"/>
  <c r="K4791" i="1"/>
  <c r="L4791" i="1"/>
  <c r="K4792" i="1"/>
  <c r="L4792" i="1"/>
  <c r="K4793" i="1"/>
  <c r="L4793" i="1"/>
  <c r="K4794" i="1"/>
  <c r="L4794" i="1"/>
  <c r="K4795" i="1"/>
  <c r="L4795" i="1"/>
  <c r="K4796" i="1"/>
  <c r="L4796" i="1"/>
  <c r="K4797" i="1"/>
  <c r="L4797" i="1"/>
  <c r="K4798" i="1"/>
  <c r="L4798" i="1"/>
  <c r="K4799" i="1"/>
  <c r="L4799" i="1"/>
  <c r="K4800" i="1"/>
  <c r="L4800" i="1"/>
  <c r="K4801" i="1"/>
  <c r="L4801" i="1"/>
  <c r="K4802" i="1"/>
  <c r="L4802" i="1"/>
  <c r="K4803" i="1"/>
  <c r="L4803" i="1"/>
  <c r="K4804" i="1"/>
  <c r="L4804" i="1"/>
  <c r="K4805" i="1"/>
  <c r="L4805" i="1"/>
  <c r="K4806" i="1"/>
  <c r="L4806" i="1"/>
  <c r="K4807" i="1"/>
  <c r="L4807" i="1"/>
  <c r="K4808" i="1"/>
  <c r="L4808" i="1"/>
  <c r="K4809" i="1"/>
  <c r="L4809" i="1"/>
  <c r="K4810" i="1"/>
  <c r="L4810" i="1"/>
  <c r="K4811" i="1"/>
  <c r="L4811" i="1"/>
  <c r="K4812" i="1"/>
  <c r="L4812" i="1"/>
  <c r="K4813" i="1"/>
  <c r="L4813" i="1"/>
  <c r="K4814" i="1"/>
  <c r="L4814" i="1"/>
  <c r="K4815" i="1"/>
  <c r="L4815" i="1"/>
  <c r="K4816" i="1"/>
  <c r="L4816" i="1"/>
  <c r="K4817" i="1"/>
  <c r="L4817" i="1"/>
  <c r="K4818" i="1"/>
  <c r="L4818" i="1"/>
  <c r="K4819" i="1"/>
  <c r="L4819" i="1"/>
  <c r="K4820" i="1"/>
  <c r="L4820" i="1"/>
  <c r="K4821" i="1"/>
  <c r="L4821" i="1"/>
  <c r="K4822" i="1"/>
  <c r="L4822" i="1"/>
  <c r="K4823" i="1"/>
  <c r="L4823" i="1"/>
  <c r="K4824" i="1"/>
  <c r="L4824" i="1"/>
  <c r="K4825" i="1"/>
  <c r="L4825" i="1"/>
  <c r="K4826" i="1"/>
  <c r="L4826" i="1"/>
  <c r="K4827" i="1"/>
  <c r="L4827" i="1"/>
  <c r="K4828" i="1"/>
  <c r="L4828" i="1"/>
  <c r="K4829" i="1"/>
  <c r="L4829" i="1"/>
  <c r="K4830" i="1"/>
  <c r="L4830" i="1"/>
  <c r="K4831" i="1"/>
  <c r="L4831" i="1"/>
  <c r="K4832" i="1"/>
  <c r="L4832" i="1"/>
  <c r="K4833" i="1"/>
  <c r="L4833" i="1"/>
  <c r="K4834" i="1"/>
  <c r="L4834" i="1"/>
  <c r="K4835" i="1"/>
  <c r="L4835" i="1"/>
  <c r="K4836" i="1"/>
  <c r="L4836" i="1"/>
  <c r="K4837" i="1"/>
  <c r="L4837" i="1"/>
  <c r="K4838" i="1"/>
  <c r="L4838" i="1"/>
  <c r="K4839" i="1"/>
  <c r="L4839" i="1"/>
  <c r="K4840" i="1"/>
  <c r="L4840" i="1"/>
  <c r="K4841" i="1"/>
  <c r="L4841" i="1"/>
  <c r="K4842" i="1"/>
  <c r="L4842" i="1"/>
  <c r="K4843" i="1"/>
  <c r="L4843" i="1"/>
  <c r="K4844" i="1"/>
  <c r="L4844" i="1"/>
  <c r="K4845" i="1"/>
  <c r="L4845" i="1"/>
  <c r="K4846" i="1"/>
  <c r="L4846" i="1"/>
  <c r="K4847" i="1"/>
  <c r="L4847" i="1"/>
  <c r="K4848" i="1"/>
  <c r="L4848" i="1"/>
  <c r="K4849" i="1"/>
  <c r="L4849" i="1"/>
  <c r="K4850" i="1"/>
  <c r="L4850" i="1"/>
  <c r="K4851" i="1"/>
  <c r="L4851" i="1"/>
  <c r="K4852" i="1"/>
  <c r="L4852" i="1"/>
  <c r="K4853" i="1"/>
  <c r="L4853" i="1"/>
  <c r="K4854" i="1"/>
  <c r="L4854" i="1"/>
  <c r="K4855" i="1"/>
  <c r="L4855" i="1"/>
  <c r="K4856" i="1"/>
  <c r="L4856" i="1"/>
  <c r="K4857" i="1"/>
  <c r="L4857" i="1"/>
  <c r="K4858" i="1"/>
  <c r="L4858" i="1"/>
  <c r="K4859" i="1"/>
  <c r="L4859" i="1"/>
  <c r="K4860" i="1"/>
  <c r="L4860" i="1"/>
  <c r="K4861" i="1"/>
  <c r="L4861" i="1"/>
  <c r="K4862" i="1"/>
  <c r="L4862" i="1"/>
  <c r="K4863" i="1"/>
  <c r="L4863" i="1"/>
  <c r="K4864" i="1"/>
  <c r="L4864" i="1"/>
  <c r="K4865" i="1"/>
  <c r="L4865" i="1"/>
  <c r="K4866" i="1"/>
  <c r="L4866" i="1"/>
  <c r="K4867" i="1"/>
  <c r="L4867" i="1"/>
  <c r="K4868" i="1"/>
  <c r="L4868" i="1"/>
  <c r="K4869" i="1"/>
  <c r="L4869" i="1"/>
  <c r="K4870" i="1"/>
  <c r="L4870" i="1"/>
  <c r="K4871" i="1"/>
  <c r="L4871" i="1"/>
  <c r="K4872" i="1"/>
  <c r="L4872" i="1"/>
  <c r="K4873" i="1"/>
  <c r="L4873" i="1"/>
  <c r="K4874" i="1"/>
  <c r="L4874" i="1"/>
  <c r="K4875" i="1"/>
  <c r="L4875" i="1"/>
  <c r="K4876" i="1"/>
  <c r="L4876" i="1"/>
  <c r="K4877" i="1"/>
  <c r="L4877" i="1"/>
  <c r="K4878" i="1"/>
  <c r="L4878" i="1"/>
  <c r="K4879" i="1"/>
  <c r="L4879" i="1"/>
  <c r="K4880" i="1"/>
  <c r="L4880" i="1"/>
  <c r="K4881" i="1"/>
  <c r="L4881" i="1"/>
  <c r="K4882" i="1"/>
  <c r="L4882" i="1"/>
  <c r="K4883" i="1"/>
  <c r="L4883" i="1"/>
  <c r="K4884" i="1"/>
  <c r="L4884" i="1"/>
  <c r="K4885" i="1"/>
  <c r="L4885" i="1"/>
  <c r="K4886" i="1"/>
  <c r="L4886" i="1"/>
  <c r="K4887" i="1"/>
  <c r="L4887" i="1"/>
  <c r="K4888" i="1"/>
  <c r="L4888" i="1"/>
  <c r="K4889" i="1"/>
  <c r="L4889" i="1"/>
  <c r="K4890" i="1"/>
  <c r="L4890" i="1"/>
  <c r="K4891" i="1"/>
  <c r="L4891" i="1"/>
  <c r="K4892" i="1"/>
  <c r="L4892" i="1"/>
  <c r="K4893" i="1"/>
  <c r="L4893" i="1"/>
  <c r="K4894" i="1"/>
  <c r="L4894" i="1"/>
  <c r="K4895" i="1"/>
  <c r="L4895" i="1"/>
  <c r="K4896" i="1"/>
  <c r="L4896" i="1"/>
  <c r="K4897" i="1"/>
  <c r="L4897" i="1"/>
  <c r="K4898" i="1"/>
  <c r="L4898" i="1"/>
  <c r="K4899" i="1"/>
  <c r="L4899" i="1"/>
  <c r="K4900" i="1"/>
  <c r="L4900" i="1"/>
  <c r="K4901" i="1"/>
  <c r="L4901" i="1"/>
  <c r="K4902" i="1"/>
  <c r="L4902" i="1"/>
  <c r="K4903" i="1"/>
  <c r="L4903" i="1"/>
  <c r="K4904" i="1"/>
  <c r="L4904" i="1"/>
  <c r="K4905" i="1"/>
  <c r="L4905" i="1"/>
  <c r="K4906" i="1"/>
  <c r="L4906" i="1"/>
  <c r="K4907" i="1"/>
  <c r="L4907" i="1"/>
  <c r="K4908" i="1"/>
  <c r="L4908" i="1"/>
  <c r="K4909" i="1"/>
  <c r="L4909" i="1"/>
  <c r="K4910" i="1"/>
  <c r="L4910" i="1"/>
  <c r="K4911" i="1"/>
  <c r="L4911" i="1"/>
  <c r="K4912" i="1"/>
  <c r="L4912" i="1"/>
  <c r="K4913" i="1"/>
  <c r="L4913" i="1"/>
  <c r="K4914" i="1"/>
  <c r="L4914" i="1"/>
  <c r="K4915" i="1"/>
  <c r="L4915" i="1"/>
  <c r="K4916" i="1"/>
  <c r="L4916" i="1"/>
  <c r="K4917" i="1"/>
  <c r="L4917" i="1"/>
  <c r="K4918" i="1"/>
  <c r="L4918" i="1"/>
  <c r="K4919" i="1"/>
  <c r="L4919" i="1"/>
  <c r="K4920" i="1"/>
  <c r="L4920" i="1"/>
  <c r="K4921" i="1"/>
  <c r="L4921" i="1"/>
  <c r="K4922" i="1"/>
  <c r="L4922" i="1"/>
  <c r="K4923" i="1"/>
  <c r="L4923" i="1"/>
  <c r="K4924" i="1"/>
  <c r="L4924" i="1"/>
  <c r="K4925" i="1"/>
  <c r="L4925" i="1"/>
  <c r="K4926" i="1"/>
  <c r="L4926" i="1"/>
  <c r="K4927" i="1"/>
  <c r="L4927" i="1"/>
  <c r="K4928" i="1"/>
  <c r="L4928" i="1"/>
  <c r="K4929" i="1"/>
  <c r="L4929" i="1"/>
  <c r="K4930" i="1"/>
  <c r="L4930" i="1"/>
  <c r="K4931" i="1"/>
  <c r="L4931" i="1"/>
  <c r="K4932" i="1"/>
  <c r="L4932" i="1"/>
  <c r="K4933" i="1"/>
  <c r="L4933" i="1"/>
  <c r="K4934" i="1"/>
  <c r="L4934" i="1"/>
  <c r="K4935" i="1"/>
  <c r="L4935" i="1"/>
  <c r="K4936" i="1"/>
  <c r="L4936" i="1"/>
  <c r="K4937" i="1"/>
  <c r="L4937" i="1"/>
  <c r="K4938" i="1"/>
  <c r="L4938" i="1"/>
  <c r="K4939" i="1"/>
  <c r="L4939" i="1"/>
  <c r="K4940" i="1"/>
  <c r="L4940" i="1"/>
  <c r="K4941" i="1"/>
  <c r="L4941" i="1"/>
  <c r="K4942" i="1"/>
  <c r="L4942" i="1"/>
  <c r="K4943" i="1"/>
  <c r="L4943" i="1"/>
  <c r="K4944" i="1"/>
  <c r="L4944" i="1"/>
  <c r="K4945" i="1"/>
  <c r="L4945" i="1"/>
  <c r="K4946" i="1"/>
  <c r="L4946" i="1"/>
  <c r="K4947" i="1"/>
  <c r="L4947" i="1"/>
  <c r="K4948" i="1"/>
  <c r="L4948" i="1"/>
  <c r="K4949" i="1"/>
  <c r="L4949" i="1"/>
  <c r="K4950" i="1"/>
  <c r="L4950" i="1"/>
  <c r="K4951" i="1"/>
  <c r="L4951" i="1"/>
  <c r="K4952" i="1"/>
  <c r="L4952" i="1"/>
  <c r="K4953" i="1"/>
  <c r="L4953" i="1"/>
  <c r="K4954" i="1"/>
  <c r="L4954" i="1"/>
  <c r="K4955" i="1"/>
  <c r="L4955" i="1"/>
  <c r="K4956" i="1"/>
  <c r="L4956" i="1"/>
  <c r="K4957" i="1"/>
  <c r="L4957" i="1"/>
  <c r="K4958" i="1"/>
  <c r="L4958" i="1"/>
  <c r="K4959" i="1"/>
  <c r="L4959" i="1"/>
  <c r="K4960" i="1"/>
  <c r="L4960" i="1"/>
  <c r="K4961" i="1"/>
  <c r="L4961" i="1"/>
  <c r="K4962" i="1"/>
  <c r="L4962" i="1"/>
  <c r="K4963" i="1"/>
  <c r="L4963" i="1"/>
  <c r="K4964" i="1"/>
  <c r="L4964" i="1"/>
  <c r="K4965" i="1"/>
  <c r="L4965" i="1"/>
  <c r="K4966" i="1"/>
  <c r="L4966" i="1"/>
  <c r="K4967" i="1"/>
  <c r="L4967" i="1"/>
  <c r="K4968" i="1"/>
  <c r="L4968" i="1"/>
  <c r="K4969" i="1"/>
  <c r="L4969" i="1"/>
  <c r="K4970" i="1"/>
  <c r="L4970" i="1"/>
  <c r="K4971" i="1"/>
  <c r="L4971" i="1"/>
  <c r="K4972" i="1"/>
  <c r="L4972" i="1"/>
  <c r="K4973" i="1"/>
  <c r="L4973" i="1"/>
  <c r="K4974" i="1"/>
  <c r="L4974" i="1"/>
  <c r="K4975" i="1"/>
  <c r="L4975" i="1"/>
  <c r="K4976" i="1"/>
  <c r="L4976" i="1"/>
  <c r="K4977" i="1"/>
  <c r="L4977" i="1"/>
  <c r="K4978" i="1"/>
  <c r="L4978" i="1"/>
  <c r="K4979" i="1"/>
  <c r="L4979" i="1"/>
  <c r="K4980" i="1"/>
  <c r="L4980" i="1"/>
  <c r="K4981" i="1"/>
  <c r="L4981" i="1"/>
  <c r="K4982" i="1"/>
  <c r="L4982" i="1"/>
  <c r="K4983" i="1"/>
  <c r="L4983" i="1"/>
  <c r="K4984" i="1"/>
  <c r="L4984" i="1"/>
  <c r="K4985" i="1"/>
  <c r="L4985" i="1"/>
  <c r="K4986" i="1"/>
  <c r="L4986" i="1"/>
  <c r="K4987" i="1"/>
  <c r="L4987" i="1"/>
  <c r="K4988" i="1"/>
  <c r="L4988" i="1"/>
  <c r="K4989" i="1"/>
  <c r="L4989" i="1"/>
  <c r="K4990" i="1"/>
  <c r="L4990" i="1"/>
  <c r="K4991" i="1"/>
  <c r="L4991" i="1"/>
  <c r="K4992" i="1"/>
  <c r="L4992" i="1"/>
  <c r="K4993" i="1"/>
  <c r="L4993" i="1"/>
  <c r="K4994" i="1"/>
  <c r="L4994" i="1"/>
  <c r="K4995" i="1"/>
  <c r="L4995" i="1"/>
  <c r="K4996" i="1"/>
  <c r="L4996" i="1"/>
  <c r="K4997" i="1"/>
  <c r="L4997" i="1"/>
  <c r="K4998" i="1"/>
  <c r="L4998" i="1"/>
  <c r="K4999" i="1"/>
  <c r="L4999" i="1"/>
  <c r="K5000" i="1"/>
  <c r="L5000" i="1"/>
  <c r="K5001" i="1"/>
  <c r="L5001" i="1"/>
  <c r="K5002" i="1"/>
  <c r="L5002" i="1"/>
  <c r="K5003" i="1"/>
  <c r="L5003" i="1"/>
  <c r="K5004" i="1"/>
  <c r="L5004" i="1"/>
  <c r="K5005" i="1"/>
  <c r="L5005" i="1"/>
  <c r="K5006" i="1"/>
  <c r="L5006" i="1"/>
  <c r="K5007" i="1"/>
  <c r="L5007" i="1"/>
  <c r="K5008" i="1"/>
  <c r="L5008" i="1"/>
  <c r="K5009" i="1"/>
  <c r="L5009" i="1"/>
  <c r="K5010" i="1"/>
  <c r="L5010" i="1"/>
  <c r="K5011" i="1"/>
  <c r="L5011" i="1"/>
  <c r="K5012" i="1"/>
  <c r="L5012" i="1"/>
  <c r="K5013" i="1"/>
  <c r="L5013" i="1"/>
  <c r="K5014" i="1"/>
  <c r="L5014" i="1"/>
  <c r="K5015" i="1"/>
  <c r="L5015" i="1"/>
  <c r="K5016" i="1"/>
  <c r="L5016" i="1"/>
  <c r="K5017" i="1"/>
  <c r="L5017" i="1"/>
  <c r="K5018" i="1"/>
  <c r="L5018" i="1"/>
  <c r="K5019" i="1"/>
  <c r="L5019" i="1"/>
  <c r="K5020" i="1"/>
  <c r="L5020" i="1"/>
  <c r="K5021" i="1"/>
  <c r="L5021" i="1"/>
  <c r="K5022" i="1"/>
  <c r="L5022" i="1"/>
  <c r="K5023" i="1"/>
  <c r="L5023" i="1"/>
  <c r="K5024" i="1"/>
  <c r="L5024" i="1"/>
  <c r="K5025" i="1"/>
  <c r="L5025" i="1"/>
  <c r="K5026" i="1"/>
  <c r="L5026" i="1"/>
  <c r="K5027" i="1"/>
  <c r="L5027" i="1"/>
  <c r="K5028" i="1"/>
  <c r="L5028" i="1"/>
  <c r="K5029" i="1"/>
  <c r="L5029" i="1"/>
  <c r="K5030" i="1"/>
  <c r="L5030" i="1"/>
  <c r="K5031" i="1"/>
  <c r="L5031" i="1"/>
  <c r="K5032" i="1"/>
  <c r="L5032" i="1"/>
  <c r="K5033" i="1"/>
  <c r="L5033" i="1"/>
  <c r="K5034" i="1"/>
  <c r="L5034" i="1"/>
  <c r="K5035" i="1"/>
  <c r="L5035" i="1"/>
  <c r="K5036" i="1"/>
  <c r="L5036" i="1"/>
  <c r="K5037" i="1"/>
  <c r="L5037" i="1"/>
  <c r="K5038" i="1"/>
  <c r="L5038" i="1"/>
  <c r="K5039" i="1"/>
  <c r="L5039" i="1"/>
  <c r="K5040" i="1"/>
  <c r="L5040" i="1"/>
  <c r="K5041" i="1"/>
  <c r="L5041" i="1"/>
  <c r="K5042" i="1"/>
  <c r="L5042" i="1"/>
  <c r="K5043" i="1"/>
  <c r="L5043" i="1"/>
  <c r="K5044" i="1"/>
  <c r="L5044" i="1"/>
  <c r="K5045" i="1"/>
  <c r="L5045" i="1"/>
  <c r="K5046" i="1"/>
  <c r="L5046" i="1"/>
  <c r="K5047" i="1"/>
  <c r="L5047" i="1"/>
  <c r="K5048" i="1"/>
  <c r="L5048" i="1"/>
  <c r="K5049" i="1"/>
  <c r="L5049" i="1"/>
  <c r="K5050" i="1"/>
  <c r="L5050" i="1"/>
  <c r="K5051" i="1"/>
  <c r="L5051" i="1"/>
  <c r="K5052" i="1"/>
  <c r="L5052" i="1"/>
  <c r="K5053" i="1"/>
  <c r="L5053" i="1"/>
  <c r="K5054" i="1"/>
  <c r="L5054" i="1"/>
  <c r="K5055" i="1"/>
  <c r="L5055" i="1"/>
  <c r="K5056" i="1"/>
  <c r="L5056" i="1"/>
  <c r="K5057" i="1"/>
  <c r="L5057" i="1"/>
  <c r="K5058" i="1"/>
  <c r="L5058" i="1"/>
  <c r="K5059" i="1"/>
  <c r="L5059" i="1"/>
  <c r="K5060" i="1"/>
  <c r="L5060" i="1"/>
  <c r="K5061" i="1"/>
  <c r="L5061" i="1"/>
  <c r="K5062" i="1"/>
  <c r="L5062" i="1"/>
  <c r="K5063" i="1"/>
  <c r="L5063" i="1"/>
  <c r="K5064" i="1"/>
  <c r="L5064" i="1"/>
  <c r="K5065" i="1"/>
  <c r="L5065" i="1"/>
  <c r="K5066" i="1"/>
  <c r="L5066" i="1"/>
  <c r="K5067" i="1"/>
  <c r="L5067" i="1"/>
  <c r="K5068" i="1"/>
  <c r="L5068" i="1"/>
  <c r="K5069" i="1"/>
  <c r="L5069" i="1"/>
  <c r="K5070" i="1"/>
  <c r="L5070" i="1"/>
  <c r="K5071" i="1"/>
  <c r="L5071" i="1"/>
  <c r="K5072" i="1"/>
  <c r="L5072" i="1"/>
  <c r="K5073" i="1"/>
  <c r="L5073" i="1"/>
  <c r="K5074" i="1"/>
  <c r="L5074" i="1"/>
  <c r="K5075" i="1"/>
  <c r="L5075" i="1"/>
  <c r="K5076" i="1"/>
  <c r="L5076" i="1"/>
  <c r="K5077" i="1"/>
  <c r="L5077" i="1"/>
  <c r="K5078" i="1"/>
  <c r="L5078" i="1"/>
  <c r="K5079" i="1"/>
  <c r="L5079" i="1"/>
  <c r="K5080" i="1"/>
  <c r="L5080" i="1"/>
  <c r="K5081" i="1"/>
  <c r="L5081" i="1"/>
  <c r="K5082" i="1"/>
  <c r="L5082" i="1"/>
  <c r="K5083" i="1"/>
  <c r="L5083" i="1"/>
  <c r="K5084" i="1"/>
  <c r="L5084" i="1"/>
  <c r="K5085" i="1"/>
  <c r="L5085" i="1"/>
  <c r="K5086" i="1"/>
  <c r="L5086" i="1"/>
  <c r="K5087" i="1"/>
  <c r="L5087" i="1"/>
  <c r="K5088" i="1"/>
  <c r="L5088" i="1"/>
  <c r="K5089" i="1"/>
  <c r="L5089" i="1"/>
  <c r="K5090" i="1"/>
  <c r="L5090" i="1"/>
  <c r="K5091" i="1"/>
  <c r="L5091" i="1"/>
  <c r="K5092" i="1"/>
  <c r="L5092" i="1"/>
  <c r="K5093" i="1"/>
  <c r="L5093" i="1"/>
  <c r="K5094" i="1"/>
  <c r="L5094" i="1"/>
  <c r="K5095" i="1"/>
  <c r="L5095" i="1"/>
  <c r="K5096" i="1"/>
  <c r="L5096" i="1"/>
  <c r="K5097" i="1"/>
  <c r="L5097" i="1"/>
  <c r="K5098" i="1"/>
  <c r="L5098" i="1"/>
  <c r="K5099" i="1"/>
  <c r="L5099" i="1"/>
  <c r="K5100" i="1"/>
  <c r="L5100" i="1"/>
  <c r="K5101" i="1"/>
  <c r="L5101" i="1"/>
  <c r="K5102" i="1"/>
  <c r="L5102" i="1"/>
  <c r="K5103" i="1"/>
  <c r="L5103" i="1"/>
  <c r="K5104" i="1"/>
  <c r="L5104" i="1"/>
  <c r="K5105" i="1"/>
  <c r="L5105" i="1"/>
  <c r="K5106" i="1"/>
  <c r="L5106" i="1"/>
  <c r="K5107" i="1"/>
  <c r="L5107" i="1"/>
  <c r="K5108" i="1"/>
  <c r="L5108" i="1"/>
  <c r="K5109" i="1"/>
  <c r="L5109" i="1"/>
  <c r="K5110" i="1"/>
  <c r="L5110" i="1"/>
  <c r="K5111" i="1"/>
  <c r="L5111" i="1"/>
  <c r="K5112" i="1"/>
  <c r="L5112" i="1"/>
  <c r="K5113" i="1"/>
  <c r="L5113" i="1"/>
  <c r="K5114" i="1"/>
  <c r="L5114" i="1"/>
  <c r="K5115" i="1"/>
  <c r="L5115" i="1"/>
  <c r="K5116" i="1"/>
  <c r="L5116" i="1"/>
  <c r="K5117" i="1"/>
  <c r="L5117" i="1"/>
  <c r="K5118" i="1"/>
  <c r="L5118" i="1"/>
  <c r="K5119" i="1"/>
  <c r="L5119" i="1"/>
  <c r="K5120" i="1"/>
  <c r="L5120" i="1"/>
  <c r="K5121" i="1"/>
  <c r="L5121" i="1"/>
  <c r="K5122" i="1"/>
  <c r="L5122" i="1"/>
  <c r="K5123" i="1"/>
  <c r="L5123" i="1"/>
  <c r="K5124" i="1"/>
  <c r="L5124" i="1"/>
  <c r="K5125" i="1"/>
  <c r="L5125" i="1"/>
  <c r="K5126" i="1"/>
  <c r="L5126" i="1"/>
  <c r="K5127" i="1"/>
  <c r="L5127" i="1"/>
  <c r="K5128" i="1"/>
  <c r="L5128" i="1"/>
  <c r="K5129" i="1"/>
  <c r="L5129" i="1"/>
  <c r="K5130" i="1"/>
  <c r="L5130" i="1"/>
  <c r="K5131" i="1"/>
  <c r="L5131" i="1"/>
  <c r="K5132" i="1"/>
  <c r="L5132" i="1"/>
  <c r="K5133" i="1"/>
  <c r="L5133" i="1"/>
  <c r="K5134" i="1"/>
  <c r="L5134" i="1"/>
  <c r="K5135" i="1"/>
  <c r="L5135" i="1"/>
  <c r="K5136" i="1"/>
  <c r="L5136" i="1"/>
  <c r="K5137" i="1"/>
  <c r="L5137" i="1"/>
  <c r="K5138" i="1"/>
  <c r="L5138" i="1"/>
  <c r="K5139" i="1"/>
  <c r="L5139" i="1"/>
  <c r="K5140" i="1"/>
  <c r="L5140" i="1"/>
  <c r="K5141" i="1"/>
  <c r="L5141" i="1"/>
  <c r="K5142" i="1"/>
  <c r="L5142" i="1"/>
  <c r="K5143" i="1"/>
  <c r="L5143" i="1"/>
  <c r="K5144" i="1"/>
  <c r="L5144" i="1"/>
  <c r="K5145" i="1"/>
  <c r="L5145" i="1"/>
  <c r="K5146" i="1"/>
  <c r="L5146" i="1"/>
  <c r="K5147" i="1"/>
  <c r="L5147" i="1"/>
  <c r="K5148" i="1"/>
  <c r="L5148" i="1"/>
  <c r="K5149" i="1"/>
  <c r="L5149" i="1"/>
  <c r="K5150" i="1"/>
  <c r="L5150" i="1"/>
  <c r="K5151" i="1"/>
  <c r="L5151" i="1"/>
  <c r="K5152" i="1"/>
  <c r="L5152" i="1"/>
  <c r="K5153" i="1"/>
  <c r="L5153" i="1"/>
  <c r="K5154" i="1"/>
  <c r="L5154" i="1"/>
  <c r="K5155" i="1"/>
  <c r="L5155" i="1"/>
  <c r="K5156" i="1"/>
  <c r="L5156" i="1"/>
  <c r="K5157" i="1"/>
  <c r="L5157" i="1"/>
  <c r="K5158" i="1"/>
  <c r="L5158" i="1"/>
  <c r="K5159" i="1"/>
  <c r="L5159" i="1"/>
  <c r="K5160" i="1"/>
  <c r="L5160" i="1"/>
  <c r="K5161" i="1"/>
  <c r="L5161" i="1"/>
  <c r="K5162" i="1"/>
  <c r="L5162" i="1"/>
  <c r="K5163" i="1"/>
  <c r="L5163" i="1"/>
  <c r="K5164" i="1"/>
  <c r="L5164" i="1"/>
  <c r="K5165" i="1"/>
  <c r="L5165" i="1"/>
  <c r="K5166" i="1"/>
  <c r="L5166" i="1"/>
  <c r="K5167" i="1"/>
  <c r="L5167" i="1"/>
  <c r="K5168" i="1"/>
  <c r="L5168" i="1"/>
  <c r="K5169" i="1"/>
  <c r="L5169" i="1"/>
  <c r="K5170" i="1"/>
  <c r="L5170" i="1"/>
  <c r="K5171" i="1"/>
  <c r="L5171" i="1"/>
  <c r="K5172" i="1"/>
  <c r="L5172" i="1"/>
  <c r="K5173" i="1"/>
  <c r="L5173" i="1"/>
  <c r="K5174" i="1"/>
  <c r="L5174" i="1"/>
  <c r="K5175" i="1"/>
  <c r="L5175" i="1"/>
  <c r="K5176" i="1"/>
  <c r="L5176" i="1"/>
  <c r="K5177" i="1"/>
  <c r="L5177" i="1"/>
  <c r="K5178" i="1"/>
  <c r="L5178" i="1"/>
  <c r="K5179" i="1"/>
  <c r="L5179" i="1"/>
  <c r="K5180" i="1"/>
  <c r="L5180" i="1"/>
  <c r="K5181" i="1"/>
  <c r="L5181" i="1"/>
  <c r="K5182" i="1"/>
  <c r="L5182" i="1"/>
  <c r="K5183" i="1"/>
  <c r="L5183" i="1"/>
  <c r="K5184" i="1"/>
  <c r="L5184" i="1"/>
  <c r="K5185" i="1"/>
  <c r="L5185" i="1"/>
  <c r="K5186" i="1"/>
  <c r="L5186" i="1"/>
  <c r="K5187" i="1"/>
  <c r="L5187" i="1"/>
  <c r="K5188" i="1"/>
  <c r="L5188" i="1"/>
  <c r="K5189" i="1"/>
  <c r="L5189" i="1"/>
  <c r="K5190" i="1"/>
  <c r="L5190" i="1"/>
  <c r="K5191" i="1"/>
  <c r="L5191" i="1"/>
  <c r="K5192" i="1"/>
  <c r="L5192" i="1"/>
  <c r="K5193" i="1"/>
  <c r="L5193" i="1"/>
  <c r="K5194" i="1"/>
  <c r="L5194" i="1"/>
  <c r="K5195" i="1"/>
  <c r="L5195" i="1"/>
  <c r="K5196" i="1"/>
  <c r="L5196" i="1"/>
  <c r="K5197" i="1"/>
  <c r="L5197" i="1"/>
  <c r="K5198" i="1"/>
  <c r="L5198" i="1"/>
  <c r="K5199" i="1"/>
  <c r="L5199" i="1"/>
  <c r="K5200" i="1"/>
  <c r="L5200" i="1"/>
  <c r="K5201" i="1"/>
  <c r="L5201" i="1"/>
  <c r="K5202" i="1"/>
  <c r="L5202" i="1"/>
  <c r="K5203" i="1"/>
  <c r="L5203" i="1"/>
  <c r="K5204" i="1"/>
  <c r="L5204" i="1"/>
  <c r="K5205" i="1"/>
  <c r="L5205" i="1"/>
  <c r="K5206" i="1"/>
  <c r="L5206" i="1"/>
  <c r="K5207" i="1"/>
  <c r="L5207" i="1"/>
  <c r="K5208" i="1"/>
  <c r="L5208" i="1"/>
  <c r="K5209" i="1"/>
  <c r="L5209" i="1"/>
  <c r="K5210" i="1"/>
  <c r="L5210" i="1"/>
  <c r="K5211" i="1"/>
  <c r="L5211" i="1"/>
  <c r="K5212" i="1"/>
  <c r="L5212" i="1"/>
  <c r="K5213" i="1"/>
  <c r="L5213" i="1"/>
  <c r="K5214" i="1"/>
  <c r="L5214" i="1"/>
  <c r="K5215" i="1"/>
  <c r="L5215" i="1"/>
  <c r="K5216" i="1"/>
  <c r="L5216" i="1"/>
  <c r="K5217" i="1"/>
  <c r="L5217" i="1"/>
  <c r="K5218" i="1"/>
  <c r="L5218" i="1"/>
  <c r="K5219" i="1"/>
  <c r="L5219" i="1"/>
  <c r="K5220" i="1"/>
  <c r="L5220" i="1"/>
  <c r="K5221" i="1"/>
  <c r="L5221" i="1"/>
  <c r="K5222" i="1"/>
  <c r="L5222" i="1"/>
  <c r="K5223" i="1"/>
  <c r="L5223" i="1"/>
  <c r="K5224" i="1"/>
  <c r="L5224" i="1"/>
  <c r="K5225" i="1"/>
  <c r="L5225" i="1"/>
  <c r="K5226" i="1"/>
  <c r="L5226" i="1"/>
  <c r="K5227" i="1"/>
  <c r="L5227" i="1"/>
  <c r="K5228" i="1"/>
  <c r="L5228" i="1"/>
  <c r="K5229" i="1"/>
  <c r="L5229" i="1"/>
  <c r="K5230" i="1"/>
  <c r="L5230" i="1"/>
  <c r="K5231" i="1"/>
  <c r="L5231" i="1"/>
  <c r="K5232" i="1"/>
  <c r="L5232" i="1"/>
  <c r="K5233" i="1"/>
  <c r="L5233" i="1"/>
  <c r="K5234" i="1"/>
  <c r="L5234" i="1"/>
  <c r="K5235" i="1"/>
  <c r="L5235" i="1"/>
  <c r="K5236" i="1"/>
  <c r="L5236" i="1"/>
  <c r="K5237" i="1"/>
  <c r="L5237" i="1"/>
  <c r="K5238" i="1"/>
  <c r="L5238" i="1"/>
  <c r="K5239" i="1"/>
  <c r="L5239" i="1"/>
  <c r="K5240" i="1"/>
  <c r="L5240" i="1"/>
  <c r="K5241" i="1"/>
  <c r="L5241" i="1"/>
  <c r="K5242" i="1"/>
  <c r="L5242" i="1"/>
  <c r="K5243" i="1"/>
  <c r="L5243" i="1"/>
  <c r="K5244" i="1"/>
  <c r="L5244" i="1"/>
  <c r="K5245" i="1"/>
  <c r="L5245" i="1"/>
  <c r="K5246" i="1"/>
  <c r="L5246" i="1"/>
  <c r="K5247" i="1"/>
  <c r="L5247" i="1"/>
  <c r="K5248" i="1"/>
  <c r="L5248" i="1"/>
  <c r="K5249" i="1"/>
  <c r="L5249" i="1"/>
  <c r="K5250" i="1"/>
  <c r="L5250" i="1"/>
  <c r="K5251" i="1"/>
  <c r="L5251" i="1"/>
  <c r="K5252" i="1"/>
  <c r="L5252" i="1"/>
  <c r="K5253" i="1"/>
  <c r="L5253" i="1"/>
  <c r="K5254" i="1"/>
  <c r="L5254" i="1"/>
  <c r="K5255" i="1"/>
  <c r="L5255" i="1"/>
  <c r="K5256" i="1"/>
  <c r="L5256" i="1"/>
  <c r="K5257" i="1"/>
  <c r="L5257" i="1"/>
  <c r="K5258" i="1"/>
  <c r="L5258" i="1"/>
  <c r="K5259" i="1"/>
  <c r="L5259" i="1"/>
  <c r="K5260" i="1"/>
  <c r="L5260" i="1"/>
  <c r="K5261" i="1"/>
  <c r="L5261" i="1"/>
  <c r="K5262" i="1"/>
  <c r="L5262" i="1"/>
  <c r="K5263" i="1"/>
  <c r="L5263" i="1"/>
  <c r="K5264" i="1"/>
  <c r="L5264" i="1"/>
  <c r="K5265" i="1"/>
  <c r="L5265" i="1"/>
  <c r="K5266" i="1"/>
  <c r="L5266" i="1"/>
  <c r="K5267" i="1"/>
  <c r="L5267" i="1"/>
  <c r="K5268" i="1"/>
  <c r="L5268" i="1"/>
  <c r="K5269" i="1"/>
  <c r="L5269" i="1"/>
  <c r="K5270" i="1"/>
  <c r="L5270" i="1"/>
  <c r="K5271" i="1"/>
  <c r="L5271" i="1"/>
  <c r="K5272" i="1"/>
  <c r="L5272" i="1"/>
  <c r="K5273" i="1"/>
  <c r="L5273" i="1"/>
  <c r="K5274" i="1"/>
  <c r="L5274" i="1"/>
  <c r="K5275" i="1"/>
  <c r="L5275" i="1"/>
  <c r="K5276" i="1"/>
  <c r="L5276" i="1"/>
  <c r="K5277" i="1"/>
  <c r="L5277" i="1"/>
  <c r="K5278" i="1"/>
  <c r="L5278" i="1"/>
  <c r="K5279" i="1"/>
  <c r="L5279" i="1"/>
  <c r="K5280" i="1"/>
  <c r="L5280" i="1"/>
  <c r="K5281" i="1"/>
  <c r="L5281" i="1"/>
  <c r="K5282" i="1"/>
  <c r="L5282" i="1"/>
  <c r="K5283" i="1"/>
  <c r="L5283" i="1"/>
  <c r="K5284" i="1"/>
  <c r="L5284" i="1"/>
  <c r="K5285" i="1"/>
  <c r="L5285" i="1"/>
  <c r="K5286" i="1"/>
  <c r="L5286" i="1"/>
  <c r="K5287" i="1"/>
  <c r="L5287" i="1"/>
  <c r="K5288" i="1"/>
  <c r="L5288" i="1"/>
  <c r="K5289" i="1"/>
  <c r="L5289" i="1"/>
  <c r="K5290" i="1"/>
  <c r="L5290" i="1"/>
  <c r="K5291" i="1"/>
  <c r="L5291" i="1"/>
  <c r="K5292" i="1"/>
  <c r="L5292" i="1"/>
  <c r="K5293" i="1"/>
  <c r="L5293" i="1"/>
  <c r="K5294" i="1"/>
  <c r="L5294" i="1"/>
  <c r="K5295" i="1"/>
  <c r="L5295" i="1"/>
  <c r="K5296" i="1"/>
  <c r="L5296" i="1"/>
  <c r="K5297" i="1"/>
  <c r="L5297" i="1"/>
  <c r="K5298" i="1"/>
  <c r="L5298" i="1"/>
  <c r="K5299" i="1"/>
  <c r="L5299" i="1"/>
  <c r="K5300" i="1"/>
  <c r="L5300" i="1"/>
  <c r="K5301" i="1"/>
  <c r="L5301" i="1"/>
  <c r="K5302" i="1"/>
  <c r="L5302" i="1"/>
  <c r="K5303" i="1"/>
  <c r="L5303" i="1"/>
  <c r="K5304" i="1"/>
  <c r="L5304" i="1"/>
  <c r="K5305" i="1"/>
  <c r="L5305" i="1"/>
  <c r="K5306" i="1"/>
  <c r="L5306" i="1"/>
  <c r="K5307" i="1"/>
  <c r="L5307" i="1"/>
  <c r="K5308" i="1"/>
  <c r="L5308" i="1"/>
  <c r="K5309" i="1"/>
  <c r="L5309" i="1"/>
  <c r="K5310" i="1"/>
  <c r="L5310" i="1"/>
  <c r="K5311" i="1"/>
  <c r="L5311" i="1"/>
  <c r="K5312" i="1"/>
  <c r="L5312" i="1"/>
  <c r="K5313" i="1"/>
  <c r="L5313" i="1"/>
  <c r="K5314" i="1"/>
  <c r="L5314" i="1"/>
  <c r="K5315" i="1"/>
  <c r="L5315" i="1"/>
  <c r="K5316" i="1"/>
  <c r="L5316" i="1"/>
  <c r="K5317" i="1"/>
  <c r="L5317" i="1"/>
  <c r="K5318" i="1"/>
  <c r="L5318" i="1"/>
  <c r="K5319" i="1"/>
  <c r="L5319" i="1"/>
  <c r="K5320" i="1"/>
  <c r="L5320" i="1"/>
  <c r="K5321" i="1"/>
  <c r="L5321" i="1"/>
  <c r="K5322" i="1"/>
  <c r="L5322" i="1"/>
  <c r="K5323" i="1"/>
  <c r="L5323" i="1"/>
  <c r="K5324" i="1"/>
  <c r="L5324" i="1"/>
  <c r="K5325" i="1"/>
  <c r="L5325" i="1"/>
  <c r="K5326" i="1"/>
  <c r="L5326" i="1"/>
  <c r="K5327" i="1"/>
  <c r="L5327" i="1"/>
  <c r="K5328" i="1"/>
  <c r="L5328" i="1"/>
  <c r="K5329" i="1"/>
  <c r="L5329" i="1"/>
  <c r="K5330" i="1"/>
  <c r="L5330" i="1"/>
  <c r="K5331" i="1"/>
  <c r="L5331" i="1"/>
  <c r="K5332" i="1"/>
  <c r="L5332" i="1"/>
  <c r="K5333" i="1"/>
  <c r="L5333" i="1"/>
  <c r="K5334" i="1"/>
  <c r="L5334" i="1"/>
  <c r="K5335" i="1"/>
  <c r="L5335" i="1"/>
  <c r="K5336" i="1"/>
  <c r="L5336" i="1"/>
  <c r="K5337" i="1"/>
  <c r="L5337" i="1"/>
  <c r="K5338" i="1"/>
  <c r="L5338" i="1"/>
  <c r="K5339" i="1"/>
  <c r="L5339" i="1"/>
  <c r="K5340" i="1"/>
  <c r="L5340" i="1"/>
  <c r="K5341" i="1"/>
  <c r="L5341" i="1"/>
  <c r="K5342" i="1"/>
  <c r="L5342" i="1"/>
  <c r="K5343" i="1"/>
  <c r="L5343" i="1"/>
  <c r="K5344" i="1"/>
  <c r="L5344" i="1"/>
  <c r="K5345" i="1"/>
  <c r="L5345" i="1"/>
  <c r="K5346" i="1"/>
  <c r="L5346" i="1"/>
  <c r="K5347" i="1"/>
  <c r="L5347" i="1"/>
  <c r="K5348" i="1"/>
  <c r="L5348" i="1"/>
  <c r="K5349" i="1"/>
  <c r="L5349" i="1"/>
  <c r="K5350" i="1"/>
  <c r="L5350" i="1"/>
  <c r="K5351" i="1"/>
  <c r="L5351" i="1"/>
  <c r="K5352" i="1"/>
  <c r="L5352" i="1"/>
  <c r="K5353" i="1"/>
  <c r="L5353" i="1"/>
  <c r="K5354" i="1"/>
  <c r="L5354" i="1"/>
  <c r="K5355" i="1"/>
  <c r="L5355" i="1"/>
  <c r="K5356" i="1"/>
  <c r="L5356" i="1"/>
  <c r="K5357" i="1"/>
  <c r="L5357" i="1"/>
  <c r="K5358" i="1"/>
  <c r="L5358" i="1"/>
  <c r="K5359" i="1"/>
  <c r="L5359" i="1"/>
  <c r="K5360" i="1"/>
  <c r="L5360" i="1"/>
  <c r="K5361" i="1"/>
  <c r="L5361" i="1"/>
  <c r="K5362" i="1"/>
  <c r="L5362" i="1"/>
  <c r="K5363" i="1"/>
  <c r="L5363" i="1"/>
  <c r="K5364" i="1"/>
  <c r="L5364" i="1"/>
  <c r="K5365" i="1"/>
  <c r="L5365" i="1"/>
  <c r="K5366" i="1"/>
  <c r="L5366" i="1"/>
  <c r="K5367" i="1"/>
  <c r="L5367" i="1"/>
  <c r="K5368" i="1"/>
  <c r="L5368" i="1"/>
  <c r="K5369" i="1"/>
  <c r="L5369" i="1"/>
  <c r="K5370" i="1"/>
  <c r="L5370" i="1"/>
  <c r="K5371" i="1"/>
  <c r="L5371" i="1"/>
  <c r="K5372" i="1"/>
  <c r="L5372" i="1"/>
  <c r="K5373" i="1"/>
  <c r="L5373" i="1"/>
  <c r="K5374" i="1"/>
  <c r="L5374" i="1"/>
  <c r="K5375" i="1"/>
  <c r="L5375" i="1"/>
  <c r="K5376" i="1"/>
  <c r="L5376" i="1"/>
  <c r="K5377" i="1"/>
  <c r="L5377" i="1"/>
  <c r="K5378" i="1"/>
  <c r="L5378" i="1"/>
  <c r="K5379" i="1"/>
  <c r="L5379" i="1"/>
  <c r="K5380" i="1"/>
  <c r="L5380" i="1"/>
  <c r="K5381" i="1"/>
  <c r="L5381" i="1"/>
  <c r="K5382" i="1"/>
  <c r="L5382" i="1"/>
  <c r="K5383" i="1"/>
  <c r="L5383" i="1"/>
  <c r="K5384" i="1"/>
  <c r="L5384" i="1"/>
  <c r="K5385" i="1"/>
  <c r="L5385" i="1"/>
  <c r="K5386" i="1"/>
  <c r="L5386" i="1"/>
  <c r="K5387" i="1"/>
  <c r="L5387" i="1"/>
  <c r="K5388" i="1"/>
  <c r="L5388" i="1"/>
  <c r="K5389" i="1"/>
  <c r="L5389" i="1"/>
  <c r="K5390" i="1"/>
  <c r="L5390" i="1"/>
  <c r="K5391" i="1"/>
  <c r="L5391" i="1"/>
  <c r="K5392" i="1"/>
  <c r="L5392" i="1"/>
  <c r="K5393" i="1"/>
  <c r="L5393" i="1"/>
  <c r="K5394" i="1"/>
  <c r="L5394" i="1"/>
  <c r="K5395" i="1"/>
  <c r="L5395" i="1"/>
  <c r="K5396" i="1"/>
  <c r="L5396" i="1"/>
  <c r="K5397" i="1"/>
  <c r="L5397" i="1"/>
  <c r="K5398" i="1"/>
  <c r="L5398" i="1"/>
  <c r="K5399" i="1"/>
  <c r="L5399" i="1"/>
  <c r="K5400" i="1"/>
  <c r="L5400" i="1"/>
  <c r="K5401" i="1"/>
  <c r="L5401" i="1"/>
  <c r="K5402" i="1"/>
  <c r="L5402" i="1"/>
  <c r="K5403" i="1"/>
  <c r="L5403" i="1"/>
  <c r="K5404" i="1"/>
  <c r="L5404" i="1"/>
  <c r="K5405" i="1"/>
  <c r="L5405" i="1"/>
  <c r="K5406" i="1"/>
  <c r="L5406" i="1"/>
  <c r="K5407" i="1"/>
  <c r="L5407" i="1"/>
  <c r="K5408" i="1"/>
  <c r="L5408" i="1"/>
  <c r="K5409" i="1"/>
  <c r="L5409" i="1"/>
  <c r="K5410" i="1"/>
  <c r="L5410" i="1"/>
  <c r="K5411" i="1"/>
  <c r="L5411" i="1"/>
  <c r="K5412" i="1"/>
  <c r="L5412" i="1"/>
  <c r="K5413" i="1"/>
  <c r="L5413" i="1"/>
  <c r="K5414" i="1"/>
  <c r="L5414" i="1"/>
  <c r="K5415" i="1"/>
  <c r="L5415" i="1"/>
  <c r="K5416" i="1"/>
  <c r="L5416" i="1"/>
  <c r="K5417" i="1"/>
  <c r="L5417" i="1"/>
  <c r="K5418" i="1"/>
  <c r="L5418" i="1"/>
  <c r="K5419" i="1"/>
  <c r="L5419" i="1"/>
  <c r="K5420" i="1"/>
  <c r="L5420" i="1"/>
  <c r="K5421" i="1"/>
  <c r="L5421" i="1"/>
  <c r="K5422" i="1"/>
  <c r="L5422" i="1"/>
  <c r="K5423" i="1"/>
  <c r="L5423" i="1"/>
  <c r="K5424" i="1"/>
  <c r="L5424" i="1"/>
  <c r="K5425" i="1"/>
  <c r="L5425" i="1"/>
  <c r="K5426" i="1"/>
  <c r="L5426" i="1"/>
  <c r="K5427" i="1"/>
  <c r="L5427" i="1"/>
  <c r="K5428" i="1"/>
  <c r="L5428" i="1"/>
  <c r="K5429" i="1"/>
  <c r="L5429" i="1"/>
  <c r="K5430" i="1"/>
  <c r="L5430" i="1"/>
  <c r="K5431" i="1"/>
  <c r="L5431" i="1"/>
  <c r="K5432" i="1"/>
  <c r="L5432" i="1"/>
  <c r="K5433" i="1"/>
  <c r="L5433" i="1"/>
  <c r="K5434" i="1"/>
  <c r="L5434" i="1"/>
  <c r="K5435" i="1"/>
  <c r="L5435" i="1"/>
  <c r="K5436" i="1"/>
  <c r="L5436" i="1"/>
  <c r="K5437" i="1"/>
  <c r="L5437" i="1"/>
  <c r="K5438" i="1"/>
  <c r="L5438" i="1"/>
  <c r="K5439" i="1"/>
  <c r="L5439" i="1"/>
  <c r="K5440" i="1"/>
  <c r="L5440" i="1"/>
  <c r="K5441" i="1"/>
  <c r="L5441" i="1"/>
  <c r="K5442" i="1"/>
  <c r="L5442" i="1"/>
  <c r="K5443" i="1"/>
  <c r="L5443" i="1"/>
  <c r="K5444" i="1"/>
  <c r="L5444" i="1"/>
  <c r="K5445" i="1"/>
  <c r="L5445" i="1"/>
  <c r="K5446" i="1"/>
  <c r="L5446" i="1"/>
  <c r="K5447" i="1"/>
  <c r="L5447" i="1"/>
  <c r="K5448" i="1"/>
  <c r="L5448" i="1"/>
  <c r="K5449" i="1"/>
  <c r="L5449" i="1"/>
  <c r="K5450" i="1"/>
  <c r="L5450" i="1"/>
  <c r="K5451" i="1"/>
  <c r="L5451" i="1"/>
  <c r="K5452" i="1"/>
  <c r="L5452" i="1"/>
  <c r="K5453" i="1"/>
  <c r="L5453" i="1"/>
  <c r="L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</calcChain>
</file>

<file path=xl/connections.xml><?xml version="1.0" encoding="utf-8"?>
<connections xmlns="http://schemas.openxmlformats.org/spreadsheetml/2006/main">
  <connection id="1" name="2012_Gaz_112CDs_national.txt" type="6" refreshedVersion="0" background="1" saveData="1">
    <textPr fileType="mac" sourceFile="Macintosh HD:Users:lcsmith:Dropbox:Data Sets:2012_Gaz_112CDs_national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<sst xmlns="http://schemas.openxmlformats.org/spreadsheetml/2006/main" count="21420" uniqueCount="1844">
  <si>
    <t>CONNECT</t>
  </si>
  <si>
    <t>JOHNSON</t>
  </si>
  <si>
    <t>ELLSWORTH</t>
  </si>
  <si>
    <t>DELAWAR</t>
  </si>
  <si>
    <t>GEORGIA</t>
  </si>
  <si>
    <t>MARYLAN</t>
  </si>
  <si>
    <t>MASSACH</t>
  </si>
  <si>
    <t>NEW HAM</t>
  </si>
  <si>
    <t>NEW JER</t>
  </si>
  <si>
    <t>NEW YOR</t>
  </si>
  <si>
    <t>KING</t>
  </si>
  <si>
    <t>NORTH C</t>
  </si>
  <si>
    <t>PENNSYL</t>
  </si>
  <si>
    <t>RHODE I</t>
  </si>
  <si>
    <t>FOSTER</t>
  </si>
  <si>
    <t>SOUTH C</t>
  </si>
  <si>
    <t>VIRGINI</t>
  </si>
  <si>
    <t>LEE</t>
  </si>
  <si>
    <t>WALKER</t>
  </si>
  <si>
    <t>SHERMAN</t>
  </si>
  <si>
    <t>BURR</t>
  </si>
  <si>
    <t>VERMONT</t>
  </si>
  <si>
    <t>BRADLEY</t>
  </si>
  <si>
    <t>MITCHELL</t>
  </si>
  <si>
    <t>JACKSON</t>
  </si>
  <si>
    <t>KENTUCK</t>
  </si>
  <si>
    <t>EDWARDS</t>
  </si>
  <si>
    <t>BROWN</t>
  </si>
  <si>
    <t>FRELINGHUYS</t>
  </si>
  <si>
    <t>ROSS</t>
  </si>
  <si>
    <t>TAYLOR</t>
  </si>
  <si>
    <t>MARSHALL</t>
  </si>
  <si>
    <t>CLAYTON</t>
  </si>
  <si>
    <t>LLOYD</t>
  </si>
  <si>
    <t>WATSON</t>
  </si>
  <si>
    <t>HUNTER</t>
  </si>
  <si>
    <t>TENNESS</t>
  </si>
  <si>
    <t>BALDWIN</t>
  </si>
  <si>
    <t>DAYTON</t>
  </si>
  <si>
    <t>PICKERING</t>
  </si>
  <si>
    <t>OHIO</t>
  </si>
  <si>
    <t>CRAWFORD</t>
  </si>
  <si>
    <t>LOUISIA</t>
  </si>
  <si>
    <t>CAMPBELL</t>
  </si>
  <si>
    <t>THOMPSON</t>
  </si>
  <si>
    <t>INDIANA</t>
  </si>
  <si>
    <t>ILLINOI</t>
  </si>
  <si>
    <t>MISSISS</t>
  </si>
  <si>
    <t>ALABAMA</t>
  </si>
  <si>
    <t>MAINE</t>
  </si>
  <si>
    <t>CHANDLER</t>
  </si>
  <si>
    <t>MISSOUR</t>
  </si>
  <si>
    <t>MCKINLEY</t>
  </si>
  <si>
    <t>LIVINGSTON</t>
  </si>
  <si>
    <t>BUCHANAN</t>
  </si>
  <si>
    <t>MOORE</t>
  </si>
  <si>
    <t>ARKANSA</t>
  </si>
  <si>
    <t>EWING</t>
  </si>
  <si>
    <t>TIPTON</t>
  </si>
  <si>
    <t>CLAY</t>
  </si>
  <si>
    <t>PORTER</t>
  </si>
  <si>
    <t>SPENCE</t>
  </si>
  <si>
    <t>DAVIS</t>
  </si>
  <si>
    <t>WEBSTER</t>
  </si>
  <si>
    <t>MICHIGA</t>
  </si>
  <si>
    <t>BLACK</t>
  </si>
  <si>
    <t>HILL</t>
  </si>
  <si>
    <t>WHITE</t>
  </si>
  <si>
    <t>SWIFT</t>
  </si>
  <si>
    <t>PARKER</t>
  </si>
  <si>
    <t>YOUNG</t>
  </si>
  <si>
    <t>ALLEN</t>
  </si>
  <si>
    <t>GRAHAM</t>
  </si>
  <si>
    <t>BARROW</t>
  </si>
  <si>
    <t>CONRAD</t>
  </si>
  <si>
    <t>EVANS</t>
  </si>
  <si>
    <t>MILLER</t>
  </si>
  <si>
    <t>SIMMONS</t>
  </si>
  <si>
    <t>ARCHER</t>
  </si>
  <si>
    <t>LEWIS</t>
  </si>
  <si>
    <t>PEARCE</t>
  </si>
  <si>
    <t>FLORIDA</t>
  </si>
  <si>
    <t>TEXAS</t>
  </si>
  <si>
    <t>BRIGHT</t>
  </si>
  <si>
    <t>IOWA</t>
  </si>
  <si>
    <t>JONES</t>
  </si>
  <si>
    <t>FITZGERALD</t>
  </si>
  <si>
    <t>CLARKE</t>
  </si>
  <si>
    <t>BELL</t>
  </si>
  <si>
    <t>WISCONS</t>
  </si>
  <si>
    <t>CALIFOR</t>
  </si>
  <si>
    <t>WELLER</t>
  </si>
  <si>
    <t>WILSON</t>
  </si>
  <si>
    <t>ADAMS</t>
  </si>
  <si>
    <t>GREEN</t>
  </si>
  <si>
    <t>FISH</t>
  </si>
  <si>
    <t>REID</t>
  </si>
  <si>
    <t>KENNEDY</t>
  </si>
  <si>
    <t>MINNESO</t>
  </si>
  <si>
    <t>OREGON</t>
  </si>
  <si>
    <t>SMITH</t>
  </si>
  <si>
    <t>WARD</t>
  </si>
  <si>
    <t>DOOLITTLE</t>
  </si>
  <si>
    <t>LATHAM</t>
  </si>
  <si>
    <t>RICHARDSON</t>
  </si>
  <si>
    <t>KANSAS</t>
  </si>
  <si>
    <t>POMEROY</t>
  </si>
  <si>
    <t>HARRIS</t>
  </si>
  <si>
    <t>BAKER</t>
  </si>
  <si>
    <t>STARK</t>
  </si>
  <si>
    <t>NEVADA</t>
  </si>
  <si>
    <t>WEST VI</t>
  </si>
  <si>
    <t>WARNER</t>
  </si>
  <si>
    <t>COLE</t>
  </si>
  <si>
    <t>WELCH</t>
  </si>
  <si>
    <t>YATES</t>
  </si>
  <si>
    <t>DRAKE</t>
  </si>
  <si>
    <t>NEBRASK</t>
  </si>
  <si>
    <t>NYE</t>
  </si>
  <si>
    <t>SAWYER</t>
  </si>
  <si>
    <t>FOWLER</t>
  </si>
  <si>
    <t>HAMILTON</t>
  </si>
  <si>
    <t>FLANAGAN</t>
  </si>
  <si>
    <t>COLORAD</t>
  </si>
  <si>
    <t>BLACKBURN</t>
  </si>
  <si>
    <t>IDAHO</t>
  </si>
  <si>
    <t>MCCONNELL</t>
  </si>
  <si>
    <t>MONTANA</t>
  </si>
  <si>
    <t>NORTH D</t>
  </si>
  <si>
    <t>SOUTH D</t>
  </si>
  <si>
    <t>WASHING</t>
  </si>
  <si>
    <t>WYOMING</t>
  </si>
  <si>
    <t>BERRY</t>
  </si>
  <si>
    <t>HIGGINS</t>
  </si>
  <si>
    <t>GORDON</t>
  </si>
  <si>
    <t>GIBSON</t>
  </si>
  <si>
    <t>SANDERS</t>
  </si>
  <si>
    <t>CASEY</t>
  </si>
  <si>
    <t>NELSON</t>
  </si>
  <si>
    <t>CARTER</t>
  </si>
  <si>
    <t>SEWELL</t>
  </si>
  <si>
    <t>MURPHY</t>
  </si>
  <si>
    <t>UTAH</t>
  </si>
  <si>
    <t>CANNON</t>
  </si>
  <si>
    <t>SULLIVAN</t>
  </si>
  <si>
    <t>HANNA</t>
  </si>
  <si>
    <t>SIMON</t>
  </si>
  <si>
    <t>CULBERSON</t>
  </si>
  <si>
    <t>TURNER</t>
  </si>
  <si>
    <t>SCOTT</t>
  </si>
  <si>
    <t>LONG</t>
  </si>
  <si>
    <t>CRANE</t>
  </si>
  <si>
    <t>OKLAHOM</t>
  </si>
  <si>
    <t>FLETCHER</t>
  </si>
  <si>
    <t>THORNTON</t>
  </si>
  <si>
    <t>ARIZONA</t>
  </si>
  <si>
    <t>NEW MEX</t>
  </si>
  <si>
    <t>BRADY</t>
  </si>
  <si>
    <t>NUGENT</t>
  </si>
  <si>
    <t>REED</t>
  </si>
  <si>
    <t>MYERS</t>
  </si>
  <si>
    <t>WALSH</t>
  </si>
  <si>
    <t>BAIRD</t>
  </si>
  <si>
    <t>HASTINGS</t>
  </si>
  <si>
    <t>HATFIELD</t>
  </si>
  <si>
    <t>REYNOLDS</t>
  </si>
  <si>
    <t>MALONEY</t>
  </si>
  <si>
    <t>MURRAY</t>
  </si>
  <si>
    <t>HATCH</t>
  </si>
  <si>
    <t>METCALF</t>
  </si>
  <si>
    <t>HOLT</t>
  </si>
  <si>
    <t>DUFFY</t>
  </si>
  <si>
    <t>HUGHES</t>
  </si>
  <si>
    <t>ANDREWS</t>
  </si>
  <si>
    <t>SCHWARTZ</t>
  </si>
  <si>
    <t>LUCAS</t>
  </si>
  <si>
    <t>SLATTERY</t>
  </si>
  <si>
    <t>BROOKS</t>
  </si>
  <si>
    <t>BREWSTER</t>
  </si>
  <si>
    <t>BURTON</t>
  </si>
  <si>
    <t>FERGUSON</t>
  </si>
  <si>
    <t>MCMAHON</t>
  </si>
  <si>
    <t>HART</t>
  </si>
  <si>
    <t>COOPER</t>
  </si>
  <si>
    <t>WATKINS</t>
  </si>
  <si>
    <t>MCCARTHY</t>
  </si>
  <si>
    <t>CHAPMAN</t>
  </si>
  <si>
    <t>LEAHY</t>
  </si>
  <si>
    <t>CASE</t>
  </si>
  <si>
    <t>BENNETT</t>
  </si>
  <si>
    <t>BUSH</t>
  </si>
  <si>
    <t>PAYNE</t>
  </si>
  <si>
    <t>UPTON</t>
  </si>
  <si>
    <t>BARRETT</t>
  </si>
  <si>
    <t>USA</t>
  </si>
  <si>
    <t>THURMOND</t>
  </si>
  <si>
    <t>WOFFORD</t>
  </si>
  <si>
    <t>JORDAN</t>
  </si>
  <si>
    <t>ALASKA</t>
  </si>
  <si>
    <t>BARTLETT</t>
  </si>
  <si>
    <t>DODD</t>
  </si>
  <si>
    <t>HAWAII</t>
  </si>
  <si>
    <t>KEATING</t>
  </si>
  <si>
    <t>PELL</t>
  </si>
  <si>
    <t>INOUYE</t>
  </si>
  <si>
    <t>BAYH</t>
  </si>
  <si>
    <t>MCINTYRE</t>
  </si>
  <si>
    <t>MCGOVERN</t>
  </si>
  <si>
    <t>SIMPSON</t>
  </si>
  <si>
    <t>GRIFFIN</t>
  </si>
  <si>
    <t>BASS</t>
  </si>
  <si>
    <t>HOLLINGS</t>
  </si>
  <si>
    <t>HANSEN</t>
  </si>
  <si>
    <t>STEVENS</t>
  </si>
  <si>
    <t>DOLE</t>
  </si>
  <si>
    <t>COOK</t>
  </si>
  <si>
    <t>PACKWOOD</t>
  </si>
  <si>
    <t>FORD</t>
  </si>
  <si>
    <t>METZENBAUM</t>
  </si>
  <si>
    <t>BUMPERS</t>
  </si>
  <si>
    <t>BIDEN</t>
  </si>
  <si>
    <t>NUNN</t>
  </si>
  <si>
    <t>DOMENICI</t>
  </si>
  <si>
    <t>HELMS</t>
  </si>
  <si>
    <t>GLENN</t>
  </si>
  <si>
    <t>BENTSEN</t>
  </si>
  <si>
    <t>DECONCINI</t>
  </si>
  <si>
    <t>LUGAR</t>
  </si>
  <si>
    <t>SARBANES</t>
  </si>
  <si>
    <t>RIEGLE</t>
  </si>
  <si>
    <t>DANFORTH</t>
  </si>
  <si>
    <t>MOYNIHAN</t>
  </si>
  <si>
    <t>CHAFEE</t>
  </si>
  <si>
    <t>SASSER</t>
  </si>
  <si>
    <t>WALLOP</t>
  </si>
  <si>
    <t>KASSEBAUM</t>
  </si>
  <si>
    <t>MITCHELL  G</t>
  </si>
  <si>
    <t>DURENBERGER</t>
  </si>
  <si>
    <t>MURKOWSKI</t>
  </si>
  <si>
    <t>LAUTENBERG</t>
  </si>
  <si>
    <t>BINGAMAN</t>
  </si>
  <si>
    <t>ROCKEFELLER</t>
  </si>
  <si>
    <t>LIEBERMAN</t>
  </si>
  <si>
    <t>ROTH  WILLI</t>
  </si>
  <si>
    <t>GRAHAM  BOB</t>
  </si>
  <si>
    <t>AKAKA</t>
  </si>
  <si>
    <t>FORD  WENDE</t>
  </si>
  <si>
    <t>KENNEDY  ED</t>
  </si>
  <si>
    <t>LEVIN  CARL</t>
  </si>
  <si>
    <t>KERREY  ROB</t>
  </si>
  <si>
    <t>BRYAN  RICH</t>
  </si>
  <si>
    <t>NICKLES  DO</t>
  </si>
  <si>
    <t>BYRD  ROBER</t>
  </si>
  <si>
    <t>HEFLIN</t>
  </si>
  <si>
    <t>SHELBY</t>
  </si>
  <si>
    <t>MCCAIN</t>
  </si>
  <si>
    <t>PRYOR</t>
  </si>
  <si>
    <t>BROWN  HANK</t>
  </si>
  <si>
    <t>MACK</t>
  </si>
  <si>
    <t>CRAIG</t>
  </si>
  <si>
    <t>COATS</t>
  </si>
  <si>
    <t>GRASSLEY</t>
  </si>
  <si>
    <t>HARKIN</t>
  </si>
  <si>
    <t>BREAUX</t>
  </si>
  <si>
    <t>JOHNSTON  B</t>
  </si>
  <si>
    <t>COHEN</t>
  </si>
  <si>
    <t>MIKULSKI</t>
  </si>
  <si>
    <t>KERRY  JOHN</t>
  </si>
  <si>
    <t>WELLSTONE</t>
  </si>
  <si>
    <t>COCHRAN</t>
  </si>
  <si>
    <t>LOTT</t>
  </si>
  <si>
    <t>BOND</t>
  </si>
  <si>
    <t>BAUCUS</t>
  </si>
  <si>
    <t>BURNS</t>
  </si>
  <si>
    <t>EXON</t>
  </si>
  <si>
    <t>SMITH  ROBE</t>
  </si>
  <si>
    <t>D'AMATO</t>
  </si>
  <si>
    <t>SANFORD</t>
  </si>
  <si>
    <t>BOREN</t>
  </si>
  <si>
    <t>SPECTER</t>
  </si>
  <si>
    <t>DASCHLE</t>
  </si>
  <si>
    <t>PRESSLER</t>
  </si>
  <si>
    <t>GRAMM  PHIL</t>
  </si>
  <si>
    <t>JEFFORDS</t>
  </si>
  <si>
    <t>ROBB</t>
  </si>
  <si>
    <t>GORTON</t>
  </si>
  <si>
    <t>KOHL</t>
  </si>
  <si>
    <t>CLINTON</t>
  </si>
  <si>
    <t>BOXER</t>
  </si>
  <si>
    <t>FEINSTEIN</t>
  </si>
  <si>
    <t>COVERDELL</t>
  </si>
  <si>
    <t>KEMPTHORNE</t>
  </si>
  <si>
    <t>MOSELEY-BRA</t>
  </si>
  <si>
    <t>GREGG</t>
  </si>
  <si>
    <t>FAIRCLOTH</t>
  </si>
  <si>
    <t>DORGAN</t>
  </si>
  <si>
    <t>MATHEWS</t>
  </si>
  <si>
    <t>HUTCHISON</t>
  </si>
  <si>
    <t>KRUEGER</t>
  </si>
  <si>
    <t>FEINGOLD</t>
  </si>
  <si>
    <t>KYL</t>
  </si>
  <si>
    <t>FRAHM</t>
  </si>
  <si>
    <t>SNOWE</t>
  </si>
  <si>
    <t>ABRAHAM</t>
  </si>
  <si>
    <t>GRAMS</t>
  </si>
  <si>
    <t>ASHCROFT</t>
  </si>
  <si>
    <t>DEWINE</t>
  </si>
  <si>
    <t>INHOFE</t>
  </si>
  <si>
    <t>WYDEN</t>
  </si>
  <si>
    <t>SANTORUM</t>
  </si>
  <si>
    <t>FRIST</t>
  </si>
  <si>
    <t>THOMAS</t>
  </si>
  <si>
    <t>SESSIONS</t>
  </si>
  <si>
    <t>HUTCHINSON</t>
  </si>
  <si>
    <t>ALLARD</t>
  </si>
  <si>
    <t>CLELAND</t>
  </si>
  <si>
    <t>DURBIN</t>
  </si>
  <si>
    <t>BROWNBACK</t>
  </si>
  <si>
    <t>ROBERTS</t>
  </si>
  <si>
    <t>LANDRIEU</t>
  </si>
  <si>
    <t>COLLINS</t>
  </si>
  <si>
    <t>HAGEL</t>
  </si>
  <si>
    <t>TORRICELLI</t>
  </si>
  <si>
    <t>SMITH  GORD</t>
  </si>
  <si>
    <t>ENZI</t>
  </si>
  <si>
    <t>LINCOLN</t>
  </si>
  <si>
    <t>CRAPO</t>
  </si>
  <si>
    <t>BUNNING</t>
  </si>
  <si>
    <t>SCHUMER</t>
  </si>
  <si>
    <t>VOINOVICH</t>
  </si>
  <si>
    <t>HUTCHINSON,</t>
  </si>
  <si>
    <t>CARPER</t>
  </si>
  <si>
    <t>GRAHAM, BOB</t>
  </si>
  <si>
    <t>NELSON, CLA</t>
  </si>
  <si>
    <t>KENNEDY, ED</t>
  </si>
  <si>
    <t>KERRY, JOHN</t>
  </si>
  <si>
    <t>STABENOW</t>
  </si>
  <si>
    <t>LEVIN, CARL</t>
  </si>
  <si>
    <t>CARNAHAN</t>
  </si>
  <si>
    <t>NELSON, BEN</t>
  </si>
  <si>
    <t>ENSIGN</t>
  </si>
  <si>
    <t>SMITH, ROBE</t>
  </si>
  <si>
    <t>CORZINE</t>
  </si>
  <si>
    <t>NICKLES, DO</t>
  </si>
  <si>
    <t>SMITH, GORD</t>
  </si>
  <si>
    <t>GRAMM, PHIL</t>
  </si>
  <si>
    <t>HUTCHISON,</t>
  </si>
  <si>
    <t>CANTWELL</t>
  </si>
  <si>
    <t>BYRD, ROBER</t>
  </si>
  <si>
    <t>NELSON  CLA</t>
  </si>
  <si>
    <t>CHAMBLISS</t>
  </si>
  <si>
    <t>COLEMAN</t>
  </si>
  <si>
    <t>TALENT</t>
  </si>
  <si>
    <t>NELSON  BEN</t>
  </si>
  <si>
    <t>SUNUNU</t>
  </si>
  <si>
    <t>ALEXANDER</t>
  </si>
  <si>
    <t>CORNYN</t>
  </si>
  <si>
    <t>SALAZAR</t>
  </si>
  <si>
    <t>MARTINEZ</t>
  </si>
  <si>
    <t>ISAKSON</t>
  </si>
  <si>
    <t>OBAMA</t>
  </si>
  <si>
    <t>VITTER</t>
  </si>
  <si>
    <t>MENENDEZ</t>
  </si>
  <si>
    <t>COBURN</t>
  </si>
  <si>
    <t>DEMINT</t>
  </si>
  <si>
    <t>THUNE</t>
  </si>
  <si>
    <t>CARDIN</t>
  </si>
  <si>
    <t>KLOBUCHAR</t>
  </si>
  <si>
    <t>WICKER</t>
  </si>
  <si>
    <t>MCCASKILL</t>
  </si>
  <si>
    <t>TESTER</t>
  </si>
  <si>
    <t>WHITEHOUSE</t>
  </si>
  <si>
    <t>CORKER</t>
  </si>
  <si>
    <t>WEBB</t>
  </si>
  <si>
    <t>BARRASSO</t>
  </si>
  <si>
    <t>BEGICH</t>
  </si>
  <si>
    <t>UDALL</t>
  </si>
  <si>
    <t>BENNET</t>
  </si>
  <si>
    <t>KAUFMAN</t>
  </si>
  <si>
    <t>COONS</t>
  </si>
  <si>
    <t>LEMIEUX</t>
  </si>
  <si>
    <t>RISCH</t>
  </si>
  <si>
    <t>BURRIS</t>
  </si>
  <si>
    <t>KIRK</t>
  </si>
  <si>
    <t>FRANKEN</t>
  </si>
  <si>
    <t>JOHANNS</t>
  </si>
  <si>
    <t>SHAHEEN</t>
  </si>
  <si>
    <t>GILLIBRAND</t>
  </si>
  <si>
    <t>HAGAN</t>
  </si>
  <si>
    <t>MERKLEY</t>
  </si>
  <si>
    <t>GOODWIN</t>
  </si>
  <si>
    <t>MANCHIN</t>
  </si>
  <si>
    <t>BOOZMAN</t>
  </si>
  <si>
    <t>BLUMENTHAL</t>
  </si>
  <si>
    <t>RUBIO</t>
  </si>
  <si>
    <t>MORAN</t>
  </si>
  <si>
    <t>PAUL</t>
  </si>
  <si>
    <t>BLUNT</t>
  </si>
  <si>
    <t>HELLER</t>
  </si>
  <si>
    <t>AYOTTE</t>
  </si>
  <si>
    <t>HOEVEN</t>
  </si>
  <si>
    <t>PORTMAN</t>
  </si>
  <si>
    <t>TOOMEY</t>
  </si>
  <si>
    <t>BARASSO</t>
  </si>
  <si>
    <t>CALLAHAN</t>
  </si>
  <si>
    <t>EVERETT</t>
  </si>
  <si>
    <t>BROWDER</t>
  </si>
  <si>
    <t>BEVILL</t>
  </si>
  <si>
    <t>CRAMER</t>
  </si>
  <si>
    <t>BACHUS</t>
  </si>
  <si>
    <t>HILLIARD</t>
  </si>
  <si>
    <t>YOUNG  DON</t>
  </si>
  <si>
    <t>COPPERSMITH</t>
  </si>
  <si>
    <t>PASTOR</t>
  </si>
  <si>
    <t>STUMP</t>
  </si>
  <si>
    <t>KOLBE</t>
  </si>
  <si>
    <t>ENGLISH  KA</t>
  </si>
  <si>
    <t>DICKEY</t>
  </si>
  <si>
    <t>HAMBURG</t>
  </si>
  <si>
    <t>HERGER</t>
  </si>
  <si>
    <t>FAZIO</t>
  </si>
  <si>
    <t>MATSUI</t>
  </si>
  <si>
    <t>WOOLSEY</t>
  </si>
  <si>
    <t>MILLER  GEO</t>
  </si>
  <si>
    <t>PELOSI</t>
  </si>
  <si>
    <t>DELLUMS</t>
  </si>
  <si>
    <t>BAKER  BILL</t>
  </si>
  <si>
    <t>POMBO</t>
  </si>
  <si>
    <t>LANTOS</t>
  </si>
  <si>
    <t>ESHOO</t>
  </si>
  <si>
    <t>MINETA</t>
  </si>
  <si>
    <t>EDWARDS  DO</t>
  </si>
  <si>
    <t>FARR</t>
  </si>
  <si>
    <t>CONDIT</t>
  </si>
  <si>
    <t>LEHMAN  RIC</t>
  </si>
  <si>
    <t>DOOLEY</t>
  </si>
  <si>
    <t>THOMAS  WIL</t>
  </si>
  <si>
    <t>HUFFINGTON</t>
  </si>
  <si>
    <t>GALLEGLY</t>
  </si>
  <si>
    <t>BEILENSON</t>
  </si>
  <si>
    <t>MCKEON</t>
  </si>
  <si>
    <t>BERMAN</t>
  </si>
  <si>
    <t>MOORHEAD</t>
  </si>
  <si>
    <t>DREIER  DAV</t>
  </si>
  <si>
    <t>WAXMAN</t>
  </si>
  <si>
    <t>BECERRA</t>
  </si>
  <si>
    <t>DIXON  JULI</t>
  </si>
  <si>
    <t>ROYBAL-ALLA</t>
  </si>
  <si>
    <t>TORRES</t>
  </si>
  <si>
    <t>WATERS</t>
  </si>
  <si>
    <t>HARMAN</t>
  </si>
  <si>
    <t>TUCKER</t>
  </si>
  <si>
    <t>HORN</t>
  </si>
  <si>
    <t>ROYCE</t>
  </si>
  <si>
    <t>LEWIS  JERR</t>
  </si>
  <si>
    <t>KIM</t>
  </si>
  <si>
    <t>BROWN  GEOR</t>
  </si>
  <si>
    <t>CALVERT</t>
  </si>
  <si>
    <t>MCCANDLESS</t>
  </si>
  <si>
    <t>ROHRABACHER</t>
  </si>
  <si>
    <t>DORNAN  ROB</t>
  </si>
  <si>
    <t>COX  CHRIST</t>
  </si>
  <si>
    <t>PACKARD</t>
  </si>
  <si>
    <t>SCHENK</t>
  </si>
  <si>
    <t>FILNER</t>
  </si>
  <si>
    <t>CUNNINGHAM</t>
  </si>
  <si>
    <t>SCHROEDER</t>
  </si>
  <si>
    <t>SKAGGS</t>
  </si>
  <si>
    <t>MCINNIS</t>
  </si>
  <si>
    <t>HEFLEY</t>
  </si>
  <si>
    <t>SCHAEFER</t>
  </si>
  <si>
    <t>KENNELLY</t>
  </si>
  <si>
    <t>GEJDENSON</t>
  </si>
  <si>
    <t>DELAURO</t>
  </si>
  <si>
    <t>SHAYS</t>
  </si>
  <si>
    <t>FRANKS  GAR</t>
  </si>
  <si>
    <t>JOHNSON  NA</t>
  </si>
  <si>
    <t>CASTLE</t>
  </si>
  <si>
    <t>HUTTO</t>
  </si>
  <si>
    <t>PETERSON  P</t>
  </si>
  <si>
    <t>BROWN  CORR</t>
  </si>
  <si>
    <t>THURMAN</t>
  </si>
  <si>
    <t>STEARNS</t>
  </si>
  <si>
    <t>MICA</t>
  </si>
  <si>
    <t>MCCOLLUM</t>
  </si>
  <si>
    <t>BILIRAKIS</t>
  </si>
  <si>
    <t>YOUNG  BILL</t>
  </si>
  <si>
    <t>GIBBONS</t>
  </si>
  <si>
    <t>CANADY</t>
  </si>
  <si>
    <t>GOSS</t>
  </si>
  <si>
    <t>BACCHUS</t>
  </si>
  <si>
    <t>LEWIS  TOM</t>
  </si>
  <si>
    <t>MEEK</t>
  </si>
  <si>
    <t>ROS-LEHTINE</t>
  </si>
  <si>
    <t>JOHNSTON  H</t>
  </si>
  <si>
    <t>DEUTSCH</t>
  </si>
  <si>
    <t>DIAZ-BALART</t>
  </si>
  <si>
    <t>SHAW</t>
  </si>
  <si>
    <t>KINGSTON</t>
  </si>
  <si>
    <t>BISHOP</t>
  </si>
  <si>
    <t>LINDER</t>
  </si>
  <si>
    <t>LEWIS  JOHN</t>
  </si>
  <si>
    <t>GINGRICH</t>
  </si>
  <si>
    <t>DARDEN</t>
  </si>
  <si>
    <t>ROWLAND  RO</t>
  </si>
  <si>
    <t>DEAL</t>
  </si>
  <si>
    <t>JOHNSON  DO</t>
  </si>
  <si>
    <t>MCKINNEY</t>
  </si>
  <si>
    <t>ABERCROMBIE</t>
  </si>
  <si>
    <t>MINK</t>
  </si>
  <si>
    <t>LAROCCO</t>
  </si>
  <si>
    <t>RUSH</t>
  </si>
  <si>
    <t>LIPINSKI</t>
  </si>
  <si>
    <t>GUTIERREZ</t>
  </si>
  <si>
    <t>ROSTENKOWSK</t>
  </si>
  <si>
    <t>HYDE</t>
  </si>
  <si>
    <t>COLLINS  CA</t>
  </si>
  <si>
    <t>SANGMEISTER</t>
  </si>
  <si>
    <t>COSTELLO</t>
  </si>
  <si>
    <t>FAWELL</t>
  </si>
  <si>
    <t>HASTERT</t>
  </si>
  <si>
    <t>MANZULLO</t>
  </si>
  <si>
    <t>EVANS  LANE</t>
  </si>
  <si>
    <t>MICHEL</t>
  </si>
  <si>
    <t>POSHARD</t>
  </si>
  <si>
    <t>VISCLOSKY</t>
  </si>
  <si>
    <t>SHARP</t>
  </si>
  <si>
    <t>ROEMER</t>
  </si>
  <si>
    <t>BUYER</t>
  </si>
  <si>
    <t>MCCLOSKEY</t>
  </si>
  <si>
    <t>JACOBS</t>
  </si>
  <si>
    <t>LEACH  JAME</t>
  </si>
  <si>
    <t>NUSSLE</t>
  </si>
  <si>
    <t>LIGHTFOOT</t>
  </si>
  <si>
    <t>SMITH  NEAL</t>
  </si>
  <si>
    <t>GRANDY</t>
  </si>
  <si>
    <t>ROBERTS  PA</t>
  </si>
  <si>
    <t>MEYERS</t>
  </si>
  <si>
    <t>GLICKMAN</t>
  </si>
  <si>
    <t>BARLOW</t>
  </si>
  <si>
    <t>NATCHER</t>
  </si>
  <si>
    <t>MAZZOLI</t>
  </si>
  <si>
    <t>ROGERS</t>
  </si>
  <si>
    <t>BAESLER</t>
  </si>
  <si>
    <t>JEFFERSON</t>
  </si>
  <si>
    <t>TAUZIN</t>
  </si>
  <si>
    <t>FIELDS  CLE</t>
  </si>
  <si>
    <t>MCCRERY</t>
  </si>
  <si>
    <t>HAYES  JAME</t>
  </si>
  <si>
    <t>ANDREWS  TH</t>
  </si>
  <si>
    <t>GILCHREST</t>
  </si>
  <si>
    <t>BENTLEY</t>
  </si>
  <si>
    <t>WYNN</t>
  </si>
  <si>
    <t>HOYER</t>
  </si>
  <si>
    <t>MFUME</t>
  </si>
  <si>
    <t>MORELLA</t>
  </si>
  <si>
    <t>OLVER</t>
  </si>
  <si>
    <t>NEAL  RICHA</t>
  </si>
  <si>
    <t>BLUTE</t>
  </si>
  <si>
    <t>FRANK  BARN</t>
  </si>
  <si>
    <t>MEEHAN</t>
  </si>
  <si>
    <t>TORKILDSEN</t>
  </si>
  <si>
    <t>MARKEY</t>
  </si>
  <si>
    <t>KENNEDY  JO</t>
  </si>
  <si>
    <t>MOAKLEY</t>
  </si>
  <si>
    <t>STUDDS</t>
  </si>
  <si>
    <t>STUPAK</t>
  </si>
  <si>
    <t>HOEKSTRA</t>
  </si>
  <si>
    <t>EHLERS</t>
  </si>
  <si>
    <t>CAMP</t>
  </si>
  <si>
    <t>BARCIA</t>
  </si>
  <si>
    <t>SMITH  NICK</t>
  </si>
  <si>
    <t>CARR</t>
  </si>
  <si>
    <t>KILDEE</t>
  </si>
  <si>
    <t>BONIOR</t>
  </si>
  <si>
    <t>KNOLLENBERG</t>
  </si>
  <si>
    <t>LEVIN  SAND</t>
  </si>
  <si>
    <t>FORD  WILLI</t>
  </si>
  <si>
    <t>CONYERS</t>
  </si>
  <si>
    <t>COLLINS  BA</t>
  </si>
  <si>
    <t>DINGELL</t>
  </si>
  <si>
    <t>PENNY</t>
  </si>
  <si>
    <t>MINGE</t>
  </si>
  <si>
    <t>RAMSTAD</t>
  </si>
  <si>
    <t>VENTO</t>
  </si>
  <si>
    <t>SABO</t>
  </si>
  <si>
    <t>PETERSON  C</t>
  </si>
  <si>
    <t>OBERSTAR</t>
  </si>
  <si>
    <t>WHITTEN</t>
  </si>
  <si>
    <t>MONTGOMERY</t>
  </si>
  <si>
    <t>TAYLOR  GEN</t>
  </si>
  <si>
    <t>GEPHARDT</t>
  </si>
  <si>
    <t>SKELTON</t>
  </si>
  <si>
    <t>WHEAT</t>
  </si>
  <si>
    <t>DANNER</t>
  </si>
  <si>
    <t>HANCOCK</t>
  </si>
  <si>
    <t>EMERSON</t>
  </si>
  <si>
    <t>VOLKMER</t>
  </si>
  <si>
    <t>WILLIAMS  P</t>
  </si>
  <si>
    <t>BEREUTER</t>
  </si>
  <si>
    <t>HOAGLAND</t>
  </si>
  <si>
    <t>BILBRAY</t>
  </si>
  <si>
    <t>VUCANOVICH</t>
  </si>
  <si>
    <t>ZELIFF</t>
  </si>
  <si>
    <t>SWETT</t>
  </si>
  <si>
    <t>ANDREWS  RO</t>
  </si>
  <si>
    <t>SAXTON</t>
  </si>
  <si>
    <t>SMITH  CHRI</t>
  </si>
  <si>
    <t>ROUKEMA</t>
  </si>
  <si>
    <t>PALLONE</t>
  </si>
  <si>
    <t>FRANKS</t>
  </si>
  <si>
    <t>KLEIN</t>
  </si>
  <si>
    <t>PAYNE  DONA</t>
  </si>
  <si>
    <t>GALLO</t>
  </si>
  <si>
    <t>ZIMMER</t>
  </si>
  <si>
    <t>SCHIFF</t>
  </si>
  <si>
    <t>SKEEN</t>
  </si>
  <si>
    <t>HOCHBRUECKN</t>
  </si>
  <si>
    <t>LAZIO</t>
  </si>
  <si>
    <t>LEVY</t>
  </si>
  <si>
    <t>ACKERMAN</t>
  </si>
  <si>
    <t>FLAKE</t>
  </si>
  <si>
    <t>MANTON</t>
  </si>
  <si>
    <t>NADLER</t>
  </si>
  <si>
    <t>TOWNS</t>
  </si>
  <si>
    <t>OWENS  MAJO</t>
  </si>
  <si>
    <t>VELAZQUEZ</t>
  </si>
  <si>
    <t>MOLINARI  S</t>
  </si>
  <si>
    <t>RANGEL  CHA</t>
  </si>
  <si>
    <t>SERRANO</t>
  </si>
  <si>
    <t>ENGEL</t>
  </si>
  <si>
    <t>LOWEY</t>
  </si>
  <si>
    <t>GILMAN</t>
  </si>
  <si>
    <t>MCNULTY</t>
  </si>
  <si>
    <t>SOLOMON</t>
  </si>
  <si>
    <t>BOEHLERT</t>
  </si>
  <si>
    <t>MCHUGH  JOH</t>
  </si>
  <si>
    <t>HINCHEY</t>
  </si>
  <si>
    <t>PAXON</t>
  </si>
  <si>
    <t>SLAUGHTER</t>
  </si>
  <si>
    <t>LAFALCE</t>
  </si>
  <si>
    <t>QUINN</t>
  </si>
  <si>
    <t>HOUGHTON</t>
  </si>
  <si>
    <t>VALENTINE</t>
  </si>
  <si>
    <t>LANCASTER</t>
  </si>
  <si>
    <t>PRICE  DAVI</t>
  </si>
  <si>
    <t>NEAL  STEPH</t>
  </si>
  <si>
    <t>COBLE</t>
  </si>
  <si>
    <t>ROSE</t>
  </si>
  <si>
    <t>HEFNER</t>
  </si>
  <si>
    <t>MCMILLAN  A</t>
  </si>
  <si>
    <t>BALLENGER</t>
  </si>
  <si>
    <t>TAYLOR  CHA</t>
  </si>
  <si>
    <t>WATT</t>
  </si>
  <si>
    <t>MANN</t>
  </si>
  <si>
    <t>HALL  TONY</t>
  </si>
  <si>
    <t>OXLEY</t>
  </si>
  <si>
    <t>GILLMOR</t>
  </si>
  <si>
    <t>STRICKLAND</t>
  </si>
  <si>
    <t>HOBSON</t>
  </si>
  <si>
    <t>BOEHNER</t>
  </si>
  <si>
    <t>KAPTUR</t>
  </si>
  <si>
    <t>HOKE</t>
  </si>
  <si>
    <t>STOKES</t>
  </si>
  <si>
    <t>KASICH</t>
  </si>
  <si>
    <t>BROWN  SHER</t>
  </si>
  <si>
    <t>PRYCE</t>
  </si>
  <si>
    <t>REGULA</t>
  </si>
  <si>
    <t>TRAFICANT</t>
  </si>
  <si>
    <t>APPLEGATE</t>
  </si>
  <si>
    <t>FINGERHUT</t>
  </si>
  <si>
    <t>SYNAR</t>
  </si>
  <si>
    <t>MCCURDY</t>
  </si>
  <si>
    <t>ISTOOK</t>
  </si>
  <si>
    <t>ENGLISH</t>
  </si>
  <si>
    <t>FURSE</t>
  </si>
  <si>
    <t>DEFAZIO</t>
  </si>
  <si>
    <t>KOPETSKI</t>
  </si>
  <si>
    <t>FOGLIETTA</t>
  </si>
  <si>
    <t>BLACKWELL</t>
  </si>
  <si>
    <t>BORSKI</t>
  </si>
  <si>
    <t>KLINK</t>
  </si>
  <si>
    <t>CLINGER</t>
  </si>
  <si>
    <t>HOLDEN</t>
  </si>
  <si>
    <t>WELDON</t>
  </si>
  <si>
    <t>GREENWOOD</t>
  </si>
  <si>
    <t>SHUSTER</t>
  </si>
  <si>
    <t>MCDADE</t>
  </si>
  <si>
    <t>KANJORSKI</t>
  </si>
  <si>
    <t>MURTHA</t>
  </si>
  <si>
    <t>MARGOLIES-M</t>
  </si>
  <si>
    <t>COYNE  WILL</t>
  </si>
  <si>
    <t>MCHALE</t>
  </si>
  <si>
    <t>GEKAS</t>
  </si>
  <si>
    <t>GOODLING</t>
  </si>
  <si>
    <t>RIDGE</t>
  </si>
  <si>
    <t>MACHTLEY</t>
  </si>
  <si>
    <t>RAVENEL</t>
  </si>
  <si>
    <t>DERRICK</t>
  </si>
  <si>
    <t>INGLIS</t>
  </si>
  <si>
    <t>SPRATT</t>
  </si>
  <si>
    <t>CLYBURN</t>
  </si>
  <si>
    <t>JOHNSON  TI</t>
  </si>
  <si>
    <t>QUILLEN</t>
  </si>
  <si>
    <t>DUNCAN  JR.</t>
  </si>
  <si>
    <t>CLEMENT</t>
  </si>
  <si>
    <t>SUNDQUIST</t>
  </si>
  <si>
    <t>TANNER</t>
  </si>
  <si>
    <t>FORD  HAROL</t>
  </si>
  <si>
    <t>WILSON  CHA</t>
  </si>
  <si>
    <t>JOHNSON  SA</t>
  </si>
  <si>
    <t>HALL  RALPH</t>
  </si>
  <si>
    <t>BRYANT  JOH</t>
  </si>
  <si>
    <t>BARTON</t>
  </si>
  <si>
    <t>FIELDS  JAC</t>
  </si>
  <si>
    <t>PICKLE</t>
  </si>
  <si>
    <t>EDWARDS  CH</t>
  </si>
  <si>
    <t>GEREN</t>
  </si>
  <si>
    <t>SARPALIUS</t>
  </si>
  <si>
    <t>LAUGHLIN</t>
  </si>
  <si>
    <t>DE LA GARZA</t>
  </si>
  <si>
    <t>COLEMAN  RO</t>
  </si>
  <si>
    <t>STENHOLM</t>
  </si>
  <si>
    <t>WASHINGTON</t>
  </si>
  <si>
    <t>COMBEST</t>
  </si>
  <si>
    <t>GONZALEZ</t>
  </si>
  <si>
    <t>SMITH  LAMA</t>
  </si>
  <si>
    <t>DELAY</t>
  </si>
  <si>
    <t>BONILLA</t>
  </si>
  <si>
    <t>FROST</t>
  </si>
  <si>
    <t>ANDREWS  MI</t>
  </si>
  <si>
    <t>ARMEY</t>
  </si>
  <si>
    <t>ORTIZ</t>
  </si>
  <si>
    <t>TEJEDA</t>
  </si>
  <si>
    <t>GREEN  GENE</t>
  </si>
  <si>
    <t>JOHNSON  ED</t>
  </si>
  <si>
    <t>SHEPHERD</t>
  </si>
  <si>
    <t>ORTON</t>
  </si>
  <si>
    <t>BATEMAN</t>
  </si>
  <si>
    <t>PICKETT</t>
  </si>
  <si>
    <t>SISISKY</t>
  </si>
  <si>
    <t>PAYNE  LEWI</t>
  </si>
  <si>
    <t>GOODLATTE</t>
  </si>
  <si>
    <t>BLILEY</t>
  </si>
  <si>
    <t>BOUCHER</t>
  </si>
  <si>
    <t>WOLF</t>
  </si>
  <si>
    <t>BYRNE</t>
  </si>
  <si>
    <t>UNSOELD</t>
  </si>
  <si>
    <t>INSLEE</t>
  </si>
  <si>
    <t>FOLEY</t>
  </si>
  <si>
    <t>DICKS</t>
  </si>
  <si>
    <t>MCDERMOTT</t>
  </si>
  <si>
    <t>DUNN</t>
  </si>
  <si>
    <t>KREIDLER</t>
  </si>
  <si>
    <t>MOLLOHAN</t>
  </si>
  <si>
    <t>WISE</t>
  </si>
  <si>
    <t>RAHALL</t>
  </si>
  <si>
    <t>BARCA</t>
  </si>
  <si>
    <t>KLUG</t>
  </si>
  <si>
    <t>GUNDERSON</t>
  </si>
  <si>
    <t>KLECZKA</t>
  </si>
  <si>
    <t>BARRETT  TH</t>
  </si>
  <si>
    <t>PETRI</t>
  </si>
  <si>
    <t>OBEY</t>
  </si>
  <si>
    <t>ROTH  TOBY</t>
  </si>
  <si>
    <t>SENSENBRENN</t>
  </si>
  <si>
    <t>THOMAS  CRA</t>
  </si>
  <si>
    <t>SALMON</t>
  </si>
  <si>
    <t>SHADEGG</t>
  </si>
  <si>
    <t>HAYWORTH</t>
  </si>
  <si>
    <t>RIGGS</t>
  </si>
  <si>
    <t>LOFGREN</t>
  </si>
  <si>
    <t>RADANOVICH</t>
  </si>
  <si>
    <t>SEASTRAND</t>
  </si>
  <si>
    <t>MILLENDER-M</t>
  </si>
  <si>
    <t>BONO</t>
  </si>
  <si>
    <t>SCARBOROUGH</t>
  </si>
  <si>
    <t>BARR</t>
  </si>
  <si>
    <t>NORWOOD</t>
  </si>
  <si>
    <t>CHENOWETH</t>
  </si>
  <si>
    <t>LAHOOD</t>
  </si>
  <si>
    <t>MCINTOSH</t>
  </si>
  <si>
    <t>SOUDER</t>
  </si>
  <si>
    <t>HOSTETTLER</t>
  </si>
  <si>
    <t>GANSKE</t>
  </si>
  <si>
    <t>TIAHRT</t>
  </si>
  <si>
    <t>WHITFIELD</t>
  </si>
  <si>
    <t>LONGLEY</t>
  </si>
  <si>
    <t>BALDACCI</t>
  </si>
  <si>
    <t>EHRLICH</t>
  </si>
  <si>
    <t>CUMMINGS</t>
  </si>
  <si>
    <t>CHRYSLER</t>
  </si>
  <si>
    <t>RIVERS</t>
  </si>
  <si>
    <t>GUTKNECHT</t>
  </si>
  <si>
    <t>LUTHER</t>
  </si>
  <si>
    <t>CHRISTENSEN</t>
  </si>
  <si>
    <t>LOBIONDO</t>
  </si>
  <si>
    <t>MARTINI</t>
  </si>
  <si>
    <t>FORBES</t>
  </si>
  <si>
    <t>FRISA</t>
  </si>
  <si>
    <t>KELLY</t>
  </si>
  <si>
    <t>FUNDERBURK</t>
  </si>
  <si>
    <t>HEINEMAN</t>
  </si>
  <si>
    <t>MYRICK</t>
  </si>
  <si>
    <t>CHABOT</t>
  </si>
  <si>
    <t>CREMEANS</t>
  </si>
  <si>
    <t>NEY</t>
  </si>
  <si>
    <t>LATOURETTE</t>
  </si>
  <si>
    <t>LARGENT</t>
  </si>
  <si>
    <t>WATTS</t>
  </si>
  <si>
    <t>COOLEY</t>
  </si>
  <si>
    <t>BLUMENAUER</t>
  </si>
  <si>
    <t>BUNN</t>
  </si>
  <si>
    <t>FATTAH</t>
  </si>
  <si>
    <t>FOX</t>
  </si>
  <si>
    <t>DOYLE</t>
  </si>
  <si>
    <t>MASCARA</t>
  </si>
  <si>
    <t>WAMP</t>
  </si>
  <si>
    <t>HILLEARY</t>
  </si>
  <si>
    <t>BRYANT</t>
  </si>
  <si>
    <t>STOCKMAN</t>
  </si>
  <si>
    <t>DOGGETT</t>
  </si>
  <si>
    <t>THORNBERRY</t>
  </si>
  <si>
    <t>JACKSON-LEE</t>
  </si>
  <si>
    <t>WAL./GREENE</t>
  </si>
  <si>
    <t>NETHERCUTT</t>
  </si>
  <si>
    <t>TATE</t>
  </si>
  <si>
    <t>NEUMANN</t>
  </si>
  <si>
    <t>CUBIN</t>
  </si>
  <si>
    <t>RILEY</t>
  </si>
  <si>
    <t>ADERHOLT</t>
  </si>
  <si>
    <t>SNYDER</t>
  </si>
  <si>
    <t>TAUSCHER</t>
  </si>
  <si>
    <t>CAPPS</t>
  </si>
  <si>
    <t>CAPPS  LOIS</t>
  </si>
  <si>
    <t>ROGAN</t>
  </si>
  <si>
    <t>BONO  MARY</t>
  </si>
  <si>
    <t>SANCHEZ</t>
  </si>
  <si>
    <t>DEGETTE</t>
  </si>
  <si>
    <t>SCHAFFER  B</t>
  </si>
  <si>
    <t>SCHAEFER  D</t>
  </si>
  <si>
    <t>BOYD</t>
  </si>
  <si>
    <t>WEXLER</t>
  </si>
  <si>
    <t>BLAGOJEVICH</t>
  </si>
  <si>
    <t>SHIMKUS</t>
  </si>
  <si>
    <t>PEASE</t>
  </si>
  <si>
    <t>CARSON</t>
  </si>
  <si>
    <t>BOSWELL</t>
  </si>
  <si>
    <t>RYUN</t>
  </si>
  <si>
    <t>SNOWBARGER</t>
  </si>
  <si>
    <t>NORTHUP</t>
  </si>
  <si>
    <t>COOKSEY</t>
  </si>
  <si>
    <t>JOHN</t>
  </si>
  <si>
    <t>TIERNEY</t>
  </si>
  <si>
    <t>DELAHUNT</t>
  </si>
  <si>
    <t>KILPATRICK</t>
  </si>
  <si>
    <t>HULSHOF</t>
  </si>
  <si>
    <t>PASCRELL</t>
  </si>
  <si>
    <t>ROTHMAN</t>
  </si>
  <si>
    <t>PAPPAS</t>
  </si>
  <si>
    <t>REDMOND</t>
  </si>
  <si>
    <t>MEEKS  GREG</t>
  </si>
  <si>
    <t>FOSSELLA</t>
  </si>
  <si>
    <t>ETHERIDGE</t>
  </si>
  <si>
    <t>KUCINICH</t>
  </si>
  <si>
    <t>HOOLEY</t>
  </si>
  <si>
    <t>BRADY  ROBE</t>
  </si>
  <si>
    <t>PETERSON</t>
  </si>
  <si>
    <t>PITTS</t>
  </si>
  <si>
    <t>WEYGAND</t>
  </si>
  <si>
    <t>JENKINS</t>
  </si>
  <si>
    <t>SANDLIN</t>
  </si>
  <si>
    <t>LAMPSON</t>
  </si>
  <si>
    <t>GRANGER</t>
  </si>
  <si>
    <t>HINOJOSA</t>
  </si>
  <si>
    <t>REYES</t>
  </si>
  <si>
    <t>RODRIGUEZ</t>
  </si>
  <si>
    <t>GOODE</t>
  </si>
  <si>
    <t>SMITH  LIND</t>
  </si>
  <si>
    <t>SMITH  ADAM</t>
  </si>
  <si>
    <t>KIND</t>
  </si>
  <si>
    <t>THOMPSON  M</t>
  </si>
  <si>
    <t>OSE  DOUG</t>
  </si>
  <si>
    <t>NAPOLITANO</t>
  </si>
  <si>
    <t>KUYKENDALL</t>
  </si>
  <si>
    <t>MILLER  GAR</t>
  </si>
  <si>
    <t>BACA  JOE</t>
  </si>
  <si>
    <t>UDALL  MARK</t>
  </si>
  <si>
    <t>TANCREDO  T</t>
  </si>
  <si>
    <t>LARSON  JOH</t>
  </si>
  <si>
    <t>MALONEY  JA</t>
  </si>
  <si>
    <t>DAVIS  JIM</t>
  </si>
  <si>
    <t>ISAKSON  JO</t>
  </si>
  <si>
    <t>SIMPSON  MI</t>
  </si>
  <si>
    <t>DAVIS  DANN</t>
  </si>
  <si>
    <t>SCHAKOWSKY</t>
  </si>
  <si>
    <t>BIGGERT  JU</t>
  </si>
  <si>
    <t>PHELPS  DAV</t>
  </si>
  <si>
    <t>HILL  BARON</t>
  </si>
  <si>
    <t>MOORE  DENN</t>
  </si>
  <si>
    <t>LEWIS  RON</t>
  </si>
  <si>
    <t>LUCAS  KEN</t>
  </si>
  <si>
    <t>FLETCHER  E</t>
  </si>
  <si>
    <t>VITTER  DAV</t>
  </si>
  <si>
    <t>CAPUANO  MI</t>
  </si>
  <si>
    <t>SHOWS  RONN</t>
  </si>
  <si>
    <t>TERRY  LEE</t>
  </si>
  <si>
    <t>BERKLEY  SH</t>
  </si>
  <si>
    <t>HOLT  RUSH</t>
  </si>
  <si>
    <t>UDALL  TOM</t>
  </si>
  <si>
    <t>CROWLEY  JO</t>
  </si>
  <si>
    <t>WEINER  ANT</t>
  </si>
  <si>
    <t>MALONEY  CA</t>
  </si>
  <si>
    <t>SWEENEY  JO</t>
  </si>
  <si>
    <t>REYNOLDS  T</t>
  </si>
  <si>
    <t>HAYES  ROBI</t>
  </si>
  <si>
    <t>JONES  STEP</t>
  </si>
  <si>
    <t>WU  DAVID</t>
  </si>
  <si>
    <t>WALDEN  GRE</t>
  </si>
  <si>
    <t>SHERWOOD  D</t>
  </si>
  <si>
    <t>HOEFFEL  JO</t>
  </si>
  <si>
    <t>TOOMEY  PAT</t>
  </si>
  <si>
    <t>DEMINT  JIM</t>
  </si>
  <si>
    <t>DAVIS  THOM</t>
  </si>
  <si>
    <t>INSLEE  JAY</t>
  </si>
  <si>
    <t>BAIRD  BRIA</t>
  </si>
  <si>
    <t>RYAN  PAUL</t>
  </si>
  <si>
    <t>BALDWIN  TA</t>
  </si>
  <si>
    <t>GREEN  MARK</t>
  </si>
  <si>
    <t>HONDA</t>
  </si>
  <si>
    <t>SOLIS</t>
  </si>
  <si>
    <t>ISSA</t>
  </si>
  <si>
    <t>CRENSHAW</t>
  </si>
  <si>
    <t>KELLER</t>
  </si>
  <si>
    <t>PUTNAM</t>
  </si>
  <si>
    <t>OTTER</t>
  </si>
  <si>
    <t>PENCE</t>
  </si>
  <si>
    <t>KERNS</t>
  </si>
  <si>
    <t>LYNCH</t>
  </si>
  <si>
    <t>AKIN</t>
  </si>
  <si>
    <t>GRAVES</t>
  </si>
  <si>
    <t>REHBERG</t>
  </si>
  <si>
    <t>OSBORNE</t>
  </si>
  <si>
    <t>GRUCCI</t>
  </si>
  <si>
    <t>ISRAEL</t>
  </si>
  <si>
    <t>TIBERI</t>
  </si>
  <si>
    <t>PLATTS</t>
  </si>
  <si>
    <t>LANGEVIN</t>
  </si>
  <si>
    <t>MATHESON</t>
  </si>
  <si>
    <t>SCHROCK</t>
  </si>
  <si>
    <t>CANTOR</t>
  </si>
  <si>
    <t>LARSEN</t>
  </si>
  <si>
    <t>CAPITO</t>
  </si>
  <si>
    <t>BONNER</t>
  </si>
  <si>
    <t>RENZI</t>
  </si>
  <si>
    <t>GRIJALVA</t>
  </si>
  <si>
    <t>OSE</t>
  </si>
  <si>
    <t>DOOLITTL</t>
  </si>
  <si>
    <t>CARDOZA</t>
  </si>
  <si>
    <t>RADANOVI</t>
  </si>
  <si>
    <t>NUNES</t>
  </si>
  <si>
    <t>DREIER</t>
  </si>
  <si>
    <t>ROYBAL-A</t>
  </si>
  <si>
    <t>MILLENDE</t>
  </si>
  <si>
    <t>NAPOLITA</t>
  </si>
  <si>
    <t>BACA</t>
  </si>
  <si>
    <t>ROHRABAC</t>
  </si>
  <si>
    <t>COX</t>
  </si>
  <si>
    <t>CUNNINGH</t>
  </si>
  <si>
    <t>MUSGRAVE</t>
  </si>
  <si>
    <t>TANCREDO</t>
  </si>
  <si>
    <t>BEAUPREZ</t>
  </si>
  <si>
    <t>LARSON</t>
  </si>
  <si>
    <t>BROWN-WAI</t>
  </si>
  <si>
    <t>BILIRAKI</t>
  </si>
  <si>
    <t>ROS-LEHT</t>
  </si>
  <si>
    <t>DIAZ-BAL</t>
  </si>
  <si>
    <t>FEENEY</t>
  </si>
  <si>
    <t>DIAZ-BALA</t>
  </si>
  <si>
    <t>MAJETTE</t>
  </si>
  <si>
    <t>GINGREY</t>
  </si>
  <si>
    <t>ABERCROM</t>
  </si>
  <si>
    <t>GUTIERRE</t>
  </si>
  <si>
    <t>EMANUEL</t>
  </si>
  <si>
    <t>SCHAKOWS</t>
  </si>
  <si>
    <t>BIGGERT</t>
  </si>
  <si>
    <t>CHOCOLA</t>
  </si>
  <si>
    <t>HOSTETTL</t>
  </si>
  <si>
    <t>LEACH</t>
  </si>
  <si>
    <t>WHITFIEL</t>
  </si>
  <si>
    <t>JEFFERSO</t>
  </si>
  <si>
    <t>MICHAUD</t>
  </si>
  <si>
    <t>GILCHRES</t>
  </si>
  <si>
    <t>RUPPERSBE</t>
  </si>
  <si>
    <t>VAN HOLLE</t>
  </si>
  <si>
    <t>NEAL</t>
  </si>
  <si>
    <t>FRANK</t>
  </si>
  <si>
    <t>CAPUANO</t>
  </si>
  <si>
    <t>KNOLLENB</t>
  </si>
  <si>
    <t>MCCOTTER</t>
  </si>
  <si>
    <t>LEVIN</t>
  </si>
  <si>
    <t>KILPATRI</t>
  </si>
  <si>
    <t>GUTKNECH</t>
  </si>
  <si>
    <t>KLINE</t>
  </si>
  <si>
    <t>PICKERIN</t>
  </si>
  <si>
    <t>TERRY</t>
  </si>
  <si>
    <t>BERKLEY</t>
  </si>
  <si>
    <t>GARRETT</t>
  </si>
  <si>
    <t>FRELINGH</t>
  </si>
  <si>
    <t>MEEKS</t>
  </si>
  <si>
    <t>CROWLEY</t>
  </si>
  <si>
    <t>WEINER</t>
  </si>
  <si>
    <t>OWENS</t>
  </si>
  <si>
    <t>VELAZQUE</t>
  </si>
  <si>
    <t>RANGEL</t>
  </si>
  <si>
    <t>SWEENEY</t>
  </si>
  <si>
    <t>MCHUGH</t>
  </si>
  <si>
    <t>SLAUGHTE</t>
  </si>
  <si>
    <t>BALLANCE</t>
  </si>
  <si>
    <t>BUTTERFI</t>
  </si>
  <si>
    <t>ETHERIDG</t>
  </si>
  <si>
    <t>PRICE</t>
  </si>
  <si>
    <t>HAYES</t>
  </si>
  <si>
    <t>BALLENGE</t>
  </si>
  <si>
    <t>STRICKLA</t>
  </si>
  <si>
    <t>LATOURET</t>
  </si>
  <si>
    <t>RYAN</t>
  </si>
  <si>
    <t>WU</t>
  </si>
  <si>
    <t>WALDEN</t>
  </si>
  <si>
    <t>BLUMENAU</t>
  </si>
  <si>
    <t>GERLACH</t>
  </si>
  <si>
    <t>GREENWOO</t>
  </si>
  <si>
    <t>SHERWOOD</t>
  </si>
  <si>
    <t>KANJORSK</t>
  </si>
  <si>
    <t>HOEFFEL</t>
  </si>
  <si>
    <t>JANKLOW</t>
  </si>
  <si>
    <t>HERSETH</t>
  </si>
  <si>
    <t>DUNCAN</t>
  </si>
  <si>
    <t>HALL</t>
  </si>
  <si>
    <t>HENSARLIN</t>
  </si>
  <si>
    <t>CULBERSO</t>
  </si>
  <si>
    <t>THORNBER</t>
  </si>
  <si>
    <t>JACKSON-</t>
  </si>
  <si>
    <t>NEUGEBAUER</t>
  </si>
  <si>
    <t>BURGESS</t>
  </si>
  <si>
    <t>RODRIGUE</t>
  </si>
  <si>
    <t>GOODLATT</t>
  </si>
  <si>
    <t>NETHERCU</t>
  </si>
  <si>
    <t>MCDERMOT</t>
  </si>
  <si>
    <t>SENSENBR</t>
  </si>
  <si>
    <t>LUNGREN</t>
  </si>
  <si>
    <t>COSTA</t>
  </si>
  <si>
    <t>WASSERMA</t>
  </si>
  <si>
    <t>WESTMORE</t>
  </si>
  <si>
    <t>BEAN</t>
  </si>
  <si>
    <t>SODREL</t>
  </si>
  <si>
    <t>JINDAL</t>
  </si>
  <si>
    <t>MELANCON</t>
  </si>
  <si>
    <t>BOUSTANY</t>
  </si>
  <si>
    <t>SCHWARZ</t>
  </si>
  <si>
    <t>CLEAVER</t>
  </si>
  <si>
    <t>FORTENBE</t>
  </si>
  <si>
    <t>KUHL</t>
  </si>
  <si>
    <t>FOXX</t>
  </si>
  <si>
    <t>MCHENRY</t>
  </si>
  <si>
    <t>SCHMIDT</t>
  </si>
  <si>
    <t>FITZPATR</t>
  </si>
  <si>
    <t>DENT</t>
  </si>
  <si>
    <t>GOHMERT</t>
  </si>
  <si>
    <t>POE</t>
  </si>
  <si>
    <t>MCCAUL</t>
  </si>
  <si>
    <t>CONAWAY</t>
  </si>
  <si>
    <t>NEUGEBAUE</t>
  </si>
  <si>
    <t>MARCHANT</t>
  </si>
  <si>
    <t>CUELLAR</t>
  </si>
  <si>
    <t>MCMORRIS</t>
  </si>
  <si>
    <t>REICHERT</t>
  </si>
  <si>
    <t>GIFFORDS</t>
  </si>
  <si>
    <t>MCNERNEY</t>
  </si>
  <si>
    <t>SPEIER</t>
  </si>
  <si>
    <t>LAMBORN</t>
  </si>
  <si>
    <t>PERLMUTTER</t>
  </si>
  <si>
    <t>COURTNEY</t>
  </si>
  <si>
    <t>CASTOR</t>
  </si>
  <si>
    <t>MAHONEY</t>
  </si>
  <si>
    <t>BROUN</t>
  </si>
  <si>
    <t>HIRONO</t>
  </si>
  <si>
    <t>SALI</t>
  </si>
  <si>
    <t>ROSKAM</t>
  </si>
  <si>
    <t>HARE</t>
  </si>
  <si>
    <t>DONNELLY</t>
  </si>
  <si>
    <t>BRALEY</t>
  </si>
  <si>
    <t>LOEBSACK</t>
  </si>
  <si>
    <t>BOYDA</t>
  </si>
  <si>
    <t>YARMUTH</t>
  </si>
  <si>
    <t>SCALISE</t>
  </si>
  <si>
    <t>CAZAYOUX</t>
  </si>
  <si>
    <t>TSONGAS</t>
  </si>
  <si>
    <t>WALBERG</t>
  </si>
  <si>
    <t>WALZ</t>
  </si>
  <si>
    <t>ELLISON</t>
  </si>
  <si>
    <t>BACHMANN</t>
  </si>
  <si>
    <t>CHILDERS</t>
  </si>
  <si>
    <t>SHEA-PORTER</t>
  </si>
  <si>
    <t>HODES</t>
  </si>
  <si>
    <t>SIRES</t>
  </si>
  <si>
    <t>ARCURI</t>
  </si>
  <si>
    <t>SHULER</t>
  </si>
  <si>
    <t>LATTA</t>
  </si>
  <si>
    <t>SUTTON</t>
  </si>
  <si>
    <t>SPACE</t>
  </si>
  <si>
    <t>FALLIN</t>
  </si>
  <si>
    <t>ALTMIRE</t>
  </si>
  <si>
    <t>SESTAK</t>
  </si>
  <si>
    <t>CARNEY</t>
  </si>
  <si>
    <t>WITTMAN</t>
  </si>
  <si>
    <t>KAGEN</t>
  </si>
  <si>
    <t>GRIFFITH</t>
  </si>
  <si>
    <t>KIRKPATRICK</t>
  </si>
  <si>
    <t>MCCLINTOCK</t>
  </si>
  <si>
    <t>GARAMENDI</t>
  </si>
  <si>
    <t>CHU</t>
  </si>
  <si>
    <t>BONO MACK</t>
  </si>
  <si>
    <t>POLIS</t>
  </si>
  <si>
    <t>COFFMAN</t>
  </si>
  <si>
    <t>HIMES</t>
  </si>
  <si>
    <t>GRAYSON</t>
  </si>
  <si>
    <t>POSEY</t>
  </si>
  <si>
    <t>ROONEY</t>
  </si>
  <si>
    <t>DEUTCH</t>
  </si>
  <si>
    <t>KOSMAS</t>
  </si>
  <si>
    <t>DJOU</t>
  </si>
  <si>
    <t>MINNICK</t>
  </si>
  <si>
    <t>QUIGLEY</t>
  </si>
  <si>
    <t>HALVORSON</t>
  </si>
  <si>
    <t>SCHOCK</t>
  </si>
  <si>
    <t>STUTZMAN</t>
  </si>
  <si>
    <t>GUTHRIE</t>
  </si>
  <si>
    <t>CAO</t>
  </si>
  <si>
    <t>FLEMING</t>
  </si>
  <si>
    <t>CASSIDY</t>
  </si>
  <si>
    <t>PINGREE</t>
  </si>
  <si>
    <t>KRATOVIL</t>
  </si>
  <si>
    <t>SCHAUER</t>
  </si>
  <si>
    <t>PETERS</t>
  </si>
  <si>
    <t>PAULSEN</t>
  </si>
  <si>
    <t>HARPER</t>
  </si>
  <si>
    <t>LUETKEMEYER</t>
  </si>
  <si>
    <t>TITUS</t>
  </si>
  <si>
    <t>ADLER</t>
  </si>
  <si>
    <t>LANCE</t>
  </si>
  <si>
    <t>HEINRICH</t>
  </si>
  <si>
    <t>TEAGUE</t>
  </si>
  <si>
    <t>LUJAN</t>
  </si>
  <si>
    <t>TONKO</t>
  </si>
  <si>
    <t>MAFFEI</t>
  </si>
  <si>
    <t>MASSA</t>
  </si>
  <si>
    <t>KISSELL</t>
  </si>
  <si>
    <t>DRIEHAUS</t>
  </si>
  <si>
    <t>AUSTRIA</t>
  </si>
  <si>
    <t>FUDGE</t>
  </si>
  <si>
    <t>KILROY</t>
  </si>
  <si>
    <t>BOCCIERI</t>
  </si>
  <si>
    <t>SCHRADER</t>
  </si>
  <si>
    <t>DAHLKEMPER</t>
  </si>
  <si>
    <t>CRITZ</t>
  </si>
  <si>
    <t>HERSETH SAN</t>
  </si>
  <si>
    <t>ROE</t>
  </si>
  <si>
    <t>OLSON</t>
  </si>
  <si>
    <t>CHAFFETZ</t>
  </si>
  <si>
    <t>PERRIELLO</t>
  </si>
  <si>
    <t>CONNOLLY</t>
  </si>
  <si>
    <t>MCMORRIS RO</t>
  </si>
  <si>
    <t>LUMMIS</t>
  </si>
  <si>
    <t>ROBY</t>
  </si>
  <si>
    <t>GOSAR</t>
  </si>
  <si>
    <t>QUAYLE</t>
  </si>
  <si>
    <t>SCHWEIKERT</t>
  </si>
  <si>
    <t>BARBER</t>
  </si>
  <si>
    <t>WOMACK</t>
  </si>
  <si>
    <t>DENHAM</t>
  </si>
  <si>
    <t>HAHN</t>
  </si>
  <si>
    <t>GARDNER</t>
  </si>
  <si>
    <t>SOUTHERLA</t>
  </si>
  <si>
    <t>WEST</t>
  </si>
  <si>
    <t>RIVERA</t>
  </si>
  <si>
    <t>WOODALL</t>
  </si>
  <si>
    <t>HANABUSA</t>
  </si>
  <si>
    <t>LABRADOR</t>
  </si>
  <si>
    <t>DOLD</t>
  </si>
  <si>
    <t>KINZINGER</t>
  </si>
  <si>
    <t>HULTGREN</t>
  </si>
  <si>
    <t>SCHILLING</t>
  </si>
  <si>
    <t>ROKITA</t>
  </si>
  <si>
    <t>BUCSHON</t>
  </si>
  <si>
    <t>HUELSKAMP</t>
  </si>
  <si>
    <t>YODER</t>
  </si>
  <si>
    <t>POMPEO</t>
  </si>
  <si>
    <t>MASSIE</t>
  </si>
  <si>
    <t>RICHMOND</t>
  </si>
  <si>
    <t>LANDRY</t>
  </si>
  <si>
    <t>BENISHEK</t>
  </si>
  <si>
    <t>HUIZENGA</t>
  </si>
  <si>
    <t>AMASH</t>
  </si>
  <si>
    <t>CURSON</t>
  </si>
  <si>
    <t>CRAVAACK</t>
  </si>
  <si>
    <t>NUNNELEE</t>
  </si>
  <si>
    <t>PALAZZO</t>
  </si>
  <si>
    <t>HARTZLER</t>
  </si>
  <si>
    <t>AMODEI</t>
  </si>
  <si>
    <t>HECK</t>
  </si>
  <si>
    <t>GUINTA</t>
  </si>
  <si>
    <t>RUNYAN</t>
  </si>
  <si>
    <t>GRIMM</t>
  </si>
  <si>
    <t>BUERKLE</t>
  </si>
  <si>
    <t>HOCHUL</t>
  </si>
  <si>
    <t>ELLMERS</t>
  </si>
  <si>
    <t>BERG</t>
  </si>
  <si>
    <t>STIVERS</t>
  </si>
  <si>
    <t>RENACCI</t>
  </si>
  <si>
    <t>GIBBS</t>
  </si>
  <si>
    <t>LANKFORD</t>
  </si>
  <si>
    <t>BONAMICI</t>
  </si>
  <si>
    <t>FITZPATRI</t>
  </si>
  <si>
    <t>MARINO</t>
  </si>
  <si>
    <t>BARLETTA</t>
  </si>
  <si>
    <t>CICILLINE</t>
  </si>
  <si>
    <t>GOWDY</t>
  </si>
  <si>
    <t>MULVANEY</t>
  </si>
  <si>
    <t>NOEM</t>
  </si>
  <si>
    <t>FLEISCHMA</t>
  </si>
  <si>
    <t>DESJARLAIS</t>
  </si>
  <si>
    <t>FINCHER</t>
  </si>
  <si>
    <t>FLORES</t>
  </si>
  <si>
    <t>CANSECO</t>
  </si>
  <si>
    <t>FARENTHOLD</t>
  </si>
  <si>
    <t>RIGELL</t>
  </si>
  <si>
    <t>HURT</t>
  </si>
  <si>
    <t>DELBENE</t>
  </si>
  <si>
    <t>HERRERA BEU</t>
  </si>
  <si>
    <t>RIBBLE</t>
  </si>
  <si>
    <t>CongNumb</t>
  </si>
  <si>
    <t>Year</t>
  </si>
  <si>
    <t>ICPSR</t>
  </si>
  <si>
    <t>District</t>
  </si>
  <si>
    <t>State</t>
  </si>
  <si>
    <t>Party</t>
  </si>
  <si>
    <t>Name</t>
  </si>
  <si>
    <t>IdeologicalRank</t>
  </si>
  <si>
    <t>TotalReceipts</t>
  </si>
  <si>
    <t>Representative</t>
  </si>
  <si>
    <t>YOUNG, DONALD E</t>
  </si>
  <si>
    <t>YOUNG, C W BILL</t>
  </si>
  <si>
    <t>YOUNG, TODD CHRISTOPHER</t>
  </si>
  <si>
    <t>YODER, SHELLI</t>
  </si>
  <si>
    <t>YARMUTH, JOHN A MR</t>
  </si>
  <si>
    <t>WOODALL, ROB</t>
  </si>
  <si>
    <t>WOMACK, STEVE</t>
  </si>
  <si>
    <t>WOLFE, TIMOTHY C</t>
  </si>
  <si>
    <t>WITTMAN, ROB</t>
  </si>
  <si>
    <t>WILSON, TIMMY (DOC)</t>
  </si>
  <si>
    <t>WILSON, ADDISON (JOE) GRAVES</t>
  </si>
  <si>
    <t>WICKER, SCOTT BROOKS JR</t>
  </si>
  <si>
    <t>WHITFIELD, WAYNE EDWARD</t>
  </si>
  <si>
    <t>WHITEHOUSE, SHELDON II</t>
  </si>
  <si>
    <t>WESTMORELAND, LYNN A.</t>
  </si>
  <si>
    <t>WEST, ALAN</t>
  </si>
  <si>
    <t>WELCH, STEVEN D</t>
  </si>
  <si>
    <t>WEBSTER, DANIEL</t>
  </si>
  <si>
    <t>WAXMAN, HENRY A</t>
  </si>
  <si>
    <t>WATT, MELVIN L</t>
  </si>
  <si>
    <t>WATERS, MAXINE</t>
  </si>
  <si>
    <t>SCHULTZ, DEBBIE WASSERMAN</t>
  </si>
  <si>
    <t>WALZ, TIMOTHY J.</t>
  </si>
  <si>
    <t>WALSH, JOE</t>
  </si>
  <si>
    <t>WALDEN, GREGORY P MR.</t>
  </si>
  <si>
    <t>WALBERG, TIMOTHY L. HON.</t>
  </si>
  <si>
    <t>VISCLOSKY, PETER J.</t>
  </si>
  <si>
    <t>VELAZQUEZ, NYDIA M.</t>
  </si>
  <si>
    <t>VAN HOLLEN, CHRIS</t>
  </si>
  <si>
    <t>UPTON, FREDERICK STEPHEN</t>
  </si>
  <si>
    <t>TURNER, ROBERT L</t>
  </si>
  <si>
    <t>TSONGAS, NICOLA S</t>
  </si>
  <si>
    <t>TOWNSEND, LESTER I.</t>
  </si>
  <si>
    <t>TONKO, PAUL DAVID</t>
  </si>
  <si>
    <t>TIPTON, SCOTT R.</t>
  </si>
  <si>
    <t>TIERNEY, THOMAS P</t>
  </si>
  <si>
    <t>TIBERI, PATRICK J.</t>
  </si>
  <si>
    <t>THORNBERRY, MAC</t>
  </si>
  <si>
    <t>THOMPSON, TOMMY G</t>
  </si>
  <si>
    <t>TESTER, JON</t>
  </si>
  <si>
    <t>TERRY, LEE</t>
  </si>
  <si>
    <t>SUTTON, BETTY S</t>
  </si>
  <si>
    <t>SULLIVAN, JOHN</t>
  </si>
  <si>
    <t>STUTZMAN, MARLIN A</t>
  </si>
  <si>
    <t>STIVERS, STEVE MR.</t>
  </si>
  <si>
    <t>STEARNS, CLIFFORD B.</t>
  </si>
  <si>
    <t>STARK, FORTNEY HILLMAN JR</t>
  </si>
  <si>
    <t>STABENOW, DEBBIE</t>
  </si>
  <si>
    <t>SPEIER, JACKIE</t>
  </si>
  <si>
    <t>SOUTHERLAND, WILLIAM STEVE II</t>
  </si>
  <si>
    <t>SMITH, ADRIAN</t>
  </si>
  <si>
    <t>SMITH, CHRISTOPHER H.</t>
  </si>
  <si>
    <t>SMITH, LAMAR</t>
  </si>
  <si>
    <t>SMITH, D ADAM</t>
  </si>
  <si>
    <t>SLAUGHTER, LOUISE M</t>
  </si>
  <si>
    <t>SIRES, ALBIO</t>
  </si>
  <si>
    <t>SIMPSON, MICHAEL K</t>
  </si>
  <si>
    <t>SHUSTER, WILLIAM MR.</t>
  </si>
  <si>
    <t>SHIMKUS, JOHN M</t>
  </si>
  <si>
    <t>SHERMAN, BRAD</t>
  </si>
  <si>
    <t>SEWELL, TERRYCINA ANDREA</t>
  </si>
  <si>
    <t>SESSIONS, PETE</t>
  </si>
  <si>
    <t>SERRANO, JOSE E</t>
  </si>
  <si>
    <t>SENSENBRENNER, F JAMES JR</t>
  </si>
  <si>
    <t>SCOTT, DAVID ALBERT</t>
  </si>
  <si>
    <t>SCOTT, JAMES AUSTIN</t>
  </si>
  <si>
    <t>SCOTT, TIMOTHY</t>
  </si>
  <si>
    <t>SCOTT, ROBERT C</t>
  </si>
  <si>
    <t>SCHWEIKERT, DAVID</t>
  </si>
  <si>
    <t>SCHWARTZ, ALLYSON Y.</t>
  </si>
  <si>
    <t>SCHRADER, KURT</t>
  </si>
  <si>
    <t>SCHOCK, AARON JON MR.</t>
  </si>
  <si>
    <t>SCHMIDT, JEANNETTE H</t>
  </si>
  <si>
    <t>SCHILLING, ROBERT T.</t>
  </si>
  <si>
    <t>SCHIFF, ADAM</t>
  </si>
  <si>
    <t>SCHAKOWSKY, JANICE D</t>
  </si>
  <si>
    <t>SCALISE, STEVE MR.</t>
  </si>
  <si>
    <t>SARBANES, JOHN P. MR.</t>
  </si>
  <si>
    <t>SANDERS, BERNARD</t>
  </si>
  <si>
    <t>SANCHEZ, LINDA</t>
  </si>
  <si>
    <t>SANCHEZ, LORETTA</t>
  </si>
  <si>
    <t>RYAN, TIMOTHY</t>
  </si>
  <si>
    <t>RYAN, PAUL D.</t>
  </si>
  <si>
    <t>RUSH, BOBBY L</t>
  </si>
  <si>
    <t>RUPPERSBERGER, C.A. DUTCH</t>
  </si>
  <si>
    <t>RUNYAN, JON</t>
  </si>
  <si>
    <t>ROYCE, EDWARD R</t>
  </si>
  <si>
    <t>ROYBAL-ALLARD, LUCILLE</t>
  </si>
  <si>
    <t>ROTHMAN, STEVEN R.</t>
  </si>
  <si>
    <t>ROSS, DENNIS ALAN</t>
  </si>
  <si>
    <t>ROSKAM, PETER</t>
  </si>
  <si>
    <t>ROS-LEHTINEN, ILEANA</t>
  </si>
  <si>
    <t>ROONEY, TOM</t>
  </si>
  <si>
    <t>ROKITA, THEODORE EDWARD</t>
  </si>
  <si>
    <t>ROHRABACHER, DANA</t>
  </si>
  <si>
    <t>ROGERS, MICHAEL DENNIS</t>
  </si>
  <si>
    <t>ROGERS, HAROLD DALLAS</t>
  </si>
  <si>
    <t>ROGERS, MICHAEL J</t>
  </si>
  <si>
    <t>ROE, DAVID PHILLIP DR.</t>
  </si>
  <si>
    <t>ROBY, MARTHA</t>
  </si>
  <si>
    <t>RIVERA, DAVID</t>
  </si>
  <si>
    <t>RIGELL, EDWARD SCOTT MR.</t>
  </si>
  <si>
    <t>RICHMOND, CEDRIC L.</t>
  </si>
  <si>
    <t>RICHARDSON, CHARLES</t>
  </si>
  <si>
    <t>RIBBLE, REID</t>
  </si>
  <si>
    <t>REYES, SILVESTRE</t>
  </si>
  <si>
    <t>RENACCI, JAMES B</t>
  </si>
  <si>
    <t>REICHERT, DAVE</t>
  </si>
  <si>
    <t>REHBERG, DENNIS RAY</t>
  </si>
  <si>
    <t>REED, THOMAS W II</t>
  </si>
  <si>
    <t>RANGEL, CHARLES B</t>
  </si>
  <si>
    <t>RAHALL, NICK JOE II</t>
  </si>
  <si>
    <t>QUIGLEY, MIKE</t>
  </si>
  <si>
    <t>QUAYLE, BEN</t>
  </si>
  <si>
    <t>PRICE, THOMAS EDMUNDS</t>
  </si>
  <si>
    <t>PRICE, DAVID</t>
  </si>
  <si>
    <t>POSEY, BILL</t>
  </si>
  <si>
    <t>POMPEO, MICHAEL RICHARD</t>
  </si>
  <si>
    <t>POLIS, JARED</t>
  </si>
  <si>
    <t>POE, TED</t>
  </si>
  <si>
    <t>PITTS, JOSEPH R.</t>
  </si>
  <si>
    <t>PINGREE, CHELLIE M</t>
  </si>
  <si>
    <t>PETRI, THOMAS</t>
  </si>
  <si>
    <t>PETERSON, COLLIN CLARK</t>
  </si>
  <si>
    <t>PETERS, GARY</t>
  </si>
  <si>
    <t>PERLMUTTER, EDWIN G</t>
  </si>
  <si>
    <t>PELOSI, NANCY</t>
  </si>
  <si>
    <t>PEARCE, STEVE</t>
  </si>
  <si>
    <t>PAYNE, DONALD M., JR.</t>
  </si>
  <si>
    <t>PAULSEN, ERIK</t>
  </si>
  <si>
    <t>PASTOR, ED L</t>
  </si>
  <si>
    <t>PASCRELL, WILLIAM J JR</t>
  </si>
  <si>
    <t>PALLONE, FRANK JR</t>
  </si>
  <si>
    <t>PALAZZO, STEVEN MCCARTY</t>
  </si>
  <si>
    <t>OWENS, WILLIAM</t>
  </si>
  <si>
    <t>OLSON, PETER G</t>
  </si>
  <si>
    <t>NUNNELEE, PATRICK ALAN</t>
  </si>
  <si>
    <t>NUNES, DEVIN GERALD</t>
  </si>
  <si>
    <t>NUGENT, RICHARD B</t>
  </si>
  <si>
    <t>NOEM, KRISTI LYNN</t>
  </si>
  <si>
    <t>NEUGEBAUER, RANDY HONORABLE</t>
  </si>
  <si>
    <t>PERRAS, NELSON DAVID</t>
  </si>
  <si>
    <t>NEAL, RICHARD E MR.</t>
  </si>
  <si>
    <t>NAPOLITANO, JOSEPH D.</t>
  </si>
  <si>
    <t>NADLER, JERROLD L. MR.</t>
  </si>
  <si>
    <t>MURPHY, CHRISTOPHER S</t>
  </si>
  <si>
    <t>MURPHY, TIM</t>
  </si>
  <si>
    <t>MULVANEY, JOHN MICHAEL 'MICK'</t>
  </si>
  <si>
    <t>MORAN, JAMES P JR</t>
  </si>
  <si>
    <t>MOORE, GWENDOLYNNE</t>
  </si>
  <si>
    <t>MILLER, JEFFERSON B.</t>
  </si>
  <si>
    <t>MILLER, CANDICE S.</t>
  </si>
  <si>
    <t>MICHAUD, MICHAEL H.</t>
  </si>
  <si>
    <t>MICA, JOHN L. MR.</t>
  </si>
  <si>
    <t>MENENDEZ, ROBERT</t>
  </si>
  <si>
    <t>MEEKS, GREGORY W.</t>
  </si>
  <si>
    <t>MEEHAN, PATRICK L. MR. JR.</t>
  </si>
  <si>
    <t>MCNERNEY, JERRY</t>
  </si>
  <si>
    <t>MCKINLEY, DAVID B.</t>
  </si>
  <si>
    <t>MCKEON, HOWARD P. 'BUCK'</t>
  </si>
  <si>
    <t>MCINTYRE, MIKE REP.</t>
  </si>
  <si>
    <t>MCHENRY, PATRICK TIMOTHY</t>
  </si>
  <si>
    <t>MCGOVERN, JIM</t>
  </si>
  <si>
    <t>MCDERMOTT, JAMES</t>
  </si>
  <si>
    <t>MCCOLLUM, BETTY</t>
  </si>
  <si>
    <t>MCCLINTOCK, THOMAS</t>
  </si>
  <si>
    <t>MCCAUL, MICHAEL</t>
  </si>
  <si>
    <t>MCCASKILL, CLAIRE</t>
  </si>
  <si>
    <t>MCCARTHY, KEVIN</t>
  </si>
  <si>
    <t>MCCARTHY, CAROLYN</t>
  </si>
  <si>
    <t>MATSUI, DORIS</t>
  </si>
  <si>
    <t>MATHESON, JAMES D</t>
  </si>
  <si>
    <t>MASSIE, THOMAS H.</t>
  </si>
  <si>
    <t>MARKEY, EDWARD JOHN</t>
  </si>
  <si>
    <t>MARINO, THOMAS ANTHONY</t>
  </si>
  <si>
    <t>MARCHANT, KENNY E MR.</t>
  </si>
  <si>
    <t>MANZULLO, DONALD A.</t>
  </si>
  <si>
    <t>MANCHIN, JOE III</t>
  </si>
  <si>
    <t>MALONEY, SEAN PATRICK</t>
  </si>
  <si>
    <t>MACK, CONNIE</t>
  </si>
  <si>
    <t>LYNCH, STEPHEN F</t>
  </si>
  <si>
    <t>LUNGREN, DANIEL E.</t>
  </si>
  <si>
    <t>LUMMIS, CYNTHIA MARIE</t>
  </si>
  <si>
    <t>LUJAN, BEN R MR.</t>
  </si>
  <si>
    <t>LUGAR, RICHARD G</t>
  </si>
  <si>
    <t>LUETKEMEYER, W BLAINE</t>
  </si>
  <si>
    <t>LUCAS, FRANK D.</t>
  </si>
  <si>
    <t>LOWEY, NITA M</t>
  </si>
  <si>
    <t>LONG, BILLY</t>
  </si>
  <si>
    <t>LOFGREN, ZOE</t>
  </si>
  <si>
    <t>LOEBSACK, DAVID WAYNE</t>
  </si>
  <si>
    <t>LOBIONDO, FRANK A.</t>
  </si>
  <si>
    <t>LIPINSKI, DANIEL</t>
  </si>
  <si>
    <t>LIEBERMAN, JOSEPH</t>
  </si>
  <si>
    <t>LEWIS, JOHN R.</t>
  </si>
  <si>
    <t>LEVIN, SANDER M MR</t>
  </si>
  <si>
    <t>LEE, BARBARA</t>
  </si>
  <si>
    <t>LEE, MIKE</t>
  </si>
  <si>
    <t>LEAHY, PATRICK</t>
  </si>
  <si>
    <t>LATTA, ROBERT EDWARD MR</t>
  </si>
  <si>
    <t>LATHAM, THOMAS</t>
  </si>
  <si>
    <t>LARSON, JOHN B</t>
  </si>
  <si>
    <t>LARSEN, RICK</t>
  </si>
  <si>
    <t>LANKFORD, JAMES PAUL</t>
  </si>
  <si>
    <t>LANGEVIN, JAMES R</t>
  </si>
  <si>
    <t>LANDRY, JEFFREY M</t>
  </si>
  <si>
    <t>LANDRIEU, GARY C</t>
  </si>
  <si>
    <t>LANCE, LEONARD</t>
  </si>
  <si>
    <t>LAMBORN, DOUGLAS</t>
  </si>
  <si>
    <t>LABRADOR, RAUL</t>
  </si>
  <si>
    <t>KUCINICH, DENNIS J</t>
  </si>
  <si>
    <t>KLOBUCHAR, AMY J</t>
  </si>
  <si>
    <t>KLINE, JOHN PAUL JR</t>
  </si>
  <si>
    <t>KISSELL, LARRY W</t>
  </si>
  <si>
    <t>KINZINGER, ADAM</t>
  </si>
  <si>
    <t>KINGSTON, JACK REP.</t>
  </si>
  <si>
    <t>KING, STEVE MR.</t>
  </si>
  <si>
    <t>KING, PETER T. HON.</t>
  </si>
  <si>
    <t>KIND, RON</t>
  </si>
  <si>
    <t>KILDEE, DANIEL T</t>
  </si>
  <si>
    <t>KELLY, GEORGE J JR J. JR.</t>
  </si>
  <si>
    <t>KEATING, WILLIAM RICHARD</t>
  </si>
  <si>
    <t>KAPTUR, MARCY C HON.</t>
  </si>
  <si>
    <t>JORDAN, JAMES D.</t>
  </si>
  <si>
    <t>JONES, WALTER B.</t>
  </si>
  <si>
    <t>JOHNSON, HENRY C 'HANK'</t>
  </si>
  <si>
    <t>JOHNSON, BILL</t>
  </si>
  <si>
    <t>JOHNSON, EDDIE BERNICE</t>
  </si>
  <si>
    <t>JOHNSON, SAMUEL ROBERT</t>
  </si>
  <si>
    <t>JENKINS, LYNN</t>
  </si>
  <si>
    <t>JACKSON, JESSE JR</t>
  </si>
  <si>
    <t xml:space="preserve">ISSA, DARRELL </t>
  </si>
  <si>
    <t>ISRAEL, STEVE J.</t>
  </si>
  <si>
    <t>HURT, ROBERT</t>
  </si>
  <si>
    <t>HUNTER, DUNCAN D.</t>
  </si>
  <si>
    <t>HULTGREN, RANDY</t>
  </si>
  <si>
    <t>HUIZENGA, WILLIAM P</t>
  </si>
  <si>
    <t>HUELSKAMP, TIMOTHY A REPRESENTA</t>
  </si>
  <si>
    <t>HOYER, STENY HAMILTON</t>
  </si>
  <si>
    <t>HONDA, MIKE</t>
  </si>
  <si>
    <t>HOLT, RUSH D.</t>
  </si>
  <si>
    <t>HOLDEN, TIMOTHY T</t>
  </si>
  <si>
    <t>HOCHUL, KATHLEEN COURTNEY</t>
  </si>
  <si>
    <t>HIRONO, MAZIE K</t>
  </si>
  <si>
    <t>HINOJOSA, RUBEN E.</t>
  </si>
  <si>
    <t>HIMES, JIM</t>
  </si>
  <si>
    <t>HIGGINS, BRIAN</t>
  </si>
  <si>
    <t>HERRERA BEUTLER, JAIME</t>
  </si>
  <si>
    <t>HENSARLING, JEB HON.</t>
  </si>
  <si>
    <t>HELLER, DEAN</t>
  </si>
  <si>
    <t>HEINRICH, MARTIN TREVOR</t>
  </si>
  <si>
    <t>HECK, JOE</t>
  </si>
  <si>
    <t>HAYWORTH, NAN</t>
  </si>
  <si>
    <t>HATCH, ORIN</t>
  </si>
  <si>
    <t>HASTINGS, ALCEE L L</t>
  </si>
  <si>
    <t>HASTINGS, DOC</t>
  </si>
  <si>
    <t xml:space="preserve">HARTZLER, VICKY </t>
  </si>
  <si>
    <t>HARRIS, ANDREW P</t>
  </si>
  <si>
    <t>HARPER, GREGG</t>
  </si>
  <si>
    <t>HANNA, RICHARD</t>
  </si>
  <si>
    <t>HANABUSA, COLLEEN WAKAKO</t>
  </si>
  <si>
    <t>HALL, RALPH MOODY</t>
  </si>
  <si>
    <t>HAHN, JANICE</t>
  </si>
  <si>
    <t>GUTIERREZ, LUIS V</t>
  </si>
  <si>
    <t>GUTHRIE, S. BRETT HON.</t>
  </si>
  <si>
    <t>GUINTA, FRANK</t>
  </si>
  <si>
    <t>GRIMM, MICHAEL</t>
  </si>
  <si>
    <t>GRIJALVA, RAUL M</t>
  </si>
  <si>
    <t>GRIFFITH, H MORGAN</t>
  </si>
  <si>
    <t>GRIFFIN, JOHN TIMOTHY</t>
  </si>
  <si>
    <t>GREEN, ALEXANDER</t>
  </si>
  <si>
    <t>GREEN, RAYMOND E. 'GENE'</t>
  </si>
  <si>
    <t>GRAVES, JOHN THOMAS MR. JR.</t>
  </si>
  <si>
    <t>GRAVES, SAMUEL B 'SAM'</t>
  </si>
  <si>
    <t>GRANGER, KAY</t>
  </si>
  <si>
    <t>GOWDY, TREY</t>
  </si>
  <si>
    <t>GOSAR, PAUL ANTHONY</t>
  </si>
  <si>
    <t>GOODLATTE, ROBERT W</t>
  </si>
  <si>
    <t>GONZALEZ, ROBERTO F</t>
  </si>
  <si>
    <t>GOHMERT, LOUIE</t>
  </si>
  <si>
    <t>GINGREY, J. PHILLIP</t>
  </si>
  <si>
    <t>GILLIBRAND, KIRSTEN ELIZABETH</t>
  </si>
  <si>
    <t>GIBSON, CHRISTOPHER P</t>
  </si>
  <si>
    <t>GIBBS, BOB</t>
  </si>
  <si>
    <t>GERLACH, JIM</t>
  </si>
  <si>
    <t>GARRETT, SCOTT REP.</t>
  </si>
  <si>
    <t>GARDNER, CORY</t>
  </si>
  <si>
    <t>GARAMENDI, JOHN</t>
  </si>
  <si>
    <t>FUDGE, MARCIA L</t>
  </si>
  <si>
    <t>FRELINGHUYSEN, RODNEY P.</t>
  </si>
  <si>
    <t>FRANKS, TRENT</t>
  </si>
  <si>
    <t>FRANKEN, AL</t>
  </si>
  <si>
    <t>FOXX, VIRGINIA</t>
  </si>
  <si>
    <t>FORTENBERRY, JEFFREY</t>
  </si>
  <si>
    <t>FORBES, J RANDY</t>
  </si>
  <si>
    <t>FLORES, BILL</t>
  </si>
  <si>
    <t>FLEMING, JOHN C MR. JR.</t>
  </si>
  <si>
    <t>FLEISCHMANN, CHARLES J</t>
  </si>
  <si>
    <t>FLAKE, JEFF</t>
  </si>
  <si>
    <t>FITZPATRICK, MICHAEL G.</t>
  </si>
  <si>
    <t>FINCHER, STEVE</t>
  </si>
  <si>
    <t>FEINSTEIN, DIANNE</t>
  </si>
  <si>
    <t>FATTAH, CHAKA MR.</t>
  </si>
  <si>
    <t>FARR, SAM</t>
  </si>
  <si>
    <t>FARENTHOLD, RANDOLPH BLAKE</t>
  </si>
  <si>
    <t>ESHOO, ANNA</t>
  </si>
  <si>
    <t>ENGEL, TOM</t>
  </si>
  <si>
    <t>EMERSON, JOANN</t>
  </si>
  <si>
    <t>ELLMERS, RENEE JACISIN</t>
  </si>
  <si>
    <t>ELLISON, KEITH MAURICE</t>
  </si>
  <si>
    <t>EDWARDS, DONNA</t>
  </si>
  <si>
    <t>DURBIN, RICHARD</t>
  </si>
  <si>
    <t>DUNCAN, JEFF</t>
  </si>
  <si>
    <t>DUNCAN, JOHN J REP. JR.</t>
  </si>
  <si>
    <t>DUFFY, SEAN</t>
  </si>
  <si>
    <t>DOYLE, MIKE</t>
  </si>
  <si>
    <t>DONNELLY, JOSEPH S</t>
  </si>
  <si>
    <t>DOLD, ROBERT JAMES MR JR</t>
  </si>
  <si>
    <t>DOGGETT, LLOYD</t>
  </si>
  <si>
    <t>DINGELL, JOHN D. MR.</t>
  </si>
  <si>
    <t>DIAZ-BALART, MARIO</t>
  </si>
  <si>
    <t>DEUTCH, THEODORE ELIOT</t>
  </si>
  <si>
    <t>DESJARLAIS, SCOTT EUGENE</t>
  </si>
  <si>
    <t>DENT, CHARLES W REP</t>
  </si>
  <si>
    <t>DENHAM, JEFF</t>
  </si>
  <si>
    <t>DEMINT, JIM</t>
  </si>
  <si>
    <t>DELBENE, SUZAN K</t>
  </si>
  <si>
    <t>DELAURO, ROSA L</t>
  </si>
  <si>
    <t>DEGETTE, DIANA L.</t>
  </si>
  <si>
    <t>DEFAZIO, PETER A</t>
  </si>
  <si>
    <t>DAVIS, SUSAN A</t>
  </si>
  <si>
    <t>DAVIS, RODNEY L</t>
  </si>
  <si>
    <t xml:space="preserve">CURSON, DAVID </t>
  </si>
  <si>
    <t>CUMMINGS, ELIJAH E</t>
  </si>
  <si>
    <t>CULBERSON, JOHN</t>
  </si>
  <si>
    <t>CUELLAR, HENRY R.</t>
  </si>
  <si>
    <t>CROWLEY, JOSEPH</t>
  </si>
  <si>
    <t>CRITZ, MARK</t>
  </si>
  <si>
    <t>CRENSHAW, ANDER HON.</t>
  </si>
  <si>
    <t>CRAWFORD, ERIC ALAN RICK</t>
  </si>
  <si>
    <t>CRAVAACK, RAYMOND J MR.</t>
  </si>
  <si>
    <t>COURTNEY, JOSEPH D</t>
  </si>
  <si>
    <t>COSTA, JIM</t>
  </si>
  <si>
    <t>CORKER, ROBERT P JR</t>
  </si>
  <si>
    <t>COOPER, JAMES H.S.</t>
  </si>
  <si>
    <t>CONYERS, JOHN JR.</t>
  </si>
  <si>
    <t>CONNOLLY, GERRY</t>
  </si>
  <si>
    <t>CONAWAY, MICHAEL HONORABLE</t>
  </si>
  <si>
    <t>COLE, TOM JEFFERY</t>
  </si>
  <si>
    <t>COHEN, STEPHEN IRA</t>
  </si>
  <si>
    <t>COFFMAN, MICHAEL</t>
  </si>
  <si>
    <t>COBLE, JOHN HOWARD</t>
  </si>
  <si>
    <t>CLYBURN, JAMES E</t>
  </si>
  <si>
    <t>CLEAVER, EMANUEL II</t>
  </si>
  <si>
    <t>CLAY, WILLIAM LACY JR</t>
  </si>
  <si>
    <t>CLARKE, YVETTE D</t>
  </si>
  <si>
    <t>CICILLINE, DAVID N</t>
  </si>
  <si>
    <t>CHU, JUDY</t>
  </si>
  <si>
    <t>CHANDLER, A.B. III</t>
  </si>
  <si>
    <t>CHAFFETZ, JASON</t>
  </si>
  <si>
    <t>CHABOT, STEVE</t>
  </si>
  <si>
    <t>CASTOR, KATHY</t>
  </si>
  <si>
    <t>CASSIDY, WILLIAM</t>
  </si>
  <si>
    <t>CASEY, ROBERT P JR</t>
  </si>
  <si>
    <t>CARTER, JOHN R. REP.</t>
  </si>
  <si>
    <t>CARSON, ANDRE</t>
  </si>
  <si>
    <t>CARPER, THOMAS R</t>
  </si>
  <si>
    <t>CARNEY, JOHN CHARLES JR</t>
  </si>
  <si>
    <t>CARNAHAN, JOHN RUSSELL</t>
  </si>
  <si>
    <t>CARDIN, BENJAMIN L</t>
  </si>
  <si>
    <t>CAPUANO, MICHAEL E</t>
  </si>
  <si>
    <t>CAPPS, LOIS</t>
  </si>
  <si>
    <t>CAPITO, SHELLEY MOORE MS.</t>
  </si>
  <si>
    <t>CANTWELL, MARIA</t>
  </si>
  <si>
    <t>CANTOR, ERIC IVAN</t>
  </si>
  <si>
    <t>CANSECO, FRANCISCO RAUL QUICO R.</t>
  </si>
  <si>
    <t>CAMPBELL, JOHN BT III</t>
  </si>
  <si>
    <t>CAMP, DAVID LEE</t>
  </si>
  <si>
    <t>CALVERT, KENNETH S</t>
  </si>
  <si>
    <t>BUTTERFIELD, G. K.</t>
  </si>
  <si>
    <t>BURGESS, MICHAEL C. DR.</t>
  </si>
  <si>
    <t>BUERKLE, ANN MARIE</t>
  </si>
  <si>
    <t>BUCSHON, LARRY D</t>
  </si>
  <si>
    <t>BUCHANAN, VERNON</t>
  </si>
  <si>
    <t>BROWN, CORRINE</t>
  </si>
  <si>
    <t>BROWN, SCOTT P</t>
  </si>
  <si>
    <t>BROWN, SHERROD</t>
  </si>
  <si>
    <t>BROUN, PAUL COLLINS</t>
  </si>
  <si>
    <t>BROOKS, MO</t>
  </si>
  <si>
    <t>BRALEY, BRUCE L</t>
  </si>
  <si>
    <t>BRADY, ROBERT A</t>
  </si>
  <si>
    <t>BRADY, KEVIN</t>
  </si>
  <si>
    <t>BOUSTANY, JR, CHARLES W.</t>
  </si>
  <si>
    <t>BOSWELL, LEONARD L.</t>
  </si>
  <si>
    <t>BONO MACK, MARY</t>
  </si>
  <si>
    <t>BONNER, JOSIAH ROBIAS</t>
  </si>
  <si>
    <t>BONAMICI, SUZANNE</t>
  </si>
  <si>
    <t>BLUMENAUER, EARL</t>
  </si>
  <si>
    <t>BLACKBURN, MARSHA MRS.</t>
  </si>
  <si>
    <t>BISHOP, SANFORD D JR</t>
  </si>
  <si>
    <t>BISHOP, TIMOTHY</t>
  </si>
  <si>
    <t>BISHOP, ROBERT</t>
  </si>
  <si>
    <t>BILIRAKIS, GUS MICHAEL</t>
  </si>
  <si>
    <t>BILBRAY, BRIAN PHILLIP</t>
  </si>
  <si>
    <t>BIGGERT, JUDY</t>
  </si>
  <si>
    <t>BERMAN, HOWARD L</t>
  </si>
  <si>
    <t>BERKLEY, SHELLEY</t>
  </si>
  <si>
    <t>BERG, RICHARD A</t>
  </si>
  <si>
    <t>BENISHEK, DANIEL J. M.D.</t>
  </si>
  <si>
    <t>BECERRA, XAVIER</t>
  </si>
  <si>
    <t>BASS, KAREN</t>
  </si>
  <si>
    <t>BASS, CHARLES F.</t>
  </si>
  <si>
    <t>BARTON, JOE LINUS</t>
  </si>
  <si>
    <t>BARTLETT, ROSCOE G. REP.</t>
  </si>
  <si>
    <t>BARROW, JOHN J.</t>
  </si>
  <si>
    <t>BARLETTA, LOU</t>
  </si>
  <si>
    <t>BARBER, RONALD</t>
  </si>
  <si>
    <t>BALDWIN, TAMMY</t>
  </si>
  <si>
    <t>BACHUS, SPENCER T III</t>
  </si>
  <si>
    <t>BACHMANN, MICHELE</t>
  </si>
  <si>
    <t>BACA, JOE</t>
  </si>
  <si>
    <t>ANDREWS, ROBERT E. MR.</t>
  </si>
  <si>
    <t>AMODEI, MARK EUGENE</t>
  </si>
  <si>
    <t>AMASH, JUSTIN</t>
  </si>
  <si>
    <t>ALTMIRE, JASON</t>
  </si>
  <si>
    <t>ALEXANDER, RODNEY M. MR.</t>
  </si>
  <si>
    <t>AKIN, W TODD</t>
  </si>
  <si>
    <t>ADERHOLT, ROBERT BROWN</t>
  </si>
  <si>
    <t>ADAMS, SANDY</t>
  </si>
  <si>
    <t>ACKERMAN, MICHAEL</t>
  </si>
  <si>
    <t>state</t>
  </si>
  <si>
    <t>latitude</t>
  </si>
  <si>
    <t>longitude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</si>
  <si>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</si>
  <si>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</si>
  <si>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</si>
  <si>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</si>
  <si>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</si>
  <si>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</si>
  <si>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</si>
  <si>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</si>
  <si>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</si>
  <si>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</si>
  <si>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</si>
  <si>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</si>
  <si>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</si>
  <si>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</si>
  <si>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</si>
  <si>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</si>
  <si>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</si>
  <si>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</si>
  <si>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</si>
  <si>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</si>
  <si>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</si>
  <si>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</si>
  <si>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</si>
  <si>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</si>
  <si>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</si>
  <si>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</si>
  <si>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</si>
  <si>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</si>
  <si>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</si>
  <si>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</si>
  <si>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</si>
  <si>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</si>
  <si>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</si>
  <si>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</si>
  <si>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</si>
  <si>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</si>
  <si>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</si>
  <si>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</si>
  <si>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</si>
  <si>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</si>
  <si>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</si>
  <si>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</si>
  <si>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</si>
  <si>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</si>
  <si>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</si>
  <si>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</si>
  <si>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</si>
  <si>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</si>
  <si>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</si>
  <si>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</si>
  <si>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</si>
  <si>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</si>
  <si>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</si>
  <si>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</si>
  <si>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</si>
  <si>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state_full</t>
  </si>
  <si>
    <t>ARKANSAS</t>
  </si>
  <si>
    <t>CALIFORNIA</t>
  </si>
  <si>
    <t>DELAWARE</t>
  </si>
  <si>
    <t>ILLINOIS</t>
  </si>
  <si>
    <t>KENTUCKY</t>
  </si>
  <si>
    <t>LOUISIANNA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</si>
  <si>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</si>
  <si>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</si>
  <si>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</si>
  <si>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</si>
  <si>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</si>
  <si>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</si>
  <si>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</si>
  <si>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NEW HAMPSHIRE</t>
  </si>
  <si>
    <t>NEW JERSEY</t>
  </si>
  <si>
    <t>NEW MEXICO</t>
  </si>
  <si>
    <t>NEW YORK</t>
  </si>
  <si>
    <t>NORTH CAROLINA</t>
  </si>
  <si>
    <t>NORTH DAKOTA</t>
  </si>
  <si>
    <t>OKLAHOMA</t>
  </si>
  <si>
    <t>PENNSYLVANIA</t>
  </si>
  <si>
    <t>RHODE ISLAND</t>
  </si>
  <si>
    <t>SOUTH CAROLINA</t>
  </si>
  <si>
    <t>SOUTH DAKOTA</t>
  </si>
  <si>
    <t>TENNESSEE</t>
  </si>
  <si>
    <t>VIRGINIA</t>
  </si>
  <si>
    <t>WEST VIRGINIA</t>
  </si>
  <si>
    <t>WISCONSIN</t>
  </si>
  <si>
    <t>CONNECTICUT</t>
  </si>
  <si>
    <t>AMERICAN SAMOA</t>
  </si>
  <si>
    <t>COLORADO</t>
  </si>
  <si>
    <t>WASHINGTON DC</t>
  </si>
  <si>
    <t>VIRGIN ISLANDS</t>
  </si>
  <si>
    <t>PUERTO RICO</t>
  </si>
  <si>
    <t>NORTHERN MARIANA ISLANDS</t>
  </si>
  <si>
    <t>State_abbrv</t>
  </si>
  <si>
    <t>Party_name</t>
  </si>
  <si>
    <t>State_full</t>
  </si>
  <si>
    <t>USPS</t>
  </si>
  <si>
    <t>INTPTLAT</t>
  </si>
  <si>
    <t xml:space="preserve">INTPTLONG                                                                                                                             </t>
  </si>
  <si>
    <t>DISTRICT</t>
  </si>
  <si>
    <t>Congress</t>
  </si>
  <si>
    <t>ST_lat</t>
  </si>
  <si>
    <t>ST_long</t>
  </si>
  <si>
    <t>Dist_lat</t>
  </si>
  <si>
    <t>Dist_long</t>
  </si>
  <si>
    <t>01</t>
  </si>
  <si>
    <t>02</t>
  </si>
  <si>
    <t>03</t>
  </si>
  <si>
    <t>04</t>
  </si>
  <si>
    <t>05</t>
  </si>
  <si>
    <t>06</t>
  </si>
  <si>
    <t>07</t>
  </si>
  <si>
    <t>00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</si>
  <si>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</si>
  <si>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</si>
  <si>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</si>
  <si>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</si>
  <si>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</si>
  <si>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</si>
  <si>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</si>
  <si>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</si>
  <si>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</si>
  <si>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</si>
  <si>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</si>
  <si>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</si>
  <si>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</si>
  <si>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</si>
  <si>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</si>
  <si>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</si>
  <si>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</si>
  <si>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</si>
  <si>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</si>
  <si>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</si>
  <si>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</si>
  <si>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</si>
  <si>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</si>
  <si>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</si>
  <si>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</si>
  <si>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</si>
  <si>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</si>
  <si>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</si>
  <si>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</si>
  <si>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</si>
  <si>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</si>
  <si>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</si>
  <si>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</si>
  <si>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</si>
  <si>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</si>
  <si>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</si>
  <si>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</si>
  <si>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</si>
  <si>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</si>
  <si>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</si>
  <si>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</si>
  <si>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</si>
  <si>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</si>
  <si>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</si>
  <si>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</si>
  <si>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</si>
  <si>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98</t>
  </si>
  <si>
    <t>lookup</t>
  </si>
  <si>
    <t>112_DC_01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</si>
</sst>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/>
  </cellXfs>
  <cellStyles count="1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2012_Gaz_112CDs_natio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53"/>
  <sheetViews>
    <sheetView tabSelected="1" workbookViewId="0">
      <selection sqref="A1:R5453"/>
    </sheetView>
  </sheetViews>
  <sheetFormatPr baseColWidth="10" defaultColWidth="8.83203125" defaultRowHeight="14" x14ac:dyDescent="0"/>
  <cols>
    <col min="7" max="12" width="15" customWidth="1"/>
    <col min="14" max="14" width="22.83203125" customWidth="1"/>
    <col min="15" max="15" width="16.6640625" customWidth="1"/>
    <col min="18" max="18" width="28.5" customWidth="1"/>
  </cols>
  <sheetData>
    <row r="1" spans="1:18">
      <c r="A1" t="s">
        <v>1241</v>
      </c>
      <c r="B1" t="s">
        <v>1242</v>
      </c>
      <c r="C1" t="s">
        <v>1243</v>
      </c>
      <c r="D1" t="s">
        <v>1244</v>
      </c>
      <c r="E1" t="s">
        <v>1245</v>
      </c>
      <c r="F1" t="s">
        <v>1775</v>
      </c>
      <c r="G1" t="s">
        <v>1777</v>
      </c>
      <c r="H1" t="s">
        <v>1842</v>
      </c>
      <c r="I1" t="s">
        <v>1785</v>
      </c>
      <c r="J1" t="s">
        <v>1786</v>
      </c>
      <c r="K1" t="s">
        <v>1783</v>
      </c>
      <c r="L1" t="s">
        <v>1784</v>
      </c>
      <c r="M1" t="s">
        <v>1246</v>
      </c>
      <c r="N1" t="s">
        <v>1776</v>
      </c>
      <c r="O1" t="s">
        <v>1247</v>
      </c>
      <c r="P1" t="s">
        <v>1248</v>
      </c>
      <c r="Q1" t="s">
        <v>1249</v>
      </c>
      <c r="R1" t="s">
        <v>1250</v>
      </c>
    </row>
    <row r="2" spans="1:18">
      <c r="A2">
        <v>103</v>
      </c>
      <c r="B2">
        <f>VLOOKUP(A2,year_congress_lookup!$A$1:$B$10,2)</f>
        <v>1994</v>
      </c>
      <c r="C2">
        <v>99909</v>
      </c>
      <c r="D2" s="1" t="s">
        <v>1794</v>
      </c>
      <c r="E2" t="s">
        <v>194</v>
      </c>
      <c r="F2" t="str">
        <f>VLOOKUP(E2&amp;"*",state_latlong_lookup!$A$1:$D$56,2,FALSE)</f>
        <v>USA</v>
      </c>
      <c r="G2" t="str">
        <f>VLOOKUP(E2&amp;"*",state_latlong_lookup!$A$1:$D$56,1,FALSE)</f>
        <v>USA</v>
      </c>
      <c r="H2" t="str">
        <f>CONCATENATE(A2,"_",F2,"_",D2)</f>
        <v>103_USA_00</v>
      </c>
      <c r="I2">
        <f>IF(B2=2012,IF(D2="00",K2,VLOOKUP(H2,district_latlong_lookup!$A$1:$F$439,5,FALSE)),0)</f>
        <v>0</v>
      </c>
      <c r="J2">
        <f>IF(B2=2012,IF(D2="00",L2,VLOOKUP(H2,district_latlong_lookup!$A$1:$F$439,6,FALSE)),0)</f>
        <v>0</v>
      </c>
      <c r="K2">
        <f>VLOOKUP(E2&amp;"*",state_latlong_lookup!$A$1:$D$56,3,FALSE)</f>
        <v>39.5</v>
      </c>
      <c r="L2">
        <f>VLOOKUP(E2&amp;"*",state_latlong_lookup!$A$1:$D$56,4,FALSE)</f>
        <v>-98.35</v>
      </c>
      <c r="M2">
        <v>100</v>
      </c>
      <c r="N2" t="str">
        <f t="shared" ref="N2:N65" si="0">IF(M2=100,"Democrat",IF(M2=200,"Republican",IF(M2=328,"Independent")))</f>
        <v>Democrat</v>
      </c>
      <c r="O2" t="s">
        <v>287</v>
      </c>
      <c r="P2">
        <v>-0.433</v>
      </c>
      <c r="Q2">
        <v>1004000</v>
      </c>
      <c r="R2" t="s">
        <v>1251</v>
      </c>
    </row>
    <row r="3" spans="1:18">
      <c r="A3">
        <v>103</v>
      </c>
      <c r="B3">
        <f>VLOOKUP(A3,year_congress_lookup!$A$1:$B$10,2)</f>
        <v>1994</v>
      </c>
      <c r="C3">
        <v>14705</v>
      </c>
      <c r="D3" s="1" t="s">
        <v>1794</v>
      </c>
      <c r="E3" t="s">
        <v>48</v>
      </c>
      <c r="F3" t="str">
        <f>VLOOKUP(E3&amp;"*",state_latlong_lookup!$A$1:$D$56,2,FALSE)</f>
        <v>AL</v>
      </c>
      <c r="G3" t="str">
        <f>VLOOKUP(E3&amp;"*",state_latlong_lookup!$A$1:$D$56,1,FALSE)</f>
        <v>ALABAMA</v>
      </c>
      <c r="H3" t="str">
        <f t="shared" ref="H3:H66" si="1">CONCATENATE(A3,"_",F3,"_",D3)</f>
        <v>103_AL_00</v>
      </c>
      <c r="I3">
        <f>IF(B3=2012,IF(D3="00",K3,VLOOKUP(H3,district_latlong_lookup!$A$1:$F$439,5,FALSE)),0)</f>
        <v>0</v>
      </c>
      <c r="J3">
        <f>IF(B3=2012,IF(D3="00",L3,VLOOKUP(H3,district_latlong_lookup!$A$1:$F$439,6,FALSE)),0)</f>
        <v>0</v>
      </c>
      <c r="K3">
        <f>VLOOKUP(E3&amp;"*",state_latlong_lookup!$A$1:$D$56,3,FALSE)</f>
        <v>32.798999999999999</v>
      </c>
      <c r="L3">
        <f>VLOOKUP(E3&amp;"*",state_latlong_lookup!$A$1:$D$56,4,FALSE)</f>
        <v>-86.807299999999998</v>
      </c>
      <c r="M3">
        <v>100</v>
      </c>
      <c r="N3" t="str">
        <f t="shared" si="0"/>
        <v>Democrat</v>
      </c>
      <c r="O3" t="s">
        <v>253</v>
      </c>
      <c r="P3">
        <v>-5.7000000000000002E-2</v>
      </c>
      <c r="Q3">
        <v>1041000</v>
      </c>
      <c r="R3" t="s">
        <v>1252</v>
      </c>
    </row>
    <row r="4" spans="1:18">
      <c r="A4">
        <v>103</v>
      </c>
      <c r="B4">
        <f>VLOOKUP(A4,year_congress_lookup!$A$1:$B$10,2)</f>
        <v>1994</v>
      </c>
      <c r="C4">
        <v>14659</v>
      </c>
      <c r="D4" s="1" t="s">
        <v>1794</v>
      </c>
      <c r="E4" t="s">
        <v>48</v>
      </c>
      <c r="F4" t="str">
        <f>VLOOKUP(E4&amp;"*",state_latlong_lookup!$A$1:$D$56,2,FALSE)</f>
        <v>AL</v>
      </c>
      <c r="G4" t="str">
        <f>VLOOKUP(E4&amp;"*",state_latlong_lookup!$A$1:$D$56,1,FALSE)</f>
        <v>ALABAMA</v>
      </c>
      <c r="H4" t="str">
        <f t="shared" si="1"/>
        <v>103_AL_00</v>
      </c>
      <c r="I4">
        <f>IF(B4=2012,IF(D4="00",K4,VLOOKUP(H4,district_latlong_lookup!$A$1:$F$439,5,FALSE)),0)</f>
        <v>0</v>
      </c>
      <c r="J4">
        <f>IF(B4=2012,IF(D4="00",L4,VLOOKUP(H4,district_latlong_lookup!$A$1:$F$439,6,FALSE)),0)</f>
        <v>0</v>
      </c>
      <c r="K4">
        <f>VLOOKUP(E4&amp;"*",state_latlong_lookup!$A$1:$D$56,3,FALSE)</f>
        <v>32.798999999999999</v>
      </c>
      <c r="L4">
        <f>VLOOKUP(E4&amp;"*",state_latlong_lookup!$A$1:$D$56,4,FALSE)</f>
        <v>-86.807299999999998</v>
      </c>
      <c r="M4">
        <v>100</v>
      </c>
      <c r="N4" t="str">
        <f t="shared" si="0"/>
        <v>Democrat</v>
      </c>
      <c r="O4" t="s">
        <v>254</v>
      </c>
      <c r="P4">
        <v>1E-3</v>
      </c>
      <c r="Q4">
        <v>1819000</v>
      </c>
      <c r="R4" t="s">
        <v>1253</v>
      </c>
    </row>
    <row r="5" spans="1:18">
      <c r="A5">
        <v>103</v>
      </c>
      <c r="B5">
        <f>VLOOKUP(A5,year_congress_lookup!$A$1:$B$10,2)</f>
        <v>1994</v>
      </c>
      <c r="C5">
        <v>14907</v>
      </c>
      <c r="D5" s="1" t="s">
        <v>1794</v>
      </c>
      <c r="E5" t="s">
        <v>198</v>
      </c>
      <c r="F5" t="str">
        <f>VLOOKUP(E5&amp;"*",state_latlong_lookup!$A$1:$D$56,2,FALSE)</f>
        <v>AK</v>
      </c>
      <c r="G5" t="str">
        <f>VLOOKUP(E5&amp;"*",state_latlong_lookup!$A$1:$D$56,1,FALSE)</f>
        <v>ALASKA</v>
      </c>
      <c r="H5" t="str">
        <f t="shared" si="1"/>
        <v>103_AK_00</v>
      </c>
      <c r="I5">
        <f>IF(B5=2012,IF(D5="00",K5,VLOOKUP(H5,district_latlong_lookup!$A$1:$F$439,5,FALSE)),0)</f>
        <v>0</v>
      </c>
      <c r="J5">
        <f>IF(B5=2012,IF(D5="00",L5,VLOOKUP(H5,district_latlong_lookup!$A$1:$F$439,6,FALSE)),0)</f>
        <v>0</v>
      </c>
      <c r="K5">
        <f>VLOOKUP(E5&amp;"*",state_latlong_lookup!$A$1:$D$56,3,FALSE)</f>
        <v>61.384999999999998</v>
      </c>
      <c r="L5">
        <f>VLOOKUP(E5&amp;"*",state_latlong_lookup!$A$1:$D$56,4,FALSE)</f>
        <v>-152.26830000000001</v>
      </c>
      <c r="M5">
        <v>200</v>
      </c>
      <c r="N5" t="str">
        <f t="shared" si="0"/>
        <v>Republican</v>
      </c>
      <c r="O5" t="s">
        <v>238</v>
      </c>
      <c r="P5">
        <v>0.33600000000000002</v>
      </c>
      <c r="Q5">
        <v>1723000</v>
      </c>
      <c r="R5" t="s">
        <v>1254</v>
      </c>
    </row>
    <row r="6" spans="1:18">
      <c r="A6">
        <v>103</v>
      </c>
      <c r="B6">
        <f>VLOOKUP(A6,year_congress_lookup!$A$1:$B$10,2)</f>
        <v>1994</v>
      </c>
      <c r="C6">
        <v>12109</v>
      </c>
      <c r="D6" s="1" t="s">
        <v>1794</v>
      </c>
      <c r="E6" t="s">
        <v>198</v>
      </c>
      <c r="F6" t="str">
        <f>VLOOKUP(E6&amp;"*",state_latlong_lookup!$A$1:$D$56,2,FALSE)</f>
        <v>AK</v>
      </c>
      <c r="G6" t="str">
        <f>VLOOKUP(E6&amp;"*",state_latlong_lookup!$A$1:$D$56,1,FALSE)</f>
        <v>ALASKA</v>
      </c>
      <c r="H6" t="str">
        <f t="shared" si="1"/>
        <v>103_AK_00</v>
      </c>
      <c r="I6">
        <f>IF(B6=2012,IF(D6="00",K6,VLOOKUP(H6,district_latlong_lookup!$A$1:$F$439,5,FALSE)),0)</f>
        <v>0</v>
      </c>
      <c r="J6">
        <f>IF(B6=2012,IF(D6="00",L6,VLOOKUP(H6,district_latlong_lookup!$A$1:$F$439,6,FALSE)),0)</f>
        <v>0</v>
      </c>
      <c r="K6">
        <f>VLOOKUP(E6&amp;"*",state_latlong_lookup!$A$1:$D$56,3,FALSE)</f>
        <v>61.384999999999998</v>
      </c>
      <c r="L6">
        <f>VLOOKUP(E6&amp;"*",state_latlong_lookup!$A$1:$D$56,4,FALSE)</f>
        <v>-152.26830000000001</v>
      </c>
      <c r="M6">
        <v>200</v>
      </c>
      <c r="N6" t="str">
        <f t="shared" si="0"/>
        <v>Republican</v>
      </c>
      <c r="O6" t="s">
        <v>213</v>
      </c>
      <c r="P6">
        <v>0.20499999999999999</v>
      </c>
      <c r="Q6">
        <v>1001000</v>
      </c>
      <c r="R6" t="s">
        <v>1255</v>
      </c>
    </row>
    <row r="7" spans="1:18">
      <c r="A7">
        <v>103</v>
      </c>
      <c r="B7">
        <f>VLOOKUP(A7,year_congress_lookup!$A$1:$B$10,2)</f>
        <v>1994</v>
      </c>
      <c r="C7">
        <v>14502</v>
      </c>
      <c r="D7" s="1" t="s">
        <v>1794</v>
      </c>
      <c r="E7" t="s">
        <v>155</v>
      </c>
      <c r="F7" t="str">
        <f>VLOOKUP(E7&amp;"*",state_latlong_lookup!$A$1:$D$56,2,FALSE)</f>
        <v>AZ</v>
      </c>
      <c r="G7" t="str">
        <f>VLOOKUP(E7&amp;"*",state_latlong_lookup!$A$1:$D$56,1,FALSE)</f>
        <v>ARIZONA</v>
      </c>
      <c r="H7" t="str">
        <f t="shared" si="1"/>
        <v>103_AZ_00</v>
      </c>
      <c r="I7">
        <f>IF(B7=2012,IF(D7="00",K7,VLOOKUP(H7,district_latlong_lookup!$A$1:$F$439,5,FALSE)),0)</f>
        <v>0</v>
      </c>
      <c r="J7">
        <f>IF(B7=2012,IF(D7="00",L7,VLOOKUP(H7,district_latlong_lookup!$A$1:$F$439,6,FALSE)),0)</f>
        <v>0</v>
      </c>
      <c r="K7">
        <f>VLOOKUP(E7&amp;"*",state_latlong_lookup!$A$1:$D$56,3,FALSE)</f>
        <v>33.7712</v>
      </c>
      <c r="L7">
        <f>VLOOKUP(E7&amp;"*",state_latlong_lookup!$A$1:$D$56,4,FALSE)</f>
        <v>-111.3877</v>
      </c>
      <c r="M7">
        <v>100</v>
      </c>
      <c r="N7" t="str">
        <f t="shared" si="0"/>
        <v>Democrat</v>
      </c>
      <c r="O7" t="s">
        <v>226</v>
      </c>
      <c r="P7">
        <v>-0.22800000000000001</v>
      </c>
      <c r="Q7">
        <v>0</v>
      </c>
    </row>
    <row r="8" spans="1:18">
      <c r="A8">
        <v>103</v>
      </c>
      <c r="B8">
        <f>VLOOKUP(A8,year_congress_lookup!$A$1:$B$10,2)</f>
        <v>1994</v>
      </c>
      <c r="C8">
        <v>15039</v>
      </c>
      <c r="D8" s="1" t="s">
        <v>1794</v>
      </c>
      <c r="E8" t="s">
        <v>155</v>
      </c>
      <c r="F8" t="str">
        <f>VLOOKUP(E8&amp;"*",state_latlong_lookup!$A$1:$D$56,2,FALSE)</f>
        <v>AZ</v>
      </c>
      <c r="G8" t="str">
        <f>VLOOKUP(E8&amp;"*",state_latlong_lookup!$A$1:$D$56,1,FALSE)</f>
        <v>ARIZONA</v>
      </c>
      <c r="H8" t="str">
        <f t="shared" si="1"/>
        <v>103_AZ_00</v>
      </c>
      <c r="I8">
        <f>IF(B8=2012,IF(D8="00",K8,VLOOKUP(H8,district_latlong_lookup!$A$1:$F$439,5,FALSE)),0)</f>
        <v>0</v>
      </c>
      <c r="J8">
        <f>IF(B8=2012,IF(D8="00",L8,VLOOKUP(H8,district_latlong_lookup!$A$1:$F$439,6,FALSE)),0)</f>
        <v>0</v>
      </c>
      <c r="K8">
        <f>VLOOKUP(E8&amp;"*",state_latlong_lookup!$A$1:$D$56,3,FALSE)</f>
        <v>33.7712</v>
      </c>
      <c r="L8">
        <f>VLOOKUP(E8&amp;"*",state_latlong_lookup!$A$1:$D$56,4,FALSE)</f>
        <v>-111.3877</v>
      </c>
      <c r="M8">
        <v>200</v>
      </c>
      <c r="N8" t="str">
        <f t="shared" si="0"/>
        <v>Republican</v>
      </c>
      <c r="O8" t="s">
        <v>255</v>
      </c>
      <c r="P8">
        <v>0.35199999999999998</v>
      </c>
      <c r="Q8">
        <v>0</v>
      </c>
    </row>
    <row r="9" spans="1:18">
      <c r="A9">
        <v>103</v>
      </c>
      <c r="B9">
        <f>VLOOKUP(A9,year_congress_lookup!$A$1:$B$10,2)</f>
        <v>1994</v>
      </c>
      <c r="C9">
        <v>14300</v>
      </c>
      <c r="D9" s="1" t="s">
        <v>1794</v>
      </c>
      <c r="E9" t="s">
        <v>56</v>
      </c>
      <c r="F9" t="str">
        <f>VLOOKUP(E9&amp;"*",state_latlong_lookup!$A$1:$D$56,2,FALSE)</f>
        <v>AR</v>
      </c>
      <c r="G9" t="str">
        <f>VLOOKUP(E9&amp;"*",state_latlong_lookup!$A$1:$D$56,1,FALSE)</f>
        <v>ARKANSAS</v>
      </c>
      <c r="H9" t="str">
        <f t="shared" si="1"/>
        <v>103_AR_00</v>
      </c>
      <c r="I9">
        <f>IF(B9=2012,IF(D9="00",K9,VLOOKUP(H9,district_latlong_lookup!$A$1:$F$439,5,FALSE)),0)</f>
        <v>0</v>
      </c>
      <c r="J9">
        <f>IF(B9=2012,IF(D9="00",L9,VLOOKUP(H9,district_latlong_lookup!$A$1:$F$439,6,FALSE)),0)</f>
        <v>0</v>
      </c>
      <c r="K9">
        <f>VLOOKUP(E9&amp;"*",state_latlong_lookup!$A$1:$D$56,3,FALSE)</f>
        <v>34.951300000000003</v>
      </c>
      <c r="L9">
        <f>VLOOKUP(E9&amp;"*",state_latlong_lookup!$A$1:$D$56,4,FALSE)</f>
        <v>-92.380899999999997</v>
      </c>
      <c r="M9">
        <v>100</v>
      </c>
      <c r="N9" t="str">
        <f t="shared" si="0"/>
        <v>Democrat</v>
      </c>
      <c r="O9" t="s">
        <v>219</v>
      </c>
      <c r="P9">
        <v>-0.377</v>
      </c>
      <c r="Q9">
        <v>0</v>
      </c>
    </row>
    <row r="10" spans="1:18">
      <c r="A10">
        <v>103</v>
      </c>
      <c r="B10">
        <f>VLOOKUP(A10,year_congress_lookup!$A$1:$B$10,2)</f>
        <v>1994</v>
      </c>
      <c r="C10">
        <v>10791</v>
      </c>
      <c r="D10" s="1" t="s">
        <v>1794</v>
      </c>
      <c r="E10" t="s">
        <v>56</v>
      </c>
      <c r="F10" t="str">
        <f>VLOOKUP(E10&amp;"*",state_latlong_lookup!$A$1:$D$56,2,FALSE)</f>
        <v>AR</v>
      </c>
      <c r="G10" t="str">
        <f>VLOOKUP(E10&amp;"*",state_latlong_lookup!$A$1:$D$56,1,FALSE)</f>
        <v>ARKANSAS</v>
      </c>
      <c r="H10" t="str">
        <f t="shared" si="1"/>
        <v>103_AR_00</v>
      </c>
      <c r="I10">
        <f>IF(B10=2012,IF(D10="00",K10,VLOOKUP(H10,district_latlong_lookup!$A$1:$F$439,5,FALSE)),0)</f>
        <v>0</v>
      </c>
      <c r="J10">
        <f>IF(B10=2012,IF(D10="00",L10,VLOOKUP(H10,district_latlong_lookup!$A$1:$F$439,6,FALSE)),0)</f>
        <v>0</v>
      </c>
      <c r="K10">
        <f>VLOOKUP(E10&amp;"*",state_latlong_lookup!$A$1:$D$56,3,FALSE)</f>
        <v>34.951300000000003</v>
      </c>
      <c r="L10">
        <f>VLOOKUP(E10&amp;"*",state_latlong_lookup!$A$1:$D$56,4,FALSE)</f>
        <v>-92.380899999999997</v>
      </c>
      <c r="M10">
        <v>100</v>
      </c>
      <c r="N10" t="str">
        <f t="shared" si="0"/>
        <v>Democrat</v>
      </c>
      <c r="O10" t="s">
        <v>256</v>
      </c>
      <c r="P10">
        <v>-0.38600000000000001</v>
      </c>
      <c r="Q10">
        <v>407000</v>
      </c>
      <c r="R10" t="s">
        <v>1256</v>
      </c>
    </row>
    <row r="11" spans="1:18">
      <c r="A11">
        <v>103</v>
      </c>
      <c r="B11">
        <f>VLOOKUP(A11,year_congress_lookup!$A$1:$B$10,2)</f>
        <v>1994</v>
      </c>
      <c r="C11">
        <v>15011</v>
      </c>
      <c r="D11" s="1" t="s">
        <v>1794</v>
      </c>
      <c r="E11" t="s">
        <v>90</v>
      </c>
      <c r="F11" t="str">
        <f>VLOOKUP(E11&amp;"*",state_latlong_lookup!$A$1:$D$56,2,FALSE)</f>
        <v>CA</v>
      </c>
      <c r="G11" t="str">
        <f>VLOOKUP(E11&amp;"*",state_latlong_lookup!$A$1:$D$56,1,FALSE)</f>
        <v>CALIFORNIA</v>
      </c>
      <c r="H11" t="str">
        <f t="shared" si="1"/>
        <v>103_CA_00</v>
      </c>
      <c r="I11">
        <f>IF(B11=2012,IF(D11="00",K11,VLOOKUP(H11,district_latlong_lookup!$A$1:$F$439,5,FALSE)),0)</f>
        <v>0</v>
      </c>
      <c r="J11">
        <f>IF(B11=2012,IF(D11="00",L11,VLOOKUP(H11,district_latlong_lookup!$A$1:$F$439,6,FALSE)),0)</f>
        <v>0</v>
      </c>
      <c r="K11">
        <f>VLOOKUP(E11&amp;"*",state_latlong_lookup!$A$1:$D$56,3,FALSE)</f>
        <v>36.17</v>
      </c>
      <c r="L11">
        <f>VLOOKUP(E11&amp;"*",state_latlong_lookup!$A$1:$D$56,4,FALSE)</f>
        <v>-119.7462</v>
      </c>
      <c r="M11">
        <v>100</v>
      </c>
      <c r="N11" t="str">
        <f t="shared" si="0"/>
        <v>Democrat</v>
      </c>
      <c r="O11" t="s">
        <v>288</v>
      </c>
      <c r="P11">
        <v>-0.505</v>
      </c>
      <c r="Q11">
        <v>933000</v>
      </c>
      <c r="R11" t="s">
        <v>1257</v>
      </c>
    </row>
    <row r="12" spans="1:18">
      <c r="A12">
        <v>103</v>
      </c>
      <c r="B12">
        <f>VLOOKUP(A12,year_congress_lookup!$A$1:$B$10,2)</f>
        <v>1994</v>
      </c>
      <c r="C12">
        <v>49300</v>
      </c>
      <c r="D12" s="1" t="s">
        <v>1794</v>
      </c>
      <c r="E12" t="s">
        <v>90</v>
      </c>
      <c r="F12" t="str">
        <f>VLOOKUP(E12&amp;"*",state_latlong_lookup!$A$1:$D$56,2,FALSE)</f>
        <v>CA</v>
      </c>
      <c r="G12" t="str">
        <f>VLOOKUP(E12&amp;"*",state_latlong_lookup!$A$1:$D$56,1,FALSE)</f>
        <v>CALIFORNIA</v>
      </c>
      <c r="H12" t="str">
        <f t="shared" si="1"/>
        <v>103_CA_00</v>
      </c>
      <c r="I12">
        <f>IF(B12=2012,IF(D12="00",K12,VLOOKUP(H12,district_latlong_lookup!$A$1:$F$439,5,FALSE)),0)</f>
        <v>0</v>
      </c>
      <c r="J12">
        <f>IF(B12=2012,IF(D12="00",L12,VLOOKUP(H12,district_latlong_lookup!$A$1:$F$439,6,FALSE)),0)</f>
        <v>0</v>
      </c>
      <c r="K12">
        <f>VLOOKUP(E12&amp;"*",state_latlong_lookup!$A$1:$D$56,3,FALSE)</f>
        <v>36.17</v>
      </c>
      <c r="L12">
        <f>VLOOKUP(E12&amp;"*",state_latlong_lookup!$A$1:$D$56,4,FALSE)</f>
        <v>-119.7462</v>
      </c>
      <c r="M12">
        <v>100</v>
      </c>
      <c r="N12" t="str">
        <f t="shared" si="0"/>
        <v>Democrat</v>
      </c>
      <c r="O12" t="s">
        <v>289</v>
      </c>
      <c r="P12">
        <v>-0.27800000000000002</v>
      </c>
      <c r="Q12">
        <v>1091000</v>
      </c>
      <c r="R12" t="s">
        <v>1258</v>
      </c>
    </row>
    <row r="13" spans="1:18">
      <c r="A13">
        <v>103</v>
      </c>
      <c r="B13">
        <f>VLOOKUP(A13,year_congress_lookup!$A$1:$B$10,2)</f>
        <v>1994</v>
      </c>
      <c r="C13">
        <v>14803</v>
      </c>
      <c r="D13" s="1" t="s">
        <v>1794</v>
      </c>
      <c r="E13" t="s">
        <v>123</v>
      </c>
      <c r="F13" t="str">
        <f>VLOOKUP(E13&amp;"*",state_latlong_lookup!$A$1:$D$56,2,FALSE)</f>
        <v>CO</v>
      </c>
      <c r="G13" t="str">
        <f>VLOOKUP(E13&amp;"*",state_latlong_lookup!$A$1:$D$56,1,FALSE)</f>
        <v>COLORADO</v>
      </c>
      <c r="H13" t="str">
        <f t="shared" si="1"/>
        <v>103_CO_00</v>
      </c>
      <c r="I13">
        <f>IF(B13=2012,IF(D13="00",K13,VLOOKUP(H13,district_latlong_lookup!$A$1:$F$439,5,FALSE)),0)</f>
        <v>0</v>
      </c>
      <c r="J13">
        <f>IF(B13=2012,IF(D13="00",L13,VLOOKUP(H13,district_latlong_lookup!$A$1:$F$439,6,FALSE)),0)</f>
        <v>0</v>
      </c>
      <c r="K13">
        <f>VLOOKUP(E13&amp;"*",state_latlong_lookup!$A$1:$D$56,3,FALSE)</f>
        <v>39.064599999999999</v>
      </c>
      <c r="L13">
        <f>VLOOKUP(E13&amp;"*",state_latlong_lookup!$A$1:$D$56,4,FALSE)</f>
        <v>-105.3272</v>
      </c>
      <c r="M13">
        <v>200</v>
      </c>
      <c r="N13" t="str">
        <f t="shared" si="0"/>
        <v>Republican</v>
      </c>
      <c r="O13" t="s">
        <v>257</v>
      </c>
      <c r="P13">
        <v>0.53300000000000003</v>
      </c>
      <c r="Q13">
        <v>950000</v>
      </c>
      <c r="R13" t="s">
        <v>1259</v>
      </c>
    </row>
    <row r="14" spans="1:18">
      <c r="A14">
        <v>103</v>
      </c>
      <c r="B14">
        <f>VLOOKUP(A14,year_congress_lookup!$A$1:$B$10,2)</f>
        <v>1994</v>
      </c>
      <c r="C14">
        <v>15407</v>
      </c>
      <c r="D14" s="1" t="s">
        <v>1794</v>
      </c>
      <c r="E14" t="s">
        <v>123</v>
      </c>
      <c r="F14" t="str">
        <f>VLOOKUP(E14&amp;"*",state_latlong_lookup!$A$1:$D$56,2,FALSE)</f>
        <v>CO</v>
      </c>
      <c r="G14" t="str">
        <f>VLOOKUP(E14&amp;"*",state_latlong_lookup!$A$1:$D$56,1,FALSE)</f>
        <v>COLORADO</v>
      </c>
      <c r="H14" t="str">
        <f t="shared" si="1"/>
        <v>103_CO_00</v>
      </c>
      <c r="I14">
        <f>IF(B14=2012,IF(D14="00",K14,VLOOKUP(H14,district_latlong_lookup!$A$1:$F$439,5,FALSE)),0)</f>
        <v>0</v>
      </c>
      <c r="J14">
        <f>IF(B14=2012,IF(D14="00",L14,VLOOKUP(H14,district_latlong_lookup!$A$1:$F$439,6,FALSE)),0)</f>
        <v>0</v>
      </c>
      <c r="K14">
        <f>VLOOKUP(E14&amp;"*",state_latlong_lookup!$A$1:$D$56,3,FALSE)</f>
        <v>39.064599999999999</v>
      </c>
      <c r="L14">
        <f>VLOOKUP(E14&amp;"*",state_latlong_lookup!$A$1:$D$56,4,FALSE)</f>
        <v>-105.3272</v>
      </c>
      <c r="M14">
        <v>100</v>
      </c>
      <c r="N14" t="str">
        <f t="shared" si="0"/>
        <v>Democrat</v>
      </c>
      <c r="O14" t="s">
        <v>43</v>
      </c>
      <c r="P14">
        <v>-0.20300000000000001</v>
      </c>
      <c r="Q14">
        <v>529000</v>
      </c>
      <c r="R14" t="s">
        <v>1260</v>
      </c>
    </row>
    <row r="15" spans="1:18">
      <c r="A15">
        <v>103</v>
      </c>
      <c r="B15">
        <f>VLOOKUP(A15,year_congress_lookup!$A$1:$B$10,2)</f>
        <v>1994</v>
      </c>
      <c r="C15">
        <v>14213</v>
      </c>
      <c r="D15" s="1" t="s">
        <v>1794</v>
      </c>
      <c r="E15" t="s">
        <v>0</v>
      </c>
      <c r="F15" t="str">
        <f>VLOOKUP(E15&amp;"*",state_latlong_lookup!$A$1:$D$56,2,FALSE)</f>
        <v>CT</v>
      </c>
      <c r="G15" t="str">
        <f>VLOOKUP(E15&amp;"*",state_latlong_lookup!$A$1:$D$56,1,FALSE)</f>
        <v>CONNECTICUT</v>
      </c>
      <c r="H15" t="str">
        <f t="shared" si="1"/>
        <v>103_CT_00</v>
      </c>
      <c r="I15">
        <f>IF(B15=2012,IF(D15="00",K15,VLOOKUP(H15,district_latlong_lookup!$A$1:$F$439,5,FALSE)),0)</f>
        <v>0</v>
      </c>
      <c r="J15">
        <f>IF(B15=2012,IF(D15="00",L15,VLOOKUP(H15,district_latlong_lookup!$A$1:$F$439,6,FALSE)),0)</f>
        <v>0</v>
      </c>
      <c r="K15">
        <f>VLOOKUP(E15&amp;"*",state_latlong_lookup!$A$1:$D$56,3,FALSE)</f>
        <v>41.583399999999997</v>
      </c>
      <c r="L15">
        <f>VLOOKUP(E15&amp;"*",state_latlong_lookup!$A$1:$D$56,4,FALSE)</f>
        <v>-72.762200000000007</v>
      </c>
      <c r="M15">
        <v>100</v>
      </c>
      <c r="N15" t="str">
        <f t="shared" si="0"/>
        <v>Democrat</v>
      </c>
      <c r="O15" t="s">
        <v>200</v>
      </c>
      <c r="P15">
        <v>-0.376</v>
      </c>
      <c r="Q15">
        <v>1030000</v>
      </c>
      <c r="R15" t="s">
        <v>1261</v>
      </c>
    </row>
    <row r="16" spans="1:18">
      <c r="A16">
        <v>103</v>
      </c>
      <c r="B16">
        <f>VLOOKUP(A16,year_congress_lookup!$A$1:$B$10,2)</f>
        <v>1994</v>
      </c>
      <c r="C16">
        <v>15704</v>
      </c>
      <c r="D16" s="1" t="s">
        <v>1794</v>
      </c>
      <c r="E16" t="s">
        <v>0</v>
      </c>
      <c r="F16" t="str">
        <f>VLOOKUP(E16&amp;"*",state_latlong_lookup!$A$1:$D$56,2,FALSE)</f>
        <v>CT</v>
      </c>
      <c r="G16" t="str">
        <f>VLOOKUP(E16&amp;"*",state_latlong_lookup!$A$1:$D$56,1,FALSE)</f>
        <v>CONNECTICUT</v>
      </c>
      <c r="H16" t="str">
        <f t="shared" si="1"/>
        <v>103_CT_00</v>
      </c>
      <c r="I16">
        <f>IF(B16=2012,IF(D16="00",K16,VLOOKUP(H16,district_latlong_lookup!$A$1:$F$439,5,FALSE)),0)</f>
        <v>0</v>
      </c>
      <c r="J16">
        <f>IF(B16=2012,IF(D16="00",L16,VLOOKUP(H16,district_latlong_lookup!$A$1:$F$439,6,FALSE)),0)</f>
        <v>0</v>
      </c>
      <c r="K16">
        <f>VLOOKUP(E16&amp;"*",state_latlong_lookup!$A$1:$D$56,3,FALSE)</f>
        <v>41.583399999999997</v>
      </c>
      <c r="L16">
        <f>VLOOKUP(E16&amp;"*",state_latlong_lookup!$A$1:$D$56,4,FALSE)</f>
        <v>-72.762200000000007</v>
      </c>
      <c r="M16">
        <v>100</v>
      </c>
      <c r="N16" t="str">
        <f t="shared" si="0"/>
        <v>Democrat</v>
      </c>
      <c r="O16" t="s">
        <v>242</v>
      </c>
      <c r="P16">
        <v>-0.254</v>
      </c>
      <c r="Q16">
        <v>3384000</v>
      </c>
      <c r="R16" t="s">
        <v>1262</v>
      </c>
    </row>
    <row r="17" spans="1:18">
      <c r="A17">
        <v>103</v>
      </c>
      <c r="B17">
        <f>VLOOKUP(A17,year_congress_lookup!$A$1:$B$10,2)</f>
        <v>1994</v>
      </c>
      <c r="C17">
        <v>14101</v>
      </c>
      <c r="D17" s="1" t="s">
        <v>1794</v>
      </c>
      <c r="E17" t="s">
        <v>3</v>
      </c>
      <c r="F17" t="str">
        <f>VLOOKUP(E17&amp;"*",state_latlong_lookup!$A$1:$D$56,2,FALSE)</f>
        <v>DE</v>
      </c>
      <c r="G17" t="str">
        <f>VLOOKUP(E17&amp;"*",state_latlong_lookup!$A$1:$D$56,1,FALSE)</f>
        <v>DELAWARE</v>
      </c>
      <c r="H17" t="str">
        <f t="shared" si="1"/>
        <v>103_DE_00</v>
      </c>
      <c r="I17">
        <f>IF(B17=2012,IF(D17="00",K17,VLOOKUP(H17,district_latlong_lookup!$A$1:$F$439,5,FALSE)),0)</f>
        <v>0</v>
      </c>
      <c r="J17">
        <f>IF(B17=2012,IF(D17="00",L17,VLOOKUP(H17,district_latlong_lookup!$A$1:$F$439,6,FALSE)),0)</f>
        <v>0</v>
      </c>
      <c r="K17">
        <f>VLOOKUP(E17&amp;"*",state_latlong_lookup!$A$1:$D$56,3,FALSE)</f>
        <v>39.349800000000002</v>
      </c>
      <c r="L17">
        <f>VLOOKUP(E17&amp;"*",state_latlong_lookup!$A$1:$D$56,4,FALSE)</f>
        <v>-75.514799999999994</v>
      </c>
      <c r="M17">
        <v>100</v>
      </c>
      <c r="N17" t="str">
        <f t="shared" si="0"/>
        <v>Democrat</v>
      </c>
      <c r="O17" t="s">
        <v>220</v>
      </c>
      <c r="P17">
        <v>-0.33600000000000002</v>
      </c>
      <c r="Q17">
        <v>1917000</v>
      </c>
      <c r="R17" t="s">
        <v>1263</v>
      </c>
    </row>
    <row r="18" spans="1:18">
      <c r="A18">
        <v>103</v>
      </c>
      <c r="B18">
        <f>VLOOKUP(A18,year_congress_lookup!$A$1:$B$10,2)</f>
        <v>1994</v>
      </c>
      <c r="C18">
        <v>11044</v>
      </c>
      <c r="D18" s="1" t="s">
        <v>1794</v>
      </c>
      <c r="E18" t="s">
        <v>3</v>
      </c>
      <c r="F18" t="str">
        <f>VLOOKUP(E18&amp;"*",state_latlong_lookup!$A$1:$D$56,2,FALSE)</f>
        <v>DE</v>
      </c>
      <c r="G18" t="str">
        <f>VLOOKUP(E18&amp;"*",state_latlong_lookup!$A$1:$D$56,1,FALSE)</f>
        <v>DELAWARE</v>
      </c>
      <c r="H18" t="str">
        <f t="shared" si="1"/>
        <v>103_DE_00</v>
      </c>
      <c r="I18">
        <f>IF(B18=2012,IF(D18="00",K18,VLOOKUP(H18,district_latlong_lookup!$A$1:$F$439,5,FALSE)),0)</f>
        <v>0</v>
      </c>
      <c r="J18">
        <f>IF(B18=2012,IF(D18="00",L18,VLOOKUP(H18,district_latlong_lookup!$A$1:$F$439,6,FALSE)),0)</f>
        <v>0</v>
      </c>
      <c r="K18">
        <f>VLOOKUP(E18&amp;"*",state_latlong_lookup!$A$1:$D$56,3,FALSE)</f>
        <v>39.349800000000002</v>
      </c>
      <c r="L18">
        <f>VLOOKUP(E18&amp;"*",state_latlong_lookup!$A$1:$D$56,4,FALSE)</f>
        <v>-75.514799999999994</v>
      </c>
      <c r="M18">
        <v>200</v>
      </c>
      <c r="N18" t="str">
        <f t="shared" si="0"/>
        <v>Republican</v>
      </c>
      <c r="O18" t="s">
        <v>243</v>
      </c>
      <c r="P18">
        <v>0.26300000000000001</v>
      </c>
      <c r="Q18">
        <v>3320000</v>
      </c>
      <c r="R18" t="s">
        <v>1264</v>
      </c>
    </row>
    <row r="19" spans="1:18">
      <c r="A19">
        <v>103</v>
      </c>
      <c r="B19">
        <f>VLOOKUP(A19,year_congress_lookup!$A$1:$B$10,2)</f>
        <v>1994</v>
      </c>
      <c r="C19">
        <v>15503</v>
      </c>
      <c r="D19" s="1" t="s">
        <v>1794</v>
      </c>
      <c r="E19" t="s">
        <v>81</v>
      </c>
      <c r="F19" t="str">
        <f>VLOOKUP(E19&amp;"*",state_latlong_lookup!$A$1:$D$56,2,FALSE)</f>
        <v>FL</v>
      </c>
      <c r="G19" t="str">
        <f>VLOOKUP(E19&amp;"*",state_latlong_lookup!$A$1:$D$56,1,FALSE)</f>
        <v>FLORIDA</v>
      </c>
      <c r="H19" t="str">
        <f t="shared" si="1"/>
        <v>103_FL_00</v>
      </c>
      <c r="I19">
        <f>IF(B19=2012,IF(D19="00",K19,VLOOKUP(H19,district_latlong_lookup!$A$1:$F$439,5,FALSE)),0)</f>
        <v>0</v>
      </c>
      <c r="J19">
        <f>IF(B19=2012,IF(D19="00",L19,VLOOKUP(H19,district_latlong_lookup!$A$1:$F$439,6,FALSE)),0)</f>
        <v>0</v>
      </c>
      <c r="K19">
        <f>VLOOKUP(E19&amp;"*",state_latlong_lookup!$A$1:$D$56,3,FALSE)</f>
        <v>27.833300000000001</v>
      </c>
      <c r="L19">
        <f>VLOOKUP(E19&amp;"*",state_latlong_lookup!$A$1:$D$56,4,FALSE)</f>
        <v>-81.716999999999999</v>
      </c>
      <c r="M19">
        <v>100</v>
      </c>
      <c r="N19" t="str">
        <f t="shared" si="0"/>
        <v>Democrat</v>
      </c>
      <c r="O19" t="s">
        <v>244</v>
      </c>
      <c r="P19">
        <v>-0.25900000000000001</v>
      </c>
      <c r="Q19">
        <v>1068000</v>
      </c>
      <c r="R19" t="s">
        <v>1265</v>
      </c>
    </row>
    <row r="20" spans="1:18">
      <c r="A20">
        <v>103</v>
      </c>
      <c r="B20">
        <f>VLOOKUP(A20,year_congress_lookup!$A$1:$B$10,2)</f>
        <v>1994</v>
      </c>
      <c r="C20">
        <v>15037</v>
      </c>
      <c r="D20" s="1" t="s">
        <v>1794</v>
      </c>
      <c r="E20" t="s">
        <v>81</v>
      </c>
      <c r="F20" t="str">
        <f>VLOOKUP(E20&amp;"*",state_latlong_lookup!$A$1:$D$56,2,FALSE)</f>
        <v>FL</v>
      </c>
      <c r="G20" t="str">
        <f>VLOOKUP(E20&amp;"*",state_latlong_lookup!$A$1:$D$56,1,FALSE)</f>
        <v>FLORIDA</v>
      </c>
      <c r="H20" t="str">
        <f t="shared" si="1"/>
        <v>103_FL_00</v>
      </c>
      <c r="I20">
        <f>IF(B20=2012,IF(D20="00",K20,VLOOKUP(H20,district_latlong_lookup!$A$1:$F$439,5,FALSE)),0)</f>
        <v>0</v>
      </c>
      <c r="J20">
        <f>IF(B20=2012,IF(D20="00",L20,VLOOKUP(H20,district_latlong_lookup!$A$1:$F$439,6,FALSE)),0)</f>
        <v>0</v>
      </c>
      <c r="K20">
        <f>VLOOKUP(E20&amp;"*",state_latlong_lookup!$A$1:$D$56,3,FALSE)</f>
        <v>27.833300000000001</v>
      </c>
      <c r="L20">
        <f>VLOOKUP(E20&amp;"*",state_latlong_lookup!$A$1:$D$56,4,FALSE)</f>
        <v>-81.716999999999999</v>
      </c>
      <c r="M20">
        <v>200</v>
      </c>
      <c r="N20" t="str">
        <f t="shared" si="0"/>
        <v>Republican</v>
      </c>
      <c r="O20" t="s">
        <v>258</v>
      </c>
      <c r="P20">
        <v>0.40300000000000002</v>
      </c>
      <c r="Q20">
        <v>19359000</v>
      </c>
      <c r="R20" t="s">
        <v>1266</v>
      </c>
    </row>
    <row r="21" spans="1:18">
      <c r="A21">
        <v>103</v>
      </c>
      <c r="B21">
        <f>VLOOKUP(A21,year_congress_lookup!$A$1:$B$10,2)</f>
        <v>1994</v>
      </c>
      <c r="C21">
        <v>49301</v>
      </c>
      <c r="D21" s="1" t="s">
        <v>1794</v>
      </c>
      <c r="E21" t="s">
        <v>4</v>
      </c>
      <c r="F21" t="str">
        <f>VLOOKUP(E21&amp;"*",state_latlong_lookup!$A$1:$D$56,2,FALSE)</f>
        <v>GA</v>
      </c>
      <c r="G21" t="str">
        <f>VLOOKUP(E21&amp;"*",state_latlong_lookup!$A$1:$D$56,1,FALSE)</f>
        <v>GEORGIA</v>
      </c>
      <c r="H21" t="str">
        <f t="shared" si="1"/>
        <v>103_GA_00</v>
      </c>
      <c r="I21">
        <f>IF(B21=2012,IF(D21="00",K21,VLOOKUP(H21,district_latlong_lookup!$A$1:$F$439,5,FALSE)),0)</f>
        <v>0</v>
      </c>
      <c r="J21">
        <f>IF(B21=2012,IF(D21="00",L21,VLOOKUP(H21,district_latlong_lookup!$A$1:$F$439,6,FALSE)),0)</f>
        <v>0</v>
      </c>
      <c r="K21">
        <f>VLOOKUP(E21&amp;"*",state_latlong_lookup!$A$1:$D$56,3,FALSE)</f>
        <v>32.986600000000003</v>
      </c>
      <c r="L21">
        <f>VLOOKUP(E21&amp;"*",state_latlong_lookup!$A$1:$D$56,4,FALSE)</f>
        <v>-83.648700000000005</v>
      </c>
      <c r="M21">
        <v>200</v>
      </c>
      <c r="N21" t="str">
        <f t="shared" si="0"/>
        <v>Republican</v>
      </c>
      <c r="O21" t="s">
        <v>290</v>
      </c>
      <c r="P21">
        <v>0.41399999999999998</v>
      </c>
      <c r="Q21">
        <v>950000</v>
      </c>
      <c r="R21" t="s">
        <v>1267</v>
      </c>
    </row>
    <row r="22" spans="1:18">
      <c r="A22">
        <v>103</v>
      </c>
      <c r="B22">
        <f>VLOOKUP(A22,year_congress_lookup!$A$1:$B$10,2)</f>
        <v>1994</v>
      </c>
      <c r="C22">
        <v>14108</v>
      </c>
      <c r="D22" s="1" t="s">
        <v>1794</v>
      </c>
      <c r="E22" t="s">
        <v>4</v>
      </c>
      <c r="F22" t="str">
        <f>VLOOKUP(E22&amp;"*",state_latlong_lookup!$A$1:$D$56,2,FALSE)</f>
        <v>GA</v>
      </c>
      <c r="G22" t="str">
        <f>VLOOKUP(E22&amp;"*",state_latlong_lookup!$A$1:$D$56,1,FALSE)</f>
        <v>GEORGIA</v>
      </c>
      <c r="H22" t="str">
        <f t="shared" si="1"/>
        <v>103_GA_00</v>
      </c>
      <c r="I22">
        <f>IF(B22=2012,IF(D22="00",K22,VLOOKUP(H22,district_latlong_lookup!$A$1:$F$439,5,FALSE)),0)</f>
        <v>0</v>
      </c>
      <c r="J22">
        <f>IF(B22=2012,IF(D22="00",L22,VLOOKUP(H22,district_latlong_lookup!$A$1:$F$439,6,FALSE)),0)</f>
        <v>0</v>
      </c>
      <c r="K22">
        <f>VLOOKUP(E22&amp;"*",state_latlong_lookup!$A$1:$D$56,3,FALSE)</f>
        <v>32.986600000000003</v>
      </c>
      <c r="L22">
        <f>VLOOKUP(E22&amp;"*",state_latlong_lookup!$A$1:$D$56,4,FALSE)</f>
        <v>-83.648700000000005</v>
      </c>
      <c r="M22">
        <v>100</v>
      </c>
      <c r="N22" t="str">
        <f t="shared" si="0"/>
        <v>Democrat</v>
      </c>
      <c r="O22" t="s">
        <v>221</v>
      </c>
      <c r="P22">
        <v>-0.16200000000000001</v>
      </c>
      <c r="Q22">
        <v>0</v>
      </c>
    </row>
    <row r="23" spans="1:18">
      <c r="A23">
        <v>103</v>
      </c>
      <c r="B23">
        <f>VLOOKUP(A23,year_congress_lookup!$A$1:$B$10,2)</f>
        <v>1994</v>
      </c>
      <c r="C23">
        <v>14400</v>
      </c>
      <c r="D23" s="1" t="s">
        <v>1794</v>
      </c>
      <c r="E23" t="s">
        <v>201</v>
      </c>
      <c r="F23" t="str">
        <f>VLOOKUP(E23&amp;"*",state_latlong_lookup!$A$1:$D$56,2,FALSE)</f>
        <v>HI</v>
      </c>
      <c r="G23" t="str">
        <f>VLOOKUP(E23&amp;"*",state_latlong_lookup!$A$1:$D$56,1,FALSE)</f>
        <v>HAWAII</v>
      </c>
      <c r="H23" t="str">
        <f t="shared" si="1"/>
        <v>103_HI_00</v>
      </c>
      <c r="I23">
        <f>IF(B23=2012,IF(D23="00",K23,VLOOKUP(H23,district_latlong_lookup!$A$1:$F$439,5,FALSE)),0)</f>
        <v>0</v>
      </c>
      <c r="J23">
        <f>IF(B23=2012,IF(D23="00",L23,VLOOKUP(H23,district_latlong_lookup!$A$1:$F$439,6,FALSE)),0)</f>
        <v>0</v>
      </c>
      <c r="K23">
        <f>VLOOKUP(E23&amp;"*",state_latlong_lookup!$A$1:$D$56,3,FALSE)</f>
        <v>21.1098</v>
      </c>
      <c r="L23">
        <f>VLOOKUP(E23&amp;"*",state_latlong_lookup!$A$1:$D$56,4,FALSE)</f>
        <v>-157.53110000000001</v>
      </c>
      <c r="M23">
        <v>100</v>
      </c>
      <c r="N23" t="str">
        <f t="shared" si="0"/>
        <v>Democrat</v>
      </c>
      <c r="O23" t="s">
        <v>245</v>
      </c>
      <c r="P23">
        <v>-0.40899999999999997</v>
      </c>
      <c r="Q23">
        <v>1535000</v>
      </c>
      <c r="R23" t="s">
        <v>1268</v>
      </c>
    </row>
    <row r="24" spans="1:18">
      <c r="A24">
        <v>103</v>
      </c>
      <c r="B24">
        <f>VLOOKUP(A24,year_congress_lookup!$A$1:$B$10,2)</f>
        <v>1994</v>
      </c>
      <c r="C24">
        <v>4812</v>
      </c>
      <c r="D24" s="1" t="s">
        <v>1794</v>
      </c>
      <c r="E24" t="s">
        <v>201</v>
      </c>
      <c r="F24" t="str">
        <f>VLOOKUP(E24&amp;"*",state_latlong_lookup!$A$1:$D$56,2,FALSE)</f>
        <v>HI</v>
      </c>
      <c r="G24" t="str">
        <f>VLOOKUP(E24&amp;"*",state_latlong_lookup!$A$1:$D$56,1,FALSE)</f>
        <v>HAWAII</v>
      </c>
      <c r="H24" t="str">
        <f t="shared" si="1"/>
        <v>103_HI_00</v>
      </c>
      <c r="I24">
        <f>IF(B24=2012,IF(D24="00",K24,VLOOKUP(H24,district_latlong_lookup!$A$1:$F$439,5,FALSE)),0)</f>
        <v>0</v>
      </c>
      <c r="J24">
        <f>IF(B24=2012,IF(D24="00",L24,VLOOKUP(H24,district_latlong_lookup!$A$1:$F$439,6,FALSE)),0)</f>
        <v>0</v>
      </c>
      <c r="K24">
        <f>VLOOKUP(E24&amp;"*",state_latlong_lookup!$A$1:$D$56,3,FALSE)</f>
        <v>21.1098</v>
      </c>
      <c r="L24">
        <f>VLOOKUP(E24&amp;"*",state_latlong_lookup!$A$1:$D$56,4,FALSE)</f>
        <v>-157.53110000000001</v>
      </c>
      <c r="M24">
        <v>100</v>
      </c>
      <c r="N24" t="str">
        <f t="shared" si="0"/>
        <v>Democrat</v>
      </c>
      <c r="O24" t="s">
        <v>204</v>
      </c>
      <c r="P24">
        <v>-0.34300000000000003</v>
      </c>
      <c r="Q24">
        <v>0</v>
      </c>
    </row>
    <row r="25" spans="1:18">
      <c r="A25">
        <v>103</v>
      </c>
      <c r="B25">
        <f>VLOOKUP(A25,year_congress_lookup!$A$1:$B$10,2)</f>
        <v>1994</v>
      </c>
      <c r="C25">
        <v>14809</v>
      </c>
      <c r="D25" s="1" t="s">
        <v>1794</v>
      </c>
      <c r="E25" t="s">
        <v>125</v>
      </c>
      <c r="F25" t="str">
        <f>VLOOKUP(E25&amp;"*",state_latlong_lookup!$A$1:$D$56,2,FALSE)</f>
        <v>ID</v>
      </c>
      <c r="G25" t="str">
        <f>VLOOKUP(E25&amp;"*",state_latlong_lookup!$A$1:$D$56,1,FALSE)</f>
        <v>IDAHO</v>
      </c>
      <c r="H25" t="str">
        <f t="shared" si="1"/>
        <v>103_ID_00</v>
      </c>
      <c r="I25">
        <f>IF(B25=2012,IF(D25="00",K25,VLOOKUP(H25,district_latlong_lookup!$A$1:$F$439,5,FALSE)),0)</f>
        <v>0</v>
      </c>
      <c r="J25">
        <f>IF(B25=2012,IF(D25="00",L25,VLOOKUP(H25,district_latlong_lookup!$A$1:$F$439,6,FALSE)),0)</f>
        <v>0</v>
      </c>
      <c r="K25">
        <f>VLOOKUP(E25&amp;"*",state_latlong_lookup!$A$1:$D$56,3,FALSE)</f>
        <v>44.239400000000003</v>
      </c>
      <c r="L25">
        <f>VLOOKUP(E25&amp;"*",state_latlong_lookup!$A$1:$D$56,4,FALSE)</f>
        <v>-114.5103</v>
      </c>
      <c r="M25">
        <v>200</v>
      </c>
      <c r="N25" t="str">
        <f t="shared" si="0"/>
        <v>Republican</v>
      </c>
      <c r="O25" t="s">
        <v>259</v>
      </c>
      <c r="P25">
        <v>0.57099999999999995</v>
      </c>
      <c r="Q25">
        <v>1894000</v>
      </c>
      <c r="R25" t="s">
        <v>1269</v>
      </c>
    </row>
    <row r="26" spans="1:18">
      <c r="A26">
        <v>103</v>
      </c>
      <c r="B26">
        <f>VLOOKUP(A26,year_congress_lookup!$A$1:$B$10,2)</f>
        <v>1994</v>
      </c>
      <c r="C26">
        <v>49302</v>
      </c>
      <c r="D26" s="1" t="s">
        <v>1794</v>
      </c>
      <c r="E26" t="s">
        <v>125</v>
      </c>
      <c r="F26" t="str">
        <f>VLOOKUP(E26&amp;"*",state_latlong_lookup!$A$1:$D$56,2,FALSE)</f>
        <v>ID</v>
      </c>
      <c r="G26" t="str">
        <f>VLOOKUP(E26&amp;"*",state_latlong_lookup!$A$1:$D$56,1,FALSE)</f>
        <v>IDAHO</v>
      </c>
      <c r="H26" t="str">
        <f t="shared" si="1"/>
        <v>103_ID_00</v>
      </c>
      <c r="I26">
        <f>IF(B26=2012,IF(D26="00",K26,VLOOKUP(H26,district_latlong_lookup!$A$1:$F$439,5,FALSE)),0)</f>
        <v>0</v>
      </c>
      <c r="J26">
        <f>IF(B26=2012,IF(D26="00",L26,VLOOKUP(H26,district_latlong_lookup!$A$1:$F$439,6,FALSE)),0)</f>
        <v>0</v>
      </c>
      <c r="K26">
        <f>VLOOKUP(E26&amp;"*",state_latlong_lookup!$A$1:$D$56,3,FALSE)</f>
        <v>44.239400000000003</v>
      </c>
      <c r="L26">
        <f>VLOOKUP(E26&amp;"*",state_latlong_lookup!$A$1:$D$56,4,FALSE)</f>
        <v>-114.5103</v>
      </c>
      <c r="M26">
        <v>200</v>
      </c>
      <c r="N26" t="str">
        <f t="shared" si="0"/>
        <v>Republican</v>
      </c>
      <c r="O26" t="s">
        <v>291</v>
      </c>
      <c r="P26">
        <v>0.49199999999999999</v>
      </c>
      <c r="Q26">
        <v>852000</v>
      </c>
      <c r="R26" t="s">
        <v>1270</v>
      </c>
    </row>
    <row r="27" spans="1:18">
      <c r="A27">
        <v>103</v>
      </c>
      <c r="B27">
        <f>VLOOKUP(A27,year_congress_lookup!$A$1:$B$10,2)</f>
        <v>1994</v>
      </c>
      <c r="C27">
        <v>49303</v>
      </c>
      <c r="D27" s="1" t="s">
        <v>1794</v>
      </c>
      <c r="E27" t="s">
        <v>46</v>
      </c>
      <c r="F27" t="str">
        <f>VLOOKUP(E27&amp;"*",state_latlong_lookup!$A$1:$D$56,2,FALSE)</f>
        <v>IL</v>
      </c>
      <c r="G27" t="str">
        <f>VLOOKUP(E27&amp;"*",state_latlong_lookup!$A$1:$D$56,1,FALSE)</f>
        <v>ILLINOIS</v>
      </c>
      <c r="H27" t="str">
        <f t="shared" si="1"/>
        <v>103_IL_00</v>
      </c>
      <c r="I27">
        <f>IF(B27=2012,IF(D27="00",K27,VLOOKUP(H27,district_latlong_lookup!$A$1:$F$439,5,FALSE)),0)</f>
        <v>0</v>
      </c>
      <c r="J27">
        <f>IF(B27=2012,IF(D27="00",L27,VLOOKUP(H27,district_latlong_lookup!$A$1:$F$439,6,FALSE)),0)</f>
        <v>0</v>
      </c>
      <c r="K27">
        <f>VLOOKUP(E27&amp;"*",state_latlong_lookup!$A$1:$D$56,3,FALSE)</f>
        <v>40.336300000000001</v>
      </c>
      <c r="L27">
        <f>VLOOKUP(E27&amp;"*",state_latlong_lookup!$A$1:$D$56,4,FALSE)</f>
        <v>-89.002200000000002</v>
      </c>
      <c r="M27">
        <v>100</v>
      </c>
      <c r="N27" t="str">
        <f t="shared" si="0"/>
        <v>Democrat</v>
      </c>
      <c r="O27" t="s">
        <v>292</v>
      </c>
      <c r="P27">
        <v>-0.41399999999999998</v>
      </c>
      <c r="Q27">
        <v>730000</v>
      </c>
      <c r="R27" t="s">
        <v>1271</v>
      </c>
    </row>
    <row r="28" spans="1:18">
      <c r="A28">
        <v>103</v>
      </c>
      <c r="B28">
        <f>VLOOKUP(A28,year_congress_lookup!$A$1:$B$10,2)</f>
        <v>1994</v>
      </c>
      <c r="C28">
        <v>14275</v>
      </c>
      <c r="D28" s="1" t="s">
        <v>1794</v>
      </c>
      <c r="E28" t="s">
        <v>46</v>
      </c>
      <c r="F28" t="str">
        <f>VLOOKUP(E28&amp;"*",state_latlong_lookup!$A$1:$D$56,2,FALSE)</f>
        <v>IL</v>
      </c>
      <c r="G28" t="str">
        <f>VLOOKUP(E28&amp;"*",state_latlong_lookup!$A$1:$D$56,1,FALSE)</f>
        <v>ILLINOIS</v>
      </c>
      <c r="H28" t="str">
        <f t="shared" si="1"/>
        <v>103_IL_00</v>
      </c>
      <c r="I28">
        <f>IF(B28=2012,IF(D28="00",K28,VLOOKUP(H28,district_latlong_lookup!$A$1:$F$439,5,FALSE)),0)</f>
        <v>0</v>
      </c>
      <c r="J28">
        <f>IF(B28=2012,IF(D28="00",L28,VLOOKUP(H28,district_latlong_lookup!$A$1:$F$439,6,FALSE)),0)</f>
        <v>0</v>
      </c>
      <c r="K28">
        <f>VLOOKUP(E28&amp;"*",state_latlong_lookup!$A$1:$D$56,3,FALSE)</f>
        <v>40.336300000000001</v>
      </c>
      <c r="L28">
        <f>VLOOKUP(E28&amp;"*",state_latlong_lookup!$A$1:$D$56,4,FALSE)</f>
        <v>-89.002200000000002</v>
      </c>
      <c r="M28">
        <v>100</v>
      </c>
      <c r="N28" t="str">
        <f t="shared" si="0"/>
        <v>Democrat</v>
      </c>
      <c r="O28" t="s">
        <v>146</v>
      </c>
      <c r="P28">
        <v>-0.44500000000000001</v>
      </c>
      <c r="Q28">
        <v>3629000</v>
      </c>
      <c r="R28" t="s">
        <v>1272</v>
      </c>
    </row>
    <row r="29" spans="1:18">
      <c r="A29">
        <v>103</v>
      </c>
      <c r="B29">
        <f>VLOOKUP(A29,year_congress_lookup!$A$1:$B$10,2)</f>
        <v>1994</v>
      </c>
      <c r="C29">
        <v>14806</v>
      </c>
      <c r="D29" s="1" t="s">
        <v>1794</v>
      </c>
      <c r="E29" t="s">
        <v>45</v>
      </c>
      <c r="F29" t="str">
        <f>VLOOKUP(E29&amp;"*",state_latlong_lookup!$A$1:$D$56,2,FALSE)</f>
        <v>IN</v>
      </c>
      <c r="G29" t="str">
        <f>VLOOKUP(E29&amp;"*",state_latlong_lookup!$A$1:$D$56,1,FALSE)</f>
        <v>INDIANA</v>
      </c>
      <c r="H29" t="str">
        <f t="shared" si="1"/>
        <v>103_IN_00</v>
      </c>
      <c r="I29">
        <f>IF(B29=2012,IF(D29="00",K29,VLOOKUP(H29,district_latlong_lookup!$A$1:$F$439,5,FALSE)),0)</f>
        <v>0</v>
      </c>
      <c r="J29">
        <f>IF(B29=2012,IF(D29="00",L29,VLOOKUP(H29,district_latlong_lookup!$A$1:$F$439,6,FALSE)),0)</f>
        <v>0</v>
      </c>
      <c r="K29">
        <f>VLOOKUP(E29&amp;"*",state_latlong_lookup!$A$1:$D$56,3,FALSE)</f>
        <v>39.864699999999999</v>
      </c>
      <c r="L29">
        <f>VLOOKUP(E29&amp;"*",state_latlong_lookup!$A$1:$D$56,4,FALSE)</f>
        <v>-86.260400000000004</v>
      </c>
      <c r="M29">
        <v>200</v>
      </c>
      <c r="N29" t="str">
        <f t="shared" si="0"/>
        <v>Republican</v>
      </c>
      <c r="O29" t="s">
        <v>260</v>
      </c>
      <c r="P29">
        <v>0.40300000000000002</v>
      </c>
      <c r="Q29">
        <v>0</v>
      </c>
    </row>
    <row r="30" spans="1:18">
      <c r="A30">
        <v>103</v>
      </c>
      <c r="B30">
        <f>VLOOKUP(A30,year_congress_lookup!$A$1:$B$10,2)</f>
        <v>1994</v>
      </c>
      <c r="C30">
        <v>14506</v>
      </c>
      <c r="D30" s="1" t="s">
        <v>1794</v>
      </c>
      <c r="E30" t="s">
        <v>45</v>
      </c>
      <c r="F30" t="str">
        <f>VLOOKUP(E30&amp;"*",state_latlong_lookup!$A$1:$D$56,2,FALSE)</f>
        <v>IN</v>
      </c>
      <c r="G30" t="str">
        <f>VLOOKUP(E30&amp;"*",state_latlong_lookup!$A$1:$D$56,1,FALSE)</f>
        <v>INDIANA</v>
      </c>
      <c r="H30" t="str">
        <f t="shared" si="1"/>
        <v>103_IN_00</v>
      </c>
      <c r="I30">
        <f>IF(B30=2012,IF(D30="00",K30,VLOOKUP(H30,district_latlong_lookup!$A$1:$F$439,5,FALSE)),0)</f>
        <v>0</v>
      </c>
      <c r="J30">
        <f>IF(B30=2012,IF(D30="00",L30,VLOOKUP(H30,district_latlong_lookup!$A$1:$F$439,6,FALSE)),0)</f>
        <v>0</v>
      </c>
      <c r="K30">
        <f>VLOOKUP(E30&amp;"*",state_latlong_lookup!$A$1:$D$56,3,FALSE)</f>
        <v>39.864699999999999</v>
      </c>
      <c r="L30">
        <f>VLOOKUP(E30&amp;"*",state_latlong_lookup!$A$1:$D$56,4,FALSE)</f>
        <v>-86.260400000000004</v>
      </c>
      <c r="M30">
        <v>200</v>
      </c>
      <c r="N30" t="str">
        <f t="shared" si="0"/>
        <v>Republican</v>
      </c>
      <c r="O30" t="s">
        <v>227</v>
      </c>
      <c r="P30">
        <v>0.28999999999999998</v>
      </c>
      <c r="Q30">
        <v>1976000</v>
      </c>
      <c r="R30" t="s">
        <v>1273</v>
      </c>
    </row>
    <row r="31" spans="1:18">
      <c r="A31">
        <v>103</v>
      </c>
      <c r="B31">
        <f>VLOOKUP(A31,year_congress_lookup!$A$1:$B$10,2)</f>
        <v>1994</v>
      </c>
      <c r="C31">
        <v>14226</v>
      </c>
      <c r="D31" s="1" t="s">
        <v>1794</v>
      </c>
      <c r="E31" t="s">
        <v>84</v>
      </c>
      <c r="F31" t="str">
        <f>VLOOKUP(E31&amp;"*",state_latlong_lookup!$A$1:$D$56,2,FALSE)</f>
        <v>IA</v>
      </c>
      <c r="G31" t="str">
        <f>VLOOKUP(E31&amp;"*",state_latlong_lookup!$A$1:$D$56,1,FALSE)</f>
        <v>IOWA</v>
      </c>
      <c r="H31" t="str">
        <f t="shared" si="1"/>
        <v>103_IA_00</v>
      </c>
      <c r="I31">
        <f>IF(B31=2012,IF(D31="00",K31,VLOOKUP(H31,district_latlong_lookup!$A$1:$F$439,5,FALSE)),0)</f>
        <v>0</v>
      </c>
      <c r="J31">
        <f>IF(B31=2012,IF(D31="00",L31,VLOOKUP(H31,district_latlong_lookup!$A$1:$F$439,6,FALSE)),0)</f>
        <v>0</v>
      </c>
      <c r="K31">
        <f>VLOOKUP(E31&amp;"*",state_latlong_lookup!$A$1:$D$56,3,FALSE)</f>
        <v>42.004600000000003</v>
      </c>
      <c r="L31">
        <f>VLOOKUP(E31&amp;"*",state_latlong_lookup!$A$1:$D$56,4,FALSE)</f>
        <v>-93.213999999999999</v>
      </c>
      <c r="M31">
        <v>200</v>
      </c>
      <c r="N31" t="str">
        <f t="shared" si="0"/>
        <v>Republican</v>
      </c>
      <c r="O31" t="s">
        <v>261</v>
      </c>
      <c r="P31">
        <v>0.316</v>
      </c>
      <c r="Q31">
        <v>2011000</v>
      </c>
      <c r="R31" t="s">
        <v>1274</v>
      </c>
    </row>
    <row r="32" spans="1:18">
      <c r="A32">
        <v>103</v>
      </c>
      <c r="B32">
        <f>VLOOKUP(A32,year_congress_lookup!$A$1:$B$10,2)</f>
        <v>1994</v>
      </c>
      <c r="C32">
        <v>14230</v>
      </c>
      <c r="D32" s="1" t="s">
        <v>1794</v>
      </c>
      <c r="E32" t="s">
        <v>84</v>
      </c>
      <c r="F32" t="str">
        <f>VLOOKUP(E32&amp;"*",state_latlong_lookup!$A$1:$D$56,2,FALSE)</f>
        <v>IA</v>
      </c>
      <c r="G32" t="str">
        <f>VLOOKUP(E32&amp;"*",state_latlong_lookup!$A$1:$D$56,1,FALSE)</f>
        <v>IOWA</v>
      </c>
      <c r="H32" t="str">
        <f t="shared" si="1"/>
        <v>103_IA_00</v>
      </c>
      <c r="I32">
        <f>IF(B32=2012,IF(D32="00",K32,VLOOKUP(H32,district_latlong_lookup!$A$1:$F$439,5,FALSE)),0)</f>
        <v>0</v>
      </c>
      <c r="J32">
        <f>IF(B32=2012,IF(D32="00",L32,VLOOKUP(H32,district_latlong_lookup!$A$1:$F$439,6,FALSE)),0)</f>
        <v>0</v>
      </c>
      <c r="K32">
        <f>VLOOKUP(E32&amp;"*",state_latlong_lookup!$A$1:$D$56,3,FALSE)</f>
        <v>42.004600000000003</v>
      </c>
      <c r="L32">
        <f>VLOOKUP(E32&amp;"*",state_latlong_lookup!$A$1:$D$56,4,FALSE)</f>
        <v>-93.213999999999999</v>
      </c>
      <c r="M32">
        <v>100</v>
      </c>
      <c r="N32" t="str">
        <f t="shared" si="0"/>
        <v>Democrat</v>
      </c>
      <c r="O32" t="s">
        <v>262</v>
      </c>
      <c r="P32">
        <v>-0.47099999999999997</v>
      </c>
      <c r="Q32">
        <v>2737000</v>
      </c>
      <c r="R32" t="s">
        <v>1275</v>
      </c>
    </row>
    <row r="33" spans="1:18">
      <c r="A33">
        <v>103</v>
      </c>
      <c r="B33">
        <f>VLOOKUP(A33,year_congress_lookup!$A$1:$B$10,2)</f>
        <v>1994</v>
      </c>
      <c r="C33">
        <v>10513</v>
      </c>
      <c r="D33" s="1" t="s">
        <v>1794</v>
      </c>
      <c r="E33" t="s">
        <v>105</v>
      </c>
      <c r="F33" t="str">
        <f>VLOOKUP(E33&amp;"*",state_latlong_lookup!$A$1:$D$56,2,FALSE)</f>
        <v>KS</v>
      </c>
      <c r="G33" t="str">
        <f>VLOOKUP(E33&amp;"*",state_latlong_lookup!$A$1:$D$56,1,FALSE)</f>
        <v>KANSAS</v>
      </c>
      <c r="H33" t="str">
        <f t="shared" si="1"/>
        <v>103_KS_00</v>
      </c>
      <c r="I33">
        <f>IF(B33=2012,IF(D33="00",K33,VLOOKUP(H33,district_latlong_lookup!$A$1:$F$439,5,FALSE)),0)</f>
        <v>0</v>
      </c>
      <c r="J33">
        <f>IF(B33=2012,IF(D33="00",L33,VLOOKUP(H33,district_latlong_lookup!$A$1:$F$439,6,FALSE)),0)</f>
        <v>0</v>
      </c>
      <c r="K33">
        <f>VLOOKUP(E33&amp;"*",state_latlong_lookup!$A$1:$D$56,3,FALSE)</f>
        <v>38.511099999999999</v>
      </c>
      <c r="L33">
        <f>VLOOKUP(E33&amp;"*",state_latlong_lookup!$A$1:$D$56,4,FALSE)</f>
        <v>-96.8005</v>
      </c>
      <c r="M33">
        <v>200</v>
      </c>
      <c r="N33" t="str">
        <f t="shared" si="0"/>
        <v>Republican</v>
      </c>
      <c r="O33" t="s">
        <v>214</v>
      </c>
      <c r="P33">
        <v>0.33200000000000002</v>
      </c>
      <c r="Q33">
        <v>1534000</v>
      </c>
      <c r="R33" t="s">
        <v>1276</v>
      </c>
    </row>
    <row r="34" spans="1:18">
      <c r="A34">
        <v>103</v>
      </c>
      <c r="B34">
        <f>VLOOKUP(A34,year_congress_lookup!$A$1:$B$10,2)</f>
        <v>1994</v>
      </c>
      <c r="C34">
        <v>14708</v>
      </c>
      <c r="D34" s="1" t="s">
        <v>1794</v>
      </c>
      <c r="E34" t="s">
        <v>105</v>
      </c>
      <c r="F34" t="str">
        <f>VLOOKUP(E34&amp;"*",state_latlong_lookup!$A$1:$D$56,2,FALSE)</f>
        <v>KS</v>
      </c>
      <c r="G34" t="str">
        <f>VLOOKUP(E34&amp;"*",state_latlong_lookup!$A$1:$D$56,1,FALSE)</f>
        <v>KANSAS</v>
      </c>
      <c r="H34" t="str">
        <f t="shared" si="1"/>
        <v>103_KS_00</v>
      </c>
      <c r="I34">
        <f>IF(B34=2012,IF(D34="00",K34,VLOOKUP(H34,district_latlong_lookup!$A$1:$F$439,5,FALSE)),0)</f>
        <v>0</v>
      </c>
      <c r="J34">
        <f>IF(B34=2012,IF(D34="00",L34,VLOOKUP(H34,district_latlong_lookup!$A$1:$F$439,6,FALSE)),0)</f>
        <v>0</v>
      </c>
      <c r="K34">
        <f>VLOOKUP(E34&amp;"*",state_latlong_lookup!$A$1:$D$56,3,FALSE)</f>
        <v>38.511099999999999</v>
      </c>
      <c r="L34">
        <f>VLOOKUP(E34&amp;"*",state_latlong_lookup!$A$1:$D$56,4,FALSE)</f>
        <v>-96.8005</v>
      </c>
      <c r="M34">
        <v>200</v>
      </c>
      <c r="N34" t="str">
        <f t="shared" si="0"/>
        <v>Republican</v>
      </c>
      <c r="O34" t="s">
        <v>235</v>
      </c>
      <c r="P34">
        <v>0.16</v>
      </c>
      <c r="Q34">
        <v>0</v>
      </c>
    </row>
    <row r="35" spans="1:18">
      <c r="A35">
        <v>103</v>
      </c>
      <c r="B35">
        <f>VLOOKUP(A35,year_congress_lookup!$A$1:$B$10,2)</f>
        <v>1994</v>
      </c>
      <c r="C35">
        <v>14302</v>
      </c>
      <c r="D35" s="1" t="s">
        <v>1794</v>
      </c>
      <c r="E35" t="s">
        <v>25</v>
      </c>
      <c r="F35" t="str">
        <f>VLOOKUP(E35&amp;"*",state_latlong_lookup!$A$1:$D$56,2,FALSE)</f>
        <v>KY</v>
      </c>
      <c r="G35" t="str">
        <f>VLOOKUP(E35&amp;"*",state_latlong_lookup!$A$1:$D$56,1,FALSE)</f>
        <v>KENTUCKY</v>
      </c>
      <c r="H35" t="str">
        <f t="shared" si="1"/>
        <v>103_KY_00</v>
      </c>
      <c r="I35">
        <f>IF(B35=2012,IF(D35="00",K35,VLOOKUP(H35,district_latlong_lookup!$A$1:$F$439,5,FALSE)),0)</f>
        <v>0</v>
      </c>
      <c r="J35">
        <f>IF(B35=2012,IF(D35="00",L35,VLOOKUP(H35,district_latlong_lookup!$A$1:$F$439,6,FALSE)),0)</f>
        <v>0</v>
      </c>
      <c r="K35">
        <f>VLOOKUP(E35&amp;"*",state_latlong_lookup!$A$1:$D$56,3,FALSE)</f>
        <v>37.668999999999997</v>
      </c>
      <c r="L35">
        <f>VLOOKUP(E35&amp;"*",state_latlong_lookup!$A$1:$D$56,4,FALSE)</f>
        <v>-84.651399999999995</v>
      </c>
      <c r="M35">
        <v>100</v>
      </c>
      <c r="N35" t="str">
        <f t="shared" si="0"/>
        <v>Democrat</v>
      </c>
      <c r="O35" t="s">
        <v>246</v>
      </c>
      <c r="P35">
        <v>-0.26500000000000001</v>
      </c>
      <c r="Q35">
        <v>785000</v>
      </c>
      <c r="R35" t="s">
        <v>1277</v>
      </c>
    </row>
    <row r="36" spans="1:18">
      <c r="A36">
        <v>103</v>
      </c>
      <c r="B36">
        <f>VLOOKUP(A36,year_congress_lookup!$A$1:$B$10,2)</f>
        <v>1994</v>
      </c>
      <c r="C36">
        <v>14921</v>
      </c>
      <c r="D36" s="1" t="s">
        <v>1794</v>
      </c>
      <c r="E36" t="s">
        <v>25</v>
      </c>
      <c r="F36" t="str">
        <f>VLOOKUP(E36&amp;"*",state_latlong_lookup!$A$1:$D$56,2,FALSE)</f>
        <v>KY</v>
      </c>
      <c r="G36" t="str">
        <f>VLOOKUP(E36&amp;"*",state_latlong_lookup!$A$1:$D$56,1,FALSE)</f>
        <v>KENTUCKY</v>
      </c>
      <c r="H36" t="str">
        <f t="shared" si="1"/>
        <v>103_KY_00</v>
      </c>
      <c r="I36">
        <f>IF(B36=2012,IF(D36="00",K36,VLOOKUP(H36,district_latlong_lookup!$A$1:$F$439,5,FALSE)),0)</f>
        <v>0</v>
      </c>
      <c r="J36">
        <f>IF(B36=2012,IF(D36="00",L36,VLOOKUP(H36,district_latlong_lookup!$A$1:$F$439,6,FALSE)),0)</f>
        <v>0</v>
      </c>
      <c r="K36">
        <f>VLOOKUP(E36&amp;"*",state_latlong_lookup!$A$1:$D$56,3,FALSE)</f>
        <v>37.668999999999997</v>
      </c>
      <c r="L36">
        <f>VLOOKUP(E36&amp;"*",state_latlong_lookup!$A$1:$D$56,4,FALSE)</f>
        <v>-84.651399999999995</v>
      </c>
      <c r="M36">
        <v>200</v>
      </c>
      <c r="N36" t="str">
        <f t="shared" si="0"/>
        <v>Republican</v>
      </c>
      <c r="O36" t="s">
        <v>126</v>
      </c>
      <c r="P36">
        <v>0.374</v>
      </c>
      <c r="Q36">
        <v>675000</v>
      </c>
      <c r="R36" t="s">
        <v>1278</v>
      </c>
    </row>
    <row r="37" spans="1:18">
      <c r="A37">
        <v>103</v>
      </c>
      <c r="B37">
        <f>VLOOKUP(A37,year_congress_lookup!$A$1:$B$10,2)</f>
        <v>1994</v>
      </c>
      <c r="C37">
        <v>13056</v>
      </c>
      <c r="D37" s="1" t="s">
        <v>1794</v>
      </c>
      <c r="E37" t="s">
        <v>42</v>
      </c>
      <c r="F37" t="str">
        <f>VLOOKUP(E37&amp;"*",state_latlong_lookup!$A$1:$D$56,2,FALSE)</f>
        <v>LA</v>
      </c>
      <c r="G37" t="str">
        <f>VLOOKUP(E37&amp;"*",state_latlong_lookup!$A$1:$D$56,1,FALSE)</f>
        <v>LOUISIANNA</v>
      </c>
      <c r="H37" t="str">
        <f t="shared" si="1"/>
        <v>103_LA_00</v>
      </c>
      <c r="I37">
        <f>IF(B37=2012,IF(D37="00",K37,VLOOKUP(H37,district_latlong_lookup!$A$1:$F$439,5,FALSE)),0)</f>
        <v>0</v>
      </c>
      <c r="J37">
        <f>IF(B37=2012,IF(D37="00",L37,VLOOKUP(H37,district_latlong_lookup!$A$1:$F$439,6,FALSE)),0)</f>
        <v>0</v>
      </c>
      <c r="K37">
        <f>VLOOKUP(E37&amp;"*",state_latlong_lookup!$A$1:$D$56,3,FALSE)</f>
        <v>31.180099999999999</v>
      </c>
      <c r="L37">
        <f>VLOOKUP(E37&amp;"*",state_latlong_lookup!$A$1:$D$56,4,FALSE)</f>
        <v>-91.874899999999997</v>
      </c>
      <c r="M37">
        <v>100</v>
      </c>
      <c r="N37" t="str">
        <f t="shared" si="0"/>
        <v>Democrat</v>
      </c>
      <c r="O37" t="s">
        <v>263</v>
      </c>
      <c r="P37">
        <v>-0.188</v>
      </c>
      <c r="Q37">
        <v>1634000</v>
      </c>
      <c r="R37" t="s">
        <v>1279</v>
      </c>
    </row>
    <row r="38" spans="1:18">
      <c r="A38">
        <v>103</v>
      </c>
      <c r="B38">
        <f>VLOOKUP(A38,year_congress_lookup!$A$1:$B$10,2)</f>
        <v>1994</v>
      </c>
      <c r="C38">
        <v>14107</v>
      </c>
      <c r="D38" s="1" t="s">
        <v>1794</v>
      </c>
      <c r="E38" t="s">
        <v>42</v>
      </c>
      <c r="F38" t="str">
        <f>VLOOKUP(E38&amp;"*",state_latlong_lookup!$A$1:$D$56,2,FALSE)</f>
        <v>LA</v>
      </c>
      <c r="G38" t="str">
        <f>VLOOKUP(E38&amp;"*",state_latlong_lookup!$A$1:$D$56,1,FALSE)</f>
        <v>LOUISIANNA</v>
      </c>
      <c r="H38" t="str">
        <f t="shared" si="1"/>
        <v>103_LA_00</v>
      </c>
      <c r="I38">
        <f>IF(B38=2012,IF(D38="00",K38,VLOOKUP(H38,district_latlong_lookup!$A$1:$F$439,5,FALSE)),0)</f>
        <v>0</v>
      </c>
      <c r="J38">
        <f>IF(B38=2012,IF(D38="00",L38,VLOOKUP(H38,district_latlong_lookup!$A$1:$F$439,6,FALSE)),0)</f>
        <v>0</v>
      </c>
      <c r="K38">
        <f>VLOOKUP(E38&amp;"*",state_latlong_lookup!$A$1:$D$56,3,FALSE)</f>
        <v>31.180099999999999</v>
      </c>
      <c r="L38">
        <f>VLOOKUP(E38&amp;"*",state_latlong_lookup!$A$1:$D$56,4,FALSE)</f>
        <v>-91.874899999999997</v>
      </c>
      <c r="M38">
        <v>100</v>
      </c>
      <c r="N38" t="str">
        <f t="shared" si="0"/>
        <v>Democrat</v>
      </c>
      <c r="O38" t="s">
        <v>264</v>
      </c>
      <c r="P38">
        <v>-0.23</v>
      </c>
      <c r="Q38">
        <v>4130000</v>
      </c>
      <c r="R38" t="s">
        <v>1280</v>
      </c>
    </row>
    <row r="39" spans="1:18">
      <c r="A39">
        <v>103</v>
      </c>
      <c r="B39">
        <f>VLOOKUP(A39,year_congress_lookup!$A$1:$B$10,2)</f>
        <v>1994</v>
      </c>
      <c r="C39">
        <v>14010</v>
      </c>
      <c r="D39" s="1" t="s">
        <v>1794</v>
      </c>
      <c r="E39" t="s">
        <v>49</v>
      </c>
      <c r="F39" t="str">
        <f>VLOOKUP(E39&amp;"*",state_latlong_lookup!$A$1:$D$56,2,FALSE)</f>
        <v>ME</v>
      </c>
      <c r="G39" t="str">
        <f>VLOOKUP(E39&amp;"*",state_latlong_lookup!$A$1:$D$56,1,FALSE)</f>
        <v>MAINE</v>
      </c>
      <c r="H39" t="str">
        <f t="shared" si="1"/>
        <v>103_ME_00</v>
      </c>
      <c r="I39">
        <f>IF(B39=2012,IF(D39="00",K39,VLOOKUP(H39,district_latlong_lookup!$A$1:$F$439,5,FALSE)),0)</f>
        <v>0</v>
      </c>
      <c r="J39">
        <f>IF(B39=2012,IF(D39="00",L39,VLOOKUP(H39,district_latlong_lookup!$A$1:$F$439,6,FALSE)),0)</f>
        <v>0</v>
      </c>
      <c r="K39">
        <f>VLOOKUP(E39&amp;"*",state_latlong_lookup!$A$1:$D$56,3,FALSE)</f>
        <v>44.607399999999998</v>
      </c>
      <c r="L39">
        <f>VLOOKUP(E39&amp;"*",state_latlong_lookup!$A$1:$D$56,4,FALSE)</f>
        <v>-69.3977</v>
      </c>
      <c r="M39">
        <v>200</v>
      </c>
      <c r="N39" t="str">
        <f t="shared" si="0"/>
        <v>Republican</v>
      </c>
      <c r="O39" t="s">
        <v>265</v>
      </c>
      <c r="P39">
        <v>3.4000000000000002E-2</v>
      </c>
      <c r="Q39">
        <v>0</v>
      </c>
    </row>
    <row r="40" spans="1:18">
      <c r="A40">
        <v>103</v>
      </c>
      <c r="B40">
        <f>VLOOKUP(A40,year_congress_lookup!$A$1:$B$10,2)</f>
        <v>1994</v>
      </c>
      <c r="C40">
        <v>14713</v>
      </c>
      <c r="D40" s="1" t="s">
        <v>1794</v>
      </c>
      <c r="E40" t="s">
        <v>49</v>
      </c>
      <c r="F40" t="str">
        <f>VLOOKUP(E40&amp;"*",state_latlong_lookup!$A$1:$D$56,2,FALSE)</f>
        <v>ME</v>
      </c>
      <c r="G40" t="str">
        <f>VLOOKUP(E40&amp;"*",state_latlong_lookup!$A$1:$D$56,1,FALSE)</f>
        <v>MAINE</v>
      </c>
      <c r="H40" t="str">
        <f t="shared" si="1"/>
        <v>103_ME_00</v>
      </c>
      <c r="I40">
        <f>IF(B40=2012,IF(D40="00",K40,VLOOKUP(H40,district_latlong_lookup!$A$1:$F$439,5,FALSE)),0)</f>
        <v>0</v>
      </c>
      <c r="J40">
        <f>IF(B40=2012,IF(D40="00",L40,VLOOKUP(H40,district_latlong_lookup!$A$1:$F$439,6,FALSE)),0)</f>
        <v>0</v>
      </c>
      <c r="K40">
        <f>VLOOKUP(E40&amp;"*",state_latlong_lookup!$A$1:$D$56,3,FALSE)</f>
        <v>44.607399999999998</v>
      </c>
      <c r="L40">
        <f>VLOOKUP(E40&amp;"*",state_latlong_lookup!$A$1:$D$56,4,FALSE)</f>
        <v>-69.3977</v>
      </c>
      <c r="M40">
        <v>100</v>
      </c>
      <c r="N40" t="str">
        <f t="shared" si="0"/>
        <v>Democrat</v>
      </c>
      <c r="O40" t="s">
        <v>236</v>
      </c>
      <c r="P40">
        <v>-0.39400000000000002</v>
      </c>
      <c r="Q40">
        <v>0</v>
      </c>
    </row>
    <row r="41" spans="1:18">
      <c r="A41">
        <v>103</v>
      </c>
      <c r="B41">
        <f>VLOOKUP(A41,year_congress_lookup!$A$1:$B$10,2)</f>
        <v>1994</v>
      </c>
      <c r="C41">
        <v>14440</v>
      </c>
      <c r="D41" s="1" t="s">
        <v>1794</v>
      </c>
      <c r="E41" t="s">
        <v>5</v>
      </c>
      <c r="F41" t="str">
        <f>VLOOKUP(E41&amp;"*",state_latlong_lookup!$A$1:$D$56,2,FALSE)</f>
        <v>MD</v>
      </c>
      <c r="G41" t="str">
        <f>VLOOKUP(E41&amp;"*",state_latlong_lookup!$A$1:$D$56,1,FALSE)</f>
        <v>MARYLAND</v>
      </c>
      <c r="H41" t="str">
        <f t="shared" si="1"/>
        <v>103_MD_00</v>
      </c>
      <c r="I41">
        <f>IF(B41=2012,IF(D41="00",K41,VLOOKUP(H41,district_latlong_lookup!$A$1:$F$439,5,FALSE)),0)</f>
        <v>0</v>
      </c>
      <c r="J41">
        <f>IF(B41=2012,IF(D41="00",L41,VLOOKUP(H41,district_latlong_lookup!$A$1:$F$439,6,FALSE)),0)</f>
        <v>0</v>
      </c>
      <c r="K41">
        <f>VLOOKUP(E41&amp;"*",state_latlong_lookup!$A$1:$D$56,3,FALSE)</f>
        <v>39.072400000000002</v>
      </c>
      <c r="L41">
        <f>VLOOKUP(E41&amp;"*",state_latlong_lookup!$A$1:$D$56,4,FALSE)</f>
        <v>-76.790199999999999</v>
      </c>
      <c r="M41">
        <v>100</v>
      </c>
      <c r="N41" t="str">
        <f t="shared" si="0"/>
        <v>Democrat</v>
      </c>
      <c r="O41" t="s">
        <v>266</v>
      </c>
      <c r="P41">
        <v>-0.40600000000000003</v>
      </c>
      <c r="Q41">
        <v>925000</v>
      </c>
      <c r="R41" t="s">
        <v>1281</v>
      </c>
    </row>
    <row r="42" spans="1:18">
      <c r="A42">
        <v>103</v>
      </c>
      <c r="B42">
        <f>VLOOKUP(A42,year_congress_lookup!$A$1:$B$10,2)</f>
        <v>1994</v>
      </c>
      <c r="C42">
        <v>13039</v>
      </c>
      <c r="D42" s="1" t="s">
        <v>1794</v>
      </c>
      <c r="E42" t="s">
        <v>5</v>
      </c>
      <c r="F42" t="str">
        <f>VLOOKUP(E42&amp;"*",state_latlong_lookup!$A$1:$D$56,2,FALSE)</f>
        <v>MD</v>
      </c>
      <c r="G42" t="str">
        <f>VLOOKUP(E42&amp;"*",state_latlong_lookup!$A$1:$D$56,1,FALSE)</f>
        <v>MARYLAND</v>
      </c>
      <c r="H42" t="str">
        <f t="shared" si="1"/>
        <v>103_MD_00</v>
      </c>
      <c r="I42">
        <f>IF(B42=2012,IF(D42="00",K42,VLOOKUP(H42,district_latlong_lookup!$A$1:$F$439,5,FALSE)),0)</f>
        <v>0</v>
      </c>
      <c r="J42">
        <f>IF(B42=2012,IF(D42="00",L42,VLOOKUP(H42,district_latlong_lookup!$A$1:$F$439,6,FALSE)),0)</f>
        <v>0</v>
      </c>
      <c r="K42">
        <f>VLOOKUP(E42&amp;"*",state_latlong_lookup!$A$1:$D$56,3,FALSE)</f>
        <v>39.072400000000002</v>
      </c>
      <c r="L42">
        <f>VLOOKUP(E42&amp;"*",state_latlong_lookup!$A$1:$D$56,4,FALSE)</f>
        <v>-76.790199999999999</v>
      </c>
      <c r="M42">
        <v>100</v>
      </c>
      <c r="N42" t="str">
        <f t="shared" si="0"/>
        <v>Democrat</v>
      </c>
      <c r="O42" t="s">
        <v>228</v>
      </c>
      <c r="P42">
        <v>-0.47599999999999998</v>
      </c>
      <c r="Q42">
        <v>1232000</v>
      </c>
      <c r="R42" t="s">
        <v>1281</v>
      </c>
    </row>
    <row r="43" spans="1:18">
      <c r="A43">
        <v>103</v>
      </c>
      <c r="B43">
        <f>VLOOKUP(A43,year_congress_lookup!$A$1:$B$10,2)</f>
        <v>1994</v>
      </c>
      <c r="C43">
        <v>10808</v>
      </c>
      <c r="D43" s="1" t="s">
        <v>1794</v>
      </c>
      <c r="E43" t="s">
        <v>6</v>
      </c>
      <c r="F43" t="str">
        <f>VLOOKUP(E43&amp;"*",state_latlong_lookup!$A$1:$D$56,2,FALSE)</f>
        <v>MA</v>
      </c>
      <c r="G43" t="str">
        <f>VLOOKUP(E43&amp;"*",state_latlong_lookup!$A$1:$D$56,1,FALSE)</f>
        <v>MASSACHUSETTS</v>
      </c>
      <c r="H43" t="str">
        <f t="shared" si="1"/>
        <v>103_MA_00</v>
      </c>
      <c r="I43">
        <f>IF(B43=2012,IF(D43="00",K43,VLOOKUP(H43,district_latlong_lookup!$A$1:$F$439,5,FALSE)),0)</f>
        <v>0</v>
      </c>
      <c r="J43">
        <f>IF(B43=2012,IF(D43="00",L43,VLOOKUP(H43,district_latlong_lookup!$A$1:$F$439,6,FALSE)),0)</f>
        <v>0</v>
      </c>
      <c r="K43">
        <f>VLOOKUP(E43&amp;"*",state_latlong_lookup!$A$1:$D$56,3,FALSE)</f>
        <v>42.237299999999998</v>
      </c>
      <c r="L43">
        <f>VLOOKUP(E43&amp;"*",state_latlong_lookup!$A$1:$D$56,4,FALSE)</f>
        <v>-71.531400000000005</v>
      </c>
      <c r="M43">
        <v>100</v>
      </c>
      <c r="N43" t="str">
        <f t="shared" si="0"/>
        <v>Democrat</v>
      </c>
      <c r="O43" t="s">
        <v>247</v>
      </c>
      <c r="P43">
        <v>-0.48899999999999999</v>
      </c>
      <c r="Q43">
        <v>1607000</v>
      </c>
      <c r="R43" t="s">
        <v>1282</v>
      </c>
    </row>
    <row r="44" spans="1:18">
      <c r="A44">
        <v>103</v>
      </c>
      <c r="B44">
        <f>VLOOKUP(A44,year_congress_lookup!$A$1:$B$10,2)</f>
        <v>1994</v>
      </c>
      <c r="C44">
        <v>14920</v>
      </c>
      <c r="D44" s="1" t="s">
        <v>1794</v>
      </c>
      <c r="E44" t="s">
        <v>6</v>
      </c>
      <c r="F44" t="str">
        <f>VLOOKUP(E44&amp;"*",state_latlong_lookup!$A$1:$D$56,2,FALSE)</f>
        <v>MA</v>
      </c>
      <c r="G44" t="str">
        <f>VLOOKUP(E44&amp;"*",state_latlong_lookup!$A$1:$D$56,1,FALSE)</f>
        <v>MASSACHUSETTS</v>
      </c>
      <c r="H44" t="str">
        <f t="shared" si="1"/>
        <v>103_MA_00</v>
      </c>
      <c r="I44">
        <f>IF(B44=2012,IF(D44="00",K44,VLOOKUP(H44,district_latlong_lookup!$A$1:$F$439,5,FALSE)),0)</f>
        <v>0</v>
      </c>
      <c r="J44">
        <f>IF(B44=2012,IF(D44="00",L44,VLOOKUP(H44,district_latlong_lookup!$A$1:$F$439,6,FALSE)),0)</f>
        <v>0</v>
      </c>
      <c r="K44">
        <f>VLOOKUP(E44&amp;"*",state_latlong_lookup!$A$1:$D$56,3,FALSE)</f>
        <v>42.237299999999998</v>
      </c>
      <c r="L44">
        <f>VLOOKUP(E44&amp;"*",state_latlong_lookup!$A$1:$D$56,4,FALSE)</f>
        <v>-71.531400000000005</v>
      </c>
      <c r="M44">
        <v>100</v>
      </c>
      <c r="N44" t="str">
        <f t="shared" si="0"/>
        <v>Democrat</v>
      </c>
      <c r="O44" t="s">
        <v>267</v>
      </c>
      <c r="P44">
        <v>-0.40400000000000003</v>
      </c>
      <c r="Q44">
        <v>771000</v>
      </c>
      <c r="R44" t="s">
        <v>1283</v>
      </c>
    </row>
    <row r="45" spans="1:18">
      <c r="A45">
        <v>103</v>
      </c>
      <c r="B45">
        <f>VLOOKUP(A45,year_congress_lookup!$A$1:$B$10,2)</f>
        <v>1994</v>
      </c>
      <c r="C45">
        <v>14709</v>
      </c>
      <c r="D45" s="1" t="s">
        <v>1794</v>
      </c>
      <c r="E45" t="s">
        <v>64</v>
      </c>
      <c r="F45" t="str">
        <f>VLOOKUP(E45&amp;"*",state_latlong_lookup!$A$1:$D$56,2,FALSE)</f>
        <v>MI</v>
      </c>
      <c r="G45" t="str">
        <f>VLOOKUP(E45&amp;"*",state_latlong_lookup!$A$1:$D$56,1,FALSE)</f>
        <v>MICHIGAN</v>
      </c>
      <c r="H45" t="str">
        <f t="shared" si="1"/>
        <v>103_MI_00</v>
      </c>
      <c r="I45">
        <f>IF(B45=2012,IF(D45="00",K45,VLOOKUP(H45,district_latlong_lookup!$A$1:$F$439,5,FALSE)),0)</f>
        <v>0</v>
      </c>
      <c r="J45">
        <f>IF(B45=2012,IF(D45="00",L45,VLOOKUP(H45,district_latlong_lookup!$A$1:$F$439,6,FALSE)),0)</f>
        <v>0</v>
      </c>
      <c r="K45">
        <f>VLOOKUP(E45&amp;"*",state_latlong_lookup!$A$1:$D$56,3,FALSE)</f>
        <v>43.3504</v>
      </c>
      <c r="L45">
        <f>VLOOKUP(E45&amp;"*",state_latlong_lookup!$A$1:$D$56,4,FALSE)</f>
        <v>-84.560299999999998</v>
      </c>
      <c r="M45">
        <v>100</v>
      </c>
      <c r="N45" t="str">
        <f t="shared" si="0"/>
        <v>Democrat</v>
      </c>
      <c r="O45" t="s">
        <v>248</v>
      </c>
      <c r="P45">
        <v>-0.437</v>
      </c>
      <c r="Q45">
        <v>0</v>
      </c>
    </row>
    <row r="46" spans="1:18">
      <c r="A46">
        <v>103</v>
      </c>
      <c r="B46">
        <f>VLOOKUP(A46,year_congress_lookup!$A$1:$B$10,2)</f>
        <v>1994</v>
      </c>
      <c r="C46">
        <v>11043</v>
      </c>
      <c r="D46" s="1" t="s">
        <v>1794</v>
      </c>
      <c r="E46" t="s">
        <v>64</v>
      </c>
      <c r="F46" t="str">
        <f>VLOOKUP(E46&amp;"*",state_latlong_lookup!$A$1:$D$56,2,FALSE)</f>
        <v>MI</v>
      </c>
      <c r="G46" t="str">
        <f>VLOOKUP(E46&amp;"*",state_latlong_lookup!$A$1:$D$56,1,FALSE)</f>
        <v>MICHIGAN</v>
      </c>
      <c r="H46" t="str">
        <f t="shared" si="1"/>
        <v>103_MI_00</v>
      </c>
      <c r="I46">
        <f>IF(B46=2012,IF(D46="00",K46,VLOOKUP(H46,district_latlong_lookup!$A$1:$F$439,5,FALSE)),0)</f>
        <v>0</v>
      </c>
      <c r="J46">
        <f>IF(B46=2012,IF(D46="00",L46,VLOOKUP(H46,district_latlong_lookup!$A$1:$F$439,6,FALSE)),0)</f>
        <v>0</v>
      </c>
      <c r="K46">
        <f>VLOOKUP(E46&amp;"*",state_latlong_lookup!$A$1:$D$56,3,FALSE)</f>
        <v>43.3504</v>
      </c>
      <c r="L46">
        <f>VLOOKUP(E46&amp;"*",state_latlong_lookup!$A$1:$D$56,4,FALSE)</f>
        <v>-84.560299999999998</v>
      </c>
      <c r="M46">
        <v>100</v>
      </c>
      <c r="N46" t="str">
        <f t="shared" si="0"/>
        <v>Democrat</v>
      </c>
      <c r="O46" t="s">
        <v>229</v>
      </c>
      <c r="P46">
        <v>-0.39600000000000002</v>
      </c>
      <c r="Q46">
        <v>975000</v>
      </c>
      <c r="R46" t="s">
        <v>1284</v>
      </c>
    </row>
    <row r="47" spans="1:18">
      <c r="A47">
        <v>103</v>
      </c>
      <c r="B47">
        <f>VLOOKUP(A47,year_congress_lookup!$A$1:$B$10,2)</f>
        <v>1994</v>
      </c>
      <c r="C47">
        <v>14703</v>
      </c>
      <c r="D47" s="1" t="s">
        <v>1794</v>
      </c>
      <c r="E47" t="s">
        <v>98</v>
      </c>
      <c r="F47" t="str">
        <f>VLOOKUP(E47&amp;"*",state_latlong_lookup!$A$1:$D$56,2,FALSE)</f>
        <v>MN</v>
      </c>
      <c r="G47" t="str">
        <f>VLOOKUP(E47&amp;"*",state_latlong_lookup!$A$1:$D$56,1,FALSE)</f>
        <v>MINNESOTA</v>
      </c>
      <c r="H47" t="str">
        <f t="shared" si="1"/>
        <v>103_MN_00</v>
      </c>
      <c r="I47">
        <f>IF(B47=2012,IF(D47="00",K47,VLOOKUP(H47,district_latlong_lookup!$A$1:$F$439,5,FALSE)),0)</f>
        <v>0</v>
      </c>
      <c r="J47">
        <f>IF(B47=2012,IF(D47="00",L47,VLOOKUP(H47,district_latlong_lookup!$A$1:$F$439,6,FALSE)),0)</f>
        <v>0</v>
      </c>
      <c r="K47">
        <f>VLOOKUP(E47&amp;"*",state_latlong_lookup!$A$1:$D$56,3,FALSE)</f>
        <v>45.732599999999998</v>
      </c>
      <c r="L47">
        <f>VLOOKUP(E47&amp;"*",state_latlong_lookup!$A$1:$D$56,4,FALSE)</f>
        <v>-93.919600000000003</v>
      </c>
      <c r="M47">
        <v>200</v>
      </c>
      <c r="N47" t="str">
        <f t="shared" si="0"/>
        <v>Republican</v>
      </c>
      <c r="O47" t="s">
        <v>237</v>
      </c>
      <c r="P47">
        <v>3.6999999999999998E-2</v>
      </c>
      <c r="Q47">
        <v>2342000</v>
      </c>
      <c r="R47" t="s">
        <v>1285</v>
      </c>
    </row>
    <row r="48" spans="1:18">
      <c r="A48">
        <v>103</v>
      </c>
      <c r="B48">
        <f>VLOOKUP(A48,year_congress_lookup!$A$1:$B$10,2)</f>
        <v>1994</v>
      </c>
      <c r="C48">
        <v>49101</v>
      </c>
      <c r="D48" s="1" t="s">
        <v>1794</v>
      </c>
      <c r="E48" t="s">
        <v>98</v>
      </c>
      <c r="F48" t="str">
        <f>VLOOKUP(E48&amp;"*",state_latlong_lookup!$A$1:$D$56,2,FALSE)</f>
        <v>MN</v>
      </c>
      <c r="G48" t="str">
        <f>VLOOKUP(E48&amp;"*",state_latlong_lookup!$A$1:$D$56,1,FALSE)</f>
        <v>MINNESOTA</v>
      </c>
      <c r="H48" t="str">
        <f t="shared" si="1"/>
        <v>103_MN_00</v>
      </c>
      <c r="I48">
        <f>IF(B48=2012,IF(D48="00",K48,VLOOKUP(H48,district_latlong_lookup!$A$1:$F$439,5,FALSE)),0)</f>
        <v>0</v>
      </c>
      <c r="J48">
        <f>IF(B48=2012,IF(D48="00",L48,VLOOKUP(H48,district_latlong_lookup!$A$1:$F$439,6,FALSE)),0)</f>
        <v>0</v>
      </c>
      <c r="K48">
        <f>VLOOKUP(E48&amp;"*",state_latlong_lookup!$A$1:$D$56,3,FALSE)</f>
        <v>45.732599999999998</v>
      </c>
      <c r="L48">
        <f>VLOOKUP(E48&amp;"*",state_latlong_lookup!$A$1:$D$56,4,FALSE)</f>
        <v>-93.919600000000003</v>
      </c>
      <c r="M48">
        <v>100</v>
      </c>
      <c r="N48" t="str">
        <f t="shared" si="0"/>
        <v>Democrat</v>
      </c>
      <c r="O48" t="s">
        <v>268</v>
      </c>
      <c r="P48">
        <v>-0.60499999999999998</v>
      </c>
      <c r="Q48">
        <v>16000</v>
      </c>
      <c r="R48" t="s">
        <v>1286</v>
      </c>
    </row>
    <row r="49" spans="1:18">
      <c r="A49">
        <v>103</v>
      </c>
      <c r="B49">
        <f>VLOOKUP(A49,year_congress_lookup!$A$1:$B$10,2)</f>
        <v>1994</v>
      </c>
      <c r="C49">
        <v>14009</v>
      </c>
      <c r="D49" s="1" t="s">
        <v>1794</v>
      </c>
      <c r="E49" t="s">
        <v>47</v>
      </c>
      <c r="F49" t="str">
        <f>VLOOKUP(E49&amp;"*",state_latlong_lookup!$A$1:$D$56,2,FALSE)</f>
        <v>MS</v>
      </c>
      <c r="G49" t="str">
        <f>VLOOKUP(E49&amp;"*",state_latlong_lookup!$A$1:$D$56,1,FALSE)</f>
        <v>MISSISSIPPI</v>
      </c>
      <c r="H49" t="str">
        <f t="shared" si="1"/>
        <v>103_MS_00</v>
      </c>
      <c r="I49">
        <f>IF(B49=2012,IF(D49="00",K49,VLOOKUP(H49,district_latlong_lookup!$A$1:$F$439,5,FALSE)),0)</f>
        <v>0</v>
      </c>
      <c r="J49">
        <f>IF(B49=2012,IF(D49="00",L49,VLOOKUP(H49,district_latlong_lookup!$A$1:$F$439,6,FALSE)),0)</f>
        <v>0</v>
      </c>
      <c r="K49">
        <f>VLOOKUP(E49&amp;"*",state_latlong_lookup!$A$1:$D$56,3,FALSE)</f>
        <v>32.767299999999999</v>
      </c>
      <c r="L49">
        <f>VLOOKUP(E49&amp;"*",state_latlong_lookup!$A$1:$D$56,4,FALSE)</f>
        <v>-89.681200000000004</v>
      </c>
      <c r="M49">
        <v>200</v>
      </c>
      <c r="N49" t="str">
        <f t="shared" si="0"/>
        <v>Republican</v>
      </c>
      <c r="O49" t="s">
        <v>269</v>
      </c>
      <c r="P49">
        <v>0.27500000000000002</v>
      </c>
      <c r="Q49">
        <v>3376000</v>
      </c>
      <c r="R49" t="s">
        <v>1287</v>
      </c>
    </row>
    <row r="50" spans="1:18">
      <c r="A50">
        <v>103</v>
      </c>
      <c r="B50">
        <f>VLOOKUP(A50,year_congress_lookup!$A$1:$B$10,2)</f>
        <v>1994</v>
      </c>
      <c r="C50">
        <v>14031</v>
      </c>
      <c r="D50" s="1" t="s">
        <v>1794</v>
      </c>
      <c r="E50" t="s">
        <v>47</v>
      </c>
      <c r="F50" t="str">
        <f>VLOOKUP(E50&amp;"*",state_latlong_lookup!$A$1:$D$56,2,FALSE)</f>
        <v>MS</v>
      </c>
      <c r="G50" t="str">
        <f>VLOOKUP(E50&amp;"*",state_latlong_lookup!$A$1:$D$56,1,FALSE)</f>
        <v>MISSISSIPPI</v>
      </c>
      <c r="H50" t="str">
        <f t="shared" si="1"/>
        <v>103_MS_00</v>
      </c>
      <c r="I50">
        <f>IF(B50=2012,IF(D50="00",K50,VLOOKUP(H50,district_latlong_lookup!$A$1:$F$439,5,FALSE)),0)</f>
        <v>0</v>
      </c>
      <c r="J50">
        <f>IF(B50=2012,IF(D50="00",L50,VLOOKUP(H50,district_latlong_lookup!$A$1:$F$439,6,FALSE)),0)</f>
        <v>0</v>
      </c>
      <c r="K50">
        <f>VLOOKUP(E50&amp;"*",state_latlong_lookup!$A$1:$D$56,3,FALSE)</f>
        <v>32.767299999999999</v>
      </c>
      <c r="L50">
        <f>VLOOKUP(E50&amp;"*",state_latlong_lookup!$A$1:$D$56,4,FALSE)</f>
        <v>-89.681200000000004</v>
      </c>
      <c r="M50">
        <v>200</v>
      </c>
      <c r="N50" t="str">
        <f t="shared" si="0"/>
        <v>Republican</v>
      </c>
      <c r="O50" t="s">
        <v>270</v>
      </c>
      <c r="P50">
        <v>0.46</v>
      </c>
      <c r="Q50">
        <v>0</v>
      </c>
    </row>
    <row r="51" spans="1:18">
      <c r="A51">
        <v>103</v>
      </c>
      <c r="B51">
        <f>VLOOKUP(A51,year_congress_lookup!$A$1:$B$10,2)</f>
        <v>1994</v>
      </c>
      <c r="C51">
        <v>15501</v>
      </c>
      <c r="D51" s="1" t="s">
        <v>1794</v>
      </c>
      <c r="E51" t="s">
        <v>51</v>
      </c>
      <c r="F51" t="str">
        <f>VLOOKUP(E51&amp;"*",state_latlong_lookup!$A$1:$D$56,2,FALSE)</f>
        <v>MO</v>
      </c>
      <c r="G51" t="str">
        <f>VLOOKUP(E51&amp;"*",state_latlong_lookup!$A$1:$D$56,1,FALSE)</f>
        <v>MISSOURI</v>
      </c>
      <c r="H51" t="str">
        <f t="shared" si="1"/>
        <v>103_MO_00</v>
      </c>
      <c r="I51">
        <f>IF(B51=2012,IF(D51="00",K51,VLOOKUP(H51,district_latlong_lookup!$A$1:$F$439,5,FALSE)),0)</f>
        <v>0</v>
      </c>
      <c r="J51">
        <f>IF(B51=2012,IF(D51="00",L51,VLOOKUP(H51,district_latlong_lookup!$A$1:$F$439,6,FALSE)),0)</f>
        <v>0</v>
      </c>
      <c r="K51">
        <f>VLOOKUP(E51&amp;"*",state_latlong_lookup!$A$1:$D$56,3,FALSE)</f>
        <v>38.462299999999999</v>
      </c>
      <c r="L51">
        <f>VLOOKUP(E51&amp;"*",state_latlong_lookup!$A$1:$D$56,4,FALSE)</f>
        <v>-92.302000000000007</v>
      </c>
      <c r="M51">
        <v>200</v>
      </c>
      <c r="N51" t="str">
        <f t="shared" si="0"/>
        <v>Republican</v>
      </c>
      <c r="O51" t="s">
        <v>271</v>
      </c>
      <c r="P51">
        <v>0.29399999999999998</v>
      </c>
      <c r="Q51">
        <v>1092000</v>
      </c>
      <c r="R51" t="s">
        <v>1288</v>
      </c>
    </row>
    <row r="52" spans="1:18">
      <c r="A52">
        <v>103</v>
      </c>
      <c r="B52">
        <f>VLOOKUP(A52,year_congress_lookup!$A$1:$B$10,2)</f>
        <v>1994</v>
      </c>
      <c r="C52">
        <v>14501</v>
      </c>
      <c r="D52" s="1" t="s">
        <v>1794</v>
      </c>
      <c r="E52" t="s">
        <v>51</v>
      </c>
      <c r="F52" t="str">
        <f>VLOOKUP(E52&amp;"*",state_latlong_lookup!$A$1:$D$56,2,FALSE)</f>
        <v>MO</v>
      </c>
      <c r="G52" t="str">
        <f>VLOOKUP(E52&amp;"*",state_latlong_lookup!$A$1:$D$56,1,FALSE)</f>
        <v>MISSOURI</v>
      </c>
      <c r="H52" t="str">
        <f t="shared" si="1"/>
        <v>103_MO_00</v>
      </c>
      <c r="I52">
        <f>IF(B52=2012,IF(D52="00",K52,VLOOKUP(H52,district_latlong_lookup!$A$1:$F$439,5,FALSE)),0)</f>
        <v>0</v>
      </c>
      <c r="J52">
        <f>IF(B52=2012,IF(D52="00",L52,VLOOKUP(H52,district_latlong_lookup!$A$1:$F$439,6,FALSE)),0)</f>
        <v>0</v>
      </c>
      <c r="K52">
        <f>VLOOKUP(E52&amp;"*",state_latlong_lookup!$A$1:$D$56,3,FALSE)</f>
        <v>38.462299999999999</v>
      </c>
      <c r="L52">
        <f>VLOOKUP(E52&amp;"*",state_latlong_lookup!$A$1:$D$56,4,FALSE)</f>
        <v>-92.302000000000007</v>
      </c>
      <c r="M52">
        <v>200</v>
      </c>
      <c r="N52" t="str">
        <f t="shared" si="0"/>
        <v>Republican</v>
      </c>
      <c r="O52" t="s">
        <v>230</v>
      </c>
      <c r="P52">
        <v>0.18099999999999999</v>
      </c>
      <c r="Q52">
        <v>1811000</v>
      </c>
      <c r="R52" t="s">
        <v>1289</v>
      </c>
    </row>
    <row r="53" spans="1:18">
      <c r="A53">
        <v>103</v>
      </c>
      <c r="B53">
        <f>VLOOKUP(A53,year_congress_lookup!$A$1:$B$10,2)</f>
        <v>1994</v>
      </c>
      <c r="C53">
        <v>14203</v>
      </c>
      <c r="D53" s="1" t="s">
        <v>1794</v>
      </c>
      <c r="E53" t="s">
        <v>127</v>
      </c>
      <c r="F53" t="str">
        <f>VLOOKUP(E53&amp;"*",state_latlong_lookup!$A$1:$D$56,2,FALSE)</f>
        <v>MT</v>
      </c>
      <c r="G53" t="str">
        <f>VLOOKUP(E53&amp;"*",state_latlong_lookup!$A$1:$D$56,1,FALSE)</f>
        <v>MONTANA</v>
      </c>
      <c r="H53" t="str">
        <f t="shared" si="1"/>
        <v>103_MT_00</v>
      </c>
      <c r="I53">
        <f>IF(B53=2012,IF(D53="00",K53,VLOOKUP(H53,district_latlong_lookup!$A$1:$F$439,5,FALSE)),0)</f>
        <v>0</v>
      </c>
      <c r="J53">
        <f>IF(B53=2012,IF(D53="00",L53,VLOOKUP(H53,district_latlong_lookup!$A$1:$F$439,6,FALSE)),0)</f>
        <v>0</v>
      </c>
      <c r="K53">
        <f>VLOOKUP(E53&amp;"*",state_latlong_lookup!$A$1:$D$56,3,FALSE)</f>
        <v>46.904800000000002</v>
      </c>
      <c r="L53">
        <f>VLOOKUP(E53&amp;"*",state_latlong_lookup!$A$1:$D$56,4,FALSE)</f>
        <v>-110.3261</v>
      </c>
      <c r="M53">
        <v>100</v>
      </c>
      <c r="N53" t="str">
        <f t="shared" si="0"/>
        <v>Democrat</v>
      </c>
      <c r="O53" t="s">
        <v>272</v>
      </c>
      <c r="P53">
        <v>-0.253</v>
      </c>
      <c r="Q53">
        <v>1208000</v>
      </c>
      <c r="R53" t="s">
        <v>1289</v>
      </c>
    </row>
    <row r="54" spans="1:18">
      <c r="A54">
        <v>103</v>
      </c>
      <c r="B54">
        <f>VLOOKUP(A54,year_congress_lookup!$A$1:$B$10,2)</f>
        <v>1994</v>
      </c>
      <c r="C54">
        <v>15701</v>
      </c>
      <c r="D54" s="1" t="s">
        <v>1794</v>
      </c>
      <c r="E54" t="s">
        <v>127</v>
      </c>
      <c r="F54" t="str">
        <f>VLOOKUP(E54&amp;"*",state_latlong_lookup!$A$1:$D$56,2,FALSE)</f>
        <v>MT</v>
      </c>
      <c r="G54" t="str">
        <f>VLOOKUP(E54&amp;"*",state_latlong_lookup!$A$1:$D$56,1,FALSE)</f>
        <v>MONTANA</v>
      </c>
      <c r="H54" t="str">
        <f t="shared" si="1"/>
        <v>103_MT_00</v>
      </c>
      <c r="I54">
        <f>IF(B54=2012,IF(D54="00",K54,VLOOKUP(H54,district_latlong_lookup!$A$1:$F$439,5,FALSE)),0)</f>
        <v>0</v>
      </c>
      <c r="J54">
        <f>IF(B54=2012,IF(D54="00",L54,VLOOKUP(H54,district_latlong_lookup!$A$1:$F$439,6,FALSE)),0)</f>
        <v>0</v>
      </c>
      <c r="K54">
        <f>VLOOKUP(E54&amp;"*",state_latlong_lookup!$A$1:$D$56,3,FALSE)</f>
        <v>46.904800000000002</v>
      </c>
      <c r="L54">
        <f>VLOOKUP(E54&amp;"*",state_latlong_lookup!$A$1:$D$56,4,FALSE)</f>
        <v>-110.3261</v>
      </c>
      <c r="M54">
        <v>200</v>
      </c>
      <c r="N54" t="str">
        <f t="shared" si="0"/>
        <v>Republican</v>
      </c>
      <c r="O54" t="s">
        <v>273</v>
      </c>
      <c r="P54">
        <v>0.36299999999999999</v>
      </c>
      <c r="Q54">
        <v>1264000</v>
      </c>
      <c r="R54" t="s">
        <v>1289</v>
      </c>
    </row>
    <row r="55" spans="1:18">
      <c r="A55">
        <v>103</v>
      </c>
      <c r="B55">
        <f>VLOOKUP(A55,year_congress_lookup!$A$1:$B$10,2)</f>
        <v>1994</v>
      </c>
      <c r="C55">
        <v>14704</v>
      </c>
      <c r="D55" s="1" t="s">
        <v>1794</v>
      </c>
      <c r="E55" t="s">
        <v>117</v>
      </c>
      <c r="F55" t="str">
        <f>VLOOKUP(E55&amp;"*",state_latlong_lookup!$A$1:$D$56,2,FALSE)</f>
        <v>NE</v>
      </c>
      <c r="G55" t="str">
        <f>VLOOKUP(E55&amp;"*",state_latlong_lookup!$A$1:$D$56,1,FALSE)</f>
        <v>NEBRASKA</v>
      </c>
      <c r="H55" t="str">
        <f t="shared" si="1"/>
        <v>103_NE_00</v>
      </c>
      <c r="I55">
        <f>IF(B55=2012,IF(D55="00",K55,VLOOKUP(H55,district_latlong_lookup!$A$1:$F$439,5,FALSE)),0)</f>
        <v>0</v>
      </c>
      <c r="J55">
        <f>IF(B55=2012,IF(D55="00",L55,VLOOKUP(H55,district_latlong_lookup!$A$1:$F$439,6,FALSE)),0)</f>
        <v>0</v>
      </c>
      <c r="K55">
        <f>VLOOKUP(E55&amp;"*",state_latlong_lookup!$A$1:$D$56,3,FALSE)</f>
        <v>41.128900000000002</v>
      </c>
      <c r="L55">
        <f>VLOOKUP(E55&amp;"*",state_latlong_lookup!$A$1:$D$56,4,FALSE)</f>
        <v>-98.288300000000007</v>
      </c>
      <c r="M55">
        <v>100</v>
      </c>
      <c r="N55" t="str">
        <f t="shared" si="0"/>
        <v>Democrat</v>
      </c>
      <c r="O55" t="s">
        <v>274</v>
      </c>
      <c r="P55">
        <v>-0.21299999999999999</v>
      </c>
      <c r="Q55">
        <v>11913000</v>
      </c>
      <c r="R55" t="s">
        <v>1290</v>
      </c>
    </row>
    <row r="56" spans="1:18">
      <c r="A56">
        <v>103</v>
      </c>
      <c r="B56">
        <f>VLOOKUP(A56,year_congress_lookup!$A$1:$B$10,2)</f>
        <v>1994</v>
      </c>
      <c r="C56">
        <v>15702</v>
      </c>
      <c r="D56" s="1" t="s">
        <v>1794</v>
      </c>
      <c r="E56" t="s">
        <v>117</v>
      </c>
      <c r="F56" t="str">
        <f>VLOOKUP(E56&amp;"*",state_latlong_lookup!$A$1:$D$56,2,FALSE)</f>
        <v>NE</v>
      </c>
      <c r="G56" t="str">
        <f>VLOOKUP(E56&amp;"*",state_latlong_lookup!$A$1:$D$56,1,FALSE)</f>
        <v>NEBRASKA</v>
      </c>
      <c r="H56" t="str">
        <f t="shared" si="1"/>
        <v>103_NE_00</v>
      </c>
      <c r="I56">
        <f>IF(B56=2012,IF(D56="00",K56,VLOOKUP(H56,district_latlong_lookup!$A$1:$F$439,5,FALSE)),0)</f>
        <v>0</v>
      </c>
      <c r="J56">
        <f>IF(B56=2012,IF(D56="00",L56,VLOOKUP(H56,district_latlong_lookup!$A$1:$F$439,6,FALSE)),0)</f>
        <v>0</v>
      </c>
      <c r="K56">
        <f>VLOOKUP(E56&amp;"*",state_latlong_lookup!$A$1:$D$56,3,FALSE)</f>
        <v>41.128900000000002</v>
      </c>
      <c r="L56">
        <f>VLOOKUP(E56&amp;"*",state_latlong_lookup!$A$1:$D$56,4,FALSE)</f>
        <v>-98.288300000000007</v>
      </c>
      <c r="M56">
        <v>100</v>
      </c>
      <c r="N56" t="str">
        <f t="shared" si="0"/>
        <v>Democrat</v>
      </c>
      <c r="O56" t="s">
        <v>249</v>
      </c>
      <c r="P56">
        <v>-0.26900000000000002</v>
      </c>
      <c r="Q56">
        <v>2036000</v>
      </c>
      <c r="R56" t="s">
        <v>1291</v>
      </c>
    </row>
    <row r="57" spans="1:18">
      <c r="A57">
        <v>103</v>
      </c>
      <c r="B57">
        <f>VLOOKUP(A57,year_congress_lookup!$A$1:$B$10,2)</f>
        <v>1994</v>
      </c>
      <c r="C57">
        <v>15700</v>
      </c>
      <c r="D57" s="1" t="s">
        <v>1794</v>
      </c>
      <c r="E57" t="s">
        <v>110</v>
      </c>
      <c r="F57" t="str">
        <f>VLOOKUP(E57&amp;"*",state_latlong_lookup!$A$1:$D$56,2,FALSE)</f>
        <v>NV</v>
      </c>
      <c r="G57" t="str">
        <f>VLOOKUP(E57&amp;"*",state_latlong_lookup!$A$1:$D$56,1,FALSE)</f>
        <v>NEVADA</v>
      </c>
      <c r="H57" t="str">
        <f t="shared" si="1"/>
        <v>103_NV_00</v>
      </c>
      <c r="I57">
        <f>IF(B57=2012,IF(D57="00",K57,VLOOKUP(H57,district_latlong_lookup!$A$1:$F$439,5,FALSE)),0)</f>
        <v>0</v>
      </c>
      <c r="J57">
        <f>IF(B57=2012,IF(D57="00",L57,VLOOKUP(H57,district_latlong_lookup!$A$1:$F$439,6,FALSE)),0)</f>
        <v>0</v>
      </c>
      <c r="K57">
        <f>VLOOKUP(E57&amp;"*",state_latlong_lookup!$A$1:$D$56,3,FALSE)</f>
        <v>38.419899999999998</v>
      </c>
      <c r="L57">
        <f>VLOOKUP(E57&amp;"*",state_latlong_lookup!$A$1:$D$56,4,FALSE)</f>
        <v>-117.1219</v>
      </c>
      <c r="M57">
        <v>100</v>
      </c>
      <c r="N57" t="str">
        <f t="shared" si="0"/>
        <v>Democrat</v>
      </c>
      <c r="O57" t="s">
        <v>250</v>
      </c>
      <c r="P57">
        <v>-0.27500000000000002</v>
      </c>
      <c r="Q57">
        <v>2524000</v>
      </c>
      <c r="R57" t="s">
        <v>1292</v>
      </c>
    </row>
    <row r="58" spans="1:18">
      <c r="A58">
        <v>103</v>
      </c>
      <c r="B58">
        <f>VLOOKUP(A58,year_congress_lookup!$A$1:$B$10,2)</f>
        <v>1994</v>
      </c>
      <c r="C58">
        <v>15054</v>
      </c>
      <c r="D58" s="1" t="s">
        <v>1794</v>
      </c>
      <c r="E58" t="s">
        <v>110</v>
      </c>
      <c r="F58" t="str">
        <f>VLOOKUP(E58&amp;"*",state_latlong_lookup!$A$1:$D$56,2,FALSE)</f>
        <v>NV</v>
      </c>
      <c r="G58" t="str">
        <f>VLOOKUP(E58&amp;"*",state_latlong_lookup!$A$1:$D$56,1,FALSE)</f>
        <v>NEVADA</v>
      </c>
      <c r="H58" t="str">
        <f t="shared" si="1"/>
        <v>103_NV_00</v>
      </c>
      <c r="I58">
        <f>IF(B58=2012,IF(D58="00",K58,VLOOKUP(H58,district_latlong_lookup!$A$1:$F$439,5,FALSE)),0)</f>
        <v>0</v>
      </c>
      <c r="J58">
        <f>IF(B58=2012,IF(D58="00",L58,VLOOKUP(H58,district_latlong_lookup!$A$1:$F$439,6,FALSE)),0)</f>
        <v>0</v>
      </c>
      <c r="K58">
        <f>VLOOKUP(E58&amp;"*",state_latlong_lookup!$A$1:$D$56,3,FALSE)</f>
        <v>38.419899999999998</v>
      </c>
      <c r="L58">
        <f>VLOOKUP(E58&amp;"*",state_latlong_lookup!$A$1:$D$56,4,FALSE)</f>
        <v>-117.1219</v>
      </c>
      <c r="M58">
        <v>100</v>
      </c>
      <c r="N58" t="str">
        <f t="shared" si="0"/>
        <v>Democrat</v>
      </c>
      <c r="O58" t="s">
        <v>96</v>
      </c>
      <c r="P58">
        <v>-0.26600000000000001</v>
      </c>
      <c r="Q58">
        <v>1182000</v>
      </c>
      <c r="R58" t="s">
        <v>1293</v>
      </c>
    </row>
    <row r="59" spans="1:18">
      <c r="A59">
        <v>103</v>
      </c>
      <c r="B59">
        <f>VLOOKUP(A59,year_congress_lookup!$A$1:$B$10,2)</f>
        <v>1994</v>
      </c>
      <c r="C59">
        <v>14826</v>
      </c>
      <c r="D59" s="1" t="s">
        <v>1794</v>
      </c>
      <c r="E59" t="s">
        <v>7</v>
      </c>
      <c r="F59" t="str">
        <f>VLOOKUP(E59&amp;"*",state_latlong_lookup!$A$1:$D$56,2,FALSE)</f>
        <v>NH</v>
      </c>
      <c r="G59" t="str">
        <f>VLOOKUP(E59&amp;"*",state_latlong_lookup!$A$1:$D$56,1,FALSE)</f>
        <v>NEW HAMPSHIRE</v>
      </c>
      <c r="H59" t="str">
        <f t="shared" si="1"/>
        <v>103_NH_00</v>
      </c>
      <c r="I59">
        <f>IF(B59=2012,IF(D59="00",K59,VLOOKUP(H59,district_latlong_lookup!$A$1:$F$439,5,FALSE)),0)</f>
        <v>0</v>
      </c>
      <c r="J59">
        <f>IF(B59=2012,IF(D59="00",L59,VLOOKUP(H59,district_latlong_lookup!$A$1:$F$439,6,FALSE)),0)</f>
        <v>0</v>
      </c>
      <c r="K59">
        <f>VLOOKUP(E59&amp;"*",state_latlong_lookup!$A$1:$D$56,3,FALSE)</f>
        <v>43.410800000000002</v>
      </c>
      <c r="L59">
        <f>VLOOKUP(E59&amp;"*",state_latlong_lookup!$A$1:$D$56,4,FALSE)</f>
        <v>-71.565299999999993</v>
      </c>
      <c r="M59">
        <v>200</v>
      </c>
      <c r="N59" t="str">
        <f t="shared" si="0"/>
        <v>Republican</v>
      </c>
      <c r="O59" t="s">
        <v>293</v>
      </c>
      <c r="P59">
        <v>0.42099999999999999</v>
      </c>
      <c r="Q59">
        <v>960000</v>
      </c>
      <c r="R59" t="s">
        <v>1294</v>
      </c>
    </row>
    <row r="60" spans="1:18">
      <c r="A60">
        <v>103</v>
      </c>
      <c r="B60">
        <f>VLOOKUP(A60,year_congress_lookup!$A$1:$B$10,2)</f>
        <v>1994</v>
      </c>
      <c r="C60">
        <v>15116</v>
      </c>
      <c r="D60" s="1" t="s">
        <v>1794</v>
      </c>
      <c r="E60" t="s">
        <v>7</v>
      </c>
      <c r="F60" t="str">
        <f>VLOOKUP(E60&amp;"*",state_latlong_lookup!$A$1:$D$56,2,FALSE)</f>
        <v>NH</v>
      </c>
      <c r="G60" t="str">
        <f>VLOOKUP(E60&amp;"*",state_latlong_lookup!$A$1:$D$56,1,FALSE)</f>
        <v>NEW HAMPSHIRE</v>
      </c>
      <c r="H60" t="str">
        <f t="shared" si="1"/>
        <v>103_NH_00</v>
      </c>
      <c r="I60">
        <f>IF(B60=2012,IF(D60="00",K60,VLOOKUP(H60,district_latlong_lookup!$A$1:$F$439,5,FALSE)),0)</f>
        <v>0</v>
      </c>
      <c r="J60">
        <f>IF(B60=2012,IF(D60="00",L60,VLOOKUP(H60,district_latlong_lookup!$A$1:$F$439,6,FALSE)),0)</f>
        <v>0</v>
      </c>
      <c r="K60">
        <f>VLOOKUP(E60&amp;"*",state_latlong_lookup!$A$1:$D$56,3,FALSE)</f>
        <v>43.410800000000002</v>
      </c>
      <c r="L60">
        <f>VLOOKUP(E60&amp;"*",state_latlong_lookup!$A$1:$D$56,4,FALSE)</f>
        <v>-71.565299999999993</v>
      </c>
      <c r="M60">
        <v>200</v>
      </c>
      <c r="N60" t="str">
        <f t="shared" si="0"/>
        <v>Republican</v>
      </c>
      <c r="O60" t="s">
        <v>275</v>
      </c>
      <c r="P60">
        <v>0.753</v>
      </c>
      <c r="Q60">
        <v>2748000</v>
      </c>
      <c r="R60" t="s">
        <v>1295</v>
      </c>
    </row>
    <row r="61" spans="1:18">
      <c r="A61">
        <v>103</v>
      </c>
      <c r="B61">
        <f>VLOOKUP(A61,year_congress_lookup!$A$1:$B$10,2)</f>
        <v>1994</v>
      </c>
      <c r="C61">
        <v>14702</v>
      </c>
      <c r="D61" s="1" t="s">
        <v>1794</v>
      </c>
      <c r="E61" t="s">
        <v>8</v>
      </c>
      <c r="F61" t="str">
        <f>VLOOKUP(E61&amp;"*",state_latlong_lookup!$A$1:$D$56,2,FALSE)</f>
        <v>NJ</v>
      </c>
      <c r="G61" t="str">
        <f>VLOOKUP(E61&amp;"*",state_latlong_lookup!$A$1:$D$56,1,FALSE)</f>
        <v>NEW JERSEY</v>
      </c>
      <c r="H61" t="str">
        <f t="shared" si="1"/>
        <v>103_NJ_00</v>
      </c>
      <c r="I61">
        <f>IF(B61=2012,IF(D61="00",K61,VLOOKUP(H61,district_latlong_lookup!$A$1:$F$439,5,FALSE)),0)</f>
        <v>0</v>
      </c>
      <c r="J61">
        <f>IF(B61=2012,IF(D61="00",L61,VLOOKUP(H61,district_latlong_lookup!$A$1:$F$439,6,FALSE)),0)</f>
        <v>0</v>
      </c>
      <c r="K61">
        <f>VLOOKUP(E61&amp;"*",state_latlong_lookup!$A$1:$D$56,3,FALSE)</f>
        <v>40.314</v>
      </c>
      <c r="L61">
        <f>VLOOKUP(E61&amp;"*",state_latlong_lookup!$A$1:$D$56,4,FALSE)</f>
        <v>-74.508899999999997</v>
      </c>
      <c r="M61">
        <v>100</v>
      </c>
      <c r="N61" t="str">
        <f t="shared" si="0"/>
        <v>Democrat</v>
      </c>
      <c r="O61" t="s">
        <v>22</v>
      </c>
      <c r="P61">
        <v>-0.38700000000000001</v>
      </c>
      <c r="Q61">
        <v>713000</v>
      </c>
      <c r="R61" t="s">
        <v>1296</v>
      </c>
    </row>
    <row r="62" spans="1:18">
      <c r="A62">
        <v>103</v>
      </c>
      <c r="B62">
        <f>VLOOKUP(A62,year_congress_lookup!$A$1:$B$10,2)</f>
        <v>1994</v>
      </c>
      <c r="C62">
        <v>14914</v>
      </c>
      <c r="D62" s="1" t="s">
        <v>1794</v>
      </c>
      <c r="E62" t="s">
        <v>8</v>
      </c>
      <c r="F62" t="str">
        <f>VLOOKUP(E62&amp;"*",state_latlong_lookup!$A$1:$D$56,2,FALSE)</f>
        <v>NJ</v>
      </c>
      <c r="G62" t="str">
        <f>VLOOKUP(E62&amp;"*",state_latlong_lookup!$A$1:$D$56,1,FALSE)</f>
        <v>NEW JERSEY</v>
      </c>
      <c r="H62" t="str">
        <f t="shared" si="1"/>
        <v>103_NJ_00</v>
      </c>
      <c r="I62">
        <f>IF(B62=2012,IF(D62="00",K62,VLOOKUP(H62,district_latlong_lookup!$A$1:$F$439,5,FALSE)),0)</f>
        <v>0</v>
      </c>
      <c r="J62">
        <f>IF(B62=2012,IF(D62="00",L62,VLOOKUP(H62,district_latlong_lookup!$A$1:$F$439,6,FALSE)),0)</f>
        <v>0</v>
      </c>
      <c r="K62">
        <f>VLOOKUP(E62&amp;"*",state_latlong_lookup!$A$1:$D$56,3,FALSE)</f>
        <v>40.314</v>
      </c>
      <c r="L62">
        <f>VLOOKUP(E62&amp;"*",state_latlong_lookup!$A$1:$D$56,4,FALSE)</f>
        <v>-74.508899999999997</v>
      </c>
      <c r="M62">
        <v>100</v>
      </c>
      <c r="N62" t="str">
        <f t="shared" si="0"/>
        <v>Democrat</v>
      </c>
      <c r="O62" t="s">
        <v>239</v>
      </c>
      <c r="P62">
        <v>-0.42599999999999999</v>
      </c>
      <c r="Q62">
        <v>940000</v>
      </c>
      <c r="R62" t="s">
        <v>1297</v>
      </c>
    </row>
    <row r="63" spans="1:18">
      <c r="A63">
        <v>103</v>
      </c>
      <c r="B63">
        <f>VLOOKUP(A63,year_congress_lookup!$A$1:$B$10,2)</f>
        <v>1994</v>
      </c>
      <c r="C63">
        <v>14912</v>
      </c>
      <c r="D63" s="1" t="s">
        <v>1794</v>
      </c>
      <c r="E63" t="s">
        <v>156</v>
      </c>
      <c r="F63" t="str">
        <f>VLOOKUP(E63&amp;"*",state_latlong_lookup!$A$1:$D$56,2,FALSE)</f>
        <v>NM</v>
      </c>
      <c r="G63" t="str">
        <f>VLOOKUP(E63&amp;"*",state_latlong_lookup!$A$1:$D$56,1,FALSE)</f>
        <v>NEW MEXICO</v>
      </c>
      <c r="H63" t="str">
        <f t="shared" si="1"/>
        <v>103_NM_00</v>
      </c>
      <c r="I63">
        <f>IF(B63=2012,IF(D63="00",K63,VLOOKUP(H63,district_latlong_lookup!$A$1:$F$439,5,FALSE)),0)</f>
        <v>0</v>
      </c>
      <c r="J63">
        <f>IF(B63=2012,IF(D63="00",L63,VLOOKUP(H63,district_latlong_lookup!$A$1:$F$439,6,FALSE)),0)</f>
        <v>0</v>
      </c>
      <c r="K63">
        <f>VLOOKUP(E63&amp;"*",state_latlong_lookup!$A$1:$D$56,3,FALSE)</f>
        <v>34.837499999999999</v>
      </c>
      <c r="L63">
        <f>VLOOKUP(E63&amp;"*",state_latlong_lookup!$A$1:$D$56,4,FALSE)</f>
        <v>-106.2371</v>
      </c>
      <c r="M63">
        <v>100</v>
      </c>
      <c r="N63" t="str">
        <f t="shared" si="0"/>
        <v>Democrat</v>
      </c>
      <c r="O63" t="s">
        <v>240</v>
      </c>
      <c r="P63">
        <v>-0.29599999999999999</v>
      </c>
      <c r="Q63">
        <v>10641000</v>
      </c>
      <c r="R63" t="s">
        <v>1298</v>
      </c>
    </row>
    <row r="64" spans="1:18">
      <c r="A64">
        <v>103</v>
      </c>
      <c r="B64">
        <f>VLOOKUP(A64,year_congress_lookup!$A$1:$B$10,2)</f>
        <v>1994</v>
      </c>
      <c r="C64">
        <v>14103</v>
      </c>
      <c r="D64" s="1" t="s">
        <v>1794</v>
      </c>
      <c r="E64" t="s">
        <v>156</v>
      </c>
      <c r="F64" t="str">
        <f>VLOOKUP(E64&amp;"*",state_latlong_lookup!$A$1:$D$56,2,FALSE)</f>
        <v>NM</v>
      </c>
      <c r="G64" t="str">
        <f>VLOOKUP(E64&amp;"*",state_latlong_lookup!$A$1:$D$56,1,FALSE)</f>
        <v>NEW MEXICO</v>
      </c>
      <c r="H64" t="str">
        <f t="shared" si="1"/>
        <v>103_NM_00</v>
      </c>
      <c r="I64">
        <f>IF(B64=2012,IF(D64="00",K64,VLOOKUP(H64,district_latlong_lookup!$A$1:$F$439,5,FALSE)),0)</f>
        <v>0</v>
      </c>
      <c r="J64">
        <f>IF(B64=2012,IF(D64="00",L64,VLOOKUP(H64,district_latlong_lookup!$A$1:$F$439,6,FALSE)),0)</f>
        <v>0</v>
      </c>
      <c r="K64">
        <f>VLOOKUP(E64&amp;"*",state_latlong_lookup!$A$1:$D$56,3,FALSE)</f>
        <v>34.837499999999999</v>
      </c>
      <c r="L64">
        <f>VLOOKUP(E64&amp;"*",state_latlong_lookup!$A$1:$D$56,4,FALSE)</f>
        <v>-106.2371</v>
      </c>
      <c r="M64">
        <v>200</v>
      </c>
      <c r="N64" t="str">
        <f t="shared" si="0"/>
        <v>Republican</v>
      </c>
      <c r="O64" t="s">
        <v>222</v>
      </c>
      <c r="P64">
        <v>0.23599999999999999</v>
      </c>
      <c r="Q64">
        <v>969000</v>
      </c>
      <c r="R64" t="s">
        <v>1299</v>
      </c>
    </row>
    <row r="65" spans="1:18">
      <c r="A65">
        <v>103</v>
      </c>
      <c r="B65">
        <f>VLOOKUP(A65,year_congress_lookup!$A$1:$B$10,2)</f>
        <v>1994</v>
      </c>
      <c r="C65">
        <v>14900</v>
      </c>
      <c r="D65" s="1" t="s">
        <v>1794</v>
      </c>
      <c r="E65" t="s">
        <v>9</v>
      </c>
      <c r="F65" t="str">
        <f>VLOOKUP(E65&amp;"*",state_latlong_lookup!$A$1:$D$56,2,FALSE)</f>
        <v>NY</v>
      </c>
      <c r="G65" t="str">
        <f>VLOOKUP(E65&amp;"*",state_latlong_lookup!$A$1:$D$56,1,FALSE)</f>
        <v>NEW YORK</v>
      </c>
      <c r="H65" t="str">
        <f t="shared" si="1"/>
        <v>103_NY_00</v>
      </c>
      <c r="I65">
        <f>IF(B65=2012,IF(D65="00",K65,VLOOKUP(H65,district_latlong_lookup!$A$1:$F$439,5,FALSE)),0)</f>
        <v>0</v>
      </c>
      <c r="J65">
        <f>IF(B65=2012,IF(D65="00",L65,VLOOKUP(H65,district_latlong_lookup!$A$1:$F$439,6,FALSE)),0)</f>
        <v>0</v>
      </c>
      <c r="K65">
        <f>VLOOKUP(E65&amp;"*",state_latlong_lookup!$A$1:$D$56,3,FALSE)</f>
        <v>42.149700000000003</v>
      </c>
      <c r="L65">
        <f>VLOOKUP(E65&amp;"*",state_latlong_lookup!$A$1:$D$56,4,FALSE)</f>
        <v>-74.938400000000001</v>
      </c>
      <c r="M65">
        <v>200</v>
      </c>
      <c r="N65" t="str">
        <f t="shared" si="0"/>
        <v>Republican</v>
      </c>
      <c r="O65" t="s">
        <v>276</v>
      </c>
      <c r="P65">
        <v>0.16300000000000001</v>
      </c>
      <c r="Q65">
        <v>1824000</v>
      </c>
      <c r="R65" t="s">
        <v>1300</v>
      </c>
    </row>
    <row r="66" spans="1:18">
      <c r="A66">
        <v>103</v>
      </c>
      <c r="B66">
        <f>VLOOKUP(A66,year_congress_lookup!$A$1:$B$10,2)</f>
        <v>1994</v>
      </c>
      <c r="C66">
        <v>14508</v>
      </c>
      <c r="D66" s="1" t="s">
        <v>1794</v>
      </c>
      <c r="E66" t="s">
        <v>9</v>
      </c>
      <c r="F66" t="str">
        <f>VLOOKUP(E66&amp;"*",state_latlong_lookup!$A$1:$D$56,2,FALSE)</f>
        <v>NY</v>
      </c>
      <c r="G66" t="str">
        <f>VLOOKUP(E66&amp;"*",state_latlong_lookup!$A$1:$D$56,1,FALSE)</f>
        <v>NEW YORK</v>
      </c>
      <c r="H66" t="str">
        <f t="shared" si="1"/>
        <v>103_NY_00</v>
      </c>
      <c r="I66">
        <f>IF(B66=2012,IF(D66="00",K66,VLOOKUP(H66,district_latlong_lookup!$A$1:$F$439,5,FALSE)),0)</f>
        <v>0</v>
      </c>
      <c r="J66">
        <f>IF(B66=2012,IF(D66="00",L66,VLOOKUP(H66,district_latlong_lookup!$A$1:$F$439,6,FALSE)),0)</f>
        <v>0</v>
      </c>
      <c r="K66">
        <f>VLOOKUP(E66&amp;"*",state_latlong_lookup!$A$1:$D$56,3,FALSE)</f>
        <v>42.149700000000003</v>
      </c>
      <c r="L66">
        <f>VLOOKUP(E66&amp;"*",state_latlong_lookup!$A$1:$D$56,4,FALSE)</f>
        <v>-74.938400000000001</v>
      </c>
      <c r="M66">
        <v>100</v>
      </c>
      <c r="N66" t="str">
        <f t="shared" ref="N66:N129" si="2">IF(M66=100,"Democrat",IF(M66=200,"Republican",IF(M66=328,"Independent")))</f>
        <v>Democrat</v>
      </c>
      <c r="O66" t="s">
        <v>231</v>
      </c>
      <c r="P66">
        <v>-0.36099999999999999</v>
      </c>
      <c r="Q66">
        <v>0</v>
      </c>
    </row>
    <row r="67" spans="1:18">
      <c r="A67">
        <v>103</v>
      </c>
      <c r="B67">
        <f>VLOOKUP(A67,year_congress_lookup!$A$1:$B$10,2)</f>
        <v>1994</v>
      </c>
      <c r="C67">
        <v>49304</v>
      </c>
      <c r="D67" s="1" t="s">
        <v>1794</v>
      </c>
      <c r="E67" t="s">
        <v>11</v>
      </c>
      <c r="F67" t="str">
        <f>VLOOKUP(E67&amp;"*",state_latlong_lookup!$A$1:$D$56,2,FALSE)</f>
        <v>NC</v>
      </c>
      <c r="G67" t="str">
        <f>VLOOKUP(E67&amp;"*",state_latlong_lookup!$A$1:$D$56,1,FALSE)</f>
        <v>NORTH CAROLINA</v>
      </c>
      <c r="H67" t="str">
        <f t="shared" ref="H67:H130" si="3">CONCATENATE(A67,"_",F67,"_",D67)</f>
        <v>103_NC_00</v>
      </c>
      <c r="I67">
        <f>IF(B67=2012,IF(D67="00",K67,VLOOKUP(H67,district_latlong_lookup!$A$1:$F$439,5,FALSE)),0)</f>
        <v>0</v>
      </c>
      <c r="J67">
        <f>IF(B67=2012,IF(D67="00",L67,VLOOKUP(H67,district_latlong_lookup!$A$1:$F$439,6,FALSE)),0)</f>
        <v>0</v>
      </c>
      <c r="K67">
        <f>VLOOKUP(E67&amp;"*",state_latlong_lookup!$A$1:$D$56,3,FALSE)</f>
        <v>35.641100000000002</v>
      </c>
      <c r="L67">
        <f>VLOOKUP(E67&amp;"*",state_latlong_lookup!$A$1:$D$56,4,FALSE)</f>
        <v>-79.843100000000007</v>
      </c>
      <c r="M67">
        <v>200</v>
      </c>
      <c r="N67" t="str">
        <f t="shared" si="2"/>
        <v>Republican</v>
      </c>
      <c r="O67" t="s">
        <v>294</v>
      </c>
      <c r="P67">
        <v>0.752</v>
      </c>
      <c r="Q67">
        <v>1163000</v>
      </c>
      <c r="R67" t="s">
        <v>1301</v>
      </c>
    </row>
    <row r="68" spans="1:18">
      <c r="A68">
        <v>103</v>
      </c>
      <c r="B68">
        <f>VLOOKUP(A68,year_congress_lookup!$A$1:$B$10,2)</f>
        <v>1994</v>
      </c>
      <c r="C68">
        <v>14105</v>
      </c>
      <c r="D68" s="1" t="s">
        <v>1794</v>
      </c>
      <c r="E68" t="s">
        <v>11</v>
      </c>
      <c r="F68" t="str">
        <f>VLOOKUP(E68&amp;"*",state_latlong_lookup!$A$1:$D$56,2,FALSE)</f>
        <v>NC</v>
      </c>
      <c r="G68" t="str">
        <f>VLOOKUP(E68&amp;"*",state_latlong_lookup!$A$1:$D$56,1,FALSE)</f>
        <v>NORTH CAROLINA</v>
      </c>
      <c r="H68" t="str">
        <f t="shared" si="3"/>
        <v>103_NC_00</v>
      </c>
      <c r="I68">
        <f>IF(B68=2012,IF(D68="00",K68,VLOOKUP(H68,district_latlong_lookup!$A$1:$F$439,5,FALSE)),0)</f>
        <v>0</v>
      </c>
      <c r="J68">
        <f>IF(B68=2012,IF(D68="00",L68,VLOOKUP(H68,district_latlong_lookup!$A$1:$F$439,6,FALSE)),0)</f>
        <v>0</v>
      </c>
      <c r="K68">
        <f>VLOOKUP(E68&amp;"*",state_latlong_lookup!$A$1:$D$56,3,FALSE)</f>
        <v>35.641100000000002</v>
      </c>
      <c r="L68">
        <f>VLOOKUP(E68&amp;"*",state_latlong_lookup!$A$1:$D$56,4,FALSE)</f>
        <v>-79.843100000000007</v>
      </c>
      <c r="M68">
        <v>200</v>
      </c>
      <c r="N68" t="str">
        <f t="shared" si="2"/>
        <v>Republican</v>
      </c>
      <c r="O68" t="s">
        <v>223</v>
      </c>
      <c r="P68">
        <v>0.746</v>
      </c>
      <c r="Q68">
        <v>658000</v>
      </c>
      <c r="R68" t="s">
        <v>1302</v>
      </c>
    </row>
    <row r="69" spans="1:18">
      <c r="A69">
        <v>103</v>
      </c>
      <c r="B69">
        <f>VLOOKUP(A69,year_congress_lookup!$A$1:$B$10,2)</f>
        <v>1994</v>
      </c>
      <c r="C69">
        <v>15502</v>
      </c>
      <c r="D69" s="1" t="s">
        <v>1794</v>
      </c>
      <c r="E69" t="s">
        <v>128</v>
      </c>
      <c r="F69" t="str">
        <f>VLOOKUP(E69&amp;"*",state_latlong_lookup!$A$1:$D$56,2,FALSE)</f>
        <v>ND</v>
      </c>
      <c r="G69" t="str">
        <f>VLOOKUP(E69&amp;"*",state_latlong_lookup!$A$1:$D$56,1,FALSE)</f>
        <v>NORTH DAKOTA</v>
      </c>
      <c r="H69" t="str">
        <f t="shared" si="3"/>
        <v>103_ND_00</v>
      </c>
      <c r="I69">
        <f>IF(B69=2012,IF(D69="00",K69,VLOOKUP(H69,district_latlong_lookup!$A$1:$F$439,5,FALSE)),0)</f>
        <v>0</v>
      </c>
      <c r="J69">
        <f>IF(B69=2012,IF(D69="00",L69,VLOOKUP(H69,district_latlong_lookup!$A$1:$F$439,6,FALSE)),0)</f>
        <v>0</v>
      </c>
      <c r="K69">
        <f>VLOOKUP(E69&amp;"*",state_latlong_lookup!$A$1:$D$56,3,FALSE)</f>
        <v>47.536200000000001</v>
      </c>
      <c r="L69">
        <f>VLOOKUP(E69&amp;"*",state_latlong_lookup!$A$1:$D$56,4,FALSE)</f>
        <v>-99.793000000000006</v>
      </c>
      <c r="M69">
        <v>100</v>
      </c>
      <c r="N69" t="str">
        <f t="shared" si="2"/>
        <v>Democrat</v>
      </c>
      <c r="O69" t="s">
        <v>74</v>
      </c>
      <c r="P69">
        <v>-0.372</v>
      </c>
      <c r="Q69">
        <v>1727000</v>
      </c>
      <c r="R69" t="s">
        <v>1303</v>
      </c>
    </row>
    <row r="70" spans="1:18">
      <c r="A70">
        <v>103</v>
      </c>
      <c r="B70">
        <f>VLOOKUP(A70,year_congress_lookup!$A$1:$B$10,2)</f>
        <v>1994</v>
      </c>
      <c r="C70">
        <v>14812</v>
      </c>
      <c r="D70" s="1" t="s">
        <v>1794</v>
      </c>
      <c r="E70" t="s">
        <v>128</v>
      </c>
      <c r="F70" t="str">
        <f>VLOOKUP(E70&amp;"*",state_latlong_lookup!$A$1:$D$56,2,FALSE)</f>
        <v>ND</v>
      </c>
      <c r="G70" t="str">
        <f>VLOOKUP(E70&amp;"*",state_latlong_lookup!$A$1:$D$56,1,FALSE)</f>
        <v>NORTH DAKOTA</v>
      </c>
      <c r="H70" t="str">
        <f t="shared" si="3"/>
        <v>103_ND_00</v>
      </c>
      <c r="I70">
        <f>IF(B70=2012,IF(D70="00",K70,VLOOKUP(H70,district_latlong_lookup!$A$1:$F$439,5,FALSE)),0)</f>
        <v>0</v>
      </c>
      <c r="J70">
        <f>IF(B70=2012,IF(D70="00",L70,VLOOKUP(H70,district_latlong_lookup!$A$1:$F$439,6,FALSE)),0)</f>
        <v>0</v>
      </c>
      <c r="K70">
        <f>VLOOKUP(E70&amp;"*",state_latlong_lookup!$A$1:$D$56,3,FALSE)</f>
        <v>47.536200000000001</v>
      </c>
      <c r="L70">
        <f>VLOOKUP(E70&amp;"*",state_latlong_lookup!$A$1:$D$56,4,FALSE)</f>
        <v>-99.793000000000006</v>
      </c>
      <c r="M70">
        <v>100</v>
      </c>
      <c r="N70" t="str">
        <f t="shared" si="2"/>
        <v>Democrat</v>
      </c>
      <c r="O70" t="s">
        <v>295</v>
      </c>
      <c r="P70">
        <v>-0.39400000000000002</v>
      </c>
      <c r="Q70">
        <v>1146000</v>
      </c>
      <c r="R70" t="s">
        <v>1304</v>
      </c>
    </row>
    <row r="71" spans="1:18">
      <c r="A71">
        <v>103</v>
      </c>
      <c r="B71">
        <f>VLOOKUP(A71,year_congress_lookup!$A$1:$B$10,2)</f>
        <v>1994</v>
      </c>
      <c r="C71">
        <v>14304</v>
      </c>
      <c r="D71" s="1" t="s">
        <v>1794</v>
      </c>
      <c r="E71" t="s">
        <v>40</v>
      </c>
      <c r="F71" t="str">
        <f>VLOOKUP(E71&amp;"*",state_latlong_lookup!$A$1:$D$56,2,FALSE)</f>
        <v>OH</v>
      </c>
      <c r="G71" t="str">
        <f>VLOOKUP(E71&amp;"*",state_latlong_lookup!$A$1:$D$56,1,FALSE)</f>
        <v>OHIO</v>
      </c>
      <c r="H71" t="str">
        <f t="shared" si="3"/>
        <v>103_OH_00</v>
      </c>
      <c r="I71">
        <f>IF(B71=2012,IF(D71="00",K71,VLOOKUP(H71,district_latlong_lookup!$A$1:$F$439,5,FALSE)),0)</f>
        <v>0</v>
      </c>
      <c r="J71">
        <f>IF(B71=2012,IF(D71="00",L71,VLOOKUP(H71,district_latlong_lookup!$A$1:$F$439,6,FALSE)),0)</f>
        <v>0</v>
      </c>
      <c r="K71">
        <f>VLOOKUP(E71&amp;"*",state_latlong_lookup!$A$1:$D$56,3,FALSE)</f>
        <v>40.373600000000003</v>
      </c>
      <c r="L71">
        <f>VLOOKUP(E71&amp;"*",state_latlong_lookup!$A$1:$D$56,4,FALSE)</f>
        <v>-82.775499999999994</v>
      </c>
      <c r="M71">
        <v>100</v>
      </c>
      <c r="N71" t="str">
        <f t="shared" si="2"/>
        <v>Democrat</v>
      </c>
      <c r="O71" t="s">
        <v>224</v>
      </c>
      <c r="P71">
        <v>-0.32400000000000001</v>
      </c>
      <c r="Q71">
        <v>2279000</v>
      </c>
      <c r="R71" t="s">
        <v>1305</v>
      </c>
    </row>
    <row r="72" spans="1:18">
      <c r="A72">
        <v>103</v>
      </c>
      <c r="B72">
        <f>VLOOKUP(A72,year_congress_lookup!$A$1:$B$10,2)</f>
        <v>1994</v>
      </c>
      <c r="C72">
        <v>14073</v>
      </c>
      <c r="D72" s="1" t="s">
        <v>1794</v>
      </c>
      <c r="E72" t="s">
        <v>40</v>
      </c>
      <c r="F72" t="str">
        <f>VLOOKUP(E72&amp;"*",state_latlong_lookup!$A$1:$D$56,2,FALSE)</f>
        <v>OH</v>
      </c>
      <c r="G72" t="str">
        <f>VLOOKUP(E72&amp;"*",state_latlong_lookup!$A$1:$D$56,1,FALSE)</f>
        <v>OHIO</v>
      </c>
      <c r="H72" t="str">
        <f t="shared" si="3"/>
        <v>103_OH_00</v>
      </c>
      <c r="I72">
        <f>IF(B72=2012,IF(D72="00",K72,VLOOKUP(H72,district_latlong_lookup!$A$1:$F$439,5,FALSE)),0)</f>
        <v>0</v>
      </c>
      <c r="J72">
        <f>IF(B72=2012,IF(D72="00",L72,VLOOKUP(H72,district_latlong_lookup!$A$1:$F$439,6,FALSE)),0)</f>
        <v>0</v>
      </c>
      <c r="K72">
        <f>VLOOKUP(E72&amp;"*",state_latlong_lookup!$A$1:$D$56,3,FALSE)</f>
        <v>40.373600000000003</v>
      </c>
      <c r="L72">
        <f>VLOOKUP(E72&amp;"*",state_latlong_lookup!$A$1:$D$56,4,FALSE)</f>
        <v>-82.775499999999994</v>
      </c>
      <c r="M72">
        <v>100</v>
      </c>
      <c r="N72" t="str">
        <f t="shared" si="2"/>
        <v>Democrat</v>
      </c>
      <c r="O72" t="s">
        <v>218</v>
      </c>
      <c r="P72">
        <v>-0.51800000000000002</v>
      </c>
      <c r="Q72">
        <v>664000</v>
      </c>
      <c r="R72" t="s">
        <v>1306</v>
      </c>
    </row>
    <row r="73" spans="1:18">
      <c r="A73">
        <v>103</v>
      </c>
      <c r="B73">
        <f>VLOOKUP(A73,year_congress_lookup!$A$1:$B$10,2)</f>
        <v>1994</v>
      </c>
      <c r="C73">
        <v>14700</v>
      </c>
      <c r="D73" s="1" t="s">
        <v>1794</v>
      </c>
      <c r="E73" t="s">
        <v>152</v>
      </c>
      <c r="F73" t="str">
        <f>VLOOKUP(E73&amp;"*",state_latlong_lookup!$A$1:$D$56,2,FALSE)</f>
        <v>OK</v>
      </c>
      <c r="G73" t="str">
        <f>VLOOKUP(E73&amp;"*",state_latlong_lookup!$A$1:$D$56,1,FALSE)</f>
        <v>OKLAHOMA</v>
      </c>
      <c r="H73" t="str">
        <f t="shared" si="3"/>
        <v>103_OK_00</v>
      </c>
      <c r="I73">
        <f>IF(B73=2012,IF(D73="00",K73,VLOOKUP(H73,district_latlong_lookup!$A$1:$F$439,5,FALSE)),0)</f>
        <v>0</v>
      </c>
      <c r="J73">
        <f>IF(B73=2012,IF(D73="00",L73,VLOOKUP(H73,district_latlong_lookup!$A$1:$F$439,6,FALSE)),0)</f>
        <v>0</v>
      </c>
      <c r="K73">
        <f>VLOOKUP(E73&amp;"*",state_latlong_lookup!$A$1:$D$56,3,FALSE)</f>
        <v>35.537599999999998</v>
      </c>
      <c r="L73">
        <f>VLOOKUP(E73&amp;"*",state_latlong_lookup!$A$1:$D$56,4,FALSE)</f>
        <v>-96.924700000000001</v>
      </c>
      <c r="M73">
        <v>100</v>
      </c>
      <c r="N73" t="str">
        <f t="shared" si="2"/>
        <v>Democrat</v>
      </c>
      <c r="O73" t="s">
        <v>278</v>
      </c>
      <c r="P73">
        <v>-0.21299999999999999</v>
      </c>
      <c r="Q73">
        <v>1200000</v>
      </c>
      <c r="R73" t="s">
        <v>1307</v>
      </c>
    </row>
    <row r="74" spans="1:18">
      <c r="A74">
        <v>103</v>
      </c>
      <c r="B74">
        <f>VLOOKUP(A74,year_congress_lookup!$A$1:$B$10,2)</f>
        <v>1994</v>
      </c>
      <c r="C74">
        <v>14908</v>
      </c>
      <c r="D74" s="1" t="s">
        <v>1794</v>
      </c>
      <c r="E74" t="s">
        <v>152</v>
      </c>
      <c r="F74" t="str">
        <f>VLOOKUP(E74&amp;"*",state_latlong_lookup!$A$1:$D$56,2,FALSE)</f>
        <v>OK</v>
      </c>
      <c r="G74" t="str">
        <f>VLOOKUP(E74&amp;"*",state_latlong_lookup!$A$1:$D$56,1,FALSE)</f>
        <v>OKLAHOMA</v>
      </c>
      <c r="H74" t="str">
        <f t="shared" si="3"/>
        <v>103_OK_00</v>
      </c>
      <c r="I74">
        <f>IF(B74=2012,IF(D74="00",K74,VLOOKUP(H74,district_latlong_lookup!$A$1:$F$439,5,FALSE)),0)</f>
        <v>0</v>
      </c>
      <c r="J74">
        <f>IF(B74=2012,IF(D74="00",L74,VLOOKUP(H74,district_latlong_lookup!$A$1:$F$439,6,FALSE)),0)</f>
        <v>0</v>
      </c>
      <c r="K74">
        <f>VLOOKUP(E74&amp;"*",state_latlong_lookup!$A$1:$D$56,3,FALSE)</f>
        <v>35.537599999999998</v>
      </c>
      <c r="L74">
        <f>VLOOKUP(E74&amp;"*",state_latlong_lookup!$A$1:$D$56,4,FALSE)</f>
        <v>-96.924700000000001</v>
      </c>
      <c r="M74">
        <v>200</v>
      </c>
      <c r="N74" t="str">
        <f t="shared" si="2"/>
        <v>Republican</v>
      </c>
      <c r="O74" t="s">
        <v>251</v>
      </c>
      <c r="P74">
        <v>0.54400000000000004</v>
      </c>
      <c r="Q74">
        <v>1675000</v>
      </c>
      <c r="R74" t="s">
        <v>1308</v>
      </c>
    </row>
    <row r="75" spans="1:18">
      <c r="A75">
        <v>103</v>
      </c>
      <c r="B75">
        <f>VLOOKUP(A75,year_congress_lookup!$A$1:$B$10,2)</f>
        <v>1994</v>
      </c>
      <c r="C75">
        <v>11203</v>
      </c>
      <c r="D75" s="1" t="s">
        <v>1794</v>
      </c>
      <c r="E75" t="s">
        <v>99</v>
      </c>
      <c r="F75" t="str">
        <f>VLOOKUP(E75&amp;"*",state_latlong_lookup!$A$1:$D$56,2,FALSE)</f>
        <v>OR</v>
      </c>
      <c r="G75" t="str">
        <f>VLOOKUP(E75&amp;"*",state_latlong_lookup!$A$1:$D$56,1,FALSE)</f>
        <v>OREGON</v>
      </c>
      <c r="H75" t="str">
        <f t="shared" si="3"/>
        <v>103_OR_00</v>
      </c>
      <c r="I75">
        <f>IF(B75=2012,IF(D75="00",K75,VLOOKUP(H75,district_latlong_lookup!$A$1:$F$439,5,FALSE)),0)</f>
        <v>0</v>
      </c>
      <c r="J75">
        <f>IF(B75=2012,IF(D75="00",L75,VLOOKUP(H75,district_latlong_lookup!$A$1:$F$439,6,FALSE)),0)</f>
        <v>0</v>
      </c>
      <c r="K75">
        <f>VLOOKUP(E75&amp;"*",state_latlong_lookup!$A$1:$D$56,3,FALSE)</f>
        <v>44.5672</v>
      </c>
      <c r="L75">
        <f>VLOOKUP(E75&amp;"*",state_latlong_lookup!$A$1:$D$56,4,FALSE)</f>
        <v>-122.12690000000001</v>
      </c>
      <c r="M75">
        <v>200</v>
      </c>
      <c r="N75" t="str">
        <f t="shared" si="2"/>
        <v>Republican</v>
      </c>
      <c r="O75" t="s">
        <v>164</v>
      </c>
      <c r="P75">
        <v>8.0000000000000002E-3</v>
      </c>
      <c r="Q75">
        <v>0</v>
      </c>
    </row>
    <row r="76" spans="1:18">
      <c r="A76">
        <v>103</v>
      </c>
      <c r="B76">
        <f>VLOOKUP(A76,year_congress_lookup!$A$1:$B$10,2)</f>
        <v>1994</v>
      </c>
      <c r="C76">
        <v>12107</v>
      </c>
      <c r="D76" s="1" t="s">
        <v>1794</v>
      </c>
      <c r="E76" t="s">
        <v>99</v>
      </c>
      <c r="F76" t="str">
        <f>VLOOKUP(E76&amp;"*",state_latlong_lookup!$A$1:$D$56,2,FALSE)</f>
        <v>OR</v>
      </c>
      <c r="G76" t="str">
        <f>VLOOKUP(E76&amp;"*",state_latlong_lookup!$A$1:$D$56,1,FALSE)</f>
        <v>OREGON</v>
      </c>
      <c r="H76" t="str">
        <f t="shared" si="3"/>
        <v>103_OR_00</v>
      </c>
      <c r="I76">
        <f>IF(B76=2012,IF(D76="00",K76,VLOOKUP(H76,district_latlong_lookup!$A$1:$F$439,5,FALSE)),0)</f>
        <v>0</v>
      </c>
      <c r="J76">
        <f>IF(B76=2012,IF(D76="00",L76,VLOOKUP(H76,district_latlong_lookup!$A$1:$F$439,6,FALSE)),0)</f>
        <v>0</v>
      </c>
      <c r="K76">
        <f>VLOOKUP(E76&amp;"*",state_latlong_lookup!$A$1:$D$56,3,FALSE)</f>
        <v>44.5672</v>
      </c>
      <c r="L76">
        <f>VLOOKUP(E76&amp;"*",state_latlong_lookup!$A$1:$D$56,4,FALSE)</f>
        <v>-122.12690000000001</v>
      </c>
      <c r="M76">
        <v>200</v>
      </c>
      <c r="N76" t="str">
        <f t="shared" si="2"/>
        <v>Republican</v>
      </c>
      <c r="O76" t="s">
        <v>216</v>
      </c>
      <c r="P76">
        <v>5.1999999999999998E-2</v>
      </c>
      <c r="Q76">
        <v>2108000</v>
      </c>
      <c r="R76" t="s">
        <v>1309</v>
      </c>
    </row>
    <row r="77" spans="1:18">
      <c r="A77">
        <v>103</v>
      </c>
      <c r="B77">
        <f>VLOOKUP(A77,year_congress_lookup!$A$1:$B$10,2)</f>
        <v>1994</v>
      </c>
      <c r="C77">
        <v>14910</v>
      </c>
      <c r="D77" s="1" t="s">
        <v>1794</v>
      </c>
      <c r="E77" t="s">
        <v>12</v>
      </c>
      <c r="F77" t="str">
        <f>VLOOKUP(E77&amp;"*",state_latlong_lookup!$A$1:$D$56,2,FALSE)</f>
        <v>PA</v>
      </c>
      <c r="G77" t="str">
        <f>VLOOKUP(E77&amp;"*",state_latlong_lookup!$A$1:$D$56,1,FALSE)</f>
        <v>PENNSYLVANIA</v>
      </c>
      <c r="H77" t="str">
        <f t="shared" si="3"/>
        <v>103_PA_00</v>
      </c>
      <c r="I77">
        <f>IF(B77=2012,IF(D77="00",K77,VLOOKUP(H77,district_latlong_lookup!$A$1:$F$439,5,FALSE)),0)</f>
        <v>0</v>
      </c>
      <c r="J77">
        <f>IF(B77=2012,IF(D77="00",L77,VLOOKUP(H77,district_latlong_lookup!$A$1:$F$439,6,FALSE)),0)</f>
        <v>0</v>
      </c>
      <c r="K77">
        <f>VLOOKUP(E77&amp;"*",state_latlong_lookup!$A$1:$D$56,3,FALSE)</f>
        <v>40.577300000000001</v>
      </c>
      <c r="L77">
        <f>VLOOKUP(E77&amp;"*",state_latlong_lookup!$A$1:$D$56,4,FALSE)</f>
        <v>-77.263999999999996</v>
      </c>
      <c r="M77">
        <v>200</v>
      </c>
      <c r="N77" t="str">
        <f t="shared" si="2"/>
        <v>Republican</v>
      </c>
      <c r="O77" t="s">
        <v>279</v>
      </c>
      <c r="P77">
        <v>0.01</v>
      </c>
      <c r="Q77">
        <v>3402000</v>
      </c>
      <c r="R77" t="s">
        <v>1310</v>
      </c>
    </row>
    <row r="78" spans="1:18">
      <c r="A78">
        <v>103</v>
      </c>
      <c r="B78">
        <f>VLOOKUP(A78,year_congress_lookup!$A$1:$B$10,2)</f>
        <v>1994</v>
      </c>
      <c r="C78">
        <v>49104</v>
      </c>
      <c r="D78" s="1" t="s">
        <v>1794</v>
      </c>
      <c r="E78" t="s">
        <v>12</v>
      </c>
      <c r="F78" t="str">
        <f>VLOOKUP(E78&amp;"*",state_latlong_lookup!$A$1:$D$56,2,FALSE)</f>
        <v>PA</v>
      </c>
      <c r="G78" t="str">
        <f>VLOOKUP(E78&amp;"*",state_latlong_lookup!$A$1:$D$56,1,FALSE)</f>
        <v>PENNSYLVANIA</v>
      </c>
      <c r="H78" t="str">
        <f t="shared" si="3"/>
        <v>103_PA_00</v>
      </c>
      <c r="I78">
        <f>IF(B78=2012,IF(D78="00",K78,VLOOKUP(H78,district_latlong_lookup!$A$1:$F$439,5,FALSE)),0)</f>
        <v>0</v>
      </c>
      <c r="J78">
        <f>IF(B78=2012,IF(D78="00",L78,VLOOKUP(H78,district_latlong_lookup!$A$1:$F$439,6,FALSE)),0)</f>
        <v>0</v>
      </c>
      <c r="K78">
        <f>VLOOKUP(E78&amp;"*",state_latlong_lookup!$A$1:$D$56,3,FALSE)</f>
        <v>40.577300000000001</v>
      </c>
      <c r="L78">
        <f>VLOOKUP(E78&amp;"*",state_latlong_lookup!$A$1:$D$56,4,FALSE)</f>
        <v>-77.263999999999996</v>
      </c>
      <c r="M78">
        <v>100</v>
      </c>
      <c r="N78" t="str">
        <f t="shared" si="2"/>
        <v>Democrat</v>
      </c>
      <c r="O78" t="s">
        <v>196</v>
      </c>
      <c r="P78">
        <v>-0.36199999999999999</v>
      </c>
      <c r="Q78">
        <v>0</v>
      </c>
    </row>
    <row r="79" spans="1:18">
      <c r="A79">
        <v>103</v>
      </c>
      <c r="B79">
        <f>VLOOKUP(A79,year_congress_lookup!$A$1:$B$10,2)</f>
        <v>1994</v>
      </c>
      <c r="C79">
        <v>14500</v>
      </c>
      <c r="D79" s="1" t="s">
        <v>1794</v>
      </c>
      <c r="E79" t="s">
        <v>13</v>
      </c>
      <c r="F79" t="str">
        <f>VLOOKUP(E79&amp;"*",state_latlong_lookup!$A$1:$D$56,2,FALSE)</f>
        <v>RI</v>
      </c>
      <c r="G79" t="str">
        <f>VLOOKUP(E79&amp;"*",state_latlong_lookup!$A$1:$D$56,1,FALSE)</f>
        <v>RHODE ISLAND</v>
      </c>
      <c r="H79" t="str">
        <f t="shared" si="3"/>
        <v>103_RI_00</v>
      </c>
      <c r="I79">
        <f>IF(B79=2012,IF(D79="00",K79,VLOOKUP(H79,district_latlong_lookup!$A$1:$F$439,5,FALSE)),0)</f>
        <v>0</v>
      </c>
      <c r="J79">
        <f>IF(B79=2012,IF(D79="00",L79,VLOOKUP(H79,district_latlong_lookup!$A$1:$F$439,6,FALSE)),0)</f>
        <v>0</v>
      </c>
      <c r="K79">
        <f>VLOOKUP(E79&amp;"*",state_latlong_lookup!$A$1:$D$56,3,FALSE)</f>
        <v>41.677199999999999</v>
      </c>
      <c r="L79">
        <f>VLOOKUP(E79&amp;"*",state_latlong_lookup!$A$1:$D$56,4,FALSE)</f>
        <v>-71.510099999999994</v>
      </c>
      <c r="M79">
        <v>200</v>
      </c>
      <c r="N79" t="str">
        <f t="shared" si="2"/>
        <v>Republican</v>
      </c>
      <c r="O79" t="s">
        <v>232</v>
      </c>
      <c r="P79">
        <v>0.02</v>
      </c>
      <c r="Q79">
        <v>0</v>
      </c>
    </row>
    <row r="80" spans="1:18">
      <c r="A80">
        <v>103</v>
      </c>
      <c r="B80">
        <f>VLOOKUP(A80,year_congress_lookup!$A$1:$B$10,2)</f>
        <v>1994</v>
      </c>
      <c r="C80">
        <v>10818</v>
      </c>
      <c r="D80" s="1" t="s">
        <v>1794</v>
      </c>
      <c r="E80" t="s">
        <v>13</v>
      </c>
      <c r="F80" t="str">
        <f>VLOOKUP(E80&amp;"*",state_latlong_lookup!$A$1:$D$56,2,FALSE)</f>
        <v>RI</v>
      </c>
      <c r="G80" t="str">
        <f>VLOOKUP(E80&amp;"*",state_latlong_lookup!$A$1:$D$56,1,FALSE)</f>
        <v>RHODE ISLAND</v>
      </c>
      <c r="H80" t="str">
        <f t="shared" si="3"/>
        <v>103_RI_00</v>
      </c>
      <c r="I80">
        <f>IF(B80=2012,IF(D80="00",K80,VLOOKUP(H80,district_latlong_lookup!$A$1:$F$439,5,FALSE)),0)</f>
        <v>0</v>
      </c>
      <c r="J80">
        <f>IF(B80=2012,IF(D80="00",L80,VLOOKUP(H80,district_latlong_lookup!$A$1:$F$439,6,FALSE)),0)</f>
        <v>0</v>
      </c>
      <c r="K80">
        <f>VLOOKUP(E80&amp;"*",state_latlong_lookup!$A$1:$D$56,3,FALSE)</f>
        <v>41.677199999999999</v>
      </c>
      <c r="L80">
        <f>VLOOKUP(E80&amp;"*",state_latlong_lookup!$A$1:$D$56,4,FALSE)</f>
        <v>-71.510099999999994</v>
      </c>
      <c r="M80">
        <v>100</v>
      </c>
      <c r="N80" t="str">
        <f t="shared" si="2"/>
        <v>Democrat</v>
      </c>
      <c r="O80" t="s">
        <v>203</v>
      </c>
      <c r="P80">
        <v>-0.39700000000000002</v>
      </c>
      <c r="Q80">
        <v>1205000</v>
      </c>
      <c r="R80" t="s">
        <v>1311</v>
      </c>
    </row>
    <row r="81" spans="1:18">
      <c r="A81">
        <v>103</v>
      </c>
      <c r="B81">
        <f>VLOOKUP(A81,year_congress_lookup!$A$1:$B$10,2)</f>
        <v>1994</v>
      </c>
      <c r="C81">
        <v>11204</v>
      </c>
      <c r="D81" s="1" t="s">
        <v>1794</v>
      </c>
      <c r="E81" t="s">
        <v>15</v>
      </c>
      <c r="F81" t="str">
        <f>VLOOKUP(E81&amp;"*",state_latlong_lookup!$A$1:$D$56,2,FALSE)</f>
        <v>SC</v>
      </c>
      <c r="G81" t="str">
        <f>VLOOKUP(E81&amp;"*",state_latlong_lookup!$A$1:$D$56,1,FALSE)</f>
        <v>SOUTH CAROLINA</v>
      </c>
      <c r="H81" t="str">
        <f t="shared" si="3"/>
        <v>103_SC_00</v>
      </c>
      <c r="I81">
        <f>IF(B81=2012,IF(D81="00",K81,VLOOKUP(H81,district_latlong_lookup!$A$1:$F$439,5,FALSE)),0)</f>
        <v>0</v>
      </c>
      <c r="J81">
        <f>IF(B81=2012,IF(D81="00",L81,VLOOKUP(H81,district_latlong_lookup!$A$1:$F$439,6,FALSE)),0)</f>
        <v>0</v>
      </c>
      <c r="K81">
        <f>VLOOKUP(E81&amp;"*",state_latlong_lookup!$A$1:$D$56,3,FALSE)</f>
        <v>33.819099999999999</v>
      </c>
      <c r="L81">
        <f>VLOOKUP(E81&amp;"*",state_latlong_lookup!$A$1:$D$56,4,FALSE)</f>
        <v>-80.906599999999997</v>
      </c>
      <c r="M81">
        <v>100</v>
      </c>
      <c r="N81" t="str">
        <f t="shared" si="2"/>
        <v>Democrat</v>
      </c>
      <c r="O81" t="s">
        <v>211</v>
      </c>
      <c r="P81">
        <v>-0.28999999999999998</v>
      </c>
      <c r="Q81">
        <v>0</v>
      </c>
    </row>
    <row r="82" spans="1:18">
      <c r="A82">
        <v>103</v>
      </c>
      <c r="B82">
        <f>VLOOKUP(A82,year_congress_lookup!$A$1:$B$10,2)</f>
        <v>1994</v>
      </c>
      <c r="C82">
        <v>9369</v>
      </c>
      <c r="D82" s="1" t="s">
        <v>1794</v>
      </c>
      <c r="E82" t="s">
        <v>15</v>
      </c>
      <c r="F82" t="str">
        <f>VLOOKUP(E82&amp;"*",state_latlong_lookup!$A$1:$D$56,2,FALSE)</f>
        <v>SC</v>
      </c>
      <c r="G82" t="str">
        <f>VLOOKUP(E82&amp;"*",state_latlong_lookup!$A$1:$D$56,1,FALSE)</f>
        <v>SOUTH CAROLINA</v>
      </c>
      <c r="H82" t="str">
        <f t="shared" si="3"/>
        <v>103_SC_00</v>
      </c>
      <c r="I82">
        <f>IF(B82=2012,IF(D82="00",K82,VLOOKUP(H82,district_latlong_lookup!$A$1:$F$439,5,FALSE)),0)</f>
        <v>0</v>
      </c>
      <c r="J82">
        <f>IF(B82=2012,IF(D82="00",L82,VLOOKUP(H82,district_latlong_lookup!$A$1:$F$439,6,FALSE)),0)</f>
        <v>0</v>
      </c>
      <c r="K82">
        <f>VLOOKUP(E82&amp;"*",state_latlong_lookup!$A$1:$D$56,3,FALSE)</f>
        <v>33.819099999999999</v>
      </c>
      <c r="L82">
        <f>VLOOKUP(E82&amp;"*",state_latlong_lookup!$A$1:$D$56,4,FALSE)</f>
        <v>-80.906599999999997</v>
      </c>
      <c r="M82">
        <v>200</v>
      </c>
      <c r="N82" t="str">
        <f t="shared" si="2"/>
        <v>Republican</v>
      </c>
      <c r="O82" t="s">
        <v>195</v>
      </c>
      <c r="P82">
        <v>0.38</v>
      </c>
      <c r="Q82">
        <v>1837000</v>
      </c>
      <c r="R82" t="s">
        <v>1312</v>
      </c>
    </row>
    <row r="83" spans="1:18">
      <c r="A83">
        <v>103</v>
      </c>
      <c r="B83">
        <f>VLOOKUP(A83,year_congress_lookup!$A$1:$B$10,2)</f>
        <v>1994</v>
      </c>
      <c r="C83">
        <v>14617</v>
      </c>
      <c r="D83" s="1" t="s">
        <v>1794</v>
      </c>
      <c r="E83" t="s">
        <v>129</v>
      </c>
      <c r="F83" t="str">
        <f>VLOOKUP(E83&amp;"*",state_latlong_lookup!$A$1:$D$56,2,FALSE)</f>
        <v>SD</v>
      </c>
      <c r="G83" t="str">
        <f>VLOOKUP(E83&amp;"*",state_latlong_lookup!$A$1:$D$56,1,FALSE)</f>
        <v>SOUTH DAKOTA</v>
      </c>
      <c r="H83" t="str">
        <f t="shared" si="3"/>
        <v>103_SD_00</v>
      </c>
      <c r="I83">
        <f>IF(B83=2012,IF(D83="00",K83,VLOOKUP(H83,district_latlong_lookup!$A$1:$F$439,5,FALSE)),0)</f>
        <v>0</v>
      </c>
      <c r="J83">
        <f>IF(B83=2012,IF(D83="00",L83,VLOOKUP(H83,district_latlong_lookup!$A$1:$F$439,6,FALSE)),0)</f>
        <v>0</v>
      </c>
      <c r="K83">
        <f>VLOOKUP(E83&amp;"*",state_latlong_lookup!$A$1:$D$56,3,FALSE)</f>
        <v>44.285299999999999</v>
      </c>
      <c r="L83">
        <f>VLOOKUP(E83&amp;"*",state_latlong_lookup!$A$1:$D$56,4,FALSE)</f>
        <v>-99.463200000000001</v>
      </c>
      <c r="M83">
        <v>100</v>
      </c>
      <c r="N83" t="str">
        <f t="shared" si="2"/>
        <v>Democrat</v>
      </c>
      <c r="O83" t="s">
        <v>280</v>
      </c>
      <c r="P83">
        <v>-0.379</v>
      </c>
      <c r="Q83">
        <v>212000</v>
      </c>
      <c r="R83" t="s">
        <v>1313</v>
      </c>
    </row>
    <row r="84" spans="1:18">
      <c r="A84">
        <v>103</v>
      </c>
      <c r="B84">
        <f>VLOOKUP(A84,year_congress_lookup!$A$1:$B$10,2)</f>
        <v>1994</v>
      </c>
      <c r="C84">
        <v>14268</v>
      </c>
      <c r="D84" s="1" t="s">
        <v>1794</v>
      </c>
      <c r="E84" t="s">
        <v>129</v>
      </c>
      <c r="F84" t="str">
        <f>VLOOKUP(E84&amp;"*",state_latlong_lookup!$A$1:$D$56,2,FALSE)</f>
        <v>SD</v>
      </c>
      <c r="G84" t="str">
        <f>VLOOKUP(E84&amp;"*",state_latlong_lookup!$A$1:$D$56,1,FALSE)</f>
        <v>SOUTH DAKOTA</v>
      </c>
      <c r="H84" t="str">
        <f t="shared" si="3"/>
        <v>103_SD_00</v>
      </c>
      <c r="I84">
        <f>IF(B84=2012,IF(D84="00",K84,VLOOKUP(H84,district_latlong_lookup!$A$1:$F$439,5,FALSE)),0)</f>
        <v>0</v>
      </c>
      <c r="J84">
        <f>IF(B84=2012,IF(D84="00",L84,VLOOKUP(H84,district_latlong_lookup!$A$1:$F$439,6,FALSE)),0)</f>
        <v>0</v>
      </c>
      <c r="K84">
        <f>VLOOKUP(E84&amp;"*",state_latlong_lookup!$A$1:$D$56,3,FALSE)</f>
        <v>44.285299999999999</v>
      </c>
      <c r="L84">
        <f>VLOOKUP(E84&amp;"*",state_latlong_lookup!$A$1:$D$56,4,FALSE)</f>
        <v>-99.463200000000001</v>
      </c>
      <c r="M84">
        <v>200</v>
      </c>
      <c r="N84" t="str">
        <f t="shared" si="2"/>
        <v>Republican</v>
      </c>
      <c r="O84" t="s">
        <v>281</v>
      </c>
      <c r="P84">
        <v>0.33200000000000002</v>
      </c>
      <c r="Q84">
        <v>555000</v>
      </c>
      <c r="R84" t="s">
        <v>1314</v>
      </c>
    </row>
    <row r="85" spans="1:18">
      <c r="A85">
        <v>103</v>
      </c>
      <c r="B85">
        <f>VLOOKUP(A85,year_congress_lookup!$A$1:$B$10,2)</f>
        <v>1994</v>
      </c>
      <c r="C85">
        <v>49305</v>
      </c>
      <c r="D85" s="1" t="s">
        <v>1794</v>
      </c>
      <c r="E85" t="s">
        <v>36</v>
      </c>
      <c r="F85" t="str">
        <f>VLOOKUP(E85&amp;"*",state_latlong_lookup!$A$1:$D$56,2,FALSE)</f>
        <v>TN</v>
      </c>
      <c r="G85" t="str">
        <f>VLOOKUP(E85&amp;"*",state_latlong_lookup!$A$1:$D$56,1,FALSE)</f>
        <v>TENNESSEE</v>
      </c>
      <c r="H85" t="str">
        <f t="shared" si="3"/>
        <v>103_TN_00</v>
      </c>
      <c r="I85">
        <f>IF(B85=2012,IF(D85="00",K85,VLOOKUP(H85,district_latlong_lookup!$A$1:$F$439,5,FALSE)),0)</f>
        <v>0</v>
      </c>
      <c r="J85">
        <f>IF(B85=2012,IF(D85="00",L85,VLOOKUP(H85,district_latlong_lookup!$A$1:$F$439,6,FALSE)),0)</f>
        <v>0</v>
      </c>
      <c r="K85">
        <f>VLOOKUP(E85&amp;"*",state_latlong_lookup!$A$1:$D$56,3,FALSE)</f>
        <v>35.744900000000001</v>
      </c>
      <c r="L85">
        <f>VLOOKUP(E85&amp;"*",state_latlong_lookup!$A$1:$D$56,4,FALSE)</f>
        <v>-86.748900000000006</v>
      </c>
      <c r="M85">
        <v>100</v>
      </c>
      <c r="N85" t="str">
        <f t="shared" si="2"/>
        <v>Democrat</v>
      </c>
      <c r="O85" t="s">
        <v>296</v>
      </c>
      <c r="P85">
        <v>-0.33300000000000002</v>
      </c>
      <c r="Q85">
        <v>977000</v>
      </c>
      <c r="R85" t="s">
        <v>1315</v>
      </c>
    </row>
    <row r="86" spans="1:18">
      <c r="A86">
        <v>103</v>
      </c>
      <c r="B86">
        <f>VLOOKUP(A86,year_congress_lookup!$A$1:$B$10,2)</f>
        <v>1994</v>
      </c>
      <c r="C86">
        <v>14509</v>
      </c>
      <c r="D86" s="1" t="s">
        <v>1794</v>
      </c>
      <c r="E86" t="s">
        <v>36</v>
      </c>
      <c r="F86" t="str">
        <f>VLOOKUP(E86&amp;"*",state_latlong_lookup!$A$1:$D$56,2,FALSE)</f>
        <v>TN</v>
      </c>
      <c r="G86" t="str">
        <f>VLOOKUP(E86&amp;"*",state_latlong_lookup!$A$1:$D$56,1,FALSE)</f>
        <v>TENNESSEE</v>
      </c>
      <c r="H86" t="str">
        <f t="shared" si="3"/>
        <v>103_TN_00</v>
      </c>
      <c r="I86">
        <f>IF(B86=2012,IF(D86="00",K86,VLOOKUP(H86,district_latlong_lookup!$A$1:$F$439,5,FALSE)),0)</f>
        <v>0</v>
      </c>
      <c r="J86">
        <f>IF(B86=2012,IF(D86="00",L86,VLOOKUP(H86,district_latlong_lookup!$A$1:$F$439,6,FALSE)),0)</f>
        <v>0</v>
      </c>
      <c r="K86">
        <f>VLOOKUP(E86&amp;"*",state_latlong_lookup!$A$1:$D$56,3,FALSE)</f>
        <v>35.744900000000001</v>
      </c>
      <c r="L86">
        <f>VLOOKUP(E86&amp;"*",state_latlong_lookup!$A$1:$D$56,4,FALSE)</f>
        <v>-86.748900000000006</v>
      </c>
      <c r="M86">
        <v>100</v>
      </c>
      <c r="N86" t="str">
        <f t="shared" si="2"/>
        <v>Democrat</v>
      </c>
      <c r="O86" t="s">
        <v>233</v>
      </c>
      <c r="P86">
        <v>-0.35599999999999998</v>
      </c>
      <c r="Q86">
        <v>1115000</v>
      </c>
      <c r="R86" t="s">
        <v>1316</v>
      </c>
    </row>
    <row r="87" spans="1:18">
      <c r="A87">
        <v>103</v>
      </c>
      <c r="B87">
        <f>VLOOKUP(A87,year_congress_lookup!$A$1:$B$10,2)</f>
        <v>1994</v>
      </c>
      <c r="C87">
        <v>49306</v>
      </c>
      <c r="D87" s="1" t="s">
        <v>1794</v>
      </c>
      <c r="E87" t="s">
        <v>82</v>
      </c>
      <c r="F87" t="str">
        <f>VLOOKUP(E87&amp;"*",state_latlong_lookup!$A$1:$D$56,2,FALSE)</f>
        <v>TX</v>
      </c>
      <c r="G87" t="str">
        <f>VLOOKUP(E87&amp;"*",state_latlong_lookup!$A$1:$D$56,1,FALSE)</f>
        <v>TEXAS</v>
      </c>
      <c r="H87" t="str">
        <f t="shared" si="3"/>
        <v>103_TX_00</v>
      </c>
      <c r="I87">
        <f>IF(B87=2012,IF(D87="00",K87,VLOOKUP(H87,district_latlong_lookup!$A$1:$F$439,5,FALSE)),0)</f>
        <v>0</v>
      </c>
      <c r="J87">
        <f>IF(B87=2012,IF(D87="00",L87,VLOOKUP(H87,district_latlong_lookup!$A$1:$F$439,6,FALSE)),0)</f>
        <v>0</v>
      </c>
      <c r="K87">
        <f>VLOOKUP(E87&amp;"*",state_latlong_lookup!$A$1:$D$56,3,FALSE)</f>
        <v>31.106000000000002</v>
      </c>
      <c r="L87">
        <f>VLOOKUP(E87&amp;"*",state_latlong_lookup!$A$1:$D$56,4,FALSE)</f>
        <v>-97.647499999999994</v>
      </c>
      <c r="M87">
        <v>200</v>
      </c>
      <c r="N87" t="str">
        <f t="shared" si="2"/>
        <v>Republican</v>
      </c>
      <c r="O87" t="s">
        <v>297</v>
      </c>
      <c r="P87">
        <v>0.35799999999999998</v>
      </c>
      <c r="Q87">
        <v>1681000</v>
      </c>
      <c r="R87" t="s">
        <v>1317</v>
      </c>
    </row>
    <row r="88" spans="1:18">
      <c r="A88">
        <v>103</v>
      </c>
      <c r="B88">
        <f>VLOOKUP(A88,year_congress_lookup!$A$1:$B$10,2)</f>
        <v>1994</v>
      </c>
      <c r="C88">
        <v>14628</v>
      </c>
      <c r="D88" s="1" t="s">
        <v>1794</v>
      </c>
      <c r="E88" t="s">
        <v>82</v>
      </c>
      <c r="F88" t="str">
        <f>VLOOKUP(E88&amp;"*",state_latlong_lookup!$A$1:$D$56,2,FALSE)</f>
        <v>TX</v>
      </c>
      <c r="G88" t="str">
        <f>VLOOKUP(E88&amp;"*",state_latlong_lookup!$A$1:$D$56,1,FALSE)</f>
        <v>TEXAS</v>
      </c>
      <c r="H88" t="str">
        <f t="shared" si="3"/>
        <v>103_TX_00</v>
      </c>
      <c r="I88">
        <f>IF(B88=2012,IF(D88="00",K88,VLOOKUP(H88,district_latlong_lookup!$A$1:$F$439,5,FALSE)),0)</f>
        <v>0</v>
      </c>
      <c r="J88">
        <f>IF(B88=2012,IF(D88="00",L88,VLOOKUP(H88,district_latlong_lookup!$A$1:$F$439,6,FALSE)),0)</f>
        <v>0</v>
      </c>
      <c r="K88">
        <f>VLOOKUP(E88&amp;"*",state_latlong_lookup!$A$1:$D$56,3,FALSE)</f>
        <v>31.106000000000002</v>
      </c>
      <c r="L88">
        <f>VLOOKUP(E88&amp;"*",state_latlong_lookup!$A$1:$D$56,4,FALSE)</f>
        <v>-97.647499999999994</v>
      </c>
      <c r="M88">
        <v>200</v>
      </c>
      <c r="N88" t="str">
        <f t="shared" si="2"/>
        <v>Republican</v>
      </c>
      <c r="O88" t="s">
        <v>282</v>
      </c>
      <c r="P88">
        <v>0.56000000000000005</v>
      </c>
      <c r="Q88">
        <v>451000</v>
      </c>
      <c r="R88" t="s">
        <v>1318</v>
      </c>
    </row>
    <row r="89" spans="1:18">
      <c r="A89">
        <v>103</v>
      </c>
      <c r="B89">
        <f>VLOOKUP(A89,year_congress_lookup!$A$1:$B$10,2)</f>
        <v>1994</v>
      </c>
      <c r="C89">
        <v>14247</v>
      </c>
      <c r="D89" s="1" t="s">
        <v>1794</v>
      </c>
      <c r="E89" t="s">
        <v>82</v>
      </c>
      <c r="F89" t="str">
        <f>VLOOKUP(E89&amp;"*",state_latlong_lookup!$A$1:$D$56,2,FALSE)</f>
        <v>TX</v>
      </c>
      <c r="G89" t="str">
        <f>VLOOKUP(E89&amp;"*",state_latlong_lookup!$A$1:$D$56,1,FALSE)</f>
        <v>TEXAS</v>
      </c>
      <c r="H89" t="str">
        <f t="shared" si="3"/>
        <v>103_TX_00</v>
      </c>
      <c r="I89">
        <f>IF(B89=2012,IF(D89="00",K89,VLOOKUP(H89,district_latlong_lookup!$A$1:$F$439,5,FALSE)),0)</f>
        <v>0</v>
      </c>
      <c r="J89">
        <f>IF(B89=2012,IF(D89="00",L89,VLOOKUP(H89,district_latlong_lookup!$A$1:$F$439,6,FALSE)),0)</f>
        <v>0</v>
      </c>
      <c r="K89">
        <f>VLOOKUP(E89&amp;"*",state_latlong_lookup!$A$1:$D$56,3,FALSE)</f>
        <v>31.106000000000002</v>
      </c>
      <c r="L89">
        <f>VLOOKUP(E89&amp;"*",state_latlong_lookup!$A$1:$D$56,4,FALSE)</f>
        <v>-97.647499999999994</v>
      </c>
      <c r="M89">
        <v>100</v>
      </c>
      <c r="N89" t="str">
        <f t="shared" si="2"/>
        <v>Democrat</v>
      </c>
      <c r="O89" t="s">
        <v>298</v>
      </c>
      <c r="P89">
        <v>-0.122</v>
      </c>
      <c r="Q89">
        <v>1983000</v>
      </c>
      <c r="R89" t="s">
        <v>1319</v>
      </c>
    </row>
    <row r="90" spans="1:18">
      <c r="A90">
        <v>103</v>
      </c>
      <c r="B90">
        <f>VLOOKUP(A90,year_congress_lookup!$A$1:$B$10,2)</f>
        <v>1994</v>
      </c>
      <c r="C90">
        <v>49307</v>
      </c>
      <c r="D90" s="1" t="s">
        <v>1794</v>
      </c>
      <c r="E90" t="s">
        <v>142</v>
      </c>
      <c r="F90" t="str">
        <f>VLOOKUP(E90&amp;"*",state_latlong_lookup!$A$1:$D$56,2,FALSE)</f>
        <v>UT</v>
      </c>
      <c r="G90" t="str">
        <f>VLOOKUP(E90&amp;"*",state_latlong_lookup!$A$1:$D$56,1,FALSE)</f>
        <v>UTAH</v>
      </c>
      <c r="H90" t="str">
        <f t="shared" si="3"/>
        <v>103_UT_00</v>
      </c>
      <c r="I90">
        <f>IF(B90=2012,IF(D90="00",K90,VLOOKUP(H90,district_latlong_lookup!$A$1:$F$439,5,FALSE)),0)</f>
        <v>0</v>
      </c>
      <c r="J90">
        <f>IF(B90=2012,IF(D90="00",L90,VLOOKUP(H90,district_latlong_lookup!$A$1:$F$439,6,FALSE)),0)</f>
        <v>0</v>
      </c>
      <c r="K90">
        <f>VLOOKUP(E90&amp;"*",state_latlong_lookup!$A$1:$D$56,3,FALSE)</f>
        <v>40.113500000000002</v>
      </c>
      <c r="L90">
        <f>VLOOKUP(E90&amp;"*",state_latlong_lookup!$A$1:$D$56,4,FALSE)</f>
        <v>-111.8535</v>
      </c>
      <c r="M90">
        <v>200</v>
      </c>
      <c r="N90" t="str">
        <f t="shared" si="2"/>
        <v>Republican</v>
      </c>
      <c r="O90" t="s">
        <v>189</v>
      </c>
      <c r="P90">
        <v>0.32900000000000001</v>
      </c>
      <c r="Q90">
        <v>2911000</v>
      </c>
      <c r="R90" t="s">
        <v>1320</v>
      </c>
    </row>
    <row r="91" spans="1:18">
      <c r="A91">
        <v>103</v>
      </c>
      <c r="B91">
        <f>VLOOKUP(A91,year_congress_lookup!$A$1:$B$10,2)</f>
        <v>1994</v>
      </c>
      <c r="C91">
        <v>14503</v>
      </c>
      <c r="D91" s="1" t="s">
        <v>1794</v>
      </c>
      <c r="E91" t="s">
        <v>142</v>
      </c>
      <c r="F91" t="str">
        <f>VLOOKUP(E91&amp;"*",state_latlong_lookup!$A$1:$D$56,2,FALSE)</f>
        <v>UT</v>
      </c>
      <c r="G91" t="str">
        <f>VLOOKUP(E91&amp;"*",state_latlong_lookup!$A$1:$D$56,1,FALSE)</f>
        <v>UTAH</v>
      </c>
      <c r="H91" t="str">
        <f t="shared" si="3"/>
        <v>103_UT_00</v>
      </c>
      <c r="I91">
        <f>IF(B91=2012,IF(D91="00",K91,VLOOKUP(H91,district_latlong_lookup!$A$1:$F$439,5,FALSE)),0)</f>
        <v>0</v>
      </c>
      <c r="J91">
        <f>IF(B91=2012,IF(D91="00",L91,VLOOKUP(H91,district_latlong_lookup!$A$1:$F$439,6,FALSE)),0)</f>
        <v>0</v>
      </c>
      <c r="K91">
        <f>VLOOKUP(E91&amp;"*",state_latlong_lookup!$A$1:$D$56,3,FALSE)</f>
        <v>40.113500000000002</v>
      </c>
      <c r="L91">
        <f>VLOOKUP(E91&amp;"*",state_latlong_lookup!$A$1:$D$56,4,FALSE)</f>
        <v>-111.8535</v>
      </c>
      <c r="M91">
        <v>200</v>
      </c>
      <c r="N91" t="str">
        <f t="shared" si="2"/>
        <v>Republican</v>
      </c>
      <c r="O91" t="s">
        <v>168</v>
      </c>
      <c r="P91">
        <v>0.40300000000000002</v>
      </c>
      <c r="Q91">
        <v>0</v>
      </c>
    </row>
    <row r="92" spans="1:18">
      <c r="A92">
        <v>103</v>
      </c>
      <c r="B92">
        <f>VLOOKUP(A92,year_congress_lookup!$A$1:$B$10,2)</f>
        <v>1994</v>
      </c>
      <c r="C92">
        <v>14240</v>
      </c>
      <c r="D92" s="1" t="s">
        <v>1794</v>
      </c>
      <c r="E92" t="s">
        <v>21</v>
      </c>
      <c r="F92" t="str">
        <f>VLOOKUP(E92&amp;"*",state_latlong_lookup!$A$1:$D$56,2,FALSE)</f>
        <v>VT</v>
      </c>
      <c r="G92" t="str">
        <f>VLOOKUP(E92&amp;"*",state_latlong_lookup!$A$1:$D$56,1,FALSE)</f>
        <v>VERMONT</v>
      </c>
      <c r="H92" t="str">
        <f t="shared" si="3"/>
        <v>103_VT_00</v>
      </c>
      <c r="I92">
        <f>IF(B92=2012,IF(D92="00",K92,VLOOKUP(H92,district_latlong_lookup!$A$1:$F$439,5,FALSE)),0)</f>
        <v>0</v>
      </c>
      <c r="J92">
        <f>IF(B92=2012,IF(D92="00",L92,VLOOKUP(H92,district_latlong_lookup!$A$1:$F$439,6,FALSE)),0)</f>
        <v>0</v>
      </c>
      <c r="K92">
        <f>VLOOKUP(E92&amp;"*",state_latlong_lookup!$A$1:$D$56,3,FALSE)</f>
        <v>44.040700000000001</v>
      </c>
      <c r="L92">
        <f>VLOOKUP(E92&amp;"*",state_latlong_lookup!$A$1:$D$56,4,FALSE)</f>
        <v>-72.709299999999999</v>
      </c>
      <c r="M92">
        <v>200</v>
      </c>
      <c r="N92" t="str">
        <f t="shared" si="2"/>
        <v>Republican</v>
      </c>
      <c r="O92" t="s">
        <v>283</v>
      </c>
      <c r="P92">
        <v>-0.09</v>
      </c>
      <c r="Q92">
        <v>1781000</v>
      </c>
      <c r="R92" t="s">
        <v>1321</v>
      </c>
    </row>
    <row r="93" spans="1:18">
      <c r="A93">
        <v>103</v>
      </c>
      <c r="B93">
        <f>VLOOKUP(A93,year_congress_lookup!$A$1:$B$10,2)</f>
        <v>1994</v>
      </c>
      <c r="C93">
        <v>14307</v>
      </c>
      <c r="D93" s="1" t="s">
        <v>1794</v>
      </c>
      <c r="E93" t="s">
        <v>21</v>
      </c>
      <c r="F93" t="str">
        <f>VLOOKUP(E93&amp;"*",state_latlong_lookup!$A$1:$D$56,2,FALSE)</f>
        <v>VT</v>
      </c>
      <c r="G93" t="str">
        <f>VLOOKUP(E93&amp;"*",state_latlong_lookup!$A$1:$D$56,1,FALSE)</f>
        <v>VERMONT</v>
      </c>
      <c r="H93" t="str">
        <f t="shared" si="3"/>
        <v>103_VT_00</v>
      </c>
      <c r="I93">
        <f>IF(B93=2012,IF(D93="00",K93,VLOOKUP(H93,district_latlong_lookup!$A$1:$F$439,5,FALSE)),0)</f>
        <v>0</v>
      </c>
      <c r="J93">
        <f>IF(B93=2012,IF(D93="00",L93,VLOOKUP(H93,district_latlong_lookup!$A$1:$F$439,6,FALSE)),0)</f>
        <v>0</v>
      </c>
      <c r="K93">
        <f>VLOOKUP(E93&amp;"*",state_latlong_lookup!$A$1:$D$56,3,FALSE)</f>
        <v>44.040700000000001</v>
      </c>
      <c r="L93">
        <f>VLOOKUP(E93&amp;"*",state_latlong_lookup!$A$1:$D$56,4,FALSE)</f>
        <v>-72.709299999999999</v>
      </c>
      <c r="M93">
        <v>100</v>
      </c>
      <c r="N93" t="str">
        <f t="shared" si="2"/>
        <v>Democrat</v>
      </c>
      <c r="O93" t="s">
        <v>187</v>
      </c>
      <c r="P93">
        <v>-0.40200000000000002</v>
      </c>
      <c r="Q93">
        <v>3227000</v>
      </c>
      <c r="R93" t="s">
        <v>1322</v>
      </c>
    </row>
    <row r="94" spans="1:18">
      <c r="A94">
        <v>103</v>
      </c>
      <c r="B94">
        <f>VLOOKUP(A94,year_congress_lookup!$A$1:$B$10,2)</f>
        <v>1994</v>
      </c>
      <c r="C94">
        <v>15705</v>
      </c>
      <c r="D94" s="1" t="s">
        <v>1794</v>
      </c>
      <c r="E94" t="s">
        <v>16</v>
      </c>
      <c r="F94" t="str">
        <f>VLOOKUP(E94&amp;"*",state_latlong_lookup!$A$1:$D$56,2,FALSE)</f>
        <v>VA</v>
      </c>
      <c r="G94" t="str">
        <f>VLOOKUP(E94&amp;"*",state_latlong_lookup!$A$1:$D$56,1,FALSE)</f>
        <v>VIRGINIA</v>
      </c>
      <c r="H94" t="str">
        <f t="shared" si="3"/>
        <v>103_VA_00</v>
      </c>
      <c r="I94">
        <f>IF(B94=2012,IF(D94="00",K94,VLOOKUP(H94,district_latlong_lookup!$A$1:$F$439,5,FALSE)),0)</f>
        <v>0</v>
      </c>
      <c r="J94">
        <f>IF(B94=2012,IF(D94="00",L94,VLOOKUP(H94,district_latlong_lookup!$A$1:$F$439,6,FALSE)),0)</f>
        <v>0</v>
      </c>
      <c r="K94">
        <f>VLOOKUP(E94&amp;"*",state_latlong_lookup!$A$1:$D$56,3,FALSE)</f>
        <v>37.768000000000001</v>
      </c>
      <c r="L94">
        <f>VLOOKUP(E94&amp;"*",state_latlong_lookup!$A$1:$D$56,4,FALSE)</f>
        <v>-78.205699999999993</v>
      </c>
      <c r="M94">
        <v>100</v>
      </c>
      <c r="N94" t="str">
        <f t="shared" si="2"/>
        <v>Democrat</v>
      </c>
      <c r="O94" t="s">
        <v>284</v>
      </c>
      <c r="P94">
        <v>-0.24099999999999999</v>
      </c>
      <c r="Q94">
        <v>664000</v>
      </c>
      <c r="R94" t="s">
        <v>1323</v>
      </c>
    </row>
    <row r="95" spans="1:18">
      <c r="A95">
        <v>103</v>
      </c>
      <c r="B95">
        <f>VLOOKUP(A95,year_congress_lookup!$A$1:$B$10,2)</f>
        <v>1994</v>
      </c>
      <c r="C95">
        <v>14712</v>
      </c>
      <c r="D95" s="1" t="s">
        <v>1794</v>
      </c>
      <c r="E95" t="s">
        <v>16</v>
      </c>
      <c r="F95" t="str">
        <f>VLOOKUP(E95&amp;"*",state_latlong_lookup!$A$1:$D$56,2,FALSE)</f>
        <v>VA</v>
      </c>
      <c r="G95" t="str">
        <f>VLOOKUP(E95&amp;"*",state_latlong_lookup!$A$1:$D$56,1,FALSE)</f>
        <v>VIRGINIA</v>
      </c>
      <c r="H95" t="str">
        <f t="shared" si="3"/>
        <v>103_VA_00</v>
      </c>
      <c r="I95">
        <f>IF(B95=2012,IF(D95="00",K95,VLOOKUP(H95,district_latlong_lookup!$A$1:$F$439,5,FALSE)),0)</f>
        <v>0</v>
      </c>
      <c r="J95">
        <f>IF(B95=2012,IF(D95="00",L95,VLOOKUP(H95,district_latlong_lookup!$A$1:$F$439,6,FALSE)),0)</f>
        <v>0</v>
      </c>
      <c r="K95">
        <f>VLOOKUP(E95&amp;"*",state_latlong_lookup!$A$1:$D$56,3,FALSE)</f>
        <v>37.768000000000001</v>
      </c>
      <c r="L95">
        <f>VLOOKUP(E95&amp;"*",state_latlong_lookup!$A$1:$D$56,4,FALSE)</f>
        <v>-78.205699999999993</v>
      </c>
      <c r="M95">
        <v>200</v>
      </c>
      <c r="N95" t="str">
        <f t="shared" si="2"/>
        <v>Republican</v>
      </c>
      <c r="O95" t="s">
        <v>112</v>
      </c>
      <c r="P95">
        <v>0.245</v>
      </c>
      <c r="Q95">
        <v>2602000</v>
      </c>
      <c r="R95" t="s">
        <v>1324</v>
      </c>
    </row>
    <row r="96" spans="1:18">
      <c r="A96">
        <v>103</v>
      </c>
      <c r="B96">
        <f>VLOOKUP(A96,year_congress_lookup!$A$1:$B$10,2)</f>
        <v>1994</v>
      </c>
      <c r="C96">
        <v>14904</v>
      </c>
      <c r="D96" s="1" t="s">
        <v>1794</v>
      </c>
      <c r="E96" t="s">
        <v>130</v>
      </c>
      <c r="F96" t="str">
        <f>VLOOKUP(E96&amp;"*",state_latlong_lookup!$A$1:$D$56,2,FALSE)</f>
        <v>WA</v>
      </c>
      <c r="G96" t="str">
        <f>VLOOKUP(E96&amp;"*",state_latlong_lookup!$A$1:$D$56,1,FALSE)</f>
        <v>WASHINGTON</v>
      </c>
      <c r="H96" t="str">
        <f t="shared" si="3"/>
        <v>103_WA_00</v>
      </c>
      <c r="I96">
        <f>IF(B96=2012,IF(D96="00",K96,VLOOKUP(H96,district_latlong_lookup!$A$1:$F$439,5,FALSE)),0)</f>
        <v>0</v>
      </c>
      <c r="J96">
        <f>IF(B96=2012,IF(D96="00",L96,VLOOKUP(H96,district_latlong_lookup!$A$1:$F$439,6,FALSE)),0)</f>
        <v>0</v>
      </c>
      <c r="K96">
        <f>VLOOKUP(E96&amp;"*",state_latlong_lookup!$A$1:$D$56,3,FALSE)</f>
        <v>47.3917</v>
      </c>
      <c r="L96">
        <f>VLOOKUP(E96&amp;"*",state_latlong_lookup!$A$1:$D$56,4,FALSE)</f>
        <v>-121.57080000000001</v>
      </c>
      <c r="M96">
        <v>200</v>
      </c>
      <c r="N96" t="str">
        <f t="shared" si="2"/>
        <v>Republican</v>
      </c>
      <c r="O96" t="s">
        <v>285</v>
      </c>
      <c r="P96">
        <v>0.24299999999999999</v>
      </c>
      <c r="Q96">
        <v>1333000</v>
      </c>
      <c r="R96" t="s">
        <v>1325</v>
      </c>
    </row>
    <row r="97" spans="1:18">
      <c r="A97">
        <v>103</v>
      </c>
      <c r="B97">
        <f>VLOOKUP(A97,year_congress_lookup!$A$1:$B$10,2)</f>
        <v>1994</v>
      </c>
      <c r="C97">
        <v>49308</v>
      </c>
      <c r="D97" s="1" t="s">
        <v>1794</v>
      </c>
      <c r="E97" t="s">
        <v>130</v>
      </c>
      <c r="F97" t="str">
        <f>VLOOKUP(E97&amp;"*",state_latlong_lookup!$A$1:$D$56,2,FALSE)</f>
        <v>WA</v>
      </c>
      <c r="G97" t="str">
        <f>VLOOKUP(E97&amp;"*",state_latlong_lookup!$A$1:$D$56,1,FALSE)</f>
        <v>WASHINGTON</v>
      </c>
      <c r="H97" t="str">
        <f t="shared" si="3"/>
        <v>103_WA_00</v>
      </c>
      <c r="I97">
        <f>IF(B97=2012,IF(D97="00",K97,VLOOKUP(H97,district_latlong_lookup!$A$1:$F$439,5,FALSE)),0)</f>
        <v>0</v>
      </c>
      <c r="J97">
        <f>IF(B97=2012,IF(D97="00",L97,VLOOKUP(H97,district_latlong_lookup!$A$1:$F$439,6,FALSE)),0)</f>
        <v>0</v>
      </c>
      <c r="K97">
        <f>VLOOKUP(E97&amp;"*",state_latlong_lookup!$A$1:$D$56,3,FALSE)</f>
        <v>47.3917</v>
      </c>
      <c r="L97">
        <f>VLOOKUP(E97&amp;"*",state_latlong_lookup!$A$1:$D$56,4,FALSE)</f>
        <v>-121.57080000000001</v>
      </c>
      <c r="M97">
        <v>100</v>
      </c>
      <c r="N97" t="str">
        <f t="shared" si="2"/>
        <v>Democrat</v>
      </c>
      <c r="O97" t="s">
        <v>167</v>
      </c>
      <c r="P97">
        <v>-0.42499999999999999</v>
      </c>
      <c r="Q97">
        <v>1351000</v>
      </c>
      <c r="R97" t="s">
        <v>1326</v>
      </c>
    </row>
    <row r="98" spans="1:18">
      <c r="A98">
        <v>103</v>
      </c>
      <c r="B98">
        <f>VLOOKUP(A98,year_congress_lookup!$A$1:$B$10,2)</f>
        <v>1994</v>
      </c>
      <c r="C98">
        <v>1366</v>
      </c>
      <c r="D98" s="1" t="s">
        <v>1794</v>
      </c>
      <c r="E98" t="s">
        <v>111</v>
      </c>
      <c r="F98" t="str">
        <f>VLOOKUP(E98&amp;"*",state_latlong_lookup!$A$1:$D$56,2,FALSE)</f>
        <v>WV</v>
      </c>
      <c r="G98" t="str">
        <f>VLOOKUP(E98&amp;"*",state_latlong_lookup!$A$1:$D$56,1,FALSE)</f>
        <v>WEST VIRGINIA</v>
      </c>
      <c r="H98" t="str">
        <f t="shared" si="3"/>
        <v>103_WV_00</v>
      </c>
      <c r="I98">
        <f>IF(B98=2012,IF(D98="00",K98,VLOOKUP(H98,district_latlong_lookup!$A$1:$F$439,5,FALSE)),0)</f>
        <v>0</v>
      </c>
      <c r="J98">
        <f>IF(B98=2012,IF(D98="00",L98,VLOOKUP(H98,district_latlong_lookup!$A$1:$F$439,6,FALSE)),0)</f>
        <v>0</v>
      </c>
      <c r="K98">
        <f>VLOOKUP(E98&amp;"*",state_latlong_lookup!$A$1:$D$56,3,FALSE)</f>
        <v>38.468000000000004</v>
      </c>
      <c r="L98">
        <f>VLOOKUP(E98&amp;"*",state_latlong_lookup!$A$1:$D$56,4,FALSE)</f>
        <v>-80.9696</v>
      </c>
      <c r="M98">
        <v>100</v>
      </c>
      <c r="N98" t="str">
        <f t="shared" si="2"/>
        <v>Democrat</v>
      </c>
      <c r="O98" t="s">
        <v>252</v>
      </c>
      <c r="P98">
        <v>-0.33500000000000002</v>
      </c>
      <c r="Q98">
        <v>1437000</v>
      </c>
      <c r="R98" t="s">
        <v>1327</v>
      </c>
    </row>
    <row r="99" spans="1:18">
      <c r="A99">
        <v>103</v>
      </c>
      <c r="B99">
        <f>VLOOKUP(A99,year_congress_lookup!$A$1:$B$10,2)</f>
        <v>1994</v>
      </c>
      <c r="C99">
        <v>14922</v>
      </c>
      <c r="D99" s="1" t="s">
        <v>1794</v>
      </c>
      <c r="E99" t="s">
        <v>111</v>
      </c>
      <c r="F99" t="str">
        <f>VLOOKUP(E99&amp;"*",state_latlong_lookup!$A$1:$D$56,2,FALSE)</f>
        <v>WV</v>
      </c>
      <c r="G99" t="str">
        <f>VLOOKUP(E99&amp;"*",state_latlong_lookup!$A$1:$D$56,1,FALSE)</f>
        <v>WEST VIRGINIA</v>
      </c>
      <c r="H99" t="str">
        <f t="shared" si="3"/>
        <v>103_WV_00</v>
      </c>
      <c r="I99">
        <f>IF(B99=2012,IF(D99="00",K99,VLOOKUP(H99,district_latlong_lookup!$A$1:$F$439,5,FALSE)),0)</f>
        <v>0</v>
      </c>
      <c r="J99">
        <f>IF(B99=2012,IF(D99="00",L99,VLOOKUP(H99,district_latlong_lookup!$A$1:$F$439,6,FALSE)),0)</f>
        <v>0</v>
      </c>
      <c r="K99">
        <f>VLOOKUP(E99&amp;"*",state_latlong_lookup!$A$1:$D$56,3,FALSE)</f>
        <v>38.468000000000004</v>
      </c>
      <c r="L99">
        <f>VLOOKUP(E99&amp;"*",state_latlong_lookup!$A$1:$D$56,4,FALSE)</f>
        <v>-80.9696</v>
      </c>
      <c r="M99">
        <v>100</v>
      </c>
      <c r="N99" t="str">
        <f t="shared" si="2"/>
        <v>Democrat</v>
      </c>
      <c r="O99" t="s">
        <v>241</v>
      </c>
      <c r="P99">
        <v>-0.35</v>
      </c>
      <c r="Q99">
        <v>1010000</v>
      </c>
      <c r="R99" t="s">
        <v>1328</v>
      </c>
    </row>
    <row r="100" spans="1:18">
      <c r="A100">
        <v>103</v>
      </c>
      <c r="B100">
        <f>VLOOKUP(A100,year_congress_lookup!$A$1:$B$10,2)</f>
        <v>1994</v>
      </c>
      <c r="C100">
        <v>49309</v>
      </c>
      <c r="D100" s="1" t="s">
        <v>1794</v>
      </c>
      <c r="E100" t="s">
        <v>89</v>
      </c>
      <c r="F100" t="str">
        <f>VLOOKUP(E100&amp;"*",state_latlong_lookup!$A$1:$D$56,2,FALSE)</f>
        <v>WI</v>
      </c>
      <c r="G100" t="str">
        <f>VLOOKUP(E100&amp;"*",state_latlong_lookup!$A$1:$D$56,1,FALSE)</f>
        <v>WISCONSIN</v>
      </c>
      <c r="H100" t="str">
        <f t="shared" si="3"/>
        <v>103_WI_00</v>
      </c>
      <c r="I100">
        <f>IF(B100=2012,IF(D100="00",K100,VLOOKUP(H100,district_latlong_lookup!$A$1:$F$439,5,FALSE)),0)</f>
        <v>0</v>
      </c>
      <c r="J100">
        <f>IF(B100=2012,IF(D100="00",L100,VLOOKUP(H100,district_latlong_lookup!$A$1:$F$439,6,FALSE)),0)</f>
        <v>0</v>
      </c>
      <c r="K100">
        <f>VLOOKUP(E100&amp;"*",state_latlong_lookup!$A$1:$D$56,3,FALSE)</f>
        <v>44.256300000000003</v>
      </c>
      <c r="L100">
        <f>VLOOKUP(E100&amp;"*",state_latlong_lookup!$A$1:$D$56,4,FALSE)</f>
        <v>-89.638499999999993</v>
      </c>
      <c r="M100">
        <v>100</v>
      </c>
      <c r="N100" t="str">
        <f t="shared" si="2"/>
        <v>Democrat</v>
      </c>
      <c r="O100" t="s">
        <v>299</v>
      </c>
      <c r="P100">
        <v>-0.61399999999999999</v>
      </c>
      <c r="Q100">
        <v>6275000</v>
      </c>
      <c r="R100" t="s">
        <v>1329</v>
      </c>
    </row>
    <row r="101" spans="1:18">
      <c r="A101">
        <v>103</v>
      </c>
      <c r="B101">
        <f>VLOOKUP(A101,year_congress_lookup!$A$1:$B$10,2)</f>
        <v>1994</v>
      </c>
      <c r="C101">
        <v>15703</v>
      </c>
      <c r="D101" s="1" t="s">
        <v>1794</v>
      </c>
      <c r="E101" t="s">
        <v>89</v>
      </c>
      <c r="F101" t="str">
        <f>VLOOKUP(E101&amp;"*",state_latlong_lookup!$A$1:$D$56,2,FALSE)</f>
        <v>WI</v>
      </c>
      <c r="G101" t="str">
        <f>VLOOKUP(E101&amp;"*",state_latlong_lookup!$A$1:$D$56,1,FALSE)</f>
        <v>WISCONSIN</v>
      </c>
      <c r="H101" t="str">
        <f t="shared" si="3"/>
        <v>103_WI_00</v>
      </c>
      <c r="I101">
        <f>IF(B101=2012,IF(D101="00",K101,VLOOKUP(H101,district_latlong_lookup!$A$1:$F$439,5,FALSE)),0)</f>
        <v>0</v>
      </c>
      <c r="J101">
        <f>IF(B101=2012,IF(D101="00",L101,VLOOKUP(H101,district_latlong_lookup!$A$1:$F$439,6,FALSE)),0)</f>
        <v>0</v>
      </c>
      <c r="K101">
        <f>VLOOKUP(E101&amp;"*",state_latlong_lookup!$A$1:$D$56,3,FALSE)</f>
        <v>44.256300000000003</v>
      </c>
      <c r="L101">
        <f>VLOOKUP(E101&amp;"*",state_latlong_lookup!$A$1:$D$56,4,FALSE)</f>
        <v>-89.638499999999993</v>
      </c>
      <c r="M101">
        <v>100</v>
      </c>
      <c r="N101" t="str">
        <f t="shared" si="2"/>
        <v>Democrat</v>
      </c>
      <c r="O101" t="s">
        <v>286</v>
      </c>
      <c r="P101">
        <v>-0.311</v>
      </c>
      <c r="Q101">
        <v>1048000</v>
      </c>
      <c r="R101" t="s">
        <v>1330</v>
      </c>
    </row>
    <row r="102" spans="1:18">
      <c r="A102">
        <v>103</v>
      </c>
      <c r="B102">
        <f>VLOOKUP(A102,year_congress_lookup!$A$1:$B$10,2)</f>
        <v>1994</v>
      </c>
      <c r="C102">
        <v>14710</v>
      </c>
      <c r="D102" s="1" t="s">
        <v>1794</v>
      </c>
      <c r="E102" t="s">
        <v>131</v>
      </c>
      <c r="F102" t="str">
        <f>VLOOKUP(E102&amp;"*",state_latlong_lookup!$A$1:$D$56,2,FALSE)</f>
        <v>WY</v>
      </c>
      <c r="G102" t="str">
        <f>VLOOKUP(E102&amp;"*",state_latlong_lookup!$A$1:$D$56,1,FALSE)</f>
        <v>WYOMING</v>
      </c>
      <c r="H102" t="str">
        <f t="shared" si="3"/>
        <v>103_WY_00</v>
      </c>
      <c r="I102">
        <f>IF(B102=2012,IF(D102="00",K102,VLOOKUP(H102,district_latlong_lookup!$A$1:$F$439,5,FALSE)),0)</f>
        <v>0</v>
      </c>
      <c r="J102">
        <f>IF(B102=2012,IF(D102="00",L102,VLOOKUP(H102,district_latlong_lookup!$A$1:$F$439,6,FALSE)),0)</f>
        <v>0</v>
      </c>
      <c r="K102">
        <f>VLOOKUP(E102&amp;"*",state_latlong_lookup!$A$1:$D$56,3,FALSE)</f>
        <v>42.747500000000002</v>
      </c>
      <c r="L102">
        <f>VLOOKUP(E102&amp;"*",state_latlong_lookup!$A$1:$D$56,4,FALSE)</f>
        <v>-107.2085</v>
      </c>
      <c r="M102">
        <v>200</v>
      </c>
      <c r="N102" t="str">
        <f t="shared" si="2"/>
        <v>Republican</v>
      </c>
      <c r="O102" t="s">
        <v>208</v>
      </c>
      <c r="P102">
        <v>0.251</v>
      </c>
      <c r="Q102">
        <v>1683000</v>
      </c>
      <c r="R102" t="s">
        <v>1331</v>
      </c>
    </row>
    <row r="103" spans="1:18">
      <c r="A103">
        <v>103</v>
      </c>
      <c r="B103">
        <f>VLOOKUP(A103,year_congress_lookup!$A$1:$B$10,2)</f>
        <v>1994</v>
      </c>
      <c r="C103">
        <v>14511</v>
      </c>
      <c r="D103" s="1" t="s">
        <v>1794</v>
      </c>
      <c r="E103" t="s">
        <v>131</v>
      </c>
      <c r="F103" t="str">
        <f>VLOOKUP(E103&amp;"*",state_latlong_lookup!$A$1:$D$56,2,FALSE)</f>
        <v>WY</v>
      </c>
      <c r="G103" t="str">
        <f>VLOOKUP(E103&amp;"*",state_latlong_lookup!$A$1:$D$56,1,FALSE)</f>
        <v>WYOMING</v>
      </c>
      <c r="H103" t="str">
        <f t="shared" si="3"/>
        <v>103_WY_00</v>
      </c>
      <c r="I103">
        <f>IF(B103=2012,IF(D103="00",K103,VLOOKUP(H103,district_latlong_lookup!$A$1:$F$439,5,FALSE)),0)</f>
        <v>0</v>
      </c>
      <c r="J103">
        <f>IF(B103=2012,IF(D103="00",L103,VLOOKUP(H103,district_latlong_lookup!$A$1:$F$439,6,FALSE)),0)</f>
        <v>0</v>
      </c>
      <c r="K103">
        <f>VLOOKUP(E103&amp;"*",state_latlong_lookup!$A$1:$D$56,3,FALSE)</f>
        <v>42.747500000000002</v>
      </c>
      <c r="L103">
        <f>VLOOKUP(E103&amp;"*",state_latlong_lookup!$A$1:$D$56,4,FALSE)</f>
        <v>-107.2085</v>
      </c>
      <c r="M103">
        <v>200</v>
      </c>
      <c r="N103" t="str">
        <f t="shared" si="2"/>
        <v>Republican</v>
      </c>
      <c r="O103" t="s">
        <v>234</v>
      </c>
      <c r="P103">
        <v>0.71599999999999997</v>
      </c>
      <c r="Q103">
        <v>991000</v>
      </c>
      <c r="R103" t="s">
        <v>1332</v>
      </c>
    </row>
    <row r="104" spans="1:18">
      <c r="A104">
        <v>104</v>
      </c>
      <c r="B104">
        <f>VLOOKUP(A104,year_congress_lookup!$A$1:$B$10,2)</f>
        <v>1996</v>
      </c>
      <c r="C104">
        <v>99909</v>
      </c>
      <c r="D104" s="1" t="s">
        <v>1794</v>
      </c>
      <c r="E104" t="s">
        <v>194</v>
      </c>
      <c r="F104" t="str">
        <f>VLOOKUP(E104&amp;"*",state_latlong_lookup!$A$1:$D$56,2,FALSE)</f>
        <v>USA</v>
      </c>
      <c r="G104" t="str">
        <f>VLOOKUP(E104&amp;"*",state_latlong_lookup!$A$1:$D$56,1,FALSE)</f>
        <v>USA</v>
      </c>
      <c r="H104" t="str">
        <f t="shared" si="3"/>
        <v>104_USA_00</v>
      </c>
      <c r="I104">
        <f>IF(B104=2012,IF(D104="00",K104,VLOOKUP(H104,district_latlong_lookup!$A$1:$F$439,5,FALSE)),0)</f>
        <v>0</v>
      </c>
      <c r="J104">
        <f>IF(B104=2012,IF(D104="00",L104,VLOOKUP(H104,district_latlong_lookup!$A$1:$F$439,6,FALSE)),0)</f>
        <v>0</v>
      </c>
      <c r="K104">
        <f>VLOOKUP(E104&amp;"*",state_latlong_lookup!$A$1:$D$56,3,FALSE)</f>
        <v>39.5</v>
      </c>
      <c r="L104">
        <f>VLOOKUP(E104&amp;"*",state_latlong_lookup!$A$1:$D$56,4,FALSE)</f>
        <v>-98.35</v>
      </c>
      <c r="M104">
        <v>100</v>
      </c>
      <c r="N104" t="str">
        <f t="shared" si="2"/>
        <v>Democrat</v>
      </c>
      <c r="O104" t="s">
        <v>287</v>
      </c>
      <c r="P104">
        <v>-0.433</v>
      </c>
      <c r="Q104">
        <v>4995000</v>
      </c>
      <c r="R104" t="s">
        <v>1333</v>
      </c>
    </row>
    <row r="105" spans="1:18">
      <c r="A105">
        <v>104</v>
      </c>
      <c r="B105">
        <f>VLOOKUP(A105,year_congress_lookup!$A$1:$B$10,2)</f>
        <v>1996</v>
      </c>
      <c r="C105">
        <v>14705</v>
      </c>
      <c r="D105" s="1" t="s">
        <v>1794</v>
      </c>
      <c r="E105" t="s">
        <v>48</v>
      </c>
      <c r="F105" t="str">
        <f>VLOOKUP(E105&amp;"*",state_latlong_lookup!$A$1:$D$56,2,FALSE)</f>
        <v>AL</v>
      </c>
      <c r="G105" t="str">
        <f>VLOOKUP(E105&amp;"*",state_latlong_lookup!$A$1:$D$56,1,FALSE)</f>
        <v>ALABAMA</v>
      </c>
      <c r="H105" t="str">
        <f t="shared" si="3"/>
        <v>104_AL_00</v>
      </c>
      <c r="I105">
        <f>IF(B105=2012,IF(D105="00",K105,VLOOKUP(H105,district_latlong_lookup!$A$1:$F$439,5,FALSE)),0)</f>
        <v>0</v>
      </c>
      <c r="J105">
        <f>IF(B105=2012,IF(D105="00",L105,VLOOKUP(H105,district_latlong_lookup!$A$1:$F$439,6,FALSE)),0)</f>
        <v>0</v>
      </c>
      <c r="K105">
        <f>VLOOKUP(E105&amp;"*",state_latlong_lookup!$A$1:$D$56,3,FALSE)</f>
        <v>32.798999999999999</v>
      </c>
      <c r="L105">
        <f>VLOOKUP(E105&amp;"*",state_latlong_lookup!$A$1:$D$56,4,FALSE)</f>
        <v>-86.807299999999998</v>
      </c>
      <c r="M105">
        <v>100</v>
      </c>
      <c r="N105" t="str">
        <f t="shared" si="2"/>
        <v>Democrat</v>
      </c>
      <c r="O105" t="s">
        <v>253</v>
      </c>
      <c r="P105">
        <v>-5.1999999999999998E-2</v>
      </c>
      <c r="Q105">
        <v>499000</v>
      </c>
      <c r="R105" t="s">
        <v>1334</v>
      </c>
    </row>
    <row r="106" spans="1:18">
      <c r="A106">
        <v>104</v>
      </c>
      <c r="B106">
        <f>VLOOKUP(A106,year_congress_lookup!$A$1:$B$10,2)</f>
        <v>1996</v>
      </c>
      <c r="C106">
        <v>94659</v>
      </c>
      <c r="D106" s="1" t="s">
        <v>1794</v>
      </c>
      <c r="E106" t="s">
        <v>48</v>
      </c>
      <c r="F106" t="str">
        <f>VLOOKUP(E106&amp;"*",state_latlong_lookup!$A$1:$D$56,2,FALSE)</f>
        <v>AL</v>
      </c>
      <c r="G106" t="str">
        <f>VLOOKUP(E106&amp;"*",state_latlong_lookup!$A$1:$D$56,1,FALSE)</f>
        <v>ALABAMA</v>
      </c>
      <c r="H106" t="str">
        <f t="shared" si="3"/>
        <v>104_AL_00</v>
      </c>
      <c r="I106">
        <f>IF(B106=2012,IF(D106="00",K106,VLOOKUP(H106,district_latlong_lookup!$A$1:$F$439,5,FALSE)),0)</f>
        <v>0</v>
      </c>
      <c r="J106">
        <f>IF(B106=2012,IF(D106="00",L106,VLOOKUP(H106,district_latlong_lookup!$A$1:$F$439,6,FALSE)),0)</f>
        <v>0</v>
      </c>
      <c r="K106">
        <f>VLOOKUP(E106&amp;"*",state_latlong_lookup!$A$1:$D$56,3,FALSE)</f>
        <v>32.798999999999999</v>
      </c>
      <c r="L106">
        <f>VLOOKUP(E106&amp;"*",state_latlong_lookup!$A$1:$D$56,4,FALSE)</f>
        <v>-86.807299999999998</v>
      </c>
      <c r="M106">
        <v>200</v>
      </c>
      <c r="N106" t="str">
        <f t="shared" si="2"/>
        <v>Republican</v>
      </c>
      <c r="O106" t="s">
        <v>254</v>
      </c>
      <c r="P106">
        <v>0.39600000000000002</v>
      </c>
      <c r="Q106">
        <v>1408000</v>
      </c>
      <c r="R106" t="s">
        <v>1335</v>
      </c>
    </row>
    <row r="107" spans="1:18">
      <c r="A107">
        <v>104</v>
      </c>
      <c r="B107">
        <f>VLOOKUP(A107,year_congress_lookup!$A$1:$B$10,2)</f>
        <v>1996</v>
      </c>
      <c r="C107">
        <v>14907</v>
      </c>
      <c r="D107" s="1" t="s">
        <v>1794</v>
      </c>
      <c r="E107" t="s">
        <v>198</v>
      </c>
      <c r="F107" t="str">
        <f>VLOOKUP(E107&amp;"*",state_latlong_lookup!$A$1:$D$56,2,FALSE)</f>
        <v>AK</v>
      </c>
      <c r="G107" t="str">
        <f>VLOOKUP(E107&amp;"*",state_latlong_lookup!$A$1:$D$56,1,FALSE)</f>
        <v>ALASKA</v>
      </c>
      <c r="H107" t="str">
        <f t="shared" si="3"/>
        <v>104_AK_00</v>
      </c>
      <c r="I107">
        <f>IF(B107=2012,IF(D107="00",K107,VLOOKUP(H107,district_latlong_lookup!$A$1:$F$439,5,FALSE)),0)</f>
        <v>0</v>
      </c>
      <c r="J107">
        <f>IF(B107=2012,IF(D107="00",L107,VLOOKUP(H107,district_latlong_lookup!$A$1:$F$439,6,FALSE)),0)</f>
        <v>0</v>
      </c>
      <c r="K107">
        <f>VLOOKUP(E107&amp;"*",state_latlong_lookup!$A$1:$D$56,3,FALSE)</f>
        <v>61.384999999999998</v>
      </c>
      <c r="L107">
        <f>VLOOKUP(E107&amp;"*",state_latlong_lookup!$A$1:$D$56,4,FALSE)</f>
        <v>-152.26830000000001</v>
      </c>
      <c r="M107">
        <v>200</v>
      </c>
      <c r="N107" t="str">
        <f t="shared" si="2"/>
        <v>Republican</v>
      </c>
      <c r="O107" t="s">
        <v>238</v>
      </c>
      <c r="P107">
        <v>0.34399999999999997</v>
      </c>
      <c r="Q107">
        <v>2080000</v>
      </c>
      <c r="R107" t="s">
        <v>1336</v>
      </c>
    </row>
    <row r="108" spans="1:18">
      <c r="A108">
        <v>104</v>
      </c>
      <c r="B108">
        <f>VLOOKUP(A108,year_congress_lookup!$A$1:$B$10,2)</f>
        <v>1996</v>
      </c>
      <c r="C108">
        <v>12109</v>
      </c>
      <c r="D108" s="1" t="s">
        <v>1794</v>
      </c>
      <c r="E108" t="s">
        <v>198</v>
      </c>
      <c r="F108" t="str">
        <f>VLOOKUP(E108&amp;"*",state_latlong_lookup!$A$1:$D$56,2,FALSE)</f>
        <v>AK</v>
      </c>
      <c r="G108" t="str">
        <f>VLOOKUP(E108&amp;"*",state_latlong_lookup!$A$1:$D$56,1,FALSE)</f>
        <v>ALASKA</v>
      </c>
      <c r="H108" t="str">
        <f t="shared" si="3"/>
        <v>104_AK_00</v>
      </c>
      <c r="I108">
        <f>IF(B108=2012,IF(D108="00",K108,VLOOKUP(H108,district_latlong_lookup!$A$1:$F$439,5,FALSE)),0)</f>
        <v>0</v>
      </c>
      <c r="J108">
        <f>IF(B108=2012,IF(D108="00",L108,VLOOKUP(H108,district_latlong_lookup!$A$1:$F$439,6,FALSE)),0)</f>
        <v>0</v>
      </c>
      <c r="K108">
        <f>VLOOKUP(E108&amp;"*",state_latlong_lookup!$A$1:$D$56,3,FALSE)</f>
        <v>61.384999999999998</v>
      </c>
      <c r="L108">
        <f>VLOOKUP(E108&amp;"*",state_latlong_lookup!$A$1:$D$56,4,FALSE)</f>
        <v>-152.26830000000001</v>
      </c>
      <c r="M108">
        <v>200</v>
      </c>
      <c r="N108" t="str">
        <f t="shared" si="2"/>
        <v>Republican</v>
      </c>
      <c r="O108" t="s">
        <v>213</v>
      </c>
      <c r="P108">
        <v>0.21099999999999999</v>
      </c>
      <c r="Q108">
        <v>0</v>
      </c>
    </row>
    <row r="109" spans="1:18">
      <c r="A109">
        <v>104</v>
      </c>
      <c r="B109">
        <f>VLOOKUP(A109,year_congress_lookup!$A$1:$B$10,2)</f>
        <v>1996</v>
      </c>
      <c r="C109">
        <v>15429</v>
      </c>
      <c r="D109" s="1" t="s">
        <v>1794</v>
      </c>
      <c r="E109" t="s">
        <v>155</v>
      </c>
      <c r="F109" t="str">
        <f>VLOOKUP(E109&amp;"*",state_latlong_lookup!$A$1:$D$56,2,FALSE)</f>
        <v>AZ</v>
      </c>
      <c r="G109" t="str">
        <f>VLOOKUP(E109&amp;"*",state_latlong_lookup!$A$1:$D$56,1,FALSE)</f>
        <v>ARIZONA</v>
      </c>
      <c r="H109" t="str">
        <f t="shared" si="3"/>
        <v>104_AZ_00</v>
      </c>
      <c r="I109">
        <f>IF(B109=2012,IF(D109="00",K109,VLOOKUP(H109,district_latlong_lookup!$A$1:$F$439,5,FALSE)),0)</f>
        <v>0</v>
      </c>
      <c r="J109">
        <f>IF(B109=2012,IF(D109="00",L109,VLOOKUP(H109,district_latlong_lookup!$A$1:$F$439,6,FALSE)),0)</f>
        <v>0</v>
      </c>
      <c r="K109">
        <f>VLOOKUP(E109&amp;"*",state_latlong_lookup!$A$1:$D$56,3,FALSE)</f>
        <v>33.7712</v>
      </c>
      <c r="L109">
        <f>VLOOKUP(E109&amp;"*",state_latlong_lookup!$A$1:$D$56,4,FALSE)</f>
        <v>-111.3877</v>
      </c>
      <c r="M109">
        <v>200</v>
      </c>
      <c r="N109" t="str">
        <f t="shared" si="2"/>
        <v>Republican</v>
      </c>
      <c r="O109" t="s">
        <v>300</v>
      </c>
      <c r="P109">
        <v>0.61299999999999999</v>
      </c>
      <c r="Q109">
        <v>2749000</v>
      </c>
      <c r="R109" t="s">
        <v>1337</v>
      </c>
    </row>
    <row r="110" spans="1:18">
      <c r="A110">
        <v>104</v>
      </c>
      <c r="B110">
        <f>VLOOKUP(A110,year_congress_lookup!$A$1:$B$10,2)</f>
        <v>1996</v>
      </c>
      <c r="C110">
        <v>15039</v>
      </c>
      <c r="D110" s="1" t="s">
        <v>1794</v>
      </c>
      <c r="E110" t="s">
        <v>155</v>
      </c>
      <c r="F110" t="str">
        <f>VLOOKUP(E110&amp;"*",state_latlong_lookup!$A$1:$D$56,2,FALSE)</f>
        <v>AZ</v>
      </c>
      <c r="G110" t="str">
        <f>VLOOKUP(E110&amp;"*",state_latlong_lookup!$A$1:$D$56,1,FALSE)</f>
        <v>ARIZONA</v>
      </c>
      <c r="H110" t="str">
        <f t="shared" si="3"/>
        <v>104_AZ_00</v>
      </c>
      <c r="I110">
        <f>IF(B110=2012,IF(D110="00",K110,VLOOKUP(H110,district_latlong_lookup!$A$1:$F$439,5,FALSE)),0)</f>
        <v>0</v>
      </c>
      <c r="J110">
        <f>IF(B110=2012,IF(D110="00",L110,VLOOKUP(H110,district_latlong_lookup!$A$1:$F$439,6,FALSE)),0)</f>
        <v>0</v>
      </c>
      <c r="K110">
        <f>VLOOKUP(E110&amp;"*",state_latlong_lookup!$A$1:$D$56,3,FALSE)</f>
        <v>33.7712</v>
      </c>
      <c r="L110">
        <f>VLOOKUP(E110&amp;"*",state_latlong_lookup!$A$1:$D$56,4,FALSE)</f>
        <v>-111.3877</v>
      </c>
      <c r="M110">
        <v>200</v>
      </c>
      <c r="N110" t="str">
        <f t="shared" si="2"/>
        <v>Republican</v>
      </c>
      <c r="O110" t="s">
        <v>255</v>
      </c>
      <c r="P110">
        <v>0.36</v>
      </c>
      <c r="Q110">
        <v>581000</v>
      </c>
      <c r="R110" t="s">
        <v>1338</v>
      </c>
    </row>
    <row r="111" spans="1:18">
      <c r="A111">
        <v>104</v>
      </c>
      <c r="B111">
        <f>VLOOKUP(A111,year_congress_lookup!$A$1:$B$10,2)</f>
        <v>1996</v>
      </c>
      <c r="C111">
        <v>14300</v>
      </c>
      <c r="D111" s="1" t="s">
        <v>1794</v>
      </c>
      <c r="E111" t="s">
        <v>56</v>
      </c>
      <c r="F111" t="str">
        <f>VLOOKUP(E111&amp;"*",state_latlong_lookup!$A$1:$D$56,2,FALSE)</f>
        <v>AR</v>
      </c>
      <c r="G111" t="str">
        <f>VLOOKUP(E111&amp;"*",state_latlong_lookup!$A$1:$D$56,1,FALSE)</f>
        <v>ARKANSAS</v>
      </c>
      <c r="H111" t="str">
        <f t="shared" si="3"/>
        <v>104_AR_00</v>
      </c>
      <c r="I111">
        <f>IF(B111=2012,IF(D111="00",K111,VLOOKUP(H111,district_latlong_lookup!$A$1:$F$439,5,FALSE)),0)</f>
        <v>0</v>
      </c>
      <c r="J111">
        <f>IF(B111=2012,IF(D111="00",L111,VLOOKUP(H111,district_latlong_lookup!$A$1:$F$439,6,FALSE)),0)</f>
        <v>0</v>
      </c>
      <c r="K111">
        <f>VLOOKUP(E111&amp;"*",state_latlong_lookup!$A$1:$D$56,3,FALSE)</f>
        <v>34.951300000000003</v>
      </c>
      <c r="L111">
        <f>VLOOKUP(E111&amp;"*",state_latlong_lookup!$A$1:$D$56,4,FALSE)</f>
        <v>-92.380899999999997</v>
      </c>
      <c r="M111">
        <v>100</v>
      </c>
      <c r="N111" t="str">
        <f t="shared" si="2"/>
        <v>Democrat</v>
      </c>
      <c r="O111" t="s">
        <v>219</v>
      </c>
      <c r="P111">
        <v>-0.38400000000000001</v>
      </c>
      <c r="Q111">
        <v>1459000</v>
      </c>
      <c r="R111" t="s">
        <v>1339</v>
      </c>
    </row>
    <row r="112" spans="1:18">
      <c r="A112">
        <v>104</v>
      </c>
      <c r="B112">
        <f>VLOOKUP(A112,year_congress_lookup!$A$1:$B$10,2)</f>
        <v>1996</v>
      </c>
      <c r="C112">
        <v>10791</v>
      </c>
      <c r="D112" s="1" t="s">
        <v>1794</v>
      </c>
      <c r="E112" t="s">
        <v>56</v>
      </c>
      <c r="F112" t="str">
        <f>VLOOKUP(E112&amp;"*",state_latlong_lookup!$A$1:$D$56,2,FALSE)</f>
        <v>AR</v>
      </c>
      <c r="G112" t="str">
        <f>VLOOKUP(E112&amp;"*",state_latlong_lookup!$A$1:$D$56,1,FALSE)</f>
        <v>ARKANSAS</v>
      </c>
      <c r="H112" t="str">
        <f t="shared" si="3"/>
        <v>104_AR_00</v>
      </c>
      <c r="I112">
        <f>IF(B112=2012,IF(D112="00",K112,VLOOKUP(H112,district_latlong_lookup!$A$1:$F$439,5,FALSE)),0)</f>
        <v>0</v>
      </c>
      <c r="J112">
        <f>IF(B112=2012,IF(D112="00",L112,VLOOKUP(H112,district_latlong_lookup!$A$1:$F$439,6,FALSE)),0)</f>
        <v>0</v>
      </c>
      <c r="K112">
        <f>VLOOKUP(E112&amp;"*",state_latlong_lookup!$A$1:$D$56,3,FALSE)</f>
        <v>34.951300000000003</v>
      </c>
      <c r="L112">
        <f>VLOOKUP(E112&amp;"*",state_latlong_lookup!$A$1:$D$56,4,FALSE)</f>
        <v>-92.380899999999997</v>
      </c>
      <c r="M112">
        <v>100</v>
      </c>
      <c r="N112" t="str">
        <f t="shared" si="2"/>
        <v>Democrat</v>
      </c>
      <c r="O112" t="s">
        <v>256</v>
      </c>
      <c r="P112">
        <v>-0.41099999999999998</v>
      </c>
      <c r="Q112">
        <v>0</v>
      </c>
    </row>
    <row r="113" spans="1:18">
      <c r="A113">
        <v>104</v>
      </c>
      <c r="B113">
        <f>VLOOKUP(A113,year_congress_lookup!$A$1:$B$10,2)</f>
        <v>1996</v>
      </c>
      <c r="C113">
        <v>15011</v>
      </c>
      <c r="D113" s="1" t="s">
        <v>1794</v>
      </c>
      <c r="E113" t="s">
        <v>90</v>
      </c>
      <c r="F113" t="str">
        <f>VLOOKUP(E113&amp;"*",state_latlong_lookup!$A$1:$D$56,2,FALSE)</f>
        <v>CA</v>
      </c>
      <c r="G113" t="str">
        <f>VLOOKUP(E113&amp;"*",state_latlong_lookup!$A$1:$D$56,1,FALSE)</f>
        <v>CALIFORNIA</v>
      </c>
      <c r="H113" t="str">
        <f t="shared" si="3"/>
        <v>104_CA_00</v>
      </c>
      <c r="I113">
        <f>IF(B113=2012,IF(D113="00",K113,VLOOKUP(H113,district_latlong_lookup!$A$1:$F$439,5,FALSE)),0)</f>
        <v>0</v>
      </c>
      <c r="J113">
        <f>IF(B113=2012,IF(D113="00",L113,VLOOKUP(H113,district_latlong_lookup!$A$1:$F$439,6,FALSE)),0)</f>
        <v>0</v>
      </c>
      <c r="K113">
        <f>VLOOKUP(E113&amp;"*",state_latlong_lookup!$A$1:$D$56,3,FALSE)</f>
        <v>36.17</v>
      </c>
      <c r="L113">
        <f>VLOOKUP(E113&amp;"*",state_latlong_lookup!$A$1:$D$56,4,FALSE)</f>
        <v>-119.7462</v>
      </c>
      <c r="M113">
        <v>100</v>
      </c>
      <c r="N113" t="str">
        <f t="shared" si="2"/>
        <v>Democrat</v>
      </c>
      <c r="O113" t="s">
        <v>288</v>
      </c>
      <c r="P113">
        <v>-0.503</v>
      </c>
      <c r="Q113">
        <v>884000</v>
      </c>
      <c r="R113" t="s">
        <v>1340</v>
      </c>
    </row>
    <row r="114" spans="1:18">
      <c r="A114">
        <v>104</v>
      </c>
      <c r="B114">
        <f>VLOOKUP(A114,year_congress_lookup!$A$1:$B$10,2)</f>
        <v>1996</v>
      </c>
      <c r="C114">
        <v>49300</v>
      </c>
      <c r="D114" s="1" t="s">
        <v>1794</v>
      </c>
      <c r="E114" t="s">
        <v>90</v>
      </c>
      <c r="F114" t="str">
        <f>VLOOKUP(E114&amp;"*",state_latlong_lookup!$A$1:$D$56,2,FALSE)</f>
        <v>CA</v>
      </c>
      <c r="G114" t="str">
        <f>VLOOKUP(E114&amp;"*",state_latlong_lookup!$A$1:$D$56,1,FALSE)</f>
        <v>CALIFORNIA</v>
      </c>
      <c r="H114" t="str">
        <f t="shared" si="3"/>
        <v>104_CA_00</v>
      </c>
      <c r="I114">
        <f>IF(B114=2012,IF(D114="00",K114,VLOOKUP(H114,district_latlong_lookup!$A$1:$F$439,5,FALSE)),0)</f>
        <v>0</v>
      </c>
      <c r="J114">
        <f>IF(B114=2012,IF(D114="00",L114,VLOOKUP(H114,district_latlong_lookup!$A$1:$F$439,6,FALSE)),0)</f>
        <v>0</v>
      </c>
      <c r="K114">
        <f>VLOOKUP(E114&amp;"*",state_latlong_lookup!$A$1:$D$56,3,FALSE)</f>
        <v>36.17</v>
      </c>
      <c r="L114">
        <f>VLOOKUP(E114&amp;"*",state_latlong_lookup!$A$1:$D$56,4,FALSE)</f>
        <v>-119.7462</v>
      </c>
      <c r="M114">
        <v>100</v>
      </c>
      <c r="N114" t="str">
        <f t="shared" si="2"/>
        <v>Democrat</v>
      </c>
      <c r="O114" t="s">
        <v>289</v>
      </c>
      <c r="P114">
        <v>-0.28699999999999998</v>
      </c>
      <c r="Q114">
        <v>3278000</v>
      </c>
      <c r="R114" t="s">
        <v>1341</v>
      </c>
    </row>
    <row r="115" spans="1:18">
      <c r="A115">
        <v>104</v>
      </c>
      <c r="B115">
        <f>VLOOKUP(A115,year_congress_lookup!$A$1:$B$10,2)</f>
        <v>1996</v>
      </c>
      <c r="C115">
        <v>14803</v>
      </c>
      <c r="D115" s="1" t="s">
        <v>1794</v>
      </c>
      <c r="E115" t="s">
        <v>123</v>
      </c>
      <c r="F115" t="str">
        <f>VLOOKUP(E115&amp;"*",state_latlong_lookup!$A$1:$D$56,2,FALSE)</f>
        <v>CO</v>
      </c>
      <c r="G115" t="str">
        <f>VLOOKUP(E115&amp;"*",state_latlong_lookup!$A$1:$D$56,1,FALSE)</f>
        <v>COLORADO</v>
      </c>
      <c r="H115" t="str">
        <f t="shared" si="3"/>
        <v>104_CO_00</v>
      </c>
      <c r="I115">
        <f>IF(B115=2012,IF(D115="00",K115,VLOOKUP(H115,district_latlong_lookup!$A$1:$F$439,5,FALSE)),0)</f>
        <v>0</v>
      </c>
      <c r="J115">
        <f>IF(B115=2012,IF(D115="00",L115,VLOOKUP(H115,district_latlong_lookup!$A$1:$F$439,6,FALSE)),0)</f>
        <v>0</v>
      </c>
      <c r="K115">
        <f>VLOOKUP(E115&amp;"*",state_latlong_lookup!$A$1:$D$56,3,FALSE)</f>
        <v>39.064599999999999</v>
      </c>
      <c r="L115">
        <f>VLOOKUP(E115&amp;"*",state_latlong_lookup!$A$1:$D$56,4,FALSE)</f>
        <v>-105.3272</v>
      </c>
      <c r="M115">
        <v>200</v>
      </c>
      <c r="N115" t="str">
        <f t="shared" si="2"/>
        <v>Republican</v>
      </c>
      <c r="O115" t="s">
        <v>257</v>
      </c>
      <c r="P115">
        <v>0.53300000000000003</v>
      </c>
      <c r="Q115">
        <v>2146000</v>
      </c>
      <c r="R115" t="s">
        <v>1342</v>
      </c>
    </row>
    <row r="116" spans="1:18">
      <c r="A116">
        <v>104</v>
      </c>
      <c r="B116">
        <f>VLOOKUP(A116,year_congress_lookup!$A$1:$B$10,2)</f>
        <v>1996</v>
      </c>
      <c r="C116">
        <v>15407</v>
      </c>
      <c r="D116" s="1" t="s">
        <v>1794</v>
      </c>
      <c r="E116" t="s">
        <v>123</v>
      </c>
      <c r="F116" t="str">
        <f>VLOOKUP(E116&amp;"*",state_latlong_lookup!$A$1:$D$56,2,FALSE)</f>
        <v>CO</v>
      </c>
      <c r="G116" t="str">
        <f>VLOOKUP(E116&amp;"*",state_latlong_lookup!$A$1:$D$56,1,FALSE)</f>
        <v>COLORADO</v>
      </c>
      <c r="H116" t="str">
        <f t="shared" si="3"/>
        <v>104_CO_00</v>
      </c>
      <c r="I116">
        <f>IF(B116=2012,IF(D116="00",K116,VLOOKUP(H116,district_latlong_lookup!$A$1:$F$439,5,FALSE)),0)</f>
        <v>0</v>
      </c>
      <c r="J116">
        <f>IF(B116=2012,IF(D116="00",L116,VLOOKUP(H116,district_latlong_lookup!$A$1:$F$439,6,FALSE)),0)</f>
        <v>0</v>
      </c>
      <c r="K116">
        <f>VLOOKUP(E116&amp;"*",state_latlong_lookup!$A$1:$D$56,3,FALSE)</f>
        <v>39.064599999999999</v>
      </c>
      <c r="L116">
        <f>VLOOKUP(E116&amp;"*",state_latlong_lookup!$A$1:$D$56,4,FALSE)</f>
        <v>-105.3272</v>
      </c>
      <c r="M116">
        <v>100</v>
      </c>
      <c r="N116" t="str">
        <f t="shared" si="2"/>
        <v>Democrat</v>
      </c>
      <c r="O116" t="s">
        <v>43</v>
      </c>
      <c r="P116">
        <v>-0.20300000000000001</v>
      </c>
      <c r="Q116">
        <v>1097000</v>
      </c>
      <c r="R116" t="s">
        <v>1343</v>
      </c>
    </row>
    <row r="117" spans="1:18">
      <c r="A117">
        <v>104</v>
      </c>
      <c r="B117">
        <f>VLOOKUP(A117,year_congress_lookup!$A$1:$B$10,2)</f>
        <v>1996</v>
      </c>
      <c r="C117">
        <v>95407</v>
      </c>
      <c r="D117" s="1" t="s">
        <v>1794</v>
      </c>
      <c r="E117" t="s">
        <v>123</v>
      </c>
      <c r="F117" t="str">
        <f>VLOOKUP(E117&amp;"*",state_latlong_lookup!$A$1:$D$56,2,FALSE)</f>
        <v>CO</v>
      </c>
      <c r="G117" t="str">
        <f>VLOOKUP(E117&amp;"*",state_latlong_lookup!$A$1:$D$56,1,FALSE)</f>
        <v>COLORADO</v>
      </c>
      <c r="H117" t="str">
        <f t="shared" si="3"/>
        <v>104_CO_00</v>
      </c>
      <c r="I117">
        <f>IF(B117=2012,IF(D117="00",K117,VLOOKUP(H117,district_latlong_lookup!$A$1:$F$439,5,FALSE)),0)</f>
        <v>0</v>
      </c>
      <c r="J117">
        <f>IF(B117=2012,IF(D117="00",L117,VLOOKUP(H117,district_latlong_lookup!$A$1:$F$439,6,FALSE)),0)</f>
        <v>0</v>
      </c>
      <c r="K117">
        <f>VLOOKUP(E117&amp;"*",state_latlong_lookup!$A$1:$D$56,3,FALSE)</f>
        <v>39.064599999999999</v>
      </c>
      <c r="L117">
        <f>VLOOKUP(E117&amp;"*",state_latlong_lookup!$A$1:$D$56,4,FALSE)</f>
        <v>-105.3272</v>
      </c>
      <c r="M117">
        <v>200</v>
      </c>
      <c r="N117" t="str">
        <f t="shared" si="2"/>
        <v>Republican</v>
      </c>
      <c r="O117" t="s">
        <v>43</v>
      </c>
      <c r="P117">
        <v>0.14399999999999999</v>
      </c>
      <c r="Q117">
        <v>1321000</v>
      </c>
      <c r="R117" t="s">
        <v>1344</v>
      </c>
    </row>
    <row r="118" spans="1:18">
      <c r="A118">
        <v>104</v>
      </c>
      <c r="B118">
        <f>VLOOKUP(A118,year_congress_lookup!$A$1:$B$10,2)</f>
        <v>1996</v>
      </c>
      <c r="C118">
        <v>14213</v>
      </c>
      <c r="D118" s="1" t="s">
        <v>1794</v>
      </c>
      <c r="E118" t="s">
        <v>0</v>
      </c>
      <c r="F118" t="str">
        <f>VLOOKUP(E118&amp;"*",state_latlong_lookup!$A$1:$D$56,2,FALSE)</f>
        <v>CT</v>
      </c>
      <c r="G118" t="str">
        <f>VLOOKUP(E118&amp;"*",state_latlong_lookup!$A$1:$D$56,1,FALSE)</f>
        <v>CONNECTICUT</v>
      </c>
      <c r="H118" t="str">
        <f t="shared" si="3"/>
        <v>104_CT_00</v>
      </c>
      <c r="I118">
        <f>IF(B118=2012,IF(D118="00",K118,VLOOKUP(H118,district_latlong_lookup!$A$1:$F$439,5,FALSE)),0)</f>
        <v>0</v>
      </c>
      <c r="J118">
        <f>IF(B118=2012,IF(D118="00",L118,VLOOKUP(H118,district_latlong_lookup!$A$1:$F$439,6,FALSE)),0)</f>
        <v>0</v>
      </c>
      <c r="K118">
        <f>VLOOKUP(E118&amp;"*",state_latlong_lookup!$A$1:$D$56,3,FALSE)</f>
        <v>41.583399999999997</v>
      </c>
      <c r="L118">
        <f>VLOOKUP(E118&amp;"*",state_latlong_lookup!$A$1:$D$56,4,FALSE)</f>
        <v>-72.762200000000007</v>
      </c>
      <c r="M118">
        <v>100</v>
      </c>
      <c r="N118" t="str">
        <f t="shared" si="2"/>
        <v>Democrat</v>
      </c>
      <c r="O118" t="s">
        <v>200</v>
      </c>
      <c r="P118">
        <v>-0.38100000000000001</v>
      </c>
      <c r="Q118">
        <v>493000</v>
      </c>
      <c r="R118" t="s">
        <v>1345</v>
      </c>
    </row>
    <row r="119" spans="1:18">
      <c r="A119">
        <v>104</v>
      </c>
      <c r="B119">
        <f>VLOOKUP(A119,year_congress_lookup!$A$1:$B$10,2)</f>
        <v>1996</v>
      </c>
      <c r="C119">
        <v>15704</v>
      </c>
      <c r="D119" s="1" t="s">
        <v>1794</v>
      </c>
      <c r="E119" t="s">
        <v>0</v>
      </c>
      <c r="F119" t="str">
        <f>VLOOKUP(E119&amp;"*",state_latlong_lookup!$A$1:$D$56,2,FALSE)</f>
        <v>CT</v>
      </c>
      <c r="G119" t="str">
        <f>VLOOKUP(E119&amp;"*",state_latlong_lookup!$A$1:$D$56,1,FALSE)</f>
        <v>CONNECTICUT</v>
      </c>
      <c r="H119" t="str">
        <f t="shared" si="3"/>
        <v>104_CT_00</v>
      </c>
      <c r="I119">
        <f>IF(B119=2012,IF(D119="00",K119,VLOOKUP(H119,district_latlong_lookup!$A$1:$F$439,5,FALSE)),0)</f>
        <v>0</v>
      </c>
      <c r="J119">
        <f>IF(B119=2012,IF(D119="00",L119,VLOOKUP(H119,district_latlong_lookup!$A$1:$F$439,6,FALSE)),0)</f>
        <v>0</v>
      </c>
      <c r="K119">
        <f>VLOOKUP(E119&amp;"*",state_latlong_lookup!$A$1:$D$56,3,FALSE)</f>
        <v>41.583399999999997</v>
      </c>
      <c r="L119">
        <f>VLOOKUP(E119&amp;"*",state_latlong_lookup!$A$1:$D$56,4,FALSE)</f>
        <v>-72.762200000000007</v>
      </c>
      <c r="M119">
        <v>100</v>
      </c>
      <c r="N119" t="str">
        <f t="shared" si="2"/>
        <v>Democrat</v>
      </c>
      <c r="O119" t="s">
        <v>242</v>
      </c>
      <c r="P119">
        <v>-0.25800000000000001</v>
      </c>
      <c r="Q119">
        <v>1070000</v>
      </c>
      <c r="R119" t="s">
        <v>1346</v>
      </c>
    </row>
    <row r="120" spans="1:18">
      <c r="A120">
        <v>104</v>
      </c>
      <c r="B120">
        <f>VLOOKUP(A120,year_congress_lookup!$A$1:$B$10,2)</f>
        <v>1996</v>
      </c>
      <c r="C120">
        <v>14101</v>
      </c>
      <c r="D120" s="1" t="s">
        <v>1794</v>
      </c>
      <c r="E120" t="s">
        <v>3</v>
      </c>
      <c r="F120" t="str">
        <f>VLOOKUP(E120&amp;"*",state_latlong_lookup!$A$1:$D$56,2,FALSE)</f>
        <v>DE</v>
      </c>
      <c r="G120" t="str">
        <f>VLOOKUP(E120&amp;"*",state_latlong_lookup!$A$1:$D$56,1,FALSE)</f>
        <v>DELAWARE</v>
      </c>
      <c r="H120" t="str">
        <f t="shared" si="3"/>
        <v>104_DE_00</v>
      </c>
      <c r="I120">
        <f>IF(B120=2012,IF(D120="00",K120,VLOOKUP(H120,district_latlong_lookup!$A$1:$F$439,5,FALSE)),0)</f>
        <v>0</v>
      </c>
      <c r="J120">
        <f>IF(B120=2012,IF(D120="00",L120,VLOOKUP(H120,district_latlong_lookup!$A$1:$F$439,6,FALSE)),0)</f>
        <v>0</v>
      </c>
      <c r="K120">
        <f>VLOOKUP(E120&amp;"*",state_latlong_lookup!$A$1:$D$56,3,FALSE)</f>
        <v>39.349800000000002</v>
      </c>
      <c r="L120">
        <f>VLOOKUP(E120&amp;"*",state_latlong_lookup!$A$1:$D$56,4,FALSE)</f>
        <v>-75.514799999999994</v>
      </c>
      <c r="M120">
        <v>100</v>
      </c>
      <c r="N120" t="str">
        <f t="shared" si="2"/>
        <v>Democrat</v>
      </c>
      <c r="O120" t="s">
        <v>220</v>
      </c>
      <c r="P120">
        <v>-0.32800000000000001</v>
      </c>
      <c r="Q120">
        <v>1535000</v>
      </c>
      <c r="R120" t="s">
        <v>1347</v>
      </c>
    </row>
    <row r="121" spans="1:18">
      <c r="A121">
        <v>104</v>
      </c>
      <c r="B121">
        <f>VLOOKUP(A121,year_congress_lookup!$A$1:$B$10,2)</f>
        <v>1996</v>
      </c>
      <c r="C121">
        <v>11044</v>
      </c>
      <c r="D121" s="1" t="s">
        <v>1794</v>
      </c>
      <c r="E121" t="s">
        <v>3</v>
      </c>
      <c r="F121" t="str">
        <f>VLOOKUP(E121&amp;"*",state_latlong_lookup!$A$1:$D$56,2,FALSE)</f>
        <v>DE</v>
      </c>
      <c r="G121" t="str">
        <f>VLOOKUP(E121&amp;"*",state_latlong_lookup!$A$1:$D$56,1,FALSE)</f>
        <v>DELAWARE</v>
      </c>
      <c r="H121" t="str">
        <f t="shared" si="3"/>
        <v>104_DE_00</v>
      </c>
      <c r="I121">
        <f>IF(B121=2012,IF(D121="00",K121,VLOOKUP(H121,district_latlong_lookup!$A$1:$F$439,5,FALSE)),0)</f>
        <v>0</v>
      </c>
      <c r="J121">
        <f>IF(B121=2012,IF(D121="00",L121,VLOOKUP(H121,district_latlong_lookup!$A$1:$F$439,6,FALSE)),0)</f>
        <v>0</v>
      </c>
      <c r="K121">
        <f>VLOOKUP(E121&amp;"*",state_latlong_lookup!$A$1:$D$56,3,FALSE)</f>
        <v>39.349800000000002</v>
      </c>
      <c r="L121">
        <f>VLOOKUP(E121&amp;"*",state_latlong_lookup!$A$1:$D$56,4,FALSE)</f>
        <v>-75.514799999999994</v>
      </c>
      <c r="M121">
        <v>200</v>
      </c>
      <c r="N121" t="str">
        <f t="shared" si="2"/>
        <v>Republican</v>
      </c>
      <c r="O121" t="s">
        <v>243</v>
      </c>
      <c r="P121">
        <v>0.26</v>
      </c>
      <c r="Q121">
        <v>1922000</v>
      </c>
      <c r="R121" t="s">
        <v>1348</v>
      </c>
    </row>
    <row r="122" spans="1:18">
      <c r="A122">
        <v>104</v>
      </c>
      <c r="B122">
        <f>VLOOKUP(A122,year_congress_lookup!$A$1:$B$10,2)</f>
        <v>1996</v>
      </c>
      <c r="C122">
        <v>15503</v>
      </c>
      <c r="D122" s="1" t="s">
        <v>1794</v>
      </c>
      <c r="E122" t="s">
        <v>81</v>
      </c>
      <c r="F122" t="str">
        <f>VLOOKUP(E122&amp;"*",state_latlong_lookup!$A$1:$D$56,2,FALSE)</f>
        <v>FL</v>
      </c>
      <c r="G122" t="str">
        <f>VLOOKUP(E122&amp;"*",state_latlong_lookup!$A$1:$D$56,1,FALSE)</f>
        <v>FLORIDA</v>
      </c>
      <c r="H122" t="str">
        <f t="shared" si="3"/>
        <v>104_FL_00</v>
      </c>
      <c r="I122">
        <f>IF(B122=2012,IF(D122="00",K122,VLOOKUP(H122,district_latlong_lookup!$A$1:$F$439,5,FALSE)),0)</f>
        <v>0</v>
      </c>
      <c r="J122">
        <f>IF(B122=2012,IF(D122="00",L122,VLOOKUP(H122,district_latlong_lookup!$A$1:$F$439,6,FALSE)),0)</f>
        <v>0</v>
      </c>
      <c r="K122">
        <f>VLOOKUP(E122&amp;"*",state_latlong_lookup!$A$1:$D$56,3,FALSE)</f>
        <v>27.833300000000001</v>
      </c>
      <c r="L122">
        <f>VLOOKUP(E122&amp;"*",state_latlong_lookup!$A$1:$D$56,4,FALSE)</f>
        <v>-81.716999999999999</v>
      </c>
      <c r="M122">
        <v>100</v>
      </c>
      <c r="N122" t="str">
        <f t="shared" si="2"/>
        <v>Democrat</v>
      </c>
      <c r="O122" t="s">
        <v>244</v>
      </c>
      <c r="P122">
        <v>-0.28199999999999997</v>
      </c>
      <c r="Q122">
        <v>707000</v>
      </c>
      <c r="R122" t="s">
        <v>1349</v>
      </c>
    </row>
    <row r="123" spans="1:18">
      <c r="A123">
        <v>104</v>
      </c>
      <c r="B123">
        <f>VLOOKUP(A123,year_congress_lookup!$A$1:$B$10,2)</f>
        <v>1996</v>
      </c>
      <c r="C123">
        <v>15037</v>
      </c>
      <c r="D123" s="1" t="s">
        <v>1794</v>
      </c>
      <c r="E123" t="s">
        <v>81</v>
      </c>
      <c r="F123" t="str">
        <f>VLOOKUP(E123&amp;"*",state_latlong_lookup!$A$1:$D$56,2,FALSE)</f>
        <v>FL</v>
      </c>
      <c r="G123" t="str">
        <f>VLOOKUP(E123&amp;"*",state_latlong_lookup!$A$1:$D$56,1,FALSE)</f>
        <v>FLORIDA</v>
      </c>
      <c r="H123" t="str">
        <f t="shared" si="3"/>
        <v>104_FL_00</v>
      </c>
      <c r="I123">
        <f>IF(B123=2012,IF(D123="00",K123,VLOOKUP(H123,district_latlong_lookup!$A$1:$F$439,5,FALSE)),0)</f>
        <v>0</v>
      </c>
      <c r="J123">
        <f>IF(B123=2012,IF(D123="00",L123,VLOOKUP(H123,district_latlong_lookup!$A$1:$F$439,6,FALSE)),0)</f>
        <v>0</v>
      </c>
      <c r="K123">
        <f>VLOOKUP(E123&amp;"*",state_latlong_lookup!$A$1:$D$56,3,FALSE)</f>
        <v>27.833300000000001</v>
      </c>
      <c r="L123">
        <f>VLOOKUP(E123&amp;"*",state_latlong_lookup!$A$1:$D$56,4,FALSE)</f>
        <v>-81.716999999999999</v>
      </c>
      <c r="M123">
        <v>200</v>
      </c>
      <c r="N123" t="str">
        <f t="shared" si="2"/>
        <v>Republican</v>
      </c>
      <c r="O123" t="s">
        <v>258</v>
      </c>
      <c r="P123">
        <v>0.39</v>
      </c>
      <c r="Q123">
        <v>0</v>
      </c>
    </row>
    <row r="124" spans="1:18">
      <c r="A124">
        <v>104</v>
      </c>
      <c r="B124">
        <f>VLOOKUP(A124,year_congress_lookup!$A$1:$B$10,2)</f>
        <v>1996</v>
      </c>
      <c r="C124">
        <v>49301</v>
      </c>
      <c r="D124" s="1" t="s">
        <v>1794</v>
      </c>
      <c r="E124" t="s">
        <v>4</v>
      </c>
      <c r="F124" t="str">
        <f>VLOOKUP(E124&amp;"*",state_latlong_lookup!$A$1:$D$56,2,FALSE)</f>
        <v>GA</v>
      </c>
      <c r="G124" t="str">
        <f>VLOOKUP(E124&amp;"*",state_latlong_lookup!$A$1:$D$56,1,FALSE)</f>
        <v>GEORGIA</v>
      </c>
      <c r="H124" t="str">
        <f t="shared" si="3"/>
        <v>104_GA_00</v>
      </c>
      <c r="I124">
        <f>IF(B124=2012,IF(D124="00",K124,VLOOKUP(H124,district_latlong_lookup!$A$1:$F$439,5,FALSE)),0)</f>
        <v>0</v>
      </c>
      <c r="J124">
        <f>IF(B124=2012,IF(D124="00",L124,VLOOKUP(H124,district_latlong_lookup!$A$1:$F$439,6,FALSE)),0)</f>
        <v>0</v>
      </c>
      <c r="K124">
        <f>VLOOKUP(E124&amp;"*",state_latlong_lookup!$A$1:$D$56,3,FALSE)</f>
        <v>32.986600000000003</v>
      </c>
      <c r="L124">
        <f>VLOOKUP(E124&amp;"*",state_latlong_lookup!$A$1:$D$56,4,FALSE)</f>
        <v>-83.648700000000005</v>
      </c>
      <c r="M124">
        <v>200</v>
      </c>
      <c r="N124" t="str">
        <f t="shared" si="2"/>
        <v>Republican</v>
      </c>
      <c r="O124" t="s">
        <v>290</v>
      </c>
      <c r="P124">
        <v>0.41399999999999998</v>
      </c>
      <c r="Q124">
        <v>1036000</v>
      </c>
      <c r="R124" t="s">
        <v>1350</v>
      </c>
    </row>
    <row r="125" spans="1:18">
      <c r="A125">
        <v>104</v>
      </c>
      <c r="B125">
        <f>VLOOKUP(A125,year_congress_lookup!$A$1:$B$10,2)</f>
        <v>1996</v>
      </c>
      <c r="C125">
        <v>14108</v>
      </c>
      <c r="D125" s="1" t="s">
        <v>1794</v>
      </c>
      <c r="E125" t="s">
        <v>4</v>
      </c>
      <c r="F125" t="str">
        <f>VLOOKUP(E125&amp;"*",state_latlong_lookup!$A$1:$D$56,2,FALSE)</f>
        <v>GA</v>
      </c>
      <c r="G125" t="str">
        <f>VLOOKUP(E125&amp;"*",state_latlong_lookup!$A$1:$D$56,1,FALSE)</f>
        <v>GEORGIA</v>
      </c>
      <c r="H125" t="str">
        <f t="shared" si="3"/>
        <v>104_GA_00</v>
      </c>
      <c r="I125">
        <f>IF(B125=2012,IF(D125="00",K125,VLOOKUP(H125,district_latlong_lookup!$A$1:$F$439,5,FALSE)),0)</f>
        <v>0</v>
      </c>
      <c r="J125">
        <f>IF(B125=2012,IF(D125="00",L125,VLOOKUP(H125,district_latlong_lookup!$A$1:$F$439,6,FALSE)),0)</f>
        <v>0</v>
      </c>
      <c r="K125">
        <f>VLOOKUP(E125&amp;"*",state_latlong_lookup!$A$1:$D$56,3,FALSE)</f>
        <v>32.986600000000003</v>
      </c>
      <c r="L125">
        <f>VLOOKUP(E125&amp;"*",state_latlong_lookup!$A$1:$D$56,4,FALSE)</f>
        <v>-83.648700000000005</v>
      </c>
      <c r="M125">
        <v>100</v>
      </c>
      <c r="N125" t="str">
        <f t="shared" si="2"/>
        <v>Democrat</v>
      </c>
      <c r="O125" t="s">
        <v>221</v>
      </c>
      <c r="P125">
        <v>-0.17</v>
      </c>
      <c r="Q125">
        <v>0</v>
      </c>
    </row>
    <row r="126" spans="1:18">
      <c r="A126">
        <v>104</v>
      </c>
      <c r="B126">
        <f>VLOOKUP(A126,year_congress_lookup!$A$1:$B$10,2)</f>
        <v>1996</v>
      </c>
      <c r="C126">
        <v>14400</v>
      </c>
      <c r="D126" s="1" t="s">
        <v>1794</v>
      </c>
      <c r="E126" t="s">
        <v>201</v>
      </c>
      <c r="F126" t="str">
        <f>VLOOKUP(E126&amp;"*",state_latlong_lookup!$A$1:$D$56,2,FALSE)</f>
        <v>HI</v>
      </c>
      <c r="G126" t="str">
        <f>VLOOKUP(E126&amp;"*",state_latlong_lookup!$A$1:$D$56,1,FALSE)</f>
        <v>HAWAII</v>
      </c>
      <c r="H126" t="str">
        <f t="shared" si="3"/>
        <v>104_HI_00</v>
      </c>
      <c r="I126">
        <f>IF(B126=2012,IF(D126="00",K126,VLOOKUP(H126,district_latlong_lookup!$A$1:$F$439,5,FALSE)),0)</f>
        <v>0</v>
      </c>
      <c r="J126">
        <f>IF(B126=2012,IF(D126="00",L126,VLOOKUP(H126,district_latlong_lookup!$A$1:$F$439,6,FALSE)),0)</f>
        <v>0</v>
      </c>
      <c r="K126">
        <f>VLOOKUP(E126&amp;"*",state_latlong_lookup!$A$1:$D$56,3,FALSE)</f>
        <v>21.1098</v>
      </c>
      <c r="L126">
        <f>VLOOKUP(E126&amp;"*",state_latlong_lookup!$A$1:$D$56,4,FALSE)</f>
        <v>-157.53110000000001</v>
      </c>
      <c r="M126">
        <v>100</v>
      </c>
      <c r="N126" t="str">
        <f t="shared" si="2"/>
        <v>Democrat</v>
      </c>
      <c r="O126" t="s">
        <v>245</v>
      </c>
      <c r="P126">
        <v>-0.41499999999999998</v>
      </c>
      <c r="Q126">
        <v>610000</v>
      </c>
      <c r="R126" t="s">
        <v>1351</v>
      </c>
    </row>
    <row r="127" spans="1:18">
      <c r="A127">
        <v>104</v>
      </c>
      <c r="B127">
        <f>VLOOKUP(A127,year_congress_lookup!$A$1:$B$10,2)</f>
        <v>1996</v>
      </c>
      <c r="C127">
        <v>4812</v>
      </c>
      <c r="D127" s="1" t="s">
        <v>1794</v>
      </c>
      <c r="E127" t="s">
        <v>201</v>
      </c>
      <c r="F127" t="str">
        <f>VLOOKUP(E127&amp;"*",state_latlong_lookup!$A$1:$D$56,2,FALSE)</f>
        <v>HI</v>
      </c>
      <c r="G127" t="str">
        <f>VLOOKUP(E127&amp;"*",state_latlong_lookup!$A$1:$D$56,1,FALSE)</f>
        <v>HAWAII</v>
      </c>
      <c r="H127" t="str">
        <f t="shared" si="3"/>
        <v>104_HI_00</v>
      </c>
      <c r="I127">
        <f>IF(B127=2012,IF(D127="00",K127,VLOOKUP(H127,district_latlong_lookup!$A$1:$F$439,5,FALSE)),0)</f>
        <v>0</v>
      </c>
      <c r="J127">
        <f>IF(B127=2012,IF(D127="00",L127,VLOOKUP(H127,district_latlong_lookup!$A$1:$F$439,6,FALSE)),0)</f>
        <v>0</v>
      </c>
      <c r="K127">
        <f>VLOOKUP(E127&amp;"*",state_latlong_lookup!$A$1:$D$56,3,FALSE)</f>
        <v>21.1098</v>
      </c>
      <c r="L127">
        <f>VLOOKUP(E127&amp;"*",state_latlong_lookup!$A$1:$D$56,4,FALSE)</f>
        <v>-157.53110000000001</v>
      </c>
      <c r="M127">
        <v>100</v>
      </c>
      <c r="N127" t="str">
        <f t="shared" si="2"/>
        <v>Democrat</v>
      </c>
      <c r="O127" t="s">
        <v>204</v>
      </c>
      <c r="P127">
        <v>-0.34599999999999997</v>
      </c>
      <c r="Q127">
        <v>0</v>
      </c>
    </row>
    <row r="128" spans="1:18">
      <c r="A128">
        <v>104</v>
      </c>
      <c r="B128">
        <f>VLOOKUP(A128,year_congress_lookup!$A$1:$B$10,2)</f>
        <v>1996</v>
      </c>
      <c r="C128">
        <v>14809</v>
      </c>
      <c r="D128" s="1" t="s">
        <v>1794</v>
      </c>
      <c r="E128" t="s">
        <v>125</v>
      </c>
      <c r="F128" t="str">
        <f>VLOOKUP(E128&amp;"*",state_latlong_lookup!$A$1:$D$56,2,FALSE)</f>
        <v>ID</v>
      </c>
      <c r="G128" t="str">
        <f>VLOOKUP(E128&amp;"*",state_latlong_lookup!$A$1:$D$56,1,FALSE)</f>
        <v>IDAHO</v>
      </c>
      <c r="H128" t="str">
        <f t="shared" si="3"/>
        <v>104_ID_00</v>
      </c>
      <c r="I128">
        <f>IF(B128=2012,IF(D128="00",K128,VLOOKUP(H128,district_latlong_lookup!$A$1:$F$439,5,FALSE)),0)</f>
        <v>0</v>
      </c>
      <c r="J128">
        <f>IF(B128=2012,IF(D128="00",L128,VLOOKUP(H128,district_latlong_lookup!$A$1:$F$439,6,FALSE)),0)</f>
        <v>0</v>
      </c>
      <c r="K128">
        <f>VLOOKUP(E128&amp;"*",state_latlong_lookup!$A$1:$D$56,3,FALSE)</f>
        <v>44.239400000000003</v>
      </c>
      <c r="L128">
        <f>VLOOKUP(E128&amp;"*",state_latlong_lookup!$A$1:$D$56,4,FALSE)</f>
        <v>-114.5103</v>
      </c>
      <c r="M128">
        <v>200</v>
      </c>
      <c r="N128" t="str">
        <f t="shared" si="2"/>
        <v>Republican</v>
      </c>
      <c r="O128" t="s">
        <v>259</v>
      </c>
      <c r="P128">
        <v>0.55200000000000005</v>
      </c>
      <c r="Q128">
        <v>2451000</v>
      </c>
      <c r="R128" t="s">
        <v>1352</v>
      </c>
    </row>
    <row r="129" spans="1:18">
      <c r="A129">
        <v>104</v>
      </c>
      <c r="B129">
        <f>VLOOKUP(A129,year_congress_lookup!$A$1:$B$10,2)</f>
        <v>1996</v>
      </c>
      <c r="C129">
        <v>49302</v>
      </c>
      <c r="D129" s="1" t="s">
        <v>1794</v>
      </c>
      <c r="E129" t="s">
        <v>125</v>
      </c>
      <c r="F129" t="str">
        <f>VLOOKUP(E129&amp;"*",state_latlong_lookup!$A$1:$D$56,2,FALSE)</f>
        <v>ID</v>
      </c>
      <c r="G129" t="str">
        <f>VLOOKUP(E129&amp;"*",state_latlong_lookup!$A$1:$D$56,1,FALSE)</f>
        <v>IDAHO</v>
      </c>
      <c r="H129" t="str">
        <f t="shared" si="3"/>
        <v>104_ID_00</v>
      </c>
      <c r="I129">
        <f>IF(B129=2012,IF(D129="00",K129,VLOOKUP(H129,district_latlong_lookup!$A$1:$F$439,5,FALSE)),0)</f>
        <v>0</v>
      </c>
      <c r="J129">
        <f>IF(B129=2012,IF(D129="00",L129,VLOOKUP(H129,district_latlong_lookup!$A$1:$F$439,6,FALSE)),0)</f>
        <v>0</v>
      </c>
      <c r="K129">
        <f>VLOOKUP(E129&amp;"*",state_latlong_lookup!$A$1:$D$56,3,FALSE)</f>
        <v>44.239400000000003</v>
      </c>
      <c r="L129">
        <f>VLOOKUP(E129&amp;"*",state_latlong_lookup!$A$1:$D$56,4,FALSE)</f>
        <v>-114.5103</v>
      </c>
      <c r="M129">
        <v>200</v>
      </c>
      <c r="N129" t="str">
        <f t="shared" si="2"/>
        <v>Republican</v>
      </c>
      <c r="O129" t="s">
        <v>291</v>
      </c>
      <c r="P129">
        <v>0.49199999999999999</v>
      </c>
      <c r="Q129">
        <v>937000</v>
      </c>
      <c r="R129" t="s">
        <v>1353</v>
      </c>
    </row>
    <row r="130" spans="1:18">
      <c r="A130">
        <v>104</v>
      </c>
      <c r="B130">
        <f>VLOOKUP(A130,year_congress_lookup!$A$1:$B$10,2)</f>
        <v>1996</v>
      </c>
      <c r="C130">
        <v>49303</v>
      </c>
      <c r="D130" s="1" t="s">
        <v>1794</v>
      </c>
      <c r="E130" t="s">
        <v>46</v>
      </c>
      <c r="F130" t="str">
        <f>VLOOKUP(E130&amp;"*",state_latlong_lookup!$A$1:$D$56,2,FALSE)</f>
        <v>IL</v>
      </c>
      <c r="G130" t="str">
        <f>VLOOKUP(E130&amp;"*",state_latlong_lookup!$A$1:$D$56,1,FALSE)</f>
        <v>ILLINOIS</v>
      </c>
      <c r="H130" t="str">
        <f t="shared" si="3"/>
        <v>104_IL_00</v>
      </c>
      <c r="I130">
        <f>IF(B130=2012,IF(D130="00",K130,VLOOKUP(H130,district_latlong_lookup!$A$1:$F$439,5,FALSE)),0)</f>
        <v>0</v>
      </c>
      <c r="J130">
        <f>IF(B130=2012,IF(D130="00",L130,VLOOKUP(H130,district_latlong_lookup!$A$1:$F$439,6,FALSE)),0)</f>
        <v>0</v>
      </c>
      <c r="K130">
        <f>VLOOKUP(E130&amp;"*",state_latlong_lookup!$A$1:$D$56,3,FALSE)</f>
        <v>40.336300000000001</v>
      </c>
      <c r="L130">
        <f>VLOOKUP(E130&amp;"*",state_latlong_lookup!$A$1:$D$56,4,FALSE)</f>
        <v>-89.002200000000002</v>
      </c>
      <c r="M130">
        <v>100</v>
      </c>
      <c r="N130" t="str">
        <f t="shared" ref="N130:N193" si="4">IF(M130=100,"Democrat",IF(M130=200,"Republican",IF(M130=328,"Independent")))</f>
        <v>Democrat</v>
      </c>
      <c r="O130" t="s">
        <v>292</v>
      </c>
      <c r="P130">
        <v>-0.41399999999999998</v>
      </c>
      <c r="Q130">
        <v>0</v>
      </c>
      <c r="R130" t="s">
        <v>1354</v>
      </c>
    </row>
    <row r="131" spans="1:18">
      <c r="A131">
        <v>104</v>
      </c>
      <c r="B131">
        <f>VLOOKUP(A131,year_congress_lookup!$A$1:$B$10,2)</f>
        <v>1996</v>
      </c>
      <c r="C131">
        <v>14275</v>
      </c>
      <c r="D131" s="1" t="s">
        <v>1794</v>
      </c>
      <c r="E131" t="s">
        <v>46</v>
      </c>
      <c r="F131" t="str">
        <f>VLOOKUP(E131&amp;"*",state_latlong_lookup!$A$1:$D$56,2,FALSE)</f>
        <v>IL</v>
      </c>
      <c r="G131" t="str">
        <f>VLOOKUP(E131&amp;"*",state_latlong_lookup!$A$1:$D$56,1,FALSE)</f>
        <v>ILLINOIS</v>
      </c>
      <c r="H131" t="str">
        <f t="shared" ref="H131:H194" si="5">CONCATENATE(A131,"_",F131,"_",D131)</f>
        <v>104_IL_00</v>
      </c>
      <c r="I131">
        <f>IF(B131=2012,IF(D131="00",K131,VLOOKUP(H131,district_latlong_lookup!$A$1:$F$439,5,FALSE)),0)</f>
        <v>0</v>
      </c>
      <c r="J131">
        <f>IF(B131=2012,IF(D131="00",L131,VLOOKUP(H131,district_latlong_lookup!$A$1:$F$439,6,FALSE)),0)</f>
        <v>0</v>
      </c>
      <c r="K131">
        <f>VLOOKUP(E131&amp;"*",state_latlong_lookup!$A$1:$D$56,3,FALSE)</f>
        <v>40.336300000000001</v>
      </c>
      <c r="L131">
        <f>VLOOKUP(E131&amp;"*",state_latlong_lookup!$A$1:$D$56,4,FALSE)</f>
        <v>-89.002200000000002</v>
      </c>
      <c r="M131">
        <v>100</v>
      </c>
      <c r="N131" t="str">
        <f t="shared" si="4"/>
        <v>Democrat</v>
      </c>
      <c r="O131" t="s">
        <v>146</v>
      </c>
      <c r="P131">
        <v>-0.45200000000000001</v>
      </c>
      <c r="Q131">
        <v>2324000</v>
      </c>
      <c r="R131" t="s">
        <v>1355</v>
      </c>
    </row>
    <row r="132" spans="1:18">
      <c r="A132">
        <v>104</v>
      </c>
      <c r="B132">
        <f>VLOOKUP(A132,year_congress_lookup!$A$1:$B$10,2)</f>
        <v>1996</v>
      </c>
      <c r="C132">
        <v>14806</v>
      </c>
      <c r="D132" s="1" t="s">
        <v>1794</v>
      </c>
      <c r="E132" t="s">
        <v>45</v>
      </c>
      <c r="F132" t="str">
        <f>VLOOKUP(E132&amp;"*",state_latlong_lookup!$A$1:$D$56,2,FALSE)</f>
        <v>IN</v>
      </c>
      <c r="G132" t="str">
        <f>VLOOKUP(E132&amp;"*",state_latlong_lookup!$A$1:$D$56,1,FALSE)</f>
        <v>INDIANA</v>
      </c>
      <c r="H132" t="str">
        <f t="shared" si="5"/>
        <v>104_IN_00</v>
      </c>
      <c r="I132">
        <f>IF(B132=2012,IF(D132="00",K132,VLOOKUP(H132,district_latlong_lookup!$A$1:$F$439,5,FALSE)),0)</f>
        <v>0</v>
      </c>
      <c r="J132">
        <f>IF(B132=2012,IF(D132="00",L132,VLOOKUP(H132,district_latlong_lookup!$A$1:$F$439,6,FALSE)),0)</f>
        <v>0</v>
      </c>
      <c r="K132">
        <f>VLOOKUP(E132&amp;"*",state_latlong_lookup!$A$1:$D$56,3,FALSE)</f>
        <v>39.864699999999999</v>
      </c>
      <c r="L132">
        <f>VLOOKUP(E132&amp;"*",state_latlong_lookup!$A$1:$D$56,4,FALSE)</f>
        <v>-86.260400000000004</v>
      </c>
      <c r="M132">
        <v>200</v>
      </c>
      <c r="N132" t="str">
        <f t="shared" si="4"/>
        <v>Republican</v>
      </c>
      <c r="O132" t="s">
        <v>260</v>
      </c>
      <c r="P132">
        <v>0.41699999999999998</v>
      </c>
      <c r="Q132">
        <v>1252000</v>
      </c>
      <c r="R132" t="s">
        <v>1356</v>
      </c>
    </row>
    <row r="133" spans="1:18">
      <c r="A133">
        <v>104</v>
      </c>
      <c r="B133">
        <f>VLOOKUP(A133,year_congress_lookup!$A$1:$B$10,2)</f>
        <v>1996</v>
      </c>
      <c r="C133">
        <v>14506</v>
      </c>
      <c r="D133" s="1" t="s">
        <v>1794</v>
      </c>
      <c r="E133" t="s">
        <v>45</v>
      </c>
      <c r="F133" t="str">
        <f>VLOOKUP(E133&amp;"*",state_latlong_lookup!$A$1:$D$56,2,FALSE)</f>
        <v>IN</v>
      </c>
      <c r="G133" t="str">
        <f>VLOOKUP(E133&amp;"*",state_latlong_lookup!$A$1:$D$56,1,FALSE)</f>
        <v>INDIANA</v>
      </c>
      <c r="H133" t="str">
        <f t="shared" si="5"/>
        <v>104_IN_00</v>
      </c>
      <c r="I133">
        <f>IF(B133=2012,IF(D133="00",K133,VLOOKUP(H133,district_latlong_lookup!$A$1:$F$439,5,FALSE)),0)</f>
        <v>0</v>
      </c>
      <c r="J133">
        <f>IF(B133=2012,IF(D133="00",L133,VLOOKUP(H133,district_latlong_lookup!$A$1:$F$439,6,FALSE)),0)</f>
        <v>0</v>
      </c>
      <c r="K133">
        <f>VLOOKUP(E133&amp;"*",state_latlong_lookup!$A$1:$D$56,3,FALSE)</f>
        <v>39.864699999999999</v>
      </c>
      <c r="L133">
        <f>VLOOKUP(E133&amp;"*",state_latlong_lookup!$A$1:$D$56,4,FALSE)</f>
        <v>-86.260400000000004</v>
      </c>
      <c r="M133">
        <v>200</v>
      </c>
      <c r="N133" t="str">
        <f t="shared" si="4"/>
        <v>Republican</v>
      </c>
      <c r="O133" t="s">
        <v>227</v>
      </c>
      <c r="P133">
        <v>0.28399999999999997</v>
      </c>
      <c r="Q133">
        <v>3371000</v>
      </c>
      <c r="R133" t="s">
        <v>1357</v>
      </c>
    </row>
    <row r="134" spans="1:18">
      <c r="A134">
        <v>104</v>
      </c>
      <c r="B134">
        <f>VLOOKUP(A134,year_congress_lookup!$A$1:$B$10,2)</f>
        <v>1996</v>
      </c>
      <c r="C134">
        <v>14226</v>
      </c>
      <c r="D134" s="1" t="s">
        <v>1794</v>
      </c>
      <c r="E134" t="s">
        <v>84</v>
      </c>
      <c r="F134" t="str">
        <f>VLOOKUP(E134&amp;"*",state_latlong_lookup!$A$1:$D$56,2,FALSE)</f>
        <v>IA</v>
      </c>
      <c r="G134" t="str">
        <f>VLOOKUP(E134&amp;"*",state_latlong_lookup!$A$1:$D$56,1,FALSE)</f>
        <v>IOWA</v>
      </c>
      <c r="H134" t="str">
        <f t="shared" si="5"/>
        <v>104_IA_00</v>
      </c>
      <c r="I134">
        <f>IF(B134=2012,IF(D134="00",K134,VLOOKUP(H134,district_latlong_lookup!$A$1:$F$439,5,FALSE)),0)</f>
        <v>0</v>
      </c>
      <c r="J134">
        <f>IF(B134=2012,IF(D134="00",L134,VLOOKUP(H134,district_latlong_lookup!$A$1:$F$439,6,FALSE)),0)</f>
        <v>0</v>
      </c>
      <c r="K134">
        <f>VLOOKUP(E134&amp;"*",state_latlong_lookup!$A$1:$D$56,3,FALSE)</f>
        <v>42.004600000000003</v>
      </c>
      <c r="L134">
        <f>VLOOKUP(E134&amp;"*",state_latlong_lookup!$A$1:$D$56,4,FALSE)</f>
        <v>-93.213999999999999</v>
      </c>
      <c r="M134">
        <v>200</v>
      </c>
      <c r="N134" t="str">
        <f t="shared" si="4"/>
        <v>Republican</v>
      </c>
      <c r="O134" t="s">
        <v>261</v>
      </c>
      <c r="P134">
        <v>0.33100000000000002</v>
      </c>
      <c r="Q134">
        <v>0</v>
      </c>
    </row>
    <row r="135" spans="1:18">
      <c r="A135">
        <v>104</v>
      </c>
      <c r="B135">
        <f>VLOOKUP(A135,year_congress_lookup!$A$1:$B$10,2)</f>
        <v>1996</v>
      </c>
      <c r="C135">
        <v>14230</v>
      </c>
      <c r="D135" s="1" t="s">
        <v>1794</v>
      </c>
      <c r="E135" t="s">
        <v>84</v>
      </c>
      <c r="F135" t="str">
        <f>VLOOKUP(E135&amp;"*",state_latlong_lookup!$A$1:$D$56,2,FALSE)</f>
        <v>IA</v>
      </c>
      <c r="G135" t="str">
        <f>VLOOKUP(E135&amp;"*",state_latlong_lookup!$A$1:$D$56,1,FALSE)</f>
        <v>IOWA</v>
      </c>
      <c r="H135" t="str">
        <f t="shared" si="5"/>
        <v>104_IA_00</v>
      </c>
      <c r="I135">
        <f>IF(B135=2012,IF(D135="00",K135,VLOOKUP(H135,district_latlong_lookup!$A$1:$F$439,5,FALSE)),0)</f>
        <v>0</v>
      </c>
      <c r="J135">
        <f>IF(B135=2012,IF(D135="00",L135,VLOOKUP(H135,district_latlong_lookup!$A$1:$F$439,6,FALSE)),0)</f>
        <v>0</v>
      </c>
      <c r="K135">
        <f>VLOOKUP(E135&amp;"*",state_latlong_lookup!$A$1:$D$56,3,FALSE)</f>
        <v>42.004600000000003</v>
      </c>
      <c r="L135">
        <f>VLOOKUP(E135&amp;"*",state_latlong_lookup!$A$1:$D$56,4,FALSE)</f>
        <v>-93.213999999999999</v>
      </c>
      <c r="M135">
        <v>100</v>
      </c>
      <c r="N135" t="str">
        <f t="shared" si="4"/>
        <v>Democrat</v>
      </c>
      <c r="O135" t="s">
        <v>262</v>
      </c>
      <c r="P135">
        <v>-0.47599999999999998</v>
      </c>
      <c r="Q135">
        <v>1655000</v>
      </c>
      <c r="R135" t="s">
        <v>1358</v>
      </c>
    </row>
    <row r="136" spans="1:18">
      <c r="A136">
        <v>104</v>
      </c>
      <c r="B136">
        <f>VLOOKUP(A136,year_congress_lookup!$A$1:$B$10,2)</f>
        <v>1996</v>
      </c>
      <c r="C136">
        <v>10513</v>
      </c>
      <c r="D136" s="1" t="s">
        <v>1794</v>
      </c>
      <c r="E136" t="s">
        <v>105</v>
      </c>
      <c r="F136" t="str">
        <f>VLOOKUP(E136&amp;"*",state_latlong_lookup!$A$1:$D$56,2,FALSE)</f>
        <v>KS</v>
      </c>
      <c r="G136" t="str">
        <f>VLOOKUP(E136&amp;"*",state_latlong_lookup!$A$1:$D$56,1,FALSE)</f>
        <v>KANSAS</v>
      </c>
      <c r="H136" t="str">
        <f t="shared" si="5"/>
        <v>104_KS_00</v>
      </c>
      <c r="I136">
        <f>IF(B136=2012,IF(D136="00",K136,VLOOKUP(H136,district_latlong_lookup!$A$1:$F$439,5,FALSE)),0)</f>
        <v>0</v>
      </c>
      <c r="J136">
        <f>IF(B136=2012,IF(D136="00",L136,VLOOKUP(H136,district_latlong_lookup!$A$1:$F$439,6,FALSE)),0)</f>
        <v>0</v>
      </c>
      <c r="K136">
        <f>VLOOKUP(E136&amp;"*",state_latlong_lookup!$A$1:$D$56,3,FALSE)</f>
        <v>38.511099999999999</v>
      </c>
      <c r="L136">
        <f>VLOOKUP(E136&amp;"*",state_latlong_lookup!$A$1:$D$56,4,FALSE)</f>
        <v>-96.8005</v>
      </c>
      <c r="M136">
        <v>200</v>
      </c>
      <c r="N136" t="str">
        <f t="shared" si="4"/>
        <v>Republican</v>
      </c>
      <c r="O136" t="s">
        <v>214</v>
      </c>
      <c r="P136">
        <v>0.33800000000000002</v>
      </c>
      <c r="Q136">
        <v>9561000</v>
      </c>
      <c r="R136" t="s">
        <v>1359</v>
      </c>
    </row>
    <row r="137" spans="1:18">
      <c r="A137">
        <v>104</v>
      </c>
      <c r="B137">
        <f>VLOOKUP(A137,year_congress_lookup!$A$1:$B$10,2)</f>
        <v>1996</v>
      </c>
      <c r="C137">
        <v>49504</v>
      </c>
      <c r="D137" s="1" t="s">
        <v>1794</v>
      </c>
      <c r="E137" t="s">
        <v>105</v>
      </c>
      <c r="F137" t="str">
        <f>VLOOKUP(E137&amp;"*",state_latlong_lookup!$A$1:$D$56,2,FALSE)</f>
        <v>KS</v>
      </c>
      <c r="G137" t="str">
        <f>VLOOKUP(E137&amp;"*",state_latlong_lookup!$A$1:$D$56,1,FALSE)</f>
        <v>KANSAS</v>
      </c>
      <c r="H137" t="str">
        <f t="shared" si="5"/>
        <v>104_KS_00</v>
      </c>
      <c r="I137">
        <f>IF(B137=2012,IF(D137="00",K137,VLOOKUP(H137,district_latlong_lookup!$A$1:$F$439,5,FALSE)),0)</f>
        <v>0</v>
      </c>
      <c r="J137">
        <f>IF(B137=2012,IF(D137="00",L137,VLOOKUP(H137,district_latlong_lookup!$A$1:$F$439,6,FALSE)),0)</f>
        <v>0</v>
      </c>
      <c r="K137">
        <f>VLOOKUP(E137&amp;"*",state_latlong_lookup!$A$1:$D$56,3,FALSE)</f>
        <v>38.511099999999999</v>
      </c>
      <c r="L137">
        <f>VLOOKUP(E137&amp;"*",state_latlong_lookup!$A$1:$D$56,4,FALSE)</f>
        <v>-96.8005</v>
      </c>
      <c r="M137">
        <v>200</v>
      </c>
      <c r="N137" t="str">
        <f t="shared" si="4"/>
        <v>Republican</v>
      </c>
      <c r="O137" t="s">
        <v>301</v>
      </c>
      <c r="P137">
        <v>0.504</v>
      </c>
      <c r="Q137">
        <v>2108000</v>
      </c>
      <c r="R137" t="s">
        <v>1360</v>
      </c>
    </row>
    <row r="138" spans="1:18">
      <c r="A138">
        <v>104</v>
      </c>
      <c r="B138">
        <f>VLOOKUP(A138,year_congress_lookup!$A$1:$B$10,2)</f>
        <v>1996</v>
      </c>
      <c r="C138">
        <v>14708</v>
      </c>
      <c r="D138" s="1" t="s">
        <v>1794</v>
      </c>
      <c r="E138" t="s">
        <v>105</v>
      </c>
      <c r="F138" t="str">
        <f>VLOOKUP(E138&amp;"*",state_latlong_lookup!$A$1:$D$56,2,FALSE)</f>
        <v>KS</v>
      </c>
      <c r="G138" t="str">
        <f>VLOOKUP(E138&amp;"*",state_latlong_lookup!$A$1:$D$56,1,FALSE)</f>
        <v>KANSAS</v>
      </c>
      <c r="H138" t="str">
        <f t="shared" si="5"/>
        <v>104_KS_00</v>
      </c>
      <c r="I138">
        <f>IF(B138=2012,IF(D138="00",K138,VLOOKUP(H138,district_latlong_lookup!$A$1:$F$439,5,FALSE)),0)</f>
        <v>0</v>
      </c>
      <c r="J138">
        <f>IF(B138=2012,IF(D138="00",L138,VLOOKUP(H138,district_latlong_lookup!$A$1:$F$439,6,FALSE)),0)</f>
        <v>0</v>
      </c>
      <c r="K138">
        <f>VLOOKUP(E138&amp;"*",state_latlong_lookup!$A$1:$D$56,3,FALSE)</f>
        <v>38.511099999999999</v>
      </c>
      <c r="L138">
        <f>VLOOKUP(E138&amp;"*",state_latlong_lookup!$A$1:$D$56,4,FALSE)</f>
        <v>-96.8005</v>
      </c>
      <c r="M138">
        <v>200</v>
      </c>
      <c r="N138" t="str">
        <f t="shared" si="4"/>
        <v>Republican</v>
      </c>
      <c r="O138" t="s">
        <v>235</v>
      </c>
      <c r="P138">
        <v>0.158</v>
      </c>
      <c r="Q138">
        <v>0</v>
      </c>
    </row>
    <row r="139" spans="1:18">
      <c r="A139">
        <v>104</v>
      </c>
      <c r="B139">
        <f>VLOOKUP(A139,year_congress_lookup!$A$1:$B$10,2)</f>
        <v>1996</v>
      </c>
      <c r="C139">
        <v>14302</v>
      </c>
      <c r="D139" s="1" t="s">
        <v>1794</v>
      </c>
      <c r="E139" t="s">
        <v>25</v>
      </c>
      <c r="F139" t="str">
        <f>VLOOKUP(E139&amp;"*",state_latlong_lookup!$A$1:$D$56,2,FALSE)</f>
        <v>KY</v>
      </c>
      <c r="G139" t="str">
        <f>VLOOKUP(E139&amp;"*",state_latlong_lookup!$A$1:$D$56,1,FALSE)</f>
        <v>KENTUCKY</v>
      </c>
      <c r="H139" t="str">
        <f t="shared" si="5"/>
        <v>104_KY_00</v>
      </c>
      <c r="I139">
        <f>IF(B139=2012,IF(D139="00",K139,VLOOKUP(H139,district_latlong_lookup!$A$1:$F$439,5,FALSE)),0)</f>
        <v>0</v>
      </c>
      <c r="J139">
        <f>IF(B139=2012,IF(D139="00",L139,VLOOKUP(H139,district_latlong_lookup!$A$1:$F$439,6,FALSE)),0)</f>
        <v>0</v>
      </c>
      <c r="K139">
        <f>VLOOKUP(E139&amp;"*",state_latlong_lookup!$A$1:$D$56,3,FALSE)</f>
        <v>37.668999999999997</v>
      </c>
      <c r="L139">
        <f>VLOOKUP(E139&amp;"*",state_latlong_lookup!$A$1:$D$56,4,FALSE)</f>
        <v>-84.651399999999995</v>
      </c>
      <c r="M139">
        <v>100</v>
      </c>
      <c r="N139" t="str">
        <f t="shared" si="4"/>
        <v>Democrat</v>
      </c>
      <c r="O139" t="s">
        <v>246</v>
      </c>
      <c r="P139">
        <v>-0.26900000000000002</v>
      </c>
      <c r="Q139">
        <v>1461000</v>
      </c>
      <c r="R139" t="s">
        <v>1361</v>
      </c>
    </row>
    <row r="140" spans="1:18">
      <c r="A140">
        <v>104</v>
      </c>
      <c r="B140">
        <f>VLOOKUP(A140,year_congress_lookup!$A$1:$B$10,2)</f>
        <v>1996</v>
      </c>
      <c r="C140">
        <v>14921</v>
      </c>
      <c r="D140" s="1" t="s">
        <v>1794</v>
      </c>
      <c r="E140" t="s">
        <v>25</v>
      </c>
      <c r="F140" t="str">
        <f>VLOOKUP(E140&amp;"*",state_latlong_lookup!$A$1:$D$56,2,FALSE)</f>
        <v>KY</v>
      </c>
      <c r="G140" t="str">
        <f>VLOOKUP(E140&amp;"*",state_latlong_lookup!$A$1:$D$56,1,FALSE)</f>
        <v>KENTUCKY</v>
      </c>
      <c r="H140" t="str">
        <f t="shared" si="5"/>
        <v>104_KY_00</v>
      </c>
      <c r="I140">
        <f>IF(B140=2012,IF(D140="00",K140,VLOOKUP(H140,district_latlong_lookup!$A$1:$F$439,5,FALSE)),0)</f>
        <v>0</v>
      </c>
      <c r="J140">
        <f>IF(B140=2012,IF(D140="00",L140,VLOOKUP(H140,district_latlong_lookup!$A$1:$F$439,6,FALSE)),0)</f>
        <v>0</v>
      </c>
      <c r="K140">
        <f>VLOOKUP(E140&amp;"*",state_latlong_lookup!$A$1:$D$56,3,FALSE)</f>
        <v>37.668999999999997</v>
      </c>
      <c r="L140">
        <f>VLOOKUP(E140&amp;"*",state_latlong_lookup!$A$1:$D$56,4,FALSE)</f>
        <v>-84.651399999999995</v>
      </c>
      <c r="M140">
        <v>200</v>
      </c>
      <c r="N140" t="str">
        <f t="shared" si="4"/>
        <v>Republican</v>
      </c>
      <c r="O140" t="s">
        <v>126</v>
      </c>
      <c r="P140">
        <v>0.39100000000000001</v>
      </c>
      <c r="Q140">
        <v>1359000</v>
      </c>
      <c r="R140" t="s">
        <v>1362</v>
      </c>
    </row>
    <row r="141" spans="1:18">
      <c r="A141">
        <v>104</v>
      </c>
      <c r="B141">
        <f>VLOOKUP(A141,year_congress_lookup!$A$1:$B$10,2)</f>
        <v>1996</v>
      </c>
      <c r="C141">
        <v>13056</v>
      </c>
      <c r="D141" s="1" t="s">
        <v>1794</v>
      </c>
      <c r="E141" t="s">
        <v>42</v>
      </c>
      <c r="F141" t="str">
        <f>VLOOKUP(E141&amp;"*",state_latlong_lookup!$A$1:$D$56,2,FALSE)</f>
        <v>LA</v>
      </c>
      <c r="G141" t="str">
        <f>VLOOKUP(E141&amp;"*",state_latlong_lookup!$A$1:$D$56,1,FALSE)</f>
        <v>LOUISIANNA</v>
      </c>
      <c r="H141" t="str">
        <f t="shared" si="5"/>
        <v>104_LA_00</v>
      </c>
      <c r="I141">
        <f>IF(B141=2012,IF(D141="00",K141,VLOOKUP(H141,district_latlong_lookup!$A$1:$F$439,5,FALSE)),0)</f>
        <v>0</v>
      </c>
      <c r="J141">
        <f>IF(B141=2012,IF(D141="00",L141,VLOOKUP(H141,district_latlong_lookup!$A$1:$F$439,6,FALSE)),0)</f>
        <v>0</v>
      </c>
      <c r="K141">
        <f>VLOOKUP(E141&amp;"*",state_latlong_lookup!$A$1:$D$56,3,FALSE)</f>
        <v>31.180099999999999</v>
      </c>
      <c r="L141">
        <f>VLOOKUP(E141&amp;"*",state_latlong_lookup!$A$1:$D$56,4,FALSE)</f>
        <v>-91.874899999999997</v>
      </c>
      <c r="M141">
        <v>100</v>
      </c>
      <c r="N141" t="str">
        <f t="shared" si="4"/>
        <v>Democrat</v>
      </c>
      <c r="O141" t="s">
        <v>263</v>
      </c>
      <c r="P141">
        <v>-0.17299999999999999</v>
      </c>
      <c r="Q141">
        <v>729000</v>
      </c>
      <c r="R141" t="s">
        <v>1363</v>
      </c>
    </row>
    <row r="142" spans="1:18">
      <c r="A142">
        <v>104</v>
      </c>
      <c r="B142">
        <f>VLOOKUP(A142,year_congress_lookup!$A$1:$B$10,2)</f>
        <v>1996</v>
      </c>
      <c r="C142">
        <v>14107</v>
      </c>
      <c r="D142" s="1" t="s">
        <v>1794</v>
      </c>
      <c r="E142" t="s">
        <v>42</v>
      </c>
      <c r="F142" t="str">
        <f>VLOOKUP(E142&amp;"*",state_latlong_lookup!$A$1:$D$56,2,FALSE)</f>
        <v>LA</v>
      </c>
      <c r="G142" t="str">
        <f>VLOOKUP(E142&amp;"*",state_latlong_lookup!$A$1:$D$56,1,FALSE)</f>
        <v>LOUISIANNA</v>
      </c>
      <c r="H142" t="str">
        <f t="shared" si="5"/>
        <v>104_LA_00</v>
      </c>
      <c r="I142">
        <f>IF(B142=2012,IF(D142="00",K142,VLOOKUP(H142,district_latlong_lookup!$A$1:$F$439,5,FALSE)),0)</f>
        <v>0</v>
      </c>
      <c r="J142">
        <f>IF(B142=2012,IF(D142="00",L142,VLOOKUP(H142,district_latlong_lookup!$A$1:$F$439,6,FALSE)),0)</f>
        <v>0</v>
      </c>
      <c r="K142">
        <f>VLOOKUP(E142&amp;"*",state_latlong_lookup!$A$1:$D$56,3,FALSE)</f>
        <v>31.180099999999999</v>
      </c>
      <c r="L142">
        <f>VLOOKUP(E142&amp;"*",state_latlong_lookup!$A$1:$D$56,4,FALSE)</f>
        <v>-91.874899999999997</v>
      </c>
      <c r="M142">
        <v>100</v>
      </c>
      <c r="N142" t="str">
        <f t="shared" si="4"/>
        <v>Democrat</v>
      </c>
      <c r="O142" t="s">
        <v>264</v>
      </c>
      <c r="P142">
        <v>-0.24399999999999999</v>
      </c>
      <c r="Q142">
        <v>2179000</v>
      </c>
      <c r="R142" t="s">
        <v>1364</v>
      </c>
    </row>
    <row r="143" spans="1:18">
      <c r="A143">
        <v>104</v>
      </c>
      <c r="B143">
        <f>VLOOKUP(A143,year_congress_lookup!$A$1:$B$10,2)</f>
        <v>1996</v>
      </c>
      <c r="C143">
        <v>14010</v>
      </c>
      <c r="D143" s="1" t="s">
        <v>1794</v>
      </c>
      <c r="E143" t="s">
        <v>49</v>
      </c>
      <c r="F143" t="str">
        <f>VLOOKUP(E143&amp;"*",state_latlong_lookup!$A$1:$D$56,2,FALSE)</f>
        <v>ME</v>
      </c>
      <c r="G143" t="str">
        <f>VLOOKUP(E143&amp;"*",state_latlong_lookup!$A$1:$D$56,1,FALSE)</f>
        <v>MAINE</v>
      </c>
      <c r="H143" t="str">
        <f t="shared" si="5"/>
        <v>104_ME_00</v>
      </c>
      <c r="I143">
        <f>IF(B143=2012,IF(D143="00",K143,VLOOKUP(H143,district_latlong_lookup!$A$1:$F$439,5,FALSE)),0)</f>
        <v>0</v>
      </c>
      <c r="J143">
        <f>IF(B143=2012,IF(D143="00",L143,VLOOKUP(H143,district_latlong_lookup!$A$1:$F$439,6,FALSE)),0)</f>
        <v>0</v>
      </c>
      <c r="K143">
        <f>VLOOKUP(E143&amp;"*",state_latlong_lookup!$A$1:$D$56,3,FALSE)</f>
        <v>44.607399999999998</v>
      </c>
      <c r="L143">
        <f>VLOOKUP(E143&amp;"*",state_latlong_lookup!$A$1:$D$56,4,FALSE)</f>
        <v>-69.3977</v>
      </c>
      <c r="M143">
        <v>200</v>
      </c>
      <c r="N143" t="str">
        <f t="shared" si="4"/>
        <v>Republican</v>
      </c>
      <c r="O143" t="s">
        <v>265</v>
      </c>
      <c r="P143">
        <v>2.5999999999999999E-2</v>
      </c>
      <c r="Q143">
        <v>0</v>
      </c>
    </row>
    <row r="144" spans="1:18">
      <c r="A144">
        <v>104</v>
      </c>
      <c r="B144">
        <f>VLOOKUP(A144,year_congress_lookup!$A$1:$B$10,2)</f>
        <v>1996</v>
      </c>
      <c r="C144">
        <v>14661</v>
      </c>
      <c r="D144" s="1" t="s">
        <v>1794</v>
      </c>
      <c r="E144" t="s">
        <v>49</v>
      </c>
      <c r="F144" t="str">
        <f>VLOOKUP(E144&amp;"*",state_latlong_lookup!$A$1:$D$56,2,FALSE)</f>
        <v>ME</v>
      </c>
      <c r="G144" t="str">
        <f>VLOOKUP(E144&amp;"*",state_latlong_lookup!$A$1:$D$56,1,FALSE)</f>
        <v>MAINE</v>
      </c>
      <c r="H144" t="str">
        <f t="shared" si="5"/>
        <v>104_ME_00</v>
      </c>
      <c r="I144">
        <f>IF(B144=2012,IF(D144="00",K144,VLOOKUP(H144,district_latlong_lookup!$A$1:$F$439,5,FALSE)),0)</f>
        <v>0</v>
      </c>
      <c r="J144">
        <f>IF(B144=2012,IF(D144="00",L144,VLOOKUP(H144,district_latlong_lookup!$A$1:$F$439,6,FALSE)),0)</f>
        <v>0</v>
      </c>
      <c r="K144">
        <f>VLOOKUP(E144&amp;"*",state_latlong_lookup!$A$1:$D$56,3,FALSE)</f>
        <v>44.607399999999998</v>
      </c>
      <c r="L144">
        <f>VLOOKUP(E144&amp;"*",state_latlong_lookup!$A$1:$D$56,4,FALSE)</f>
        <v>-69.3977</v>
      </c>
      <c r="M144">
        <v>200</v>
      </c>
      <c r="N144" t="str">
        <f t="shared" si="4"/>
        <v>Republican</v>
      </c>
      <c r="O144" t="s">
        <v>302</v>
      </c>
      <c r="P144">
        <v>2.5999999999999999E-2</v>
      </c>
      <c r="Q144">
        <v>2341000</v>
      </c>
      <c r="R144" t="s">
        <v>1365</v>
      </c>
    </row>
    <row r="145" spans="1:18">
      <c r="A145">
        <v>104</v>
      </c>
      <c r="B145">
        <f>VLOOKUP(A145,year_congress_lookup!$A$1:$B$10,2)</f>
        <v>1996</v>
      </c>
      <c r="C145">
        <v>14440</v>
      </c>
      <c r="D145" s="1" t="s">
        <v>1794</v>
      </c>
      <c r="E145" t="s">
        <v>5</v>
      </c>
      <c r="F145" t="str">
        <f>VLOOKUP(E145&amp;"*",state_latlong_lookup!$A$1:$D$56,2,FALSE)</f>
        <v>MD</v>
      </c>
      <c r="G145" t="str">
        <f>VLOOKUP(E145&amp;"*",state_latlong_lookup!$A$1:$D$56,1,FALSE)</f>
        <v>MARYLAND</v>
      </c>
      <c r="H145" t="str">
        <f t="shared" si="5"/>
        <v>104_MD_00</v>
      </c>
      <c r="I145">
        <f>IF(B145=2012,IF(D145="00",K145,VLOOKUP(H145,district_latlong_lookup!$A$1:$F$439,5,FALSE)),0)</f>
        <v>0</v>
      </c>
      <c r="J145">
        <f>IF(B145=2012,IF(D145="00",L145,VLOOKUP(H145,district_latlong_lookup!$A$1:$F$439,6,FALSE)),0)</f>
        <v>0</v>
      </c>
      <c r="K145">
        <f>VLOOKUP(E145&amp;"*",state_latlong_lookup!$A$1:$D$56,3,FALSE)</f>
        <v>39.072400000000002</v>
      </c>
      <c r="L145">
        <f>VLOOKUP(E145&amp;"*",state_latlong_lookup!$A$1:$D$56,4,FALSE)</f>
        <v>-76.790199999999999</v>
      </c>
      <c r="M145">
        <v>100</v>
      </c>
      <c r="N145" t="str">
        <f t="shared" si="4"/>
        <v>Democrat</v>
      </c>
      <c r="O145" t="s">
        <v>266</v>
      </c>
      <c r="P145">
        <v>-0.40600000000000003</v>
      </c>
      <c r="Q145">
        <v>1141000</v>
      </c>
      <c r="R145" t="s">
        <v>1366</v>
      </c>
    </row>
    <row r="146" spans="1:18">
      <c r="A146">
        <v>104</v>
      </c>
      <c r="B146">
        <f>VLOOKUP(A146,year_congress_lookup!$A$1:$B$10,2)</f>
        <v>1996</v>
      </c>
      <c r="C146">
        <v>13039</v>
      </c>
      <c r="D146" s="1" t="s">
        <v>1794</v>
      </c>
      <c r="E146" t="s">
        <v>5</v>
      </c>
      <c r="F146" t="str">
        <f>VLOOKUP(E146&amp;"*",state_latlong_lookup!$A$1:$D$56,2,FALSE)</f>
        <v>MD</v>
      </c>
      <c r="G146" t="str">
        <f>VLOOKUP(E146&amp;"*",state_latlong_lookup!$A$1:$D$56,1,FALSE)</f>
        <v>MARYLAND</v>
      </c>
      <c r="H146" t="str">
        <f t="shared" si="5"/>
        <v>104_MD_00</v>
      </c>
      <c r="I146">
        <f>IF(B146=2012,IF(D146="00",K146,VLOOKUP(H146,district_latlong_lookup!$A$1:$F$439,5,FALSE)),0)</f>
        <v>0</v>
      </c>
      <c r="J146">
        <f>IF(B146=2012,IF(D146="00",L146,VLOOKUP(H146,district_latlong_lookup!$A$1:$F$439,6,FALSE)),0)</f>
        <v>0</v>
      </c>
      <c r="K146">
        <f>VLOOKUP(E146&amp;"*",state_latlong_lookup!$A$1:$D$56,3,FALSE)</f>
        <v>39.072400000000002</v>
      </c>
      <c r="L146">
        <f>VLOOKUP(E146&amp;"*",state_latlong_lookup!$A$1:$D$56,4,FALSE)</f>
        <v>-76.790199999999999</v>
      </c>
      <c r="M146">
        <v>100</v>
      </c>
      <c r="N146" t="str">
        <f t="shared" si="4"/>
        <v>Democrat</v>
      </c>
      <c r="O146" t="s">
        <v>228</v>
      </c>
      <c r="P146">
        <v>-0.47799999999999998</v>
      </c>
      <c r="Q146">
        <v>1052000</v>
      </c>
      <c r="R146" t="s">
        <v>1367</v>
      </c>
    </row>
    <row r="147" spans="1:18">
      <c r="A147">
        <v>104</v>
      </c>
      <c r="B147">
        <f>VLOOKUP(A147,year_congress_lookup!$A$1:$B$10,2)</f>
        <v>1996</v>
      </c>
      <c r="C147">
        <v>10808</v>
      </c>
      <c r="D147" s="1" t="s">
        <v>1794</v>
      </c>
      <c r="E147" t="s">
        <v>6</v>
      </c>
      <c r="F147" t="str">
        <f>VLOOKUP(E147&amp;"*",state_latlong_lookup!$A$1:$D$56,2,FALSE)</f>
        <v>MA</v>
      </c>
      <c r="G147" t="str">
        <f>VLOOKUP(E147&amp;"*",state_latlong_lookup!$A$1:$D$56,1,FALSE)</f>
        <v>MASSACHUSETTS</v>
      </c>
      <c r="H147" t="str">
        <f t="shared" si="5"/>
        <v>104_MA_00</v>
      </c>
      <c r="I147">
        <f>IF(B147=2012,IF(D147="00",K147,VLOOKUP(H147,district_latlong_lookup!$A$1:$F$439,5,FALSE)),0)</f>
        <v>0</v>
      </c>
      <c r="J147">
        <f>IF(B147=2012,IF(D147="00",L147,VLOOKUP(H147,district_latlong_lookup!$A$1:$F$439,6,FALSE)),0)</f>
        <v>0</v>
      </c>
      <c r="K147">
        <f>VLOOKUP(E147&amp;"*",state_latlong_lookup!$A$1:$D$56,3,FALSE)</f>
        <v>42.237299999999998</v>
      </c>
      <c r="L147">
        <f>VLOOKUP(E147&amp;"*",state_latlong_lookup!$A$1:$D$56,4,FALSE)</f>
        <v>-71.531400000000005</v>
      </c>
      <c r="M147">
        <v>100</v>
      </c>
      <c r="N147" t="str">
        <f t="shared" si="4"/>
        <v>Democrat</v>
      </c>
      <c r="O147" t="s">
        <v>247</v>
      </c>
      <c r="P147">
        <v>-0.49</v>
      </c>
      <c r="Q147">
        <v>0</v>
      </c>
    </row>
    <row r="148" spans="1:18">
      <c r="A148">
        <v>104</v>
      </c>
      <c r="B148">
        <f>VLOOKUP(A148,year_congress_lookup!$A$1:$B$10,2)</f>
        <v>1996</v>
      </c>
      <c r="C148">
        <v>14920</v>
      </c>
      <c r="D148" s="1" t="s">
        <v>1794</v>
      </c>
      <c r="E148" t="s">
        <v>6</v>
      </c>
      <c r="F148" t="str">
        <f>VLOOKUP(E148&amp;"*",state_latlong_lookup!$A$1:$D$56,2,FALSE)</f>
        <v>MA</v>
      </c>
      <c r="G148" t="str">
        <f>VLOOKUP(E148&amp;"*",state_latlong_lookup!$A$1:$D$56,1,FALSE)</f>
        <v>MASSACHUSETTS</v>
      </c>
      <c r="H148" t="str">
        <f t="shared" si="5"/>
        <v>104_MA_00</v>
      </c>
      <c r="I148">
        <f>IF(B148=2012,IF(D148="00",K148,VLOOKUP(H148,district_latlong_lookup!$A$1:$F$439,5,FALSE)),0)</f>
        <v>0</v>
      </c>
      <c r="J148">
        <f>IF(B148=2012,IF(D148="00",L148,VLOOKUP(H148,district_latlong_lookup!$A$1:$F$439,6,FALSE)),0)</f>
        <v>0</v>
      </c>
      <c r="K148">
        <f>VLOOKUP(E148&amp;"*",state_latlong_lookup!$A$1:$D$56,3,FALSE)</f>
        <v>42.237299999999998</v>
      </c>
      <c r="L148">
        <f>VLOOKUP(E148&amp;"*",state_latlong_lookup!$A$1:$D$56,4,FALSE)</f>
        <v>-71.531400000000005</v>
      </c>
      <c r="M148">
        <v>100</v>
      </c>
      <c r="N148" t="str">
        <f t="shared" si="4"/>
        <v>Democrat</v>
      </c>
      <c r="O148" t="s">
        <v>267</v>
      </c>
      <c r="P148">
        <v>-0.40500000000000003</v>
      </c>
      <c r="Q148">
        <v>1924000</v>
      </c>
      <c r="R148" t="s">
        <v>1368</v>
      </c>
    </row>
    <row r="149" spans="1:18">
      <c r="A149">
        <v>104</v>
      </c>
      <c r="B149">
        <f>VLOOKUP(A149,year_congress_lookup!$A$1:$B$10,2)</f>
        <v>1996</v>
      </c>
      <c r="C149">
        <v>49500</v>
      </c>
      <c r="D149" s="1" t="s">
        <v>1794</v>
      </c>
      <c r="E149" t="s">
        <v>64</v>
      </c>
      <c r="F149" t="str">
        <f>VLOOKUP(E149&amp;"*",state_latlong_lookup!$A$1:$D$56,2,FALSE)</f>
        <v>MI</v>
      </c>
      <c r="G149" t="str">
        <f>VLOOKUP(E149&amp;"*",state_latlong_lookup!$A$1:$D$56,1,FALSE)</f>
        <v>MICHIGAN</v>
      </c>
      <c r="H149" t="str">
        <f t="shared" si="5"/>
        <v>104_MI_00</v>
      </c>
      <c r="I149">
        <f>IF(B149=2012,IF(D149="00",K149,VLOOKUP(H149,district_latlong_lookup!$A$1:$F$439,5,FALSE)),0)</f>
        <v>0</v>
      </c>
      <c r="J149">
        <f>IF(B149=2012,IF(D149="00",L149,VLOOKUP(H149,district_latlong_lookup!$A$1:$F$439,6,FALSE)),0)</f>
        <v>0</v>
      </c>
      <c r="K149">
        <f>VLOOKUP(E149&amp;"*",state_latlong_lookup!$A$1:$D$56,3,FALSE)</f>
        <v>43.3504</v>
      </c>
      <c r="L149">
        <f>VLOOKUP(E149&amp;"*",state_latlong_lookup!$A$1:$D$56,4,FALSE)</f>
        <v>-84.560299999999998</v>
      </c>
      <c r="M149">
        <v>200</v>
      </c>
      <c r="N149" t="str">
        <f t="shared" si="4"/>
        <v>Republican</v>
      </c>
      <c r="O149" t="s">
        <v>303</v>
      </c>
      <c r="P149">
        <v>0.29799999999999999</v>
      </c>
      <c r="Q149">
        <v>1150000</v>
      </c>
      <c r="R149" t="s">
        <v>1369</v>
      </c>
    </row>
    <row r="150" spans="1:18">
      <c r="A150">
        <v>104</v>
      </c>
      <c r="B150">
        <f>VLOOKUP(A150,year_congress_lookup!$A$1:$B$10,2)</f>
        <v>1996</v>
      </c>
      <c r="C150">
        <v>14709</v>
      </c>
      <c r="D150" s="1" t="s">
        <v>1794</v>
      </c>
      <c r="E150" t="s">
        <v>64</v>
      </c>
      <c r="F150" t="str">
        <f>VLOOKUP(E150&amp;"*",state_latlong_lookup!$A$1:$D$56,2,FALSE)</f>
        <v>MI</v>
      </c>
      <c r="G150" t="str">
        <f>VLOOKUP(E150&amp;"*",state_latlong_lookup!$A$1:$D$56,1,FALSE)</f>
        <v>MICHIGAN</v>
      </c>
      <c r="H150" t="str">
        <f t="shared" si="5"/>
        <v>104_MI_00</v>
      </c>
      <c r="I150">
        <f>IF(B150=2012,IF(D150="00",K150,VLOOKUP(H150,district_latlong_lookup!$A$1:$F$439,5,FALSE)),0)</f>
        <v>0</v>
      </c>
      <c r="J150">
        <f>IF(B150=2012,IF(D150="00",L150,VLOOKUP(H150,district_latlong_lookup!$A$1:$F$439,6,FALSE)),0)</f>
        <v>0</v>
      </c>
      <c r="K150">
        <f>VLOOKUP(E150&amp;"*",state_latlong_lookup!$A$1:$D$56,3,FALSE)</f>
        <v>43.3504</v>
      </c>
      <c r="L150">
        <f>VLOOKUP(E150&amp;"*",state_latlong_lookup!$A$1:$D$56,4,FALSE)</f>
        <v>-84.560299999999998</v>
      </c>
      <c r="M150">
        <v>100</v>
      </c>
      <c r="N150" t="str">
        <f t="shared" si="4"/>
        <v>Democrat</v>
      </c>
      <c r="O150" t="s">
        <v>248</v>
      </c>
      <c r="P150">
        <v>-0.439</v>
      </c>
      <c r="Q150">
        <v>966000</v>
      </c>
      <c r="R150" t="s">
        <v>1370</v>
      </c>
    </row>
    <row r="151" spans="1:18">
      <c r="A151">
        <v>104</v>
      </c>
      <c r="B151">
        <f>VLOOKUP(A151,year_congress_lookup!$A$1:$B$10,2)</f>
        <v>1996</v>
      </c>
      <c r="C151">
        <v>29367</v>
      </c>
      <c r="D151" s="1" t="s">
        <v>1794</v>
      </c>
      <c r="E151" t="s">
        <v>98</v>
      </c>
      <c r="F151" t="str">
        <f>VLOOKUP(E151&amp;"*",state_latlong_lookup!$A$1:$D$56,2,FALSE)</f>
        <v>MN</v>
      </c>
      <c r="G151" t="str">
        <f>VLOOKUP(E151&amp;"*",state_latlong_lookup!$A$1:$D$56,1,FALSE)</f>
        <v>MINNESOTA</v>
      </c>
      <c r="H151" t="str">
        <f t="shared" si="5"/>
        <v>104_MN_00</v>
      </c>
      <c r="I151">
        <f>IF(B151=2012,IF(D151="00",K151,VLOOKUP(H151,district_latlong_lookup!$A$1:$F$439,5,FALSE)),0)</f>
        <v>0</v>
      </c>
      <c r="J151">
        <f>IF(B151=2012,IF(D151="00",L151,VLOOKUP(H151,district_latlong_lookup!$A$1:$F$439,6,FALSE)),0)</f>
        <v>0</v>
      </c>
      <c r="K151">
        <f>VLOOKUP(E151&amp;"*",state_latlong_lookup!$A$1:$D$56,3,FALSE)</f>
        <v>45.732599999999998</v>
      </c>
      <c r="L151">
        <f>VLOOKUP(E151&amp;"*",state_latlong_lookup!$A$1:$D$56,4,FALSE)</f>
        <v>-93.919600000000003</v>
      </c>
      <c r="M151">
        <v>200</v>
      </c>
      <c r="N151" t="str">
        <f t="shared" si="4"/>
        <v>Republican</v>
      </c>
      <c r="O151" t="s">
        <v>304</v>
      </c>
      <c r="P151">
        <v>0.51500000000000001</v>
      </c>
      <c r="Q151">
        <v>0</v>
      </c>
    </row>
    <row r="152" spans="1:18">
      <c r="A152">
        <v>104</v>
      </c>
      <c r="B152">
        <f>VLOOKUP(A152,year_congress_lookup!$A$1:$B$10,2)</f>
        <v>1996</v>
      </c>
      <c r="C152">
        <v>49101</v>
      </c>
      <c r="D152" s="1" t="s">
        <v>1794</v>
      </c>
      <c r="E152" t="s">
        <v>98</v>
      </c>
      <c r="F152" t="str">
        <f>VLOOKUP(E152&amp;"*",state_latlong_lookup!$A$1:$D$56,2,FALSE)</f>
        <v>MN</v>
      </c>
      <c r="G152" t="str">
        <f>VLOOKUP(E152&amp;"*",state_latlong_lookup!$A$1:$D$56,1,FALSE)</f>
        <v>MINNESOTA</v>
      </c>
      <c r="H152" t="str">
        <f t="shared" si="5"/>
        <v>104_MN_00</v>
      </c>
      <c r="I152">
        <f>IF(B152=2012,IF(D152="00",K152,VLOOKUP(H152,district_latlong_lookup!$A$1:$F$439,5,FALSE)),0)</f>
        <v>0</v>
      </c>
      <c r="J152">
        <f>IF(B152=2012,IF(D152="00",L152,VLOOKUP(H152,district_latlong_lookup!$A$1:$F$439,6,FALSE)),0)</f>
        <v>0</v>
      </c>
      <c r="K152">
        <f>VLOOKUP(E152&amp;"*",state_latlong_lookup!$A$1:$D$56,3,FALSE)</f>
        <v>45.732599999999998</v>
      </c>
      <c r="L152">
        <f>VLOOKUP(E152&amp;"*",state_latlong_lookup!$A$1:$D$56,4,FALSE)</f>
        <v>-93.919600000000003</v>
      </c>
      <c r="M152">
        <v>100</v>
      </c>
      <c r="N152" t="str">
        <f t="shared" si="4"/>
        <v>Democrat</v>
      </c>
      <c r="O152" t="s">
        <v>268</v>
      </c>
      <c r="P152">
        <v>-0.63600000000000001</v>
      </c>
      <c r="Q152">
        <v>1312000</v>
      </c>
      <c r="R152" t="s">
        <v>1371</v>
      </c>
    </row>
    <row r="153" spans="1:18">
      <c r="A153">
        <v>104</v>
      </c>
      <c r="B153">
        <f>VLOOKUP(A153,year_congress_lookup!$A$1:$B$10,2)</f>
        <v>1996</v>
      </c>
      <c r="C153">
        <v>14009</v>
      </c>
      <c r="D153" s="1" t="s">
        <v>1794</v>
      </c>
      <c r="E153" t="s">
        <v>47</v>
      </c>
      <c r="F153" t="str">
        <f>VLOOKUP(E153&amp;"*",state_latlong_lookup!$A$1:$D$56,2,FALSE)</f>
        <v>MS</v>
      </c>
      <c r="G153" t="str">
        <f>VLOOKUP(E153&amp;"*",state_latlong_lookup!$A$1:$D$56,1,FALSE)</f>
        <v>MISSISSIPPI</v>
      </c>
      <c r="H153" t="str">
        <f t="shared" si="5"/>
        <v>104_MS_00</v>
      </c>
      <c r="I153">
        <f>IF(B153=2012,IF(D153="00",K153,VLOOKUP(H153,district_latlong_lookup!$A$1:$F$439,5,FALSE)),0)</f>
        <v>0</v>
      </c>
      <c r="J153">
        <f>IF(B153=2012,IF(D153="00",L153,VLOOKUP(H153,district_latlong_lookup!$A$1:$F$439,6,FALSE)),0)</f>
        <v>0</v>
      </c>
      <c r="K153">
        <f>VLOOKUP(E153&amp;"*",state_latlong_lookup!$A$1:$D$56,3,FALSE)</f>
        <v>32.767299999999999</v>
      </c>
      <c r="L153">
        <f>VLOOKUP(E153&amp;"*",state_latlong_lookup!$A$1:$D$56,4,FALSE)</f>
        <v>-89.681200000000004</v>
      </c>
      <c r="M153">
        <v>200</v>
      </c>
      <c r="N153" t="str">
        <f t="shared" si="4"/>
        <v>Republican</v>
      </c>
      <c r="O153" t="s">
        <v>269</v>
      </c>
      <c r="P153">
        <v>0.28199999999999997</v>
      </c>
      <c r="Q153">
        <v>1025000</v>
      </c>
      <c r="R153" t="s">
        <v>1372</v>
      </c>
    </row>
    <row r="154" spans="1:18">
      <c r="A154">
        <v>104</v>
      </c>
      <c r="B154">
        <f>VLOOKUP(A154,year_congress_lookup!$A$1:$B$10,2)</f>
        <v>1996</v>
      </c>
      <c r="C154">
        <v>14031</v>
      </c>
      <c r="D154" s="1" t="s">
        <v>1794</v>
      </c>
      <c r="E154" t="s">
        <v>47</v>
      </c>
      <c r="F154" t="str">
        <f>VLOOKUP(E154&amp;"*",state_latlong_lookup!$A$1:$D$56,2,FALSE)</f>
        <v>MS</v>
      </c>
      <c r="G154" t="str">
        <f>VLOOKUP(E154&amp;"*",state_latlong_lookup!$A$1:$D$56,1,FALSE)</f>
        <v>MISSISSIPPI</v>
      </c>
      <c r="H154" t="str">
        <f t="shared" si="5"/>
        <v>104_MS_00</v>
      </c>
      <c r="I154">
        <f>IF(B154=2012,IF(D154="00",K154,VLOOKUP(H154,district_latlong_lookup!$A$1:$F$439,5,FALSE)),0)</f>
        <v>0</v>
      </c>
      <c r="J154">
        <f>IF(B154=2012,IF(D154="00",L154,VLOOKUP(H154,district_latlong_lookup!$A$1:$F$439,6,FALSE)),0)</f>
        <v>0</v>
      </c>
      <c r="K154">
        <f>VLOOKUP(E154&amp;"*",state_latlong_lookup!$A$1:$D$56,3,FALSE)</f>
        <v>32.767299999999999</v>
      </c>
      <c r="L154">
        <f>VLOOKUP(E154&amp;"*",state_latlong_lookup!$A$1:$D$56,4,FALSE)</f>
        <v>-89.681200000000004</v>
      </c>
      <c r="M154">
        <v>200</v>
      </c>
      <c r="N154" t="str">
        <f t="shared" si="4"/>
        <v>Republican</v>
      </c>
      <c r="O154" t="s">
        <v>270</v>
      </c>
      <c r="P154">
        <v>0.46500000000000002</v>
      </c>
      <c r="Q154">
        <v>744000</v>
      </c>
      <c r="R154" t="s">
        <v>1373</v>
      </c>
    </row>
    <row r="155" spans="1:18">
      <c r="A155">
        <v>104</v>
      </c>
      <c r="B155">
        <f>VLOOKUP(A155,year_congress_lookup!$A$1:$B$10,2)</f>
        <v>1996</v>
      </c>
      <c r="C155">
        <v>49501</v>
      </c>
      <c r="D155" s="1" t="s">
        <v>1794</v>
      </c>
      <c r="E155" t="s">
        <v>51</v>
      </c>
      <c r="F155" t="str">
        <f>VLOOKUP(E155&amp;"*",state_latlong_lookup!$A$1:$D$56,2,FALSE)</f>
        <v>MO</v>
      </c>
      <c r="G155" t="str">
        <f>VLOOKUP(E155&amp;"*",state_latlong_lookup!$A$1:$D$56,1,FALSE)</f>
        <v>MISSOURI</v>
      </c>
      <c r="H155" t="str">
        <f t="shared" si="5"/>
        <v>104_MO_00</v>
      </c>
      <c r="I155">
        <f>IF(B155=2012,IF(D155="00",K155,VLOOKUP(H155,district_latlong_lookup!$A$1:$F$439,5,FALSE)),0)</f>
        <v>0</v>
      </c>
      <c r="J155">
        <f>IF(B155=2012,IF(D155="00",L155,VLOOKUP(H155,district_latlong_lookup!$A$1:$F$439,6,FALSE)),0)</f>
        <v>0</v>
      </c>
      <c r="K155">
        <f>VLOOKUP(E155&amp;"*",state_latlong_lookup!$A$1:$D$56,3,FALSE)</f>
        <v>38.462299999999999</v>
      </c>
      <c r="L155">
        <f>VLOOKUP(E155&amp;"*",state_latlong_lookup!$A$1:$D$56,4,FALSE)</f>
        <v>-92.302000000000007</v>
      </c>
      <c r="M155">
        <v>200</v>
      </c>
      <c r="N155" t="str">
        <f t="shared" si="4"/>
        <v>Republican</v>
      </c>
      <c r="O155" t="s">
        <v>305</v>
      </c>
      <c r="P155">
        <v>0.56499999999999995</v>
      </c>
      <c r="Q155">
        <v>1129000</v>
      </c>
      <c r="R155" t="s">
        <v>1374</v>
      </c>
    </row>
    <row r="156" spans="1:18">
      <c r="A156">
        <v>104</v>
      </c>
      <c r="B156">
        <f>VLOOKUP(A156,year_congress_lookup!$A$1:$B$10,2)</f>
        <v>1996</v>
      </c>
      <c r="C156">
        <v>15501</v>
      </c>
      <c r="D156" s="1" t="s">
        <v>1794</v>
      </c>
      <c r="E156" t="s">
        <v>51</v>
      </c>
      <c r="F156" t="str">
        <f>VLOOKUP(E156&amp;"*",state_latlong_lookup!$A$1:$D$56,2,FALSE)</f>
        <v>MO</v>
      </c>
      <c r="G156" t="str">
        <f>VLOOKUP(E156&amp;"*",state_latlong_lookup!$A$1:$D$56,1,FALSE)</f>
        <v>MISSOURI</v>
      </c>
      <c r="H156" t="str">
        <f t="shared" si="5"/>
        <v>104_MO_00</v>
      </c>
      <c r="I156">
        <f>IF(B156=2012,IF(D156="00",K156,VLOOKUP(H156,district_latlong_lookup!$A$1:$F$439,5,FALSE)),0)</f>
        <v>0</v>
      </c>
      <c r="J156">
        <f>IF(B156=2012,IF(D156="00",L156,VLOOKUP(H156,district_latlong_lookup!$A$1:$F$439,6,FALSE)),0)</f>
        <v>0</v>
      </c>
      <c r="K156">
        <f>VLOOKUP(E156&amp;"*",state_latlong_lookup!$A$1:$D$56,3,FALSE)</f>
        <v>38.462299999999999</v>
      </c>
      <c r="L156">
        <f>VLOOKUP(E156&amp;"*",state_latlong_lookup!$A$1:$D$56,4,FALSE)</f>
        <v>-92.302000000000007</v>
      </c>
      <c r="M156">
        <v>200</v>
      </c>
      <c r="N156" t="str">
        <f t="shared" si="4"/>
        <v>Republican</v>
      </c>
      <c r="O156" t="s">
        <v>271</v>
      </c>
      <c r="P156">
        <v>0.29699999999999999</v>
      </c>
      <c r="Q156">
        <v>2281000</v>
      </c>
      <c r="R156" t="s">
        <v>1375</v>
      </c>
    </row>
    <row r="157" spans="1:18">
      <c r="A157">
        <v>104</v>
      </c>
      <c r="B157">
        <f>VLOOKUP(A157,year_congress_lookup!$A$1:$B$10,2)</f>
        <v>1996</v>
      </c>
      <c r="C157">
        <v>14203</v>
      </c>
      <c r="D157" s="1" t="s">
        <v>1794</v>
      </c>
      <c r="E157" t="s">
        <v>127</v>
      </c>
      <c r="F157" t="str">
        <f>VLOOKUP(E157&amp;"*",state_latlong_lookup!$A$1:$D$56,2,FALSE)</f>
        <v>MT</v>
      </c>
      <c r="G157" t="str">
        <f>VLOOKUP(E157&amp;"*",state_latlong_lookup!$A$1:$D$56,1,FALSE)</f>
        <v>MONTANA</v>
      </c>
      <c r="H157" t="str">
        <f t="shared" si="5"/>
        <v>104_MT_00</v>
      </c>
      <c r="I157">
        <f>IF(B157=2012,IF(D157="00",K157,VLOOKUP(H157,district_latlong_lookup!$A$1:$F$439,5,FALSE)),0)</f>
        <v>0</v>
      </c>
      <c r="J157">
        <f>IF(B157=2012,IF(D157="00",L157,VLOOKUP(H157,district_latlong_lookup!$A$1:$F$439,6,FALSE)),0)</f>
        <v>0</v>
      </c>
      <c r="K157">
        <f>VLOOKUP(E157&amp;"*",state_latlong_lookup!$A$1:$D$56,3,FALSE)</f>
        <v>46.904800000000002</v>
      </c>
      <c r="L157">
        <f>VLOOKUP(E157&amp;"*",state_latlong_lookup!$A$1:$D$56,4,FALSE)</f>
        <v>-110.3261</v>
      </c>
      <c r="M157">
        <v>100</v>
      </c>
      <c r="N157" t="str">
        <f t="shared" si="4"/>
        <v>Democrat</v>
      </c>
      <c r="O157" t="s">
        <v>272</v>
      </c>
      <c r="P157">
        <v>-0.245</v>
      </c>
      <c r="Q157">
        <v>2970000</v>
      </c>
      <c r="R157" t="s">
        <v>1376</v>
      </c>
    </row>
    <row r="158" spans="1:18">
      <c r="A158">
        <v>104</v>
      </c>
      <c r="B158">
        <f>VLOOKUP(A158,year_congress_lookup!$A$1:$B$10,2)</f>
        <v>1996</v>
      </c>
      <c r="C158">
        <v>15701</v>
      </c>
      <c r="D158" s="1" t="s">
        <v>1794</v>
      </c>
      <c r="E158" t="s">
        <v>127</v>
      </c>
      <c r="F158" t="str">
        <f>VLOOKUP(E158&amp;"*",state_latlong_lookup!$A$1:$D$56,2,FALSE)</f>
        <v>MT</v>
      </c>
      <c r="G158" t="str">
        <f>VLOOKUP(E158&amp;"*",state_latlong_lookup!$A$1:$D$56,1,FALSE)</f>
        <v>MONTANA</v>
      </c>
      <c r="H158" t="str">
        <f t="shared" si="5"/>
        <v>104_MT_00</v>
      </c>
      <c r="I158">
        <f>IF(B158=2012,IF(D158="00",K158,VLOOKUP(H158,district_latlong_lookup!$A$1:$F$439,5,FALSE)),0)</f>
        <v>0</v>
      </c>
      <c r="J158">
        <f>IF(B158=2012,IF(D158="00",L158,VLOOKUP(H158,district_latlong_lookup!$A$1:$F$439,6,FALSE)),0)</f>
        <v>0</v>
      </c>
      <c r="K158">
        <f>VLOOKUP(E158&amp;"*",state_latlong_lookup!$A$1:$D$56,3,FALSE)</f>
        <v>46.904800000000002</v>
      </c>
      <c r="L158">
        <f>VLOOKUP(E158&amp;"*",state_latlong_lookup!$A$1:$D$56,4,FALSE)</f>
        <v>-110.3261</v>
      </c>
      <c r="M158">
        <v>200</v>
      </c>
      <c r="N158" t="str">
        <f t="shared" si="4"/>
        <v>Republican</v>
      </c>
      <c r="O158" t="s">
        <v>273</v>
      </c>
      <c r="P158">
        <v>0.371</v>
      </c>
      <c r="Q158">
        <v>0</v>
      </c>
    </row>
    <row r="159" spans="1:18">
      <c r="A159">
        <v>104</v>
      </c>
      <c r="B159">
        <f>VLOOKUP(A159,year_congress_lookup!$A$1:$B$10,2)</f>
        <v>1996</v>
      </c>
      <c r="C159">
        <v>14704</v>
      </c>
      <c r="D159" s="1" t="s">
        <v>1794</v>
      </c>
      <c r="E159" t="s">
        <v>117</v>
      </c>
      <c r="F159" t="str">
        <f>VLOOKUP(E159&amp;"*",state_latlong_lookup!$A$1:$D$56,2,FALSE)</f>
        <v>NE</v>
      </c>
      <c r="G159" t="str">
        <f>VLOOKUP(E159&amp;"*",state_latlong_lookup!$A$1:$D$56,1,FALSE)</f>
        <v>NEBRASKA</v>
      </c>
      <c r="H159" t="str">
        <f t="shared" si="5"/>
        <v>104_NE_00</v>
      </c>
      <c r="I159">
        <f>IF(B159=2012,IF(D159="00",K159,VLOOKUP(H159,district_latlong_lookup!$A$1:$F$439,5,FALSE)),0)</f>
        <v>0</v>
      </c>
      <c r="J159">
        <f>IF(B159=2012,IF(D159="00",L159,VLOOKUP(H159,district_latlong_lookup!$A$1:$F$439,6,FALSE)),0)</f>
        <v>0</v>
      </c>
      <c r="K159">
        <f>VLOOKUP(E159&amp;"*",state_latlong_lookup!$A$1:$D$56,3,FALSE)</f>
        <v>41.128900000000002</v>
      </c>
      <c r="L159">
        <f>VLOOKUP(E159&amp;"*",state_latlong_lookup!$A$1:$D$56,4,FALSE)</f>
        <v>-98.288300000000007</v>
      </c>
      <c r="M159">
        <v>100</v>
      </c>
      <c r="N159" t="str">
        <f t="shared" si="4"/>
        <v>Democrat</v>
      </c>
      <c r="O159" t="s">
        <v>274</v>
      </c>
      <c r="P159">
        <v>-0.22</v>
      </c>
      <c r="Q159">
        <v>2305000</v>
      </c>
      <c r="R159" t="s">
        <v>1377</v>
      </c>
    </row>
    <row r="160" spans="1:18">
      <c r="A160">
        <v>104</v>
      </c>
      <c r="B160">
        <f>VLOOKUP(A160,year_congress_lookup!$A$1:$B$10,2)</f>
        <v>1996</v>
      </c>
      <c r="C160">
        <v>15702</v>
      </c>
      <c r="D160" s="1" t="s">
        <v>1794</v>
      </c>
      <c r="E160" t="s">
        <v>117</v>
      </c>
      <c r="F160" t="str">
        <f>VLOOKUP(E160&amp;"*",state_latlong_lookup!$A$1:$D$56,2,FALSE)</f>
        <v>NE</v>
      </c>
      <c r="G160" t="str">
        <f>VLOOKUP(E160&amp;"*",state_latlong_lookup!$A$1:$D$56,1,FALSE)</f>
        <v>NEBRASKA</v>
      </c>
      <c r="H160" t="str">
        <f t="shared" si="5"/>
        <v>104_NE_00</v>
      </c>
      <c r="I160">
        <f>IF(B160=2012,IF(D160="00",K160,VLOOKUP(H160,district_latlong_lookup!$A$1:$F$439,5,FALSE)),0)</f>
        <v>0</v>
      </c>
      <c r="J160">
        <f>IF(B160=2012,IF(D160="00",L160,VLOOKUP(H160,district_latlong_lookup!$A$1:$F$439,6,FALSE)),0)</f>
        <v>0</v>
      </c>
      <c r="K160">
        <f>VLOOKUP(E160&amp;"*",state_latlong_lookup!$A$1:$D$56,3,FALSE)</f>
        <v>41.128900000000002</v>
      </c>
      <c r="L160">
        <f>VLOOKUP(E160&amp;"*",state_latlong_lookup!$A$1:$D$56,4,FALSE)</f>
        <v>-98.288300000000007</v>
      </c>
      <c r="M160">
        <v>100</v>
      </c>
      <c r="N160" t="str">
        <f t="shared" si="4"/>
        <v>Democrat</v>
      </c>
      <c r="O160" t="s">
        <v>249</v>
      </c>
      <c r="P160">
        <v>-0.26500000000000001</v>
      </c>
      <c r="Q160">
        <v>1687000</v>
      </c>
      <c r="R160" t="s">
        <v>1378</v>
      </c>
    </row>
    <row r="161" spans="1:18">
      <c r="A161">
        <v>104</v>
      </c>
      <c r="B161">
        <f>VLOOKUP(A161,year_congress_lookup!$A$1:$B$10,2)</f>
        <v>1996</v>
      </c>
      <c r="C161">
        <v>15700</v>
      </c>
      <c r="D161" s="1" t="s">
        <v>1794</v>
      </c>
      <c r="E161" t="s">
        <v>110</v>
      </c>
      <c r="F161" t="str">
        <f>VLOOKUP(E161&amp;"*",state_latlong_lookup!$A$1:$D$56,2,FALSE)</f>
        <v>NV</v>
      </c>
      <c r="G161" t="str">
        <f>VLOOKUP(E161&amp;"*",state_latlong_lookup!$A$1:$D$56,1,FALSE)</f>
        <v>NEVADA</v>
      </c>
      <c r="H161" t="str">
        <f t="shared" si="5"/>
        <v>104_NV_00</v>
      </c>
      <c r="I161">
        <f>IF(B161=2012,IF(D161="00",K161,VLOOKUP(H161,district_latlong_lookup!$A$1:$F$439,5,FALSE)),0)</f>
        <v>0</v>
      </c>
      <c r="J161">
        <f>IF(B161=2012,IF(D161="00",L161,VLOOKUP(H161,district_latlong_lookup!$A$1:$F$439,6,FALSE)),0)</f>
        <v>0</v>
      </c>
      <c r="K161">
        <f>VLOOKUP(E161&amp;"*",state_latlong_lookup!$A$1:$D$56,3,FALSE)</f>
        <v>38.419899999999998</v>
      </c>
      <c r="L161">
        <f>VLOOKUP(E161&amp;"*",state_latlong_lookup!$A$1:$D$56,4,FALSE)</f>
        <v>-117.1219</v>
      </c>
      <c r="M161">
        <v>100</v>
      </c>
      <c r="N161" t="str">
        <f t="shared" si="4"/>
        <v>Democrat</v>
      </c>
      <c r="O161" t="s">
        <v>250</v>
      </c>
      <c r="P161">
        <v>-0.28899999999999998</v>
      </c>
      <c r="Q161">
        <v>611000</v>
      </c>
      <c r="R161" t="s">
        <v>1379</v>
      </c>
    </row>
    <row r="162" spans="1:18">
      <c r="A162">
        <v>104</v>
      </c>
      <c r="B162">
        <f>VLOOKUP(A162,year_congress_lookup!$A$1:$B$10,2)</f>
        <v>1996</v>
      </c>
      <c r="C162">
        <v>15054</v>
      </c>
      <c r="D162" s="1" t="s">
        <v>1794</v>
      </c>
      <c r="E162" t="s">
        <v>110</v>
      </c>
      <c r="F162" t="str">
        <f>VLOOKUP(E162&amp;"*",state_latlong_lookup!$A$1:$D$56,2,FALSE)</f>
        <v>NV</v>
      </c>
      <c r="G162" t="str">
        <f>VLOOKUP(E162&amp;"*",state_latlong_lookup!$A$1:$D$56,1,FALSE)</f>
        <v>NEVADA</v>
      </c>
      <c r="H162" t="str">
        <f t="shared" si="5"/>
        <v>104_NV_00</v>
      </c>
      <c r="I162">
        <f>IF(B162=2012,IF(D162="00",K162,VLOOKUP(H162,district_latlong_lookup!$A$1:$F$439,5,FALSE)),0)</f>
        <v>0</v>
      </c>
      <c r="J162">
        <f>IF(B162=2012,IF(D162="00",L162,VLOOKUP(H162,district_latlong_lookup!$A$1:$F$439,6,FALSE)),0)</f>
        <v>0</v>
      </c>
      <c r="K162">
        <f>VLOOKUP(E162&amp;"*",state_latlong_lookup!$A$1:$D$56,3,FALSE)</f>
        <v>38.419899999999998</v>
      </c>
      <c r="L162">
        <f>VLOOKUP(E162&amp;"*",state_latlong_lookup!$A$1:$D$56,4,FALSE)</f>
        <v>-117.1219</v>
      </c>
      <c r="M162">
        <v>100</v>
      </c>
      <c r="N162" t="str">
        <f t="shared" si="4"/>
        <v>Democrat</v>
      </c>
      <c r="O162" t="s">
        <v>96</v>
      </c>
      <c r="P162">
        <v>-0.28299999999999997</v>
      </c>
      <c r="Q162">
        <v>611000</v>
      </c>
      <c r="R162" t="s">
        <v>1379</v>
      </c>
    </row>
    <row r="163" spans="1:18">
      <c r="A163">
        <v>104</v>
      </c>
      <c r="B163">
        <f>VLOOKUP(A163,year_congress_lookup!$A$1:$B$10,2)</f>
        <v>1996</v>
      </c>
      <c r="C163">
        <v>14826</v>
      </c>
      <c r="D163" s="1" t="s">
        <v>1794</v>
      </c>
      <c r="E163" t="s">
        <v>7</v>
      </c>
      <c r="F163" t="str">
        <f>VLOOKUP(E163&amp;"*",state_latlong_lookup!$A$1:$D$56,2,FALSE)</f>
        <v>NH</v>
      </c>
      <c r="G163" t="str">
        <f>VLOOKUP(E163&amp;"*",state_latlong_lookup!$A$1:$D$56,1,FALSE)</f>
        <v>NEW HAMPSHIRE</v>
      </c>
      <c r="H163" t="str">
        <f t="shared" si="5"/>
        <v>104_NH_00</v>
      </c>
      <c r="I163">
        <f>IF(B163=2012,IF(D163="00",K163,VLOOKUP(H163,district_latlong_lookup!$A$1:$F$439,5,FALSE)),0)</f>
        <v>0</v>
      </c>
      <c r="J163">
        <f>IF(B163=2012,IF(D163="00",L163,VLOOKUP(H163,district_latlong_lookup!$A$1:$F$439,6,FALSE)),0)</f>
        <v>0</v>
      </c>
      <c r="K163">
        <f>VLOOKUP(E163&amp;"*",state_latlong_lookup!$A$1:$D$56,3,FALSE)</f>
        <v>43.410800000000002</v>
      </c>
      <c r="L163">
        <f>VLOOKUP(E163&amp;"*",state_latlong_lookup!$A$1:$D$56,4,FALSE)</f>
        <v>-71.565299999999993</v>
      </c>
      <c r="M163">
        <v>200</v>
      </c>
      <c r="N163" t="str">
        <f t="shared" si="4"/>
        <v>Republican</v>
      </c>
      <c r="O163" t="s">
        <v>293</v>
      </c>
      <c r="P163">
        <v>0.41799999999999998</v>
      </c>
      <c r="Q163">
        <v>3114000</v>
      </c>
      <c r="R163" t="s">
        <v>1380</v>
      </c>
    </row>
    <row r="164" spans="1:18">
      <c r="A164">
        <v>104</v>
      </c>
      <c r="B164">
        <f>VLOOKUP(A164,year_congress_lookup!$A$1:$B$10,2)</f>
        <v>1996</v>
      </c>
      <c r="C164">
        <v>15116</v>
      </c>
      <c r="D164" s="1" t="s">
        <v>1794</v>
      </c>
      <c r="E164" t="s">
        <v>7</v>
      </c>
      <c r="F164" t="str">
        <f>VLOOKUP(E164&amp;"*",state_latlong_lookup!$A$1:$D$56,2,FALSE)</f>
        <v>NH</v>
      </c>
      <c r="G164" t="str">
        <f>VLOOKUP(E164&amp;"*",state_latlong_lookup!$A$1:$D$56,1,FALSE)</f>
        <v>NEW HAMPSHIRE</v>
      </c>
      <c r="H164" t="str">
        <f t="shared" si="5"/>
        <v>104_NH_00</v>
      </c>
      <c r="I164">
        <f>IF(B164=2012,IF(D164="00",K164,VLOOKUP(H164,district_latlong_lookup!$A$1:$F$439,5,FALSE)),0)</f>
        <v>0</v>
      </c>
      <c r="J164">
        <f>IF(B164=2012,IF(D164="00",L164,VLOOKUP(H164,district_latlong_lookup!$A$1:$F$439,6,FALSE)),0)</f>
        <v>0</v>
      </c>
      <c r="K164">
        <f>VLOOKUP(E164&amp;"*",state_latlong_lookup!$A$1:$D$56,3,FALSE)</f>
        <v>43.410800000000002</v>
      </c>
      <c r="L164">
        <f>VLOOKUP(E164&amp;"*",state_latlong_lookup!$A$1:$D$56,4,FALSE)</f>
        <v>-71.565299999999993</v>
      </c>
      <c r="M164">
        <v>200</v>
      </c>
      <c r="N164" t="str">
        <f t="shared" si="4"/>
        <v>Republican</v>
      </c>
      <c r="O164" t="s">
        <v>275</v>
      </c>
      <c r="P164">
        <v>0.749</v>
      </c>
      <c r="Q164">
        <v>0</v>
      </c>
    </row>
    <row r="165" spans="1:18">
      <c r="A165">
        <v>104</v>
      </c>
      <c r="B165">
        <f>VLOOKUP(A165,year_congress_lookup!$A$1:$B$10,2)</f>
        <v>1996</v>
      </c>
      <c r="C165">
        <v>14702</v>
      </c>
      <c r="D165" s="1" t="s">
        <v>1794</v>
      </c>
      <c r="E165" t="s">
        <v>8</v>
      </c>
      <c r="F165" t="str">
        <f>VLOOKUP(E165&amp;"*",state_latlong_lookup!$A$1:$D$56,2,FALSE)</f>
        <v>NJ</v>
      </c>
      <c r="G165" t="str">
        <f>VLOOKUP(E165&amp;"*",state_latlong_lookup!$A$1:$D$56,1,FALSE)</f>
        <v>NEW JERSEY</v>
      </c>
      <c r="H165" t="str">
        <f t="shared" si="5"/>
        <v>104_NJ_00</v>
      </c>
      <c r="I165">
        <f>IF(B165=2012,IF(D165="00",K165,VLOOKUP(H165,district_latlong_lookup!$A$1:$F$439,5,FALSE)),0)</f>
        <v>0</v>
      </c>
      <c r="J165">
        <f>IF(B165=2012,IF(D165="00",L165,VLOOKUP(H165,district_latlong_lookup!$A$1:$F$439,6,FALSE)),0)</f>
        <v>0</v>
      </c>
      <c r="K165">
        <f>VLOOKUP(E165&amp;"*",state_latlong_lookup!$A$1:$D$56,3,FALSE)</f>
        <v>40.314</v>
      </c>
      <c r="L165">
        <f>VLOOKUP(E165&amp;"*",state_latlong_lookup!$A$1:$D$56,4,FALSE)</f>
        <v>-74.508899999999997</v>
      </c>
      <c r="M165">
        <v>100</v>
      </c>
      <c r="N165" t="str">
        <f t="shared" si="4"/>
        <v>Democrat</v>
      </c>
      <c r="O165" t="s">
        <v>22</v>
      </c>
      <c r="P165">
        <v>-0.39500000000000002</v>
      </c>
      <c r="Q165">
        <v>0</v>
      </c>
    </row>
    <row r="166" spans="1:18">
      <c r="A166">
        <v>104</v>
      </c>
      <c r="B166">
        <f>VLOOKUP(A166,year_congress_lookup!$A$1:$B$10,2)</f>
        <v>1996</v>
      </c>
      <c r="C166">
        <v>14914</v>
      </c>
      <c r="D166" s="1" t="s">
        <v>1794</v>
      </c>
      <c r="E166" t="s">
        <v>8</v>
      </c>
      <c r="F166" t="str">
        <f>VLOOKUP(E166&amp;"*",state_latlong_lookup!$A$1:$D$56,2,FALSE)</f>
        <v>NJ</v>
      </c>
      <c r="G166" t="str">
        <f>VLOOKUP(E166&amp;"*",state_latlong_lookup!$A$1:$D$56,1,FALSE)</f>
        <v>NEW JERSEY</v>
      </c>
      <c r="H166" t="str">
        <f t="shared" si="5"/>
        <v>104_NJ_00</v>
      </c>
      <c r="I166">
        <f>IF(B166=2012,IF(D166="00",K166,VLOOKUP(H166,district_latlong_lookup!$A$1:$F$439,5,FALSE)),0)</f>
        <v>0</v>
      </c>
      <c r="J166">
        <f>IF(B166=2012,IF(D166="00",L166,VLOOKUP(H166,district_latlong_lookup!$A$1:$F$439,6,FALSE)),0)</f>
        <v>0</v>
      </c>
      <c r="K166">
        <f>VLOOKUP(E166&amp;"*",state_latlong_lookup!$A$1:$D$56,3,FALSE)</f>
        <v>40.314</v>
      </c>
      <c r="L166">
        <f>VLOOKUP(E166&amp;"*",state_latlong_lookup!$A$1:$D$56,4,FALSE)</f>
        <v>-74.508899999999997</v>
      </c>
      <c r="M166">
        <v>100</v>
      </c>
      <c r="N166" t="str">
        <f t="shared" si="4"/>
        <v>Democrat</v>
      </c>
      <c r="O166" t="s">
        <v>239</v>
      </c>
      <c r="P166">
        <v>-0.435</v>
      </c>
      <c r="Q166">
        <v>1026000</v>
      </c>
      <c r="R166" t="s">
        <v>1381</v>
      </c>
    </row>
    <row r="167" spans="1:18">
      <c r="A167">
        <v>104</v>
      </c>
      <c r="B167">
        <f>VLOOKUP(A167,year_congress_lookup!$A$1:$B$10,2)</f>
        <v>1996</v>
      </c>
      <c r="C167">
        <v>14912</v>
      </c>
      <c r="D167" s="1" t="s">
        <v>1794</v>
      </c>
      <c r="E167" t="s">
        <v>156</v>
      </c>
      <c r="F167" t="str">
        <f>VLOOKUP(E167&amp;"*",state_latlong_lookup!$A$1:$D$56,2,FALSE)</f>
        <v>NM</v>
      </c>
      <c r="G167" t="str">
        <f>VLOOKUP(E167&amp;"*",state_latlong_lookup!$A$1:$D$56,1,FALSE)</f>
        <v>NEW MEXICO</v>
      </c>
      <c r="H167" t="str">
        <f t="shared" si="5"/>
        <v>104_NM_00</v>
      </c>
      <c r="I167">
        <f>IF(B167=2012,IF(D167="00",K167,VLOOKUP(H167,district_latlong_lookup!$A$1:$F$439,5,FALSE)),0)</f>
        <v>0</v>
      </c>
      <c r="J167">
        <f>IF(B167=2012,IF(D167="00",L167,VLOOKUP(H167,district_latlong_lookup!$A$1:$F$439,6,FALSE)),0)</f>
        <v>0</v>
      </c>
      <c r="K167">
        <f>VLOOKUP(E167&amp;"*",state_latlong_lookup!$A$1:$D$56,3,FALSE)</f>
        <v>34.837499999999999</v>
      </c>
      <c r="L167">
        <f>VLOOKUP(E167&amp;"*",state_latlong_lookup!$A$1:$D$56,4,FALSE)</f>
        <v>-106.2371</v>
      </c>
      <c r="M167">
        <v>100</v>
      </c>
      <c r="N167" t="str">
        <f t="shared" si="4"/>
        <v>Democrat</v>
      </c>
      <c r="O167" t="s">
        <v>240</v>
      </c>
      <c r="P167">
        <v>-0.30299999999999999</v>
      </c>
      <c r="Q167">
        <v>2861000</v>
      </c>
      <c r="R167" t="s">
        <v>1382</v>
      </c>
    </row>
    <row r="168" spans="1:18">
      <c r="A168">
        <v>104</v>
      </c>
      <c r="B168">
        <f>VLOOKUP(A168,year_congress_lookup!$A$1:$B$10,2)</f>
        <v>1996</v>
      </c>
      <c r="C168">
        <v>14103</v>
      </c>
      <c r="D168" s="1" t="s">
        <v>1794</v>
      </c>
      <c r="E168" t="s">
        <v>156</v>
      </c>
      <c r="F168" t="str">
        <f>VLOOKUP(E168&amp;"*",state_latlong_lookup!$A$1:$D$56,2,FALSE)</f>
        <v>NM</v>
      </c>
      <c r="G168" t="str">
        <f>VLOOKUP(E168&amp;"*",state_latlong_lookup!$A$1:$D$56,1,FALSE)</f>
        <v>NEW MEXICO</v>
      </c>
      <c r="H168" t="str">
        <f t="shared" si="5"/>
        <v>104_NM_00</v>
      </c>
      <c r="I168">
        <f>IF(B168=2012,IF(D168="00",K168,VLOOKUP(H168,district_latlong_lookup!$A$1:$F$439,5,FALSE)),0)</f>
        <v>0</v>
      </c>
      <c r="J168">
        <f>IF(B168=2012,IF(D168="00",L168,VLOOKUP(H168,district_latlong_lookup!$A$1:$F$439,6,FALSE)),0)</f>
        <v>0</v>
      </c>
      <c r="K168">
        <f>VLOOKUP(E168&amp;"*",state_latlong_lookup!$A$1:$D$56,3,FALSE)</f>
        <v>34.837499999999999</v>
      </c>
      <c r="L168">
        <f>VLOOKUP(E168&amp;"*",state_latlong_lookup!$A$1:$D$56,4,FALSE)</f>
        <v>-106.2371</v>
      </c>
      <c r="M168">
        <v>200</v>
      </c>
      <c r="N168" t="str">
        <f t="shared" si="4"/>
        <v>Republican</v>
      </c>
      <c r="O168" t="s">
        <v>222</v>
      </c>
      <c r="P168">
        <v>0.24</v>
      </c>
      <c r="Q168">
        <v>1869000</v>
      </c>
      <c r="R168" t="s">
        <v>1383</v>
      </c>
    </row>
    <row r="169" spans="1:18">
      <c r="A169">
        <v>104</v>
      </c>
      <c r="B169">
        <f>VLOOKUP(A169,year_congress_lookup!$A$1:$B$10,2)</f>
        <v>1996</v>
      </c>
      <c r="C169">
        <v>14900</v>
      </c>
      <c r="D169" s="1" t="s">
        <v>1794</v>
      </c>
      <c r="E169" t="s">
        <v>9</v>
      </c>
      <c r="F169" t="str">
        <f>VLOOKUP(E169&amp;"*",state_latlong_lookup!$A$1:$D$56,2,FALSE)</f>
        <v>NY</v>
      </c>
      <c r="G169" t="str">
        <f>VLOOKUP(E169&amp;"*",state_latlong_lookup!$A$1:$D$56,1,FALSE)</f>
        <v>NEW YORK</v>
      </c>
      <c r="H169" t="str">
        <f t="shared" si="5"/>
        <v>104_NY_00</v>
      </c>
      <c r="I169">
        <f>IF(B169=2012,IF(D169="00",K169,VLOOKUP(H169,district_latlong_lookup!$A$1:$F$439,5,FALSE)),0)</f>
        <v>0</v>
      </c>
      <c r="J169">
        <f>IF(B169=2012,IF(D169="00",L169,VLOOKUP(H169,district_latlong_lookup!$A$1:$F$439,6,FALSE)),0)</f>
        <v>0</v>
      </c>
      <c r="K169">
        <f>VLOOKUP(E169&amp;"*",state_latlong_lookup!$A$1:$D$56,3,FALSE)</f>
        <v>42.149700000000003</v>
      </c>
      <c r="L169">
        <f>VLOOKUP(E169&amp;"*",state_latlong_lookup!$A$1:$D$56,4,FALSE)</f>
        <v>-74.938400000000001</v>
      </c>
      <c r="M169">
        <v>200</v>
      </c>
      <c r="N169" t="str">
        <f t="shared" si="4"/>
        <v>Republican</v>
      </c>
      <c r="O169" t="s">
        <v>276</v>
      </c>
      <c r="P169">
        <v>0.17</v>
      </c>
      <c r="Q169">
        <v>927000</v>
      </c>
      <c r="R169" t="s">
        <v>1384</v>
      </c>
    </row>
    <row r="170" spans="1:18">
      <c r="A170">
        <v>104</v>
      </c>
      <c r="B170">
        <f>VLOOKUP(A170,year_congress_lookup!$A$1:$B$10,2)</f>
        <v>1996</v>
      </c>
      <c r="C170">
        <v>14508</v>
      </c>
      <c r="D170" s="1" t="s">
        <v>1794</v>
      </c>
      <c r="E170" t="s">
        <v>9</v>
      </c>
      <c r="F170" t="str">
        <f>VLOOKUP(E170&amp;"*",state_latlong_lookup!$A$1:$D$56,2,FALSE)</f>
        <v>NY</v>
      </c>
      <c r="G170" t="str">
        <f>VLOOKUP(E170&amp;"*",state_latlong_lookup!$A$1:$D$56,1,FALSE)</f>
        <v>NEW YORK</v>
      </c>
      <c r="H170" t="str">
        <f t="shared" si="5"/>
        <v>104_NY_00</v>
      </c>
      <c r="I170">
        <f>IF(B170=2012,IF(D170="00",K170,VLOOKUP(H170,district_latlong_lookup!$A$1:$F$439,5,FALSE)),0)</f>
        <v>0</v>
      </c>
      <c r="J170">
        <f>IF(B170=2012,IF(D170="00",L170,VLOOKUP(H170,district_latlong_lookup!$A$1:$F$439,6,FALSE)),0)</f>
        <v>0</v>
      </c>
      <c r="K170">
        <f>VLOOKUP(E170&amp;"*",state_latlong_lookup!$A$1:$D$56,3,FALSE)</f>
        <v>42.149700000000003</v>
      </c>
      <c r="L170">
        <f>VLOOKUP(E170&amp;"*",state_latlong_lookup!$A$1:$D$56,4,FALSE)</f>
        <v>-74.938400000000001</v>
      </c>
      <c r="M170">
        <v>100</v>
      </c>
      <c r="N170" t="str">
        <f t="shared" si="4"/>
        <v>Democrat</v>
      </c>
      <c r="O170" t="s">
        <v>231</v>
      </c>
      <c r="P170">
        <v>-0.36399999999999999</v>
      </c>
      <c r="Q170">
        <v>1997000</v>
      </c>
      <c r="R170" t="s">
        <v>1385</v>
      </c>
    </row>
    <row r="171" spans="1:18">
      <c r="A171">
        <v>104</v>
      </c>
      <c r="B171">
        <f>VLOOKUP(A171,year_congress_lookup!$A$1:$B$10,2)</f>
        <v>1996</v>
      </c>
      <c r="C171">
        <v>49304</v>
      </c>
      <c r="D171" s="1" t="s">
        <v>1794</v>
      </c>
      <c r="E171" t="s">
        <v>11</v>
      </c>
      <c r="F171" t="str">
        <f>VLOOKUP(E171&amp;"*",state_latlong_lookup!$A$1:$D$56,2,FALSE)</f>
        <v>NC</v>
      </c>
      <c r="G171" t="str">
        <f>VLOOKUP(E171&amp;"*",state_latlong_lookup!$A$1:$D$56,1,FALSE)</f>
        <v>NORTH CAROLINA</v>
      </c>
      <c r="H171" t="str">
        <f t="shared" si="5"/>
        <v>104_NC_00</v>
      </c>
      <c r="I171">
        <f>IF(B171=2012,IF(D171="00",K171,VLOOKUP(H171,district_latlong_lookup!$A$1:$F$439,5,FALSE)),0)</f>
        <v>0</v>
      </c>
      <c r="J171">
        <f>IF(B171=2012,IF(D171="00",L171,VLOOKUP(H171,district_latlong_lookup!$A$1:$F$439,6,FALSE)),0)</f>
        <v>0</v>
      </c>
      <c r="K171">
        <f>VLOOKUP(E171&amp;"*",state_latlong_lookup!$A$1:$D$56,3,FALSE)</f>
        <v>35.641100000000002</v>
      </c>
      <c r="L171">
        <f>VLOOKUP(E171&amp;"*",state_latlong_lookup!$A$1:$D$56,4,FALSE)</f>
        <v>-79.843100000000007</v>
      </c>
      <c r="M171">
        <v>200</v>
      </c>
      <c r="N171" t="str">
        <f t="shared" si="4"/>
        <v>Republican</v>
      </c>
      <c r="O171" t="s">
        <v>294</v>
      </c>
      <c r="P171">
        <v>0.752</v>
      </c>
      <c r="Q171">
        <v>0</v>
      </c>
    </row>
    <row r="172" spans="1:18">
      <c r="A172">
        <v>104</v>
      </c>
      <c r="B172">
        <f>VLOOKUP(A172,year_congress_lookup!$A$1:$B$10,2)</f>
        <v>1996</v>
      </c>
      <c r="C172">
        <v>14105</v>
      </c>
      <c r="D172" s="1" t="s">
        <v>1794</v>
      </c>
      <c r="E172" t="s">
        <v>11</v>
      </c>
      <c r="F172" t="str">
        <f>VLOOKUP(E172&amp;"*",state_latlong_lookup!$A$1:$D$56,2,FALSE)</f>
        <v>NC</v>
      </c>
      <c r="G172" t="str">
        <f>VLOOKUP(E172&amp;"*",state_latlong_lookup!$A$1:$D$56,1,FALSE)</f>
        <v>NORTH CAROLINA</v>
      </c>
      <c r="H172" t="str">
        <f t="shared" si="5"/>
        <v>104_NC_00</v>
      </c>
      <c r="I172">
        <f>IF(B172=2012,IF(D172="00",K172,VLOOKUP(H172,district_latlong_lookup!$A$1:$F$439,5,FALSE)),0)</f>
        <v>0</v>
      </c>
      <c r="J172">
        <f>IF(B172=2012,IF(D172="00",L172,VLOOKUP(H172,district_latlong_lookup!$A$1:$F$439,6,FALSE)),0)</f>
        <v>0</v>
      </c>
      <c r="K172">
        <f>VLOOKUP(E172&amp;"*",state_latlong_lookup!$A$1:$D$56,3,FALSE)</f>
        <v>35.641100000000002</v>
      </c>
      <c r="L172">
        <f>VLOOKUP(E172&amp;"*",state_latlong_lookup!$A$1:$D$56,4,FALSE)</f>
        <v>-79.843100000000007</v>
      </c>
      <c r="M172">
        <v>200</v>
      </c>
      <c r="N172" t="str">
        <f t="shared" si="4"/>
        <v>Republican</v>
      </c>
      <c r="O172" t="s">
        <v>223</v>
      </c>
      <c r="P172">
        <v>0.76100000000000001</v>
      </c>
      <c r="Q172">
        <v>1440000</v>
      </c>
      <c r="R172" t="s">
        <v>1386</v>
      </c>
    </row>
    <row r="173" spans="1:18">
      <c r="A173">
        <v>104</v>
      </c>
      <c r="B173">
        <f>VLOOKUP(A173,year_congress_lookup!$A$1:$B$10,2)</f>
        <v>1996</v>
      </c>
      <c r="C173">
        <v>15502</v>
      </c>
      <c r="D173" s="1" t="s">
        <v>1794</v>
      </c>
      <c r="E173" t="s">
        <v>128</v>
      </c>
      <c r="F173" t="str">
        <f>VLOOKUP(E173&amp;"*",state_latlong_lookup!$A$1:$D$56,2,FALSE)</f>
        <v>ND</v>
      </c>
      <c r="G173" t="str">
        <f>VLOOKUP(E173&amp;"*",state_latlong_lookup!$A$1:$D$56,1,FALSE)</f>
        <v>NORTH DAKOTA</v>
      </c>
      <c r="H173" t="str">
        <f t="shared" si="5"/>
        <v>104_ND_00</v>
      </c>
      <c r="I173">
        <f>IF(B173=2012,IF(D173="00",K173,VLOOKUP(H173,district_latlong_lookup!$A$1:$F$439,5,FALSE)),0)</f>
        <v>0</v>
      </c>
      <c r="J173">
        <f>IF(B173=2012,IF(D173="00",L173,VLOOKUP(H173,district_latlong_lookup!$A$1:$F$439,6,FALSE)),0)</f>
        <v>0</v>
      </c>
      <c r="K173">
        <f>VLOOKUP(E173&amp;"*",state_latlong_lookup!$A$1:$D$56,3,FALSE)</f>
        <v>47.536200000000001</v>
      </c>
      <c r="L173">
        <f>VLOOKUP(E173&amp;"*",state_latlong_lookup!$A$1:$D$56,4,FALSE)</f>
        <v>-99.793000000000006</v>
      </c>
      <c r="M173">
        <v>100</v>
      </c>
      <c r="N173" t="str">
        <f t="shared" si="4"/>
        <v>Democrat</v>
      </c>
      <c r="O173" t="s">
        <v>74</v>
      </c>
      <c r="P173">
        <v>-0.36199999999999999</v>
      </c>
      <c r="Q173">
        <v>1470000</v>
      </c>
      <c r="R173" t="s">
        <v>1387</v>
      </c>
    </row>
    <row r="174" spans="1:18">
      <c r="A174">
        <v>104</v>
      </c>
      <c r="B174">
        <f>VLOOKUP(A174,year_congress_lookup!$A$1:$B$10,2)</f>
        <v>1996</v>
      </c>
      <c r="C174">
        <v>14812</v>
      </c>
      <c r="D174" s="1" t="s">
        <v>1794</v>
      </c>
      <c r="E174" t="s">
        <v>128</v>
      </c>
      <c r="F174" t="str">
        <f>VLOOKUP(E174&amp;"*",state_latlong_lookup!$A$1:$D$56,2,FALSE)</f>
        <v>ND</v>
      </c>
      <c r="G174" t="str">
        <f>VLOOKUP(E174&amp;"*",state_latlong_lookup!$A$1:$D$56,1,FALSE)</f>
        <v>NORTH DAKOTA</v>
      </c>
      <c r="H174" t="str">
        <f t="shared" si="5"/>
        <v>104_ND_00</v>
      </c>
      <c r="I174">
        <f>IF(B174=2012,IF(D174="00",K174,VLOOKUP(H174,district_latlong_lookup!$A$1:$F$439,5,FALSE)),0)</f>
        <v>0</v>
      </c>
      <c r="J174">
        <f>IF(B174=2012,IF(D174="00",L174,VLOOKUP(H174,district_latlong_lookup!$A$1:$F$439,6,FALSE)),0)</f>
        <v>0</v>
      </c>
      <c r="K174">
        <f>VLOOKUP(E174&amp;"*",state_latlong_lookup!$A$1:$D$56,3,FALSE)</f>
        <v>47.536200000000001</v>
      </c>
      <c r="L174">
        <f>VLOOKUP(E174&amp;"*",state_latlong_lookup!$A$1:$D$56,4,FALSE)</f>
        <v>-99.793000000000006</v>
      </c>
      <c r="M174">
        <v>100</v>
      </c>
      <c r="N174" t="str">
        <f t="shared" si="4"/>
        <v>Democrat</v>
      </c>
      <c r="O174" t="s">
        <v>295</v>
      </c>
      <c r="P174">
        <v>-0.38700000000000001</v>
      </c>
      <c r="Q174">
        <v>1552000</v>
      </c>
      <c r="R174" t="s">
        <v>1388</v>
      </c>
    </row>
    <row r="175" spans="1:18">
      <c r="A175">
        <v>104</v>
      </c>
      <c r="B175">
        <f>VLOOKUP(A175,year_congress_lookup!$A$1:$B$10,2)</f>
        <v>1996</v>
      </c>
      <c r="C175">
        <v>15020</v>
      </c>
      <c r="D175" s="1" t="s">
        <v>1794</v>
      </c>
      <c r="E175" t="s">
        <v>40</v>
      </c>
      <c r="F175" t="str">
        <f>VLOOKUP(E175&amp;"*",state_latlong_lookup!$A$1:$D$56,2,FALSE)</f>
        <v>OH</v>
      </c>
      <c r="G175" t="str">
        <f>VLOOKUP(E175&amp;"*",state_latlong_lookup!$A$1:$D$56,1,FALSE)</f>
        <v>OHIO</v>
      </c>
      <c r="H175" t="str">
        <f t="shared" si="5"/>
        <v>104_OH_00</v>
      </c>
      <c r="I175">
        <f>IF(B175=2012,IF(D175="00",K175,VLOOKUP(H175,district_latlong_lookup!$A$1:$F$439,5,FALSE)),0)</f>
        <v>0</v>
      </c>
      <c r="J175">
        <f>IF(B175=2012,IF(D175="00",L175,VLOOKUP(H175,district_latlong_lookup!$A$1:$F$439,6,FALSE)),0)</f>
        <v>0</v>
      </c>
      <c r="K175">
        <f>VLOOKUP(E175&amp;"*",state_latlong_lookup!$A$1:$D$56,3,FALSE)</f>
        <v>40.373600000000003</v>
      </c>
      <c r="L175">
        <f>VLOOKUP(E175&amp;"*",state_latlong_lookup!$A$1:$D$56,4,FALSE)</f>
        <v>-82.775499999999994</v>
      </c>
      <c r="M175">
        <v>200</v>
      </c>
      <c r="N175" t="str">
        <f t="shared" si="4"/>
        <v>Republican</v>
      </c>
      <c r="O175" t="s">
        <v>306</v>
      </c>
      <c r="P175">
        <v>0.26200000000000001</v>
      </c>
      <c r="Q175">
        <v>601000</v>
      </c>
      <c r="R175" t="s">
        <v>1389</v>
      </c>
    </row>
    <row r="176" spans="1:18">
      <c r="A176">
        <v>104</v>
      </c>
      <c r="B176">
        <f>VLOOKUP(A176,year_congress_lookup!$A$1:$B$10,2)</f>
        <v>1996</v>
      </c>
      <c r="C176">
        <v>14304</v>
      </c>
      <c r="D176" s="1" t="s">
        <v>1794</v>
      </c>
      <c r="E176" t="s">
        <v>40</v>
      </c>
      <c r="F176" t="str">
        <f>VLOOKUP(E176&amp;"*",state_latlong_lookup!$A$1:$D$56,2,FALSE)</f>
        <v>OH</v>
      </c>
      <c r="G176" t="str">
        <f>VLOOKUP(E176&amp;"*",state_latlong_lookup!$A$1:$D$56,1,FALSE)</f>
        <v>OHIO</v>
      </c>
      <c r="H176" t="str">
        <f t="shared" si="5"/>
        <v>104_OH_00</v>
      </c>
      <c r="I176">
        <f>IF(B176=2012,IF(D176="00",K176,VLOOKUP(H176,district_latlong_lookup!$A$1:$F$439,5,FALSE)),0)</f>
        <v>0</v>
      </c>
      <c r="J176">
        <f>IF(B176=2012,IF(D176="00",L176,VLOOKUP(H176,district_latlong_lookup!$A$1:$F$439,6,FALSE)),0)</f>
        <v>0</v>
      </c>
      <c r="K176">
        <f>VLOOKUP(E176&amp;"*",state_latlong_lookup!$A$1:$D$56,3,FALSE)</f>
        <v>40.373600000000003</v>
      </c>
      <c r="L176">
        <f>VLOOKUP(E176&amp;"*",state_latlong_lookup!$A$1:$D$56,4,FALSE)</f>
        <v>-82.775499999999994</v>
      </c>
      <c r="M176">
        <v>100</v>
      </c>
      <c r="N176" t="str">
        <f t="shared" si="4"/>
        <v>Democrat</v>
      </c>
      <c r="O176" t="s">
        <v>224</v>
      </c>
      <c r="P176">
        <v>-0.33700000000000002</v>
      </c>
      <c r="Q176">
        <v>2811000</v>
      </c>
      <c r="R176" t="s">
        <v>1390</v>
      </c>
    </row>
    <row r="177" spans="1:18">
      <c r="A177">
        <v>104</v>
      </c>
      <c r="B177">
        <f>VLOOKUP(A177,year_congress_lookup!$A$1:$B$10,2)</f>
        <v>1996</v>
      </c>
      <c r="C177">
        <v>15424</v>
      </c>
      <c r="D177" s="1" t="s">
        <v>1794</v>
      </c>
      <c r="E177" t="s">
        <v>152</v>
      </c>
      <c r="F177" t="str">
        <f>VLOOKUP(E177&amp;"*",state_latlong_lookup!$A$1:$D$56,2,FALSE)</f>
        <v>OK</v>
      </c>
      <c r="G177" t="str">
        <f>VLOOKUP(E177&amp;"*",state_latlong_lookup!$A$1:$D$56,1,FALSE)</f>
        <v>OKLAHOMA</v>
      </c>
      <c r="H177" t="str">
        <f t="shared" si="5"/>
        <v>104_OK_00</v>
      </c>
      <c r="I177">
        <f>IF(B177=2012,IF(D177="00",K177,VLOOKUP(H177,district_latlong_lookup!$A$1:$F$439,5,FALSE)),0)</f>
        <v>0</v>
      </c>
      <c r="J177">
        <f>IF(B177=2012,IF(D177="00",L177,VLOOKUP(H177,district_latlong_lookup!$A$1:$F$439,6,FALSE)),0)</f>
        <v>0</v>
      </c>
      <c r="K177">
        <f>VLOOKUP(E177&amp;"*",state_latlong_lookup!$A$1:$D$56,3,FALSE)</f>
        <v>35.537599999999998</v>
      </c>
      <c r="L177">
        <f>VLOOKUP(E177&amp;"*",state_latlong_lookup!$A$1:$D$56,4,FALSE)</f>
        <v>-96.924700000000001</v>
      </c>
      <c r="M177">
        <v>200</v>
      </c>
      <c r="N177" t="str">
        <f t="shared" si="4"/>
        <v>Republican</v>
      </c>
      <c r="O177" t="s">
        <v>307</v>
      </c>
      <c r="P177">
        <v>0.66700000000000004</v>
      </c>
      <c r="Q177">
        <v>1561000</v>
      </c>
      <c r="R177" t="s">
        <v>1391</v>
      </c>
    </row>
    <row r="178" spans="1:18">
      <c r="A178">
        <v>104</v>
      </c>
      <c r="B178">
        <f>VLOOKUP(A178,year_congress_lookup!$A$1:$B$10,2)</f>
        <v>1996</v>
      </c>
      <c r="C178">
        <v>14908</v>
      </c>
      <c r="D178" s="1" t="s">
        <v>1794</v>
      </c>
      <c r="E178" t="s">
        <v>152</v>
      </c>
      <c r="F178" t="str">
        <f>VLOOKUP(E178&amp;"*",state_latlong_lookup!$A$1:$D$56,2,FALSE)</f>
        <v>OK</v>
      </c>
      <c r="G178" t="str">
        <f>VLOOKUP(E178&amp;"*",state_latlong_lookup!$A$1:$D$56,1,FALSE)</f>
        <v>OKLAHOMA</v>
      </c>
      <c r="H178" t="str">
        <f t="shared" si="5"/>
        <v>104_OK_00</v>
      </c>
      <c r="I178">
        <f>IF(B178=2012,IF(D178="00",K178,VLOOKUP(H178,district_latlong_lookup!$A$1:$F$439,5,FALSE)),0)</f>
        <v>0</v>
      </c>
      <c r="J178">
        <f>IF(B178=2012,IF(D178="00",L178,VLOOKUP(H178,district_latlong_lookup!$A$1:$F$439,6,FALSE)),0)</f>
        <v>0</v>
      </c>
      <c r="K178">
        <f>VLOOKUP(E178&amp;"*",state_latlong_lookup!$A$1:$D$56,3,FALSE)</f>
        <v>35.537599999999998</v>
      </c>
      <c r="L178">
        <f>VLOOKUP(E178&amp;"*",state_latlong_lookup!$A$1:$D$56,4,FALSE)</f>
        <v>-96.924700000000001</v>
      </c>
      <c r="M178">
        <v>200</v>
      </c>
      <c r="N178" t="str">
        <f t="shared" si="4"/>
        <v>Republican</v>
      </c>
      <c r="O178" t="s">
        <v>251</v>
      </c>
      <c r="P178">
        <v>0.56499999999999995</v>
      </c>
      <c r="Q178">
        <v>0</v>
      </c>
    </row>
    <row r="179" spans="1:18">
      <c r="A179">
        <v>104</v>
      </c>
      <c r="B179">
        <f>VLOOKUP(A179,year_congress_lookup!$A$1:$B$10,2)</f>
        <v>1996</v>
      </c>
      <c r="C179">
        <v>11203</v>
      </c>
      <c r="D179" s="1" t="s">
        <v>1794</v>
      </c>
      <c r="E179" t="s">
        <v>99</v>
      </c>
      <c r="F179" t="str">
        <f>VLOOKUP(E179&amp;"*",state_latlong_lookup!$A$1:$D$56,2,FALSE)</f>
        <v>OR</v>
      </c>
      <c r="G179" t="str">
        <f>VLOOKUP(E179&amp;"*",state_latlong_lookup!$A$1:$D$56,1,FALSE)</f>
        <v>OREGON</v>
      </c>
      <c r="H179" t="str">
        <f t="shared" si="5"/>
        <v>104_OR_00</v>
      </c>
      <c r="I179">
        <f>IF(B179=2012,IF(D179="00",K179,VLOOKUP(H179,district_latlong_lookup!$A$1:$F$439,5,FALSE)),0)</f>
        <v>0</v>
      </c>
      <c r="J179">
        <f>IF(B179=2012,IF(D179="00",L179,VLOOKUP(H179,district_latlong_lookup!$A$1:$F$439,6,FALSE)),0)</f>
        <v>0</v>
      </c>
      <c r="K179">
        <f>VLOOKUP(E179&amp;"*",state_latlong_lookup!$A$1:$D$56,3,FALSE)</f>
        <v>44.5672</v>
      </c>
      <c r="L179">
        <f>VLOOKUP(E179&amp;"*",state_latlong_lookup!$A$1:$D$56,4,FALSE)</f>
        <v>-122.12690000000001</v>
      </c>
      <c r="M179">
        <v>200</v>
      </c>
      <c r="N179" t="str">
        <f t="shared" si="4"/>
        <v>Republican</v>
      </c>
      <c r="O179" t="s">
        <v>164</v>
      </c>
      <c r="P179">
        <v>5.0000000000000001E-3</v>
      </c>
      <c r="Q179">
        <v>0</v>
      </c>
      <c r="R179" t="s">
        <v>1392</v>
      </c>
    </row>
    <row r="180" spans="1:18">
      <c r="A180">
        <v>104</v>
      </c>
      <c r="B180">
        <f>VLOOKUP(A180,year_congress_lookup!$A$1:$B$10,2)</f>
        <v>1996</v>
      </c>
      <c r="C180">
        <v>12107</v>
      </c>
      <c r="D180" s="1" t="s">
        <v>1794</v>
      </c>
      <c r="E180" t="s">
        <v>99</v>
      </c>
      <c r="F180" t="str">
        <f>VLOOKUP(E180&amp;"*",state_latlong_lookup!$A$1:$D$56,2,FALSE)</f>
        <v>OR</v>
      </c>
      <c r="G180" t="str">
        <f>VLOOKUP(E180&amp;"*",state_latlong_lookup!$A$1:$D$56,1,FALSE)</f>
        <v>OREGON</v>
      </c>
      <c r="H180" t="str">
        <f t="shared" si="5"/>
        <v>104_OR_00</v>
      </c>
      <c r="I180">
        <f>IF(B180=2012,IF(D180="00",K180,VLOOKUP(H180,district_latlong_lookup!$A$1:$F$439,5,FALSE)),0)</f>
        <v>0</v>
      </c>
      <c r="J180">
        <f>IF(B180=2012,IF(D180="00",L180,VLOOKUP(H180,district_latlong_lookup!$A$1:$F$439,6,FALSE)),0)</f>
        <v>0</v>
      </c>
      <c r="K180">
        <f>VLOOKUP(E180&amp;"*",state_latlong_lookup!$A$1:$D$56,3,FALSE)</f>
        <v>44.5672</v>
      </c>
      <c r="L180">
        <f>VLOOKUP(E180&amp;"*",state_latlong_lookup!$A$1:$D$56,4,FALSE)</f>
        <v>-122.12690000000001</v>
      </c>
      <c r="M180">
        <v>200</v>
      </c>
      <c r="N180" t="str">
        <f t="shared" si="4"/>
        <v>Republican</v>
      </c>
      <c r="O180" t="s">
        <v>216</v>
      </c>
      <c r="P180">
        <v>4.5999999999999999E-2</v>
      </c>
      <c r="Q180">
        <v>1794000</v>
      </c>
      <c r="R180" t="s">
        <v>1393</v>
      </c>
    </row>
    <row r="181" spans="1:18">
      <c r="A181">
        <v>104</v>
      </c>
      <c r="B181">
        <f>VLOOKUP(A181,year_congress_lookup!$A$1:$B$10,2)</f>
        <v>1996</v>
      </c>
      <c r="C181">
        <v>14871</v>
      </c>
      <c r="D181" s="1" t="s">
        <v>1794</v>
      </c>
      <c r="E181" t="s">
        <v>99</v>
      </c>
      <c r="F181" t="str">
        <f>VLOOKUP(E181&amp;"*",state_latlong_lookup!$A$1:$D$56,2,FALSE)</f>
        <v>OR</v>
      </c>
      <c r="G181" t="str">
        <f>VLOOKUP(E181&amp;"*",state_latlong_lookup!$A$1:$D$56,1,FALSE)</f>
        <v>OREGON</v>
      </c>
      <c r="H181" t="str">
        <f t="shared" si="5"/>
        <v>104_OR_00</v>
      </c>
      <c r="I181">
        <f>IF(B181=2012,IF(D181="00",K181,VLOOKUP(H181,district_latlong_lookup!$A$1:$F$439,5,FALSE)),0)</f>
        <v>0</v>
      </c>
      <c r="J181">
        <f>IF(B181=2012,IF(D181="00",L181,VLOOKUP(H181,district_latlong_lookup!$A$1:$F$439,6,FALSE)),0)</f>
        <v>0</v>
      </c>
      <c r="K181">
        <f>VLOOKUP(E181&amp;"*",state_latlong_lookup!$A$1:$D$56,3,FALSE)</f>
        <v>44.5672</v>
      </c>
      <c r="L181">
        <f>VLOOKUP(E181&amp;"*",state_latlong_lookup!$A$1:$D$56,4,FALSE)</f>
        <v>-122.12690000000001</v>
      </c>
      <c r="M181">
        <v>100</v>
      </c>
      <c r="N181" t="str">
        <f t="shared" si="4"/>
        <v>Democrat</v>
      </c>
      <c r="O181" t="s">
        <v>308</v>
      </c>
      <c r="P181">
        <v>-0.34599999999999997</v>
      </c>
      <c r="Q181">
        <v>0</v>
      </c>
      <c r="R181" t="s">
        <v>1394</v>
      </c>
    </row>
    <row r="182" spans="1:18">
      <c r="A182">
        <v>104</v>
      </c>
      <c r="B182">
        <f>VLOOKUP(A182,year_congress_lookup!$A$1:$B$10,2)</f>
        <v>1996</v>
      </c>
      <c r="C182">
        <v>29141</v>
      </c>
      <c r="D182" s="1" t="s">
        <v>1794</v>
      </c>
      <c r="E182" t="s">
        <v>12</v>
      </c>
      <c r="F182" t="str">
        <f>VLOOKUP(E182&amp;"*",state_latlong_lookup!$A$1:$D$56,2,FALSE)</f>
        <v>PA</v>
      </c>
      <c r="G182" t="str">
        <f>VLOOKUP(E182&amp;"*",state_latlong_lookup!$A$1:$D$56,1,FALSE)</f>
        <v>PENNSYLVANIA</v>
      </c>
      <c r="H182" t="str">
        <f t="shared" si="5"/>
        <v>104_PA_00</v>
      </c>
      <c r="I182">
        <f>IF(B182=2012,IF(D182="00",K182,VLOOKUP(H182,district_latlong_lookup!$A$1:$F$439,5,FALSE)),0)</f>
        <v>0</v>
      </c>
      <c r="J182">
        <f>IF(B182=2012,IF(D182="00",L182,VLOOKUP(H182,district_latlong_lookup!$A$1:$F$439,6,FALSE)),0)</f>
        <v>0</v>
      </c>
      <c r="K182">
        <f>VLOOKUP(E182&amp;"*",state_latlong_lookup!$A$1:$D$56,3,FALSE)</f>
        <v>40.577300000000001</v>
      </c>
      <c r="L182">
        <f>VLOOKUP(E182&amp;"*",state_latlong_lookup!$A$1:$D$56,4,FALSE)</f>
        <v>-77.263999999999996</v>
      </c>
      <c r="M182">
        <v>200</v>
      </c>
      <c r="N182" t="str">
        <f t="shared" si="4"/>
        <v>Republican</v>
      </c>
      <c r="O182" t="s">
        <v>309</v>
      </c>
      <c r="P182">
        <v>0.32900000000000001</v>
      </c>
      <c r="Q182">
        <v>1125000</v>
      </c>
      <c r="R182" t="s">
        <v>1395</v>
      </c>
    </row>
    <row r="183" spans="1:18">
      <c r="A183">
        <v>104</v>
      </c>
      <c r="B183">
        <f>VLOOKUP(A183,year_congress_lookup!$A$1:$B$10,2)</f>
        <v>1996</v>
      </c>
      <c r="C183">
        <v>14910</v>
      </c>
      <c r="D183" s="1" t="s">
        <v>1794</v>
      </c>
      <c r="E183" t="s">
        <v>12</v>
      </c>
      <c r="F183" t="str">
        <f>VLOOKUP(E183&amp;"*",state_latlong_lookup!$A$1:$D$56,2,FALSE)</f>
        <v>PA</v>
      </c>
      <c r="G183" t="str">
        <f>VLOOKUP(E183&amp;"*",state_latlong_lookup!$A$1:$D$56,1,FALSE)</f>
        <v>PENNSYLVANIA</v>
      </c>
      <c r="H183" t="str">
        <f t="shared" si="5"/>
        <v>104_PA_00</v>
      </c>
      <c r="I183">
        <f>IF(B183=2012,IF(D183="00",K183,VLOOKUP(H183,district_latlong_lookup!$A$1:$F$439,5,FALSE)),0)</f>
        <v>0</v>
      </c>
      <c r="J183">
        <f>IF(B183=2012,IF(D183="00",L183,VLOOKUP(H183,district_latlong_lookup!$A$1:$F$439,6,FALSE)),0)</f>
        <v>0</v>
      </c>
      <c r="K183">
        <f>VLOOKUP(E183&amp;"*",state_latlong_lookup!$A$1:$D$56,3,FALSE)</f>
        <v>40.577300000000001</v>
      </c>
      <c r="L183">
        <f>VLOOKUP(E183&amp;"*",state_latlong_lookup!$A$1:$D$56,4,FALSE)</f>
        <v>-77.263999999999996</v>
      </c>
      <c r="M183">
        <v>200</v>
      </c>
      <c r="N183" t="str">
        <f t="shared" si="4"/>
        <v>Republican</v>
      </c>
      <c r="O183" t="s">
        <v>279</v>
      </c>
      <c r="P183">
        <v>1.9E-2</v>
      </c>
      <c r="Q183">
        <v>0</v>
      </c>
    </row>
    <row r="184" spans="1:18">
      <c r="A184">
        <v>104</v>
      </c>
      <c r="B184">
        <f>VLOOKUP(A184,year_congress_lookup!$A$1:$B$10,2)</f>
        <v>1996</v>
      </c>
      <c r="C184">
        <v>14500</v>
      </c>
      <c r="D184" s="1" t="s">
        <v>1794</v>
      </c>
      <c r="E184" t="s">
        <v>13</v>
      </c>
      <c r="F184" t="str">
        <f>VLOOKUP(E184&amp;"*",state_latlong_lookup!$A$1:$D$56,2,FALSE)</f>
        <v>RI</v>
      </c>
      <c r="G184" t="str">
        <f>VLOOKUP(E184&amp;"*",state_latlong_lookup!$A$1:$D$56,1,FALSE)</f>
        <v>RHODE ISLAND</v>
      </c>
      <c r="H184" t="str">
        <f t="shared" si="5"/>
        <v>104_RI_00</v>
      </c>
      <c r="I184">
        <f>IF(B184=2012,IF(D184="00",K184,VLOOKUP(H184,district_latlong_lookup!$A$1:$F$439,5,FALSE)),0)</f>
        <v>0</v>
      </c>
      <c r="J184">
        <f>IF(B184=2012,IF(D184="00",L184,VLOOKUP(H184,district_latlong_lookup!$A$1:$F$439,6,FALSE)),0)</f>
        <v>0</v>
      </c>
      <c r="K184">
        <f>VLOOKUP(E184&amp;"*",state_latlong_lookup!$A$1:$D$56,3,FALSE)</f>
        <v>41.677199999999999</v>
      </c>
      <c r="L184">
        <f>VLOOKUP(E184&amp;"*",state_latlong_lookup!$A$1:$D$56,4,FALSE)</f>
        <v>-71.510099999999994</v>
      </c>
      <c r="M184">
        <v>200</v>
      </c>
      <c r="N184" t="str">
        <f t="shared" si="4"/>
        <v>Republican</v>
      </c>
      <c r="O184" t="s">
        <v>232</v>
      </c>
      <c r="P184">
        <v>2.4E-2</v>
      </c>
      <c r="Q184">
        <v>0</v>
      </c>
    </row>
    <row r="185" spans="1:18">
      <c r="A185">
        <v>104</v>
      </c>
      <c r="B185">
        <f>VLOOKUP(A185,year_congress_lookup!$A$1:$B$10,2)</f>
        <v>1996</v>
      </c>
      <c r="C185">
        <v>10818</v>
      </c>
      <c r="D185" s="1" t="s">
        <v>1794</v>
      </c>
      <c r="E185" t="s">
        <v>13</v>
      </c>
      <c r="F185" t="str">
        <f>VLOOKUP(E185&amp;"*",state_latlong_lookup!$A$1:$D$56,2,FALSE)</f>
        <v>RI</v>
      </c>
      <c r="G185" t="str">
        <f>VLOOKUP(E185&amp;"*",state_latlong_lookup!$A$1:$D$56,1,FALSE)</f>
        <v>RHODE ISLAND</v>
      </c>
      <c r="H185" t="str">
        <f t="shared" si="5"/>
        <v>104_RI_00</v>
      </c>
      <c r="I185">
        <f>IF(B185=2012,IF(D185="00",K185,VLOOKUP(H185,district_latlong_lookup!$A$1:$F$439,5,FALSE)),0)</f>
        <v>0</v>
      </c>
      <c r="J185">
        <f>IF(B185=2012,IF(D185="00",L185,VLOOKUP(H185,district_latlong_lookup!$A$1:$F$439,6,FALSE)),0)</f>
        <v>0</v>
      </c>
      <c r="K185">
        <f>VLOOKUP(E185&amp;"*",state_latlong_lookup!$A$1:$D$56,3,FALSE)</f>
        <v>41.677199999999999</v>
      </c>
      <c r="L185">
        <f>VLOOKUP(E185&amp;"*",state_latlong_lookup!$A$1:$D$56,4,FALSE)</f>
        <v>-71.510099999999994</v>
      </c>
      <c r="M185">
        <v>100</v>
      </c>
      <c r="N185" t="str">
        <f t="shared" si="4"/>
        <v>Democrat</v>
      </c>
      <c r="O185" t="s">
        <v>203</v>
      </c>
      <c r="P185">
        <v>-0.40200000000000002</v>
      </c>
      <c r="Q185">
        <v>10543000</v>
      </c>
      <c r="R185" t="s">
        <v>1396</v>
      </c>
    </row>
    <row r="186" spans="1:18">
      <c r="A186">
        <v>104</v>
      </c>
      <c r="B186">
        <f>VLOOKUP(A186,year_congress_lookup!$A$1:$B$10,2)</f>
        <v>1996</v>
      </c>
      <c r="C186">
        <v>11204</v>
      </c>
      <c r="D186" s="1" t="s">
        <v>1794</v>
      </c>
      <c r="E186" t="s">
        <v>15</v>
      </c>
      <c r="F186" t="str">
        <f>VLOOKUP(E186&amp;"*",state_latlong_lookup!$A$1:$D$56,2,FALSE)</f>
        <v>SC</v>
      </c>
      <c r="G186" t="str">
        <f>VLOOKUP(E186&amp;"*",state_latlong_lookup!$A$1:$D$56,1,FALSE)</f>
        <v>SOUTH CAROLINA</v>
      </c>
      <c r="H186" t="str">
        <f t="shared" si="5"/>
        <v>104_SC_00</v>
      </c>
      <c r="I186">
        <f>IF(B186=2012,IF(D186="00",K186,VLOOKUP(H186,district_latlong_lookup!$A$1:$F$439,5,FALSE)),0)</f>
        <v>0</v>
      </c>
      <c r="J186">
        <f>IF(B186=2012,IF(D186="00",L186,VLOOKUP(H186,district_latlong_lookup!$A$1:$F$439,6,FALSE)),0)</f>
        <v>0</v>
      </c>
      <c r="K186">
        <f>VLOOKUP(E186&amp;"*",state_latlong_lookup!$A$1:$D$56,3,FALSE)</f>
        <v>33.819099999999999</v>
      </c>
      <c r="L186">
        <f>VLOOKUP(E186&amp;"*",state_latlong_lookup!$A$1:$D$56,4,FALSE)</f>
        <v>-80.906599999999997</v>
      </c>
      <c r="M186">
        <v>100</v>
      </c>
      <c r="N186" t="str">
        <f t="shared" si="4"/>
        <v>Democrat</v>
      </c>
      <c r="O186" t="s">
        <v>211</v>
      </c>
      <c r="P186">
        <v>-0.29599999999999999</v>
      </c>
      <c r="Q186">
        <v>2386000</v>
      </c>
      <c r="R186" t="s">
        <v>1397</v>
      </c>
    </row>
    <row r="187" spans="1:18">
      <c r="A187">
        <v>104</v>
      </c>
      <c r="B187">
        <f>VLOOKUP(A187,year_congress_lookup!$A$1:$B$10,2)</f>
        <v>1996</v>
      </c>
      <c r="C187">
        <v>9369</v>
      </c>
      <c r="D187" s="1" t="s">
        <v>1794</v>
      </c>
      <c r="E187" t="s">
        <v>15</v>
      </c>
      <c r="F187" t="str">
        <f>VLOOKUP(E187&amp;"*",state_latlong_lookup!$A$1:$D$56,2,FALSE)</f>
        <v>SC</v>
      </c>
      <c r="G187" t="str">
        <f>VLOOKUP(E187&amp;"*",state_latlong_lookup!$A$1:$D$56,1,FALSE)</f>
        <v>SOUTH CAROLINA</v>
      </c>
      <c r="H187" t="str">
        <f t="shared" si="5"/>
        <v>104_SC_00</v>
      </c>
      <c r="I187">
        <f>IF(B187=2012,IF(D187="00",K187,VLOOKUP(H187,district_latlong_lookup!$A$1:$F$439,5,FALSE)),0)</f>
        <v>0</v>
      </c>
      <c r="J187">
        <f>IF(B187=2012,IF(D187="00",L187,VLOOKUP(H187,district_latlong_lookup!$A$1:$F$439,6,FALSE)),0)</f>
        <v>0</v>
      </c>
      <c r="K187">
        <f>VLOOKUP(E187&amp;"*",state_latlong_lookup!$A$1:$D$56,3,FALSE)</f>
        <v>33.819099999999999</v>
      </c>
      <c r="L187">
        <f>VLOOKUP(E187&amp;"*",state_latlong_lookup!$A$1:$D$56,4,FALSE)</f>
        <v>-80.906599999999997</v>
      </c>
      <c r="M187">
        <v>200</v>
      </c>
      <c r="N187" t="str">
        <f t="shared" si="4"/>
        <v>Republican</v>
      </c>
      <c r="O187" t="s">
        <v>195</v>
      </c>
      <c r="P187">
        <v>0.376</v>
      </c>
      <c r="Q187">
        <v>0</v>
      </c>
    </row>
    <row r="188" spans="1:18">
      <c r="A188">
        <v>104</v>
      </c>
      <c r="B188">
        <f>VLOOKUP(A188,year_congress_lookup!$A$1:$B$10,2)</f>
        <v>1996</v>
      </c>
      <c r="C188">
        <v>14617</v>
      </c>
      <c r="D188" s="1" t="s">
        <v>1794</v>
      </c>
      <c r="E188" t="s">
        <v>129</v>
      </c>
      <c r="F188" t="str">
        <f>VLOOKUP(E188&amp;"*",state_latlong_lookup!$A$1:$D$56,2,FALSE)</f>
        <v>SD</v>
      </c>
      <c r="G188" t="str">
        <f>VLOOKUP(E188&amp;"*",state_latlong_lookup!$A$1:$D$56,1,FALSE)</f>
        <v>SOUTH DAKOTA</v>
      </c>
      <c r="H188" t="str">
        <f t="shared" si="5"/>
        <v>104_SD_00</v>
      </c>
      <c r="I188">
        <f>IF(B188=2012,IF(D188="00",K188,VLOOKUP(H188,district_latlong_lookup!$A$1:$F$439,5,FALSE)),0)</f>
        <v>0</v>
      </c>
      <c r="J188">
        <f>IF(B188=2012,IF(D188="00",L188,VLOOKUP(H188,district_latlong_lookup!$A$1:$F$439,6,FALSE)),0)</f>
        <v>0</v>
      </c>
      <c r="K188">
        <f>VLOOKUP(E188&amp;"*",state_latlong_lookup!$A$1:$D$56,3,FALSE)</f>
        <v>44.285299999999999</v>
      </c>
      <c r="L188">
        <f>VLOOKUP(E188&amp;"*",state_latlong_lookup!$A$1:$D$56,4,FALSE)</f>
        <v>-99.463200000000001</v>
      </c>
      <c r="M188">
        <v>100</v>
      </c>
      <c r="N188" t="str">
        <f t="shared" si="4"/>
        <v>Democrat</v>
      </c>
      <c r="O188" t="s">
        <v>280</v>
      </c>
      <c r="P188">
        <v>-0.377</v>
      </c>
      <c r="Q188">
        <v>798000</v>
      </c>
      <c r="R188" t="s">
        <v>1398</v>
      </c>
    </row>
    <row r="189" spans="1:18">
      <c r="A189">
        <v>104</v>
      </c>
      <c r="B189">
        <f>VLOOKUP(A189,year_congress_lookup!$A$1:$B$10,2)</f>
        <v>1996</v>
      </c>
      <c r="C189">
        <v>14268</v>
      </c>
      <c r="D189" s="1" t="s">
        <v>1794</v>
      </c>
      <c r="E189" t="s">
        <v>129</v>
      </c>
      <c r="F189" t="str">
        <f>VLOOKUP(E189&amp;"*",state_latlong_lookup!$A$1:$D$56,2,FALSE)</f>
        <v>SD</v>
      </c>
      <c r="G189" t="str">
        <f>VLOOKUP(E189&amp;"*",state_latlong_lookup!$A$1:$D$56,1,FALSE)</f>
        <v>SOUTH DAKOTA</v>
      </c>
      <c r="H189" t="str">
        <f t="shared" si="5"/>
        <v>104_SD_00</v>
      </c>
      <c r="I189">
        <f>IF(B189=2012,IF(D189="00",K189,VLOOKUP(H189,district_latlong_lookup!$A$1:$F$439,5,FALSE)),0)</f>
        <v>0</v>
      </c>
      <c r="J189">
        <f>IF(B189=2012,IF(D189="00",L189,VLOOKUP(H189,district_latlong_lookup!$A$1:$F$439,6,FALSE)),0)</f>
        <v>0</v>
      </c>
      <c r="K189">
        <f>VLOOKUP(E189&amp;"*",state_latlong_lookup!$A$1:$D$56,3,FALSE)</f>
        <v>44.285299999999999</v>
      </c>
      <c r="L189">
        <f>VLOOKUP(E189&amp;"*",state_latlong_lookup!$A$1:$D$56,4,FALSE)</f>
        <v>-99.463200000000001</v>
      </c>
      <c r="M189">
        <v>200</v>
      </c>
      <c r="N189" t="str">
        <f t="shared" si="4"/>
        <v>Republican</v>
      </c>
      <c r="O189" t="s">
        <v>281</v>
      </c>
      <c r="P189">
        <v>0.374</v>
      </c>
      <c r="Q189">
        <v>0</v>
      </c>
    </row>
    <row r="190" spans="1:18">
      <c r="A190">
        <v>104</v>
      </c>
      <c r="B190">
        <f>VLOOKUP(A190,year_congress_lookup!$A$1:$B$10,2)</f>
        <v>1996</v>
      </c>
      <c r="C190">
        <v>49502</v>
      </c>
      <c r="D190" s="1" t="s">
        <v>1794</v>
      </c>
      <c r="E190" t="s">
        <v>36</v>
      </c>
      <c r="F190" t="str">
        <f>VLOOKUP(E190&amp;"*",state_latlong_lookup!$A$1:$D$56,2,FALSE)</f>
        <v>TN</v>
      </c>
      <c r="G190" t="str">
        <f>VLOOKUP(E190&amp;"*",state_latlong_lookup!$A$1:$D$56,1,FALSE)</f>
        <v>TENNESSEE</v>
      </c>
      <c r="H190" t="str">
        <f t="shared" si="5"/>
        <v>104_TN_00</v>
      </c>
      <c r="I190">
        <f>IF(B190=2012,IF(D190="00",K190,VLOOKUP(H190,district_latlong_lookup!$A$1:$F$439,5,FALSE)),0)</f>
        <v>0</v>
      </c>
      <c r="J190">
        <f>IF(B190=2012,IF(D190="00",L190,VLOOKUP(H190,district_latlong_lookup!$A$1:$F$439,6,FALSE)),0)</f>
        <v>0</v>
      </c>
      <c r="K190">
        <f>VLOOKUP(E190&amp;"*",state_latlong_lookup!$A$1:$D$56,3,FALSE)</f>
        <v>35.744900000000001</v>
      </c>
      <c r="L190">
        <f>VLOOKUP(E190&amp;"*",state_latlong_lookup!$A$1:$D$56,4,FALSE)</f>
        <v>-86.748900000000006</v>
      </c>
      <c r="M190">
        <v>200</v>
      </c>
      <c r="N190" t="str">
        <f t="shared" si="4"/>
        <v>Republican</v>
      </c>
      <c r="O190" t="s">
        <v>310</v>
      </c>
      <c r="P190">
        <v>0.317</v>
      </c>
      <c r="Q190">
        <v>1102000</v>
      </c>
      <c r="R190" t="s">
        <v>1399</v>
      </c>
    </row>
    <row r="191" spans="1:18">
      <c r="A191">
        <v>104</v>
      </c>
      <c r="B191">
        <f>VLOOKUP(A191,year_congress_lookup!$A$1:$B$10,2)</f>
        <v>1996</v>
      </c>
      <c r="C191">
        <v>49503</v>
      </c>
      <c r="D191" s="1" t="s">
        <v>1794</v>
      </c>
      <c r="E191" t="s">
        <v>36</v>
      </c>
      <c r="F191" t="str">
        <f>VLOOKUP(E191&amp;"*",state_latlong_lookup!$A$1:$D$56,2,FALSE)</f>
        <v>TN</v>
      </c>
      <c r="G191" t="str">
        <f>VLOOKUP(E191&amp;"*",state_latlong_lookup!$A$1:$D$56,1,FALSE)</f>
        <v>TENNESSEE</v>
      </c>
      <c r="H191" t="str">
        <f t="shared" si="5"/>
        <v>104_TN_00</v>
      </c>
      <c r="I191">
        <f>IF(B191=2012,IF(D191="00",K191,VLOOKUP(H191,district_latlong_lookup!$A$1:$F$439,5,FALSE)),0)</f>
        <v>0</v>
      </c>
      <c r="J191">
        <f>IF(B191=2012,IF(D191="00",L191,VLOOKUP(H191,district_latlong_lookup!$A$1:$F$439,6,FALSE)),0)</f>
        <v>0</v>
      </c>
      <c r="K191">
        <f>VLOOKUP(E191&amp;"*",state_latlong_lookup!$A$1:$D$56,3,FALSE)</f>
        <v>35.744900000000001</v>
      </c>
      <c r="L191">
        <f>VLOOKUP(E191&amp;"*",state_latlong_lookup!$A$1:$D$56,4,FALSE)</f>
        <v>-86.748900000000006</v>
      </c>
      <c r="M191">
        <v>200</v>
      </c>
      <c r="N191" t="str">
        <f t="shared" si="4"/>
        <v>Republican</v>
      </c>
      <c r="O191" t="s">
        <v>44</v>
      </c>
      <c r="P191">
        <v>0.39500000000000002</v>
      </c>
      <c r="Q191">
        <v>823000</v>
      </c>
      <c r="R191" t="s">
        <v>1400</v>
      </c>
    </row>
    <row r="192" spans="1:18">
      <c r="A192">
        <v>104</v>
      </c>
      <c r="B192">
        <f>VLOOKUP(A192,year_congress_lookup!$A$1:$B$10,2)</f>
        <v>1996</v>
      </c>
      <c r="C192">
        <v>14628</v>
      </c>
      <c r="D192" s="1" t="s">
        <v>1794</v>
      </c>
      <c r="E192" t="s">
        <v>82</v>
      </c>
      <c r="F192" t="str">
        <f>VLOOKUP(E192&amp;"*",state_latlong_lookup!$A$1:$D$56,2,FALSE)</f>
        <v>TX</v>
      </c>
      <c r="G192" t="str">
        <f>VLOOKUP(E192&amp;"*",state_latlong_lookup!$A$1:$D$56,1,FALSE)</f>
        <v>TEXAS</v>
      </c>
      <c r="H192" t="str">
        <f t="shared" si="5"/>
        <v>104_TX_00</v>
      </c>
      <c r="I192">
        <f>IF(B192=2012,IF(D192="00",K192,VLOOKUP(H192,district_latlong_lookup!$A$1:$F$439,5,FALSE)),0)</f>
        <v>0</v>
      </c>
      <c r="J192">
        <f>IF(B192=2012,IF(D192="00",L192,VLOOKUP(H192,district_latlong_lookup!$A$1:$F$439,6,FALSE)),0)</f>
        <v>0</v>
      </c>
      <c r="K192">
        <f>VLOOKUP(E192&amp;"*",state_latlong_lookup!$A$1:$D$56,3,FALSE)</f>
        <v>31.106000000000002</v>
      </c>
      <c r="L192">
        <f>VLOOKUP(E192&amp;"*",state_latlong_lookup!$A$1:$D$56,4,FALSE)</f>
        <v>-97.647499999999994</v>
      </c>
      <c r="M192">
        <v>200</v>
      </c>
      <c r="N192" t="str">
        <f t="shared" si="4"/>
        <v>Republican</v>
      </c>
      <c r="O192" t="s">
        <v>282</v>
      </c>
      <c r="P192">
        <v>0.57399999999999995</v>
      </c>
      <c r="Q192">
        <v>0</v>
      </c>
    </row>
    <row r="193" spans="1:18">
      <c r="A193">
        <v>104</v>
      </c>
      <c r="B193">
        <f>VLOOKUP(A193,year_congress_lookup!$A$1:$B$10,2)</f>
        <v>1996</v>
      </c>
      <c r="C193">
        <v>49306</v>
      </c>
      <c r="D193" s="1" t="s">
        <v>1794</v>
      </c>
      <c r="E193" t="s">
        <v>82</v>
      </c>
      <c r="F193" t="str">
        <f>VLOOKUP(E193&amp;"*",state_latlong_lookup!$A$1:$D$56,2,FALSE)</f>
        <v>TX</v>
      </c>
      <c r="G193" t="str">
        <f>VLOOKUP(E193&amp;"*",state_latlong_lookup!$A$1:$D$56,1,FALSE)</f>
        <v>TEXAS</v>
      </c>
      <c r="H193" t="str">
        <f t="shared" si="5"/>
        <v>104_TX_00</v>
      </c>
      <c r="I193">
        <f>IF(B193=2012,IF(D193="00",K193,VLOOKUP(H193,district_latlong_lookup!$A$1:$F$439,5,FALSE)),0)</f>
        <v>0</v>
      </c>
      <c r="J193">
        <f>IF(B193=2012,IF(D193="00",L193,VLOOKUP(H193,district_latlong_lookup!$A$1:$F$439,6,FALSE)),0)</f>
        <v>0</v>
      </c>
      <c r="K193">
        <f>VLOOKUP(E193&amp;"*",state_latlong_lookup!$A$1:$D$56,3,FALSE)</f>
        <v>31.106000000000002</v>
      </c>
      <c r="L193">
        <f>VLOOKUP(E193&amp;"*",state_latlong_lookup!$A$1:$D$56,4,FALSE)</f>
        <v>-97.647499999999994</v>
      </c>
      <c r="M193">
        <v>200</v>
      </c>
      <c r="N193" t="str">
        <f t="shared" si="4"/>
        <v>Republican</v>
      </c>
      <c r="O193" t="s">
        <v>297</v>
      </c>
      <c r="P193">
        <v>0.36199999999999999</v>
      </c>
      <c r="Q193">
        <v>0</v>
      </c>
    </row>
    <row r="194" spans="1:18">
      <c r="A194">
        <v>104</v>
      </c>
      <c r="B194">
        <f>VLOOKUP(A194,year_congress_lookup!$A$1:$B$10,2)</f>
        <v>1996</v>
      </c>
      <c r="C194">
        <v>49307</v>
      </c>
      <c r="D194" s="1" t="s">
        <v>1794</v>
      </c>
      <c r="E194" t="s">
        <v>142</v>
      </c>
      <c r="F194" t="str">
        <f>VLOOKUP(E194&amp;"*",state_latlong_lookup!$A$1:$D$56,2,FALSE)</f>
        <v>UT</v>
      </c>
      <c r="G194" t="str">
        <f>VLOOKUP(E194&amp;"*",state_latlong_lookup!$A$1:$D$56,1,FALSE)</f>
        <v>UTAH</v>
      </c>
      <c r="H194" t="str">
        <f t="shared" si="5"/>
        <v>104_UT_00</v>
      </c>
      <c r="I194">
        <f>IF(B194=2012,IF(D194="00",K194,VLOOKUP(H194,district_latlong_lookup!$A$1:$F$439,5,FALSE)),0)</f>
        <v>0</v>
      </c>
      <c r="J194">
        <f>IF(B194=2012,IF(D194="00",L194,VLOOKUP(H194,district_latlong_lookup!$A$1:$F$439,6,FALSE)),0)</f>
        <v>0</v>
      </c>
      <c r="K194">
        <f>VLOOKUP(E194&amp;"*",state_latlong_lookup!$A$1:$D$56,3,FALSE)</f>
        <v>40.113500000000002</v>
      </c>
      <c r="L194">
        <f>VLOOKUP(E194&amp;"*",state_latlong_lookup!$A$1:$D$56,4,FALSE)</f>
        <v>-111.8535</v>
      </c>
      <c r="M194">
        <v>200</v>
      </c>
      <c r="N194" t="str">
        <f t="shared" ref="N194:N257" si="6">IF(M194=100,"Democrat",IF(M194=200,"Republican",IF(M194=328,"Independent")))</f>
        <v>Republican</v>
      </c>
      <c r="O194" t="s">
        <v>189</v>
      </c>
      <c r="P194">
        <v>0.33200000000000002</v>
      </c>
      <c r="Q194">
        <v>732000</v>
      </c>
      <c r="R194" t="s">
        <v>1401</v>
      </c>
    </row>
    <row r="195" spans="1:18">
      <c r="A195">
        <v>104</v>
      </c>
      <c r="B195">
        <f>VLOOKUP(A195,year_congress_lookup!$A$1:$B$10,2)</f>
        <v>1996</v>
      </c>
      <c r="C195">
        <v>14503</v>
      </c>
      <c r="D195" s="1" t="s">
        <v>1794</v>
      </c>
      <c r="E195" t="s">
        <v>142</v>
      </c>
      <c r="F195" t="str">
        <f>VLOOKUP(E195&amp;"*",state_latlong_lookup!$A$1:$D$56,2,FALSE)</f>
        <v>UT</v>
      </c>
      <c r="G195" t="str">
        <f>VLOOKUP(E195&amp;"*",state_latlong_lookup!$A$1:$D$56,1,FALSE)</f>
        <v>UTAH</v>
      </c>
      <c r="H195" t="str">
        <f t="shared" ref="H195:H258" si="7">CONCATENATE(A195,"_",F195,"_",D195)</f>
        <v>104_UT_00</v>
      </c>
      <c r="I195">
        <f>IF(B195=2012,IF(D195="00",K195,VLOOKUP(H195,district_latlong_lookup!$A$1:$F$439,5,FALSE)),0)</f>
        <v>0</v>
      </c>
      <c r="J195">
        <f>IF(B195=2012,IF(D195="00",L195,VLOOKUP(H195,district_latlong_lookup!$A$1:$F$439,6,FALSE)),0)</f>
        <v>0</v>
      </c>
      <c r="K195">
        <f>VLOOKUP(E195&amp;"*",state_latlong_lookup!$A$1:$D$56,3,FALSE)</f>
        <v>40.113500000000002</v>
      </c>
      <c r="L195">
        <f>VLOOKUP(E195&amp;"*",state_latlong_lookup!$A$1:$D$56,4,FALSE)</f>
        <v>-111.8535</v>
      </c>
      <c r="M195">
        <v>200</v>
      </c>
      <c r="N195" t="str">
        <f t="shared" si="6"/>
        <v>Republican</v>
      </c>
      <c r="O195" t="s">
        <v>168</v>
      </c>
      <c r="P195">
        <v>0.39900000000000002</v>
      </c>
      <c r="Q195">
        <v>674000</v>
      </c>
      <c r="R195" t="s">
        <v>1402</v>
      </c>
    </row>
    <row r="196" spans="1:18">
      <c r="A196">
        <v>104</v>
      </c>
      <c r="B196">
        <f>VLOOKUP(A196,year_congress_lookup!$A$1:$B$10,2)</f>
        <v>1996</v>
      </c>
      <c r="C196">
        <v>14240</v>
      </c>
      <c r="D196" s="1" t="s">
        <v>1794</v>
      </c>
      <c r="E196" t="s">
        <v>21</v>
      </c>
      <c r="F196" t="str">
        <f>VLOOKUP(E196&amp;"*",state_latlong_lookup!$A$1:$D$56,2,FALSE)</f>
        <v>VT</v>
      </c>
      <c r="G196" t="str">
        <f>VLOOKUP(E196&amp;"*",state_latlong_lookup!$A$1:$D$56,1,FALSE)</f>
        <v>VERMONT</v>
      </c>
      <c r="H196" t="str">
        <f t="shared" si="7"/>
        <v>104_VT_00</v>
      </c>
      <c r="I196">
        <f>IF(B196=2012,IF(D196="00",K196,VLOOKUP(H196,district_latlong_lookup!$A$1:$F$439,5,FALSE)),0)</f>
        <v>0</v>
      </c>
      <c r="J196">
        <f>IF(B196=2012,IF(D196="00",L196,VLOOKUP(H196,district_latlong_lookup!$A$1:$F$439,6,FALSE)),0)</f>
        <v>0</v>
      </c>
      <c r="K196">
        <f>VLOOKUP(E196&amp;"*",state_latlong_lookup!$A$1:$D$56,3,FALSE)</f>
        <v>44.040700000000001</v>
      </c>
      <c r="L196">
        <f>VLOOKUP(E196&amp;"*",state_latlong_lookup!$A$1:$D$56,4,FALSE)</f>
        <v>-72.709299999999999</v>
      </c>
      <c r="M196">
        <v>200</v>
      </c>
      <c r="N196" t="str">
        <f t="shared" si="6"/>
        <v>Republican</v>
      </c>
      <c r="O196" t="s">
        <v>283</v>
      </c>
      <c r="P196">
        <v>-6.9000000000000006E-2</v>
      </c>
      <c r="Q196">
        <v>0</v>
      </c>
    </row>
    <row r="197" spans="1:18">
      <c r="A197">
        <v>104</v>
      </c>
      <c r="B197">
        <f>VLOOKUP(A197,year_congress_lookup!$A$1:$B$10,2)</f>
        <v>1996</v>
      </c>
      <c r="C197">
        <v>14307</v>
      </c>
      <c r="D197" s="1" t="s">
        <v>1794</v>
      </c>
      <c r="E197" t="s">
        <v>21</v>
      </c>
      <c r="F197" t="str">
        <f>VLOOKUP(E197&amp;"*",state_latlong_lookup!$A$1:$D$56,2,FALSE)</f>
        <v>VT</v>
      </c>
      <c r="G197" t="str">
        <f>VLOOKUP(E197&amp;"*",state_latlong_lookup!$A$1:$D$56,1,FALSE)</f>
        <v>VERMONT</v>
      </c>
      <c r="H197" t="str">
        <f t="shared" si="7"/>
        <v>104_VT_00</v>
      </c>
      <c r="I197">
        <f>IF(B197=2012,IF(D197="00",K197,VLOOKUP(H197,district_latlong_lookup!$A$1:$F$439,5,FALSE)),0)</f>
        <v>0</v>
      </c>
      <c r="J197">
        <f>IF(B197=2012,IF(D197="00",L197,VLOOKUP(H197,district_latlong_lookup!$A$1:$F$439,6,FALSE)),0)</f>
        <v>0</v>
      </c>
      <c r="K197">
        <f>VLOOKUP(E197&amp;"*",state_latlong_lookup!$A$1:$D$56,3,FALSE)</f>
        <v>44.040700000000001</v>
      </c>
      <c r="L197">
        <f>VLOOKUP(E197&amp;"*",state_latlong_lookup!$A$1:$D$56,4,FALSE)</f>
        <v>-72.709299999999999</v>
      </c>
      <c r="M197">
        <v>100</v>
      </c>
      <c r="N197" t="str">
        <f t="shared" si="6"/>
        <v>Democrat</v>
      </c>
      <c r="O197" t="s">
        <v>187</v>
      </c>
      <c r="P197">
        <v>-0.40699999999999997</v>
      </c>
      <c r="Q197">
        <v>0</v>
      </c>
    </row>
    <row r="198" spans="1:18">
      <c r="A198">
        <v>104</v>
      </c>
      <c r="B198">
        <f>VLOOKUP(A198,year_congress_lookup!$A$1:$B$10,2)</f>
        <v>1996</v>
      </c>
      <c r="C198">
        <v>15705</v>
      </c>
      <c r="D198" s="1" t="s">
        <v>1794</v>
      </c>
      <c r="E198" t="s">
        <v>16</v>
      </c>
      <c r="F198" t="str">
        <f>VLOOKUP(E198&amp;"*",state_latlong_lookup!$A$1:$D$56,2,FALSE)</f>
        <v>VA</v>
      </c>
      <c r="G198" t="str">
        <f>VLOOKUP(E198&amp;"*",state_latlong_lookup!$A$1:$D$56,1,FALSE)</f>
        <v>VIRGINIA</v>
      </c>
      <c r="H198" t="str">
        <f t="shared" si="7"/>
        <v>104_VA_00</v>
      </c>
      <c r="I198">
        <f>IF(B198=2012,IF(D198="00",K198,VLOOKUP(H198,district_latlong_lookup!$A$1:$F$439,5,FALSE)),0)</f>
        <v>0</v>
      </c>
      <c r="J198">
        <f>IF(B198=2012,IF(D198="00",L198,VLOOKUP(H198,district_latlong_lookup!$A$1:$F$439,6,FALSE)),0)</f>
        <v>0</v>
      </c>
      <c r="K198">
        <f>VLOOKUP(E198&amp;"*",state_latlong_lookup!$A$1:$D$56,3,FALSE)</f>
        <v>37.768000000000001</v>
      </c>
      <c r="L198">
        <f>VLOOKUP(E198&amp;"*",state_latlong_lookup!$A$1:$D$56,4,FALSE)</f>
        <v>-78.205699999999993</v>
      </c>
      <c r="M198">
        <v>100</v>
      </c>
      <c r="N198" t="str">
        <f t="shared" si="6"/>
        <v>Democrat</v>
      </c>
      <c r="O198" t="s">
        <v>284</v>
      </c>
      <c r="P198">
        <v>-0.25900000000000001</v>
      </c>
      <c r="Q198">
        <v>1222000</v>
      </c>
      <c r="R198" t="s">
        <v>1403</v>
      </c>
    </row>
    <row r="199" spans="1:18">
      <c r="A199">
        <v>104</v>
      </c>
      <c r="B199">
        <f>VLOOKUP(A199,year_congress_lookup!$A$1:$B$10,2)</f>
        <v>1996</v>
      </c>
      <c r="C199">
        <v>14712</v>
      </c>
      <c r="D199" s="1" t="s">
        <v>1794</v>
      </c>
      <c r="E199" t="s">
        <v>16</v>
      </c>
      <c r="F199" t="str">
        <f>VLOOKUP(E199&amp;"*",state_latlong_lookup!$A$1:$D$56,2,FALSE)</f>
        <v>VA</v>
      </c>
      <c r="G199" t="str">
        <f>VLOOKUP(E199&amp;"*",state_latlong_lookup!$A$1:$D$56,1,FALSE)</f>
        <v>VIRGINIA</v>
      </c>
      <c r="H199" t="str">
        <f t="shared" si="7"/>
        <v>104_VA_00</v>
      </c>
      <c r="I199">
        <f>IF(B199=2012,IF(D199="00",K199,VLOOKUP(H199,district_latlong_lookup!$A$1:$F$439,5,FALSE)),0)</f>
        <v>0</v>
      </c>
      <c r="J199">
        <f>IF(B199=2012,IF(D199="00",L199,VLOOKUP(H199,district_latlong_lookup!$A$1:$F$439,6,FALSE)),0)</f>
        <v>0</v>
      </c>
      <c r="K199">
        <f>VLOOKUP(E199&amp;"*",state_latlong_lookup!$A$1:$D$56,3,FALSE)</f>
        <v>37.768000000000001</v>
      </c>
      <c r="L199">
        <f>VLOOKUP(E199&amp;"*",state_latlong_lookup!$A$1:$D$56,4,FALSE)</f>
        <v>-78.205699999999993</v>
      </c>
      <c r="M199">
        <v>200</v>
      </c>
      <c r="N199" t="str">
        <f t="shared" si="6"/>
        <v>Republican</v>
      </c>
      <c r="O199" t="s">
        <v>112</v>
      </c>
      <c r="P199">
        <v>0.24399999999999999</v>
      </c>
      <c r="Q199">
        <v>2068000</v>
      </c>
      <c r="R199" t="s">
        <v>1404</v>
      </c>
    </row>
    <row r="200" spans="1:18">
      <c r="A200">
        <v>104</v>
      </c>
      <c r="B200">
        <f>VLOOKUP(A200,year_congress_lookup!$A$1:$B$10,2)</f>
        <v>1996</v>
      </c>
      <c r="C200">
        <v>14904</v>
      </c>
      <c r="D200" s="1" t="s">
        <v>1794</v>
      </c>
      <c r="E200" t="s">
        <v>130</v>
      </c>
      <c r="F200" t="str">
        <f>VLOOKUP(E200&amp;"*",state_latlong_lookup!$A$1:$D$56,2,FALSE)</f>
        <v>WA</v>
      </c>
      <c r="G200" t="str">
        <f>VLOOKUP(E200&amp;"*",state_latlong_lookup!$A$1:$D$56,1,FALSE)</f>
        <v>WASHINGTON</v>
      </c>
      <c r="H200" t="str">
        <f t="shared" si="7"/>
        <v>104_WA_00</v>
      </c>
      <c r="I200">
        <f>IF(B200=2012,IF(D200="00",K200,VLOOKUP(H200,district_latlong_lookup!$A$1:$F$439,5,FALSE)),0)</f>
        <v>0</v>
      </c>
      <c r="J200">
        <f>IF(B200=2012,IF(D200="00",L200,VLOOKUP(H200,district_latlong_lookup!$A$1:$F$439,6,FALSE)),0)</f>
        <v>0</v>
      </c>
      <c r="K200">
        <f>VLOOKUP(E200&amp;"*",state_latlong_lookup!$A$1:$D$56,3,FALSE)</f>
        <v>47.3917</v>
      </c>
      <c r="L200">
        <f>VLOOKUP(E200&amp;"*",state_latlong_lookup!$A$1:$D$56,4,FALSE)</f>
        <v>-121.57080000000001</v>
      </c>
      <c r="M200">
        <v>200</v>
      </c>
      <c r="N200" t="str">
        <f t="shared" si="6"/>
        <v>Republican</v>
      </c>
      <c r="O200" t="s">
        <v>285</v>
      </c>
      <c r="P200">
        <v>0.252</v>
      </c>
      <c r="Q200">
        <v>0</v>
      </c>
    </row>
    <row r="201" spans="1:18">
      <c r="A201">
        <v>104</v>
      </c>
      <c r="B201">
        <f>VLOOKUP(A201,year_congress_lookup!$A$1:$B$10,2)</f>
        <v>1996</v>
      </c>
      <c r="C201">
        <v>49308</v>
      </c>
      <c r="D201" s="1" t="s">
        <v>1794</v>
      </c>
      <c r="E201" t="s">
        <v>130</v>
      </c>
      <c r="F201" t="str">
        <f>VLOOKUP(E201&amp;"*",state_latlong_lookup!$A$1:$D$56,2,FALSE)</f>
        <v>WA</v>
      </c>
      <c r="G201" t="str">
        <f>VLOOKUP(E201&amp;"*",state_latlong_lookup!$A$1:$D$56,1,FALSE)</f>
        <v>WASHINGTON</v>
      </c>
      <c r="H201" t="str">
        <f t="shared" si="7"/>
        <v>104_WA_00</v>
      </c>
      <c r="I201">
        <f>IF(B201=2012,IF(D201="00",K201,VLOOKUP(H201,district_latlong_lookup!$A$1:$F$439,5,FALSE)),0)</f>
        <v>0</v>
      </c>
      <c r="J201">
        <f>IF(B201=2012,IF(D201="00",L201,VLOOKUP(H201,district_latlong_lookup!$A$1:$F$439,6,FALSE)),0)</f>
        <v>0</v>
      </c>
      <c r="K201">
        <f>VLOOKUP(E201&amp;"*",state_latlong_lookup!$A$1:$D$56,3,FALSE)</f>
        <v>47.3917</v>
      </c>
      <c r="L201">
        <f>VLOOKUP(E201&amp;"*",state_latlong_lookup!$A$1:$D$56,4,FALSE)</f>
        <v>-121.57080000000001</v>
      </c>
      <c r="M201">
        <v>100</v>
      </c>
      <c r="N201" t="str">
        <f t="shared" si="6"/>
        <v>Democrat</v>
      </c>
      <c r="O201" t="s">
        <v>167</v>
      </c>
      <c r="P201">
        <v>-0.42099999999999999</v>
      </c>
      <c r="Q201">
        <v>12290000</v>
      </c>
      <c r="R201" t="s">
        <v>1405</v>
      </c>
    </row>
    <row r="202" spans="1:18">
      <c r="A202">
        <v>104</v>
      </c>
      <c r="B202">
        <f>VLOOKUP(A202,year_congress_lookup!$A$1:$B$10,2)</f>
        <v>1996</v>
      </c>
      <c r="C202">
        <v>1366</v>
      </c>
      <c r="D202" s="1" t="s">
        <v>1794</v>
      </c>
      <c r="E202" t="s">
        <v>111</v>
      </c>
      <c r="F202" t="str">
        <f>VLOOKUP(E202&amp;"*",state_latlong_lookup!$A$1:$D$56,2,FALSE)</f>
        <v>WV</v>
      </c>
      <c r="G202" t="str">
        <f>VLOOKUP(E202&amp;"*",state_latlong_lookup!$A$1:$D$56,1,FALSE)</f>
        <v>WEST VIRGINIA</v>
      </c>
      <c r="H202" t="str">
        <f t="shared" si="7"/>
        <v>104_WV_00</v>
      </c>
      <c r="I202">
        <f>IF(B202=2012,IF(D202="00",K202,VLOOKUP(H202,district_latlong_lookup!$A$1:$F$439,5,FALSE)),0)</f>
        <v>0</v>
      </c>
      <c r="J202">
        <f>IF(B202=2012,IF(D202="00",L202,VLOOKUP(H202,district_latlong_lookup!$A$1:$F$439,6,FALSE)),0)</f>
        <v>0</v>
      </c>
      <c r="K202">
        <f>VLOOKUP(E202&amp;"*",state_latlong_lookup!$A$1:$D$56,3,FALSE)</f>
        <v>38.468000000000004</v>
      </c>
      <c r="L202">
        <f>VLOOKUP(E202&amp;"*",state_latlong_lookup!$A$1:$D$56,4,FALSE)</f>
        <v>-80.9696</v>
      </c>
      <c r="M202">
        <v>100</v>
      </c>
      <c r="N202" t="str">
        <f t="shared" si="6"/>
        <v>Democrat</v>
      </c>
      <c r="O202" t="s">
        <v>252</v>
      </c>
      <c r="P202">
        <v>-0.34300000000000003</v>
      </c>
      <c r="Q202">
        <v>741000</v>
      </c>
      <c r="R202" t="s">
        <v>1406</v>
      </c>
    </row>
    <row r="203" spans="1:18">
      <c r="A203">
        <v>104</v>
      </c>
      <c r="B203">
        <f>VLOOKUP(A203,year_congress_lookup!$A$1:$B$10,2)</f>
        <v>1996</v>
      </c>
      <c r="C203">
        <v>14922</v>
      </c>
      <c r="D203" s="1" t="s">
        <v>1794</v>
      </c>
      <c r="E203" t="s">
        <v>111</v>
      </c>
      <c r="F203" t="str">
        <f>VLOOKUP(E203&amp;"*",state_latlong_lookup!$A$1:$D$56,2,FALSE)</f>
        <v>WV</v>
      </c>
      <c r="G203" t="str">
        <f>VLOOKUP(E203&amp;"*",state_latlong_lookup!$A$1:$D$56,1,FALSE)</f>
        <v>WEST VIRGINIA</v>
      </c>
      <c r="H203" t="str">
        <f t="shared" si="7"/>
        <v>104_WV_00</v>
      </c>
      <c r="I203">
        <f>IF(B203=2012,IF(D203="00",K203,VLOOKUP(H203,district_latlong_lookup!$A$1:$F$439,5,FALSE)),0)</f>
        <v>0</v>
      </c>
      <c r="J203">
        <f>IF(B203=2012,IF(D203="00",L203,VLOOKUP(H203,district_latlong_lookup!$A$1:$F$439,6,FALSE)),0)</f>
        <v>0</v>
      </c>
      <c r="K203">
        <f>VLOOKUP(E203&amp;"*",state_latlong_lookup!$A$1:$D$56,3,FALSE)</f>
        <v>38.468000000000004</v>
      </c>
      <c r="L203">
        <f>VLOOKUP(E203&amp;"*",state_latlong_lookup!$A$1:$D$56,4,FALSE)</f>
        <v>-80.9696</v>
      </c>
      <c r="M203">
        <v>100</v>
      </c>
      <c r="N203" t="str">
        <f t="shared" si="6"/>
        <v>Democrat</v>
      </c>
      <c r="O203" t="s">
        <v>241</v>
      </c>
      <c r="P203">
        <v>-0.35399999999999998</v>
      </c>
      <c r="Q203">
        <v>2615000</v>
      </c>
      <c r="R203" t="s">
        <v>1407</v>
      </c>
    </row>
    <row r="204" spans="1:18">
      <c r="A204">
        <v>104</v>
      </c>
      <c r="B204">
        <f>VLOOKUP(A204,year_congress_lookup!$A$1:$B$10,2)</f>
        <v>1996</v>
      </c>
      <c r="C204">
        <v>49309</v>
      </c>
      <c r="D204" s="1" t="s">
        <v>1794</v>
      </c>
      <c r="E204" t="s">
        <v>89</v>
      </c>
      <c r="F204" t="str">
        <f>VLOOKUP(E204&amp;"*",state_latlong_lookup!$A$1:$D$56,2,FALSE)</f>
        <v>WI</v>
      </c>
      <c r="G204" t="str">
        <f>VLOOKUP(E204&amp;"*",state_latlong_lookup!$A$1:$D$56,1,FALSE)</f>
        <v>WISCONSIN</v>
      </c>
      <c r="H204" t="str">
        <f t="shared" si="7"/>
        <v>104_WI_00</v>
      </c>
      <c r="I204">
        <f>IF(B204=2012,IF(D204="00",K204,VLOOKUP(H204,district_latlong_lookup!$A$1:$F$439,5,FALSE)),0)</f>
        <v>0</v>
      </c>
      <c r="J204">
        <f>IF(B204=2012,IF(D204="00",L204,VLOOKUP(H204,district_latlong_lookup!$A$1:$F$439,6,FALSE)),0)</f>
        <v>0</v>
      </c>
      <c r="K204">
        <f>VLOOKUP(E204&amp;"*",state_latlong_lookup!$A$1:$D$56,3,FALSE)</f>
        <v>44.256300000000003</v>
      </c>
      <c r="L204">
        <f>VLOOKUP(E204&amp;"*",state_latlong_lookup!$A$1:$D$56,4,FALSE)</f>
        <v>-89.638499999999993</v>
      </c>
      <c r="M204">
        <v>100</v>
      </c>
      <c r="N204" t="str">
        <f t="shared" si="6"/>
        <v>Democrat</v>
      </c>
      <c r="O204" t="s">
        <v>299</v>
      </c>
      <c r="P204">
        <v>-0.58199999999999996</v>
      </c>
      <c r="Q204">
        <v>2533000</v>
      </c>
      <c r="R204" t="s">
        <v>1408</v>
      </c>
    </row>
    <row r="205" spans="1:18">
      <c r="A205">
        <v>104</v>
      </c>
      <c r="B205">
        <f>VLOOKUP(A205,year_congress_lookup!$A$1:$B$10,2)</f>
        <v>1996</v>
      </c>
      <c r="C205">
        <v>15703</v>
      </c>
      <c r="D205" s="1" t="s">
        <v>1794</v>
      </c>
      <c r="E205" t="s">
        <v>89</v>
      </c>
      <c r="F205" t="str">
        <f>VLOOKUP(E205&amp;"*",state_latlong_lookup!$A$1:$D$56,2,FALSE)</f>
        <v>WI</v>
      </c>
      <c r="G205" t="str">
        <f>VLOOKUP(E205&amp;"*",state_latlong_lookup!$A$1:$D$56,1,FALSE)</f>
        <v>WISCONSIN</v>
      </c>
      <c r="H205" t="str">
        <f t="shared" si="7"/>
        <v>104_WI_00</v>
      </c>
      <c r="I205">
        <f>IF(B205=2012,IF(D205="00",K205,VLOOKUP(H205,district_latlong_lookup!$A$1:$F$439,5,FALSE)),0)</f>
        <v>0</v>
      </c>
      <c r="J205">
        <f>IF(B205=2012,IF(D205="00",L205,VLOOKUP(H205,district_latlong_lookup!$A$1:$F$439,6,FALSE)),0)</f>
        <v>0</v>
      </c>
      <c r="K205">
        <f>VLOOKUP(E205&amp;"*",state_latlong_lookup!$A$1:$D$56,3,FALSE)</f>
        <v>44.256300000000003</v>
      </c>
      <c r="L205">
        <f>VLOOKUP(E205&amp;"*",state_latlong_lookup!$A$1:$D$56,4,FALSE)</f>
        <v>-89.638499999999993</v>
      </c>
      <c r="M205">
        <v>100</v>
      </c>
      <c r="N205" t="str">
        <f t="shared" si="6"/>
        <v>Democrat</v>
      </c>
      <c r="O205" t="s">
        <v>286</v>
      </c>
      <c r="P205">
        <v>-0.311</v>
      </c>
      <c r="Q205">
        <v>0</v>
      </c>
    </row>
    <row r="206" spans="1:18">
      <c r="A206">
        <v>104</v>
      </c>
      <c r="B206">
        <f>VLOOKUP(A206,year_congress_lookup!$A$1:$B$10,2)</f>
        <v>1996</v>
      </c>
      <c r="C206">
        <v>14710</v>
      </c>
      <c r="D206" s="1" t="s">
        <v>1794</v>
      </c>
      <c r="E206" t="s">
        <v>131</v>
      </c>
      <c r="F206" t="str">
        <f>VLOOKUP(E206&amp;"*",state_latlong_lookup!$A$1:$D$56,2,FALSE)</f>
        <v>WY</v>
      </c>
      <c r="G206" t="str">
        <f>VLOOKUP(E206&amp;"*",state_latlong_lookup!$A$1:$D$56,1,FALSE)</f>
        <v>WYOMING</v>
      </c>
      <c r="H206" t="str">
        <f t="shared" si="7"/>
        <v>104_WY_00</v>
      </c>
      <c r="I206">
        <f>IF(B206=2012,IF(D206="00",K206,VLOOKUP(H206,district_latlong_lookup!$A$1:$F$439,5,FALSE)),0)</f>
        <v>0</v>
      </c>
      <c r="J206">
        <f>IF(B206=2012,IF(D206="00",L206,VLOOKUP(H206,district_latlong_lookup!$A$1:$F$439,6,FALSE)),0)</f>
        <v>0</v>
      </c>
      <c r="K206">
        <f>VLOOKUP(E206&amp;"*",state_latlong_lookup!$A$1:$D$56,3,FALSE)</f>
        <v>42.747500000000002</v>
      </c>
      <c r="L206">
        <f>VLOOKUP(E206&amp;"*",state_latlong_lookup!$A$1:$D$56,4,FALSE)</f>
        <v>-107.2085</v>
      </c>
      <c r="M206">
        <v>200</v>
      </c>
      <c r="N206" t="str">
        <f t="shared" si="6"/>
        <v>Republican</v>
      </c>
      <c r="O206" t="s">
        <v>208</v>
      </c>
      <c r="P206">
        <v>0.23699999999999999</v>
      </c>
      <c r="Q206">
        <v>2136000</v>
      </c>
      <c r="R206" t="s">
        <v>1409</v>
      </c>
    </row>
    <row r="207" spans="1:18">
      <c r="A207">
        <v>104</v>
      </c>
      <c r="B207">
        <f>VLOOKUP(A207,year_congress_lookup!$A$1:$B$10,2)</f>
        <v>1996</v>
      </c>
      <c r="C207">
        <v>15633</v>
      </c>
      <c r="D207" s="1" t="s">
        <v>1794</v>
      </c>
      <c r="E207" t="s">
        <v>131</v>
      </c>
      <c r="F207" t="str">
        <f>VLOOKUP(E207&amp;"*",state_latlong_lookup!$A$1:$D$56,2,FALSE)</f>
        <v>WY</v>
      </c>
      <c r="G207" t="str">
        <f>VLOOKUP(E207&amp;"*",state_latlong_lookup!$A$1:$D$56,1,FALSE)</f>
        <v>WYOMING</v>
      </c>
      <c r="H207" t="str">
        <f t="shared" si="7"/>
        <v>104_WY_00</v>
      </c>
      <c r="I207">
        <f>IF(B207=2012,IF(D207="00",K207,VLOOKUP(H207,district_latlong_lookup!$A$1:$F$439,5,FALSE)),0)</f>
        <v>0</v>
      </c>
      <c r="J207">
        <f>IF(B207=2012,IF(D207="00",L207,VLOOKUP(H207,district_latlong_lookup!$A$1:$F$439,6,FALSE)),0)</f>
        <v>0</v>
      </c>
      <c r="K207">
        <f>VLOOKUP(E207&amp;"*",state_latlong_lookup!$A$1:$D$56,3,FALSE)</f>
        <v>42.747500000000002</v>
      </c>
      <c r="L207">
        <f>VLOOKUP(E207&amp;"*",state_latlong_lookup!$A$1:$D$56,4,FALSE)</f>
        <v>-107.2085</v>
      </c>
      <c r="M207">
        <v>200</v>
      </c>
      <c r="N207" t="str">
        <f t="shared" si="6"/>
        <v>Republican</v>
      </c>
      <c r="O207" t="s">
        <v>311</v>
      </c>
      <c r="P207">
        <v>0.42599999999999999</v>
      </c>
      <c r="Q207">
        <v>1980000</v>
      </c>
      <c r="R207" t="s">
        <v>1410</v>
      </c>
    </row>
    <row r="208" spans="1:18">
      <c r="A208">
        <v>105</v>
      </c>
      <c r="B208">
        <f>VLOOKUP(A208,year_congress_lookup!$A$1:$B$10,2)</f>
        <v>1998</v>
      </c>
      <c r="C208">
        <v>99909</v>
      </c>
      <c r="D208" s="1" t="s">
        <v>1794</v>
      </c>
      <c r="E208" t="s">
        <v>194</v>
      </c>
      <c r="F208" t="str">
        <f>VLOOKUP(E208&amp;"*",state_latlong_lookup!$A$1:$D$56,2,FALSE)</f>
        <v>USA</v>
      </c>
      <c r="G208" t="str">
        <f>VLOOKUP(E208&amp;"*",state_latlong_lookup!$A$1:$D$56,1,FALSE)</f>
        <v>USA</v>
      </c>
      <c r="H208" t="str">
        <f t="shared" si="7"/>
        <v>105_USA_00</v>
      </c>
      <c r="I208">
        <f>IF(B208=2012,IF(D208="00",K208,VLOOKUP(H208,district_latlong_lookup!$A$1:$F$439,5,FALSE)),0)</f>
        <v>0</v>
      </c>
      <c r="J208">
        <f>IF(B208=2012,IF(D208="00",L208,VLOOKUP(H208,district_latlong_lookup!$A$1:$F$439,6,FALSE)),0)</f>
        <v>0</v>
      </c>
      <c r="K208">
        <f>VLOOKUP(E208&amp;"*",state_latlong_lookup!$A$1:$D$56,3,FALSE)</f>
        <v>39.5</v>
      </c>
      <c r="L208">
        <f>VLOOKUP(E208&amp;"*",state_latlong_lookup!$A$1:$D$56,4,FALSE)</f>
        <v>-98.35</v>
      </c>
      <c r="M208">
        <v>100</v>
      </c>
      <c r="N208" t="str">
        <f t="shared" si="6"/>
        <v>Democrat</v>
      </c>
      <c r="O208" t="s">
        <v>287</v>
      </c>
      <c r="P208">
        <v>-0.433</v>
      </c>
      <c r="Q208">
        <v>2304000</v>
      </c>
      <c r="R208" t="s">
        <v>1411</v>
      </c>
    </row>
    <row r="209" spans="1:18">
      <c r="A209">
        <v>105</v>
      </c>
      <c r="B209">
        <f>VLOOKUP(A209,year_congress_lookup!$A$1:$B$10,2)</f>
        <v>1998</v>
      </c>
      <c r="C209">
        <v>49700</v>
      </c>
      <c r="D209" s="1" t="s">
        <v>1794</v>
      </c>
      <c r="E209" t="s">
        <v>48</v>
      </c>
      <c r="F209" t="str">
        <f>VLOOKUP(E209&amp;"*",state_latlong_lookup!$A$1:$D$56,2,FALSE)</f>
        <v>AL</v>
      </c>
      <c r="G209" t="str">
        <f>VLOOKUP(E209&amp;"*",state_latlong_lookup!$A$1:$D$56,1,FALSE)</f>
        <v>ALABAMA</v>
      </c>
      <c r="H209" t="str">
        <f t="shared" si="7"/>
        <v>105_AL_00</v>
      </c>
      <c r="I209">
        <f>IF(B209=2012,IF(D209="00",K209,VLOOKUP(H209,district_latlong_lookup!$A$1:$F$439,5,FALSE)),0)</f>
        <v>0</v>
      </c>
      <c r="J209">
        <f>IF(B209=2012,IF(D209="00",L209,VLOOKUP(H209,district_latlong_lookup!$A$1:$F$439,6,FALSE)),0)</f>
        <v>0</v>
      </c>
      <c r="K209">
        <f>VLOOKUP(E209&amp;"*",state_latlong_lookup!$A$1:$D$56,3,FALSE)</f>
        <v>32.798999999999999</v>
      </c>
      <c r="L209">
        <f>VLOOKUP(E209&amp;"*",state_latlong_lookup!$A$1:$D$56,4,FALSE)</f>
        <v>-86.807299999999998</v>
      </c>
      <c r="M209">
        <v>200</v>
      </c>
      <c r="N209" t="str">
        <f t="shared" si="6"/>
        <v>Republican</v>
      </c>
      <c r="O209" t="s">
        <v>312</v>
      </c>
      <c r="P209">
        <v>0.58699999999999997</v>
      </c>
      <c r="Q209">
        <v>1230000</v>
      </c>
      <c r="R209" t="s">
        <v>1412</v>
      </c>
    </row>
    <row r="210" spans="1:18">
      <c r="A210">
        <v>105</v>
      </c>
      <c r="B210">
        <f>VLOOKUP(A210,year_congress_lookup!$A$1:$B$10,2)</f>
        <v>1998</v>
      </c>
      <c r="C210">
        <v>94659</v>
      </c>
      <c r="D210" s="1" t="s">
        <v>1794</v>
      </c>
      <c r="E210" t="s">
        <v>48</v>
      </c>
      <c r="F210" t="str">
        <f>VLOOKUP(E210&amp;"*",state_latlong_lookup!$A$1:$D$56,2,FALSE)</f>
        <v>AL</v>
      </c>
      <c r="G210" t="str">
        <f>VLOOKUP(E210&amp;"*",state_latlong_lookup!$A$1:$D$56,1,FALSE)</f>
        <v>ALABAMA</v>
      </c>
      <c r="H210" t="str">
        <f t="shared" si="7"/>
        <v>105_AL_00</v>
      </c>
      <c r="I210">
        <f>IF(B210=2012,IF(D210="00",K210,VLOOKUP(H210,district_latlong_lookup!$A$1:$F$439,5,FALSE)),0)</f>
        <v>0</v>
      </c>
      <c r="J210">
        <f>IF(B210=2012,IF(D210="00",L210,VLOOKUP(H210,district_latlong_lookup!$A$1:$F$439,6,FALSE)),0)</f>
        <v>0</v>
      </c>
      <c r="K210">
        <f>VLOOKUP(E210&amp;"*",state_latlong_lookup!$A$1:$D$56,3,FALSE)</f>
        <v>32.798999999999999</v>
      </c>
      <c r="L210">
        <f>VLOOKUP(E210&amp;"*",state_latlong_lookup!$A$1:$D$56,4,FALSE)</f>
        <v>-86.807299999999998</v>
      </c>
      <c r="M210">
        <v>200</v>
      </c>
      <c r="N210" t="str">
        <f t="shared" si="6"/>
        <v>Republican</v>
      </c>
      <c r="O210" t="s">
        <v>254</v>
      </c>
      <c r="P210">
        <v>0.40600000000000003</v>
      </c>
      <c r="Q210">
        <v>1069000</v>
      </c>
      <c r="R210" t="s">
        <v>1413</v>
      </c>
    </row>
    <row r="211" spans="1:18">
      <c r="A211">
        <v>105</v>
      </c>
      <c r="B211">
        <f>VLOOKUP(A211,year_congress_lookup!$A$1:$B$10,2)</f>
        <v>1998</v>
      </c>
      <c r="C211">
        <v>14907</v>
      </c>
      <c r="D211" s="1" t="s">
        <v>1794</v>
      </c>
      <c r="E211" t="s">
        <v>198</v>
      </c>
      <c r="F211" t="str">
        <f>VLOOKUP(E211&amp;"*",state_latlong_lookup!$A$1:$D$56,2,FALSE)</f>
        <v>AK</v>
      </c>
      <c r="G211" t="str">
        <f>VLOOKUP(E211&amp;"*",state_latlong_lookup!$A$1:$D$56,1,FALSE)</f>
        <v>ALASKA</v>
      </c>
      <c r="H211" t="str">
        <f t="shared" si="7"/>
        <v>105_AK_00</v>
      </c>
      <c r="I211">
        <f>IF(B211=2012,IF(D211="00",K211,VLOOKUP(H211,district_latlong_lookup!$A$1:$F$439,5,FALSE)),0)</f>
        <v>0</v>
      </c>
      <c r="J211">
        <f>IF(B211=2012,IF(D211="00",L211,VLOOKUP(H211,district_latlong_lookup!$A$1:$F$439,6,FALSE)),0)</f>
        <v>0</v>
      </c>
      <c r="K211">
        <f>VLOOKUP(E211&amp;"*",state_latlong_lookup!$A$1:$D$56,3,FALSE)</f>
        <v>61.384999999999998</v>
      </c>
      <c r="L211">
        <f>VLOOKUP(E211&amp;"*",state_latlong_lookup!$A$1:$D$56,4,FALSE)</f>
        <v>-152.26830000000001</v>
      </c>
      <c r="M211">
        <v>200</v>
      </c>
      <c r="N211" t="str">
        <f t="shared" si="6"/>
        <v>Republican</v>
      </c>
      <c r="O211" t="s">
        <v>238</v>
      </c>
      <c r="P211">
        <v>0.35199999999999998</v>
      </c>
      <c r="Q211">
        <v>612000</v>
      </c>
      <c r="R211" t="s">
        <v>1414</v>
      </c>
    </row>
    <row r="212" spans="1:18">
      <c r="A212">
        <v>105</v>
      </c>
      <c r="B212">
        <f>VLOOKUP(A212,year_congress_lookup!$A$1:$B$10,2)</f>
        <v>1998</v>
      </c>
      <c r="C212">
        <v>12109</v>
      </c>
      <c r="D212" s="1" t="s">
        <v>1794</v>
      </c>
      <c r="E212" t="s">
        <v>198</v>
      </c>
      <c r="F212" t="str">
        <f>VLOOKUP(E212&amp;"*",state_latlong_lookup!$A$1:$D$56,2,FALSE)</f>
        <v>AK</v>
      </c>
      <c r="G212" t="str">
        <f>VLOOKUP(E212&amp;"*",state_latlong_lookup!$A$1:$D$56,1,FALSE)</f>
        <v>ALASKA</v>
      </c>
      <c r="H212" t="str">
        <f t="shared" si="7"/>
        <v>105_AK_00</v>
      </c>
      <c r="I212">
        <f>IF(B212=2012,IF(D212="00",K212,VLOOKUP(H212,district_latlong_lookup!$A$1:$F$439,5,FALSE)),0)</f>
        <v>0</v>
      </c>
      <c r="J212">
        <f>IF(B212=2012,IF(D212="00",L212,VLOOKUP(H212,district_latlong_lookup!$A$1:$F$439,6,FALSE)),0)</f>
        <v>0</v>
      </c>
      <c r="K212">
        <f>VLOOKUP(E212&amp;"*",state_latlong_lookup!$A$1:$D$56,3,FALSE)</f>
        <v>61.384999999999998</v>
      </c>
      <c r="L212">
        <f>VLOOKUP(E212&amp;"*",state_latlong_lookup!$A$1:$D$56,4,FALSE)</f>
        <v>-152.26830000000001</v>
      </c>
      <c r="M212">
        <v>200</v>
      </c>
      <c r="N212" t="str">
        <f t="shared" si="6"/>
        <v>Republican</v>
      </c>
      <c r="O212" t="s">
        <v>213</v>
      </c>
      <c r="P212">
        <v>0.217</v>
      </c>
      <c r="Q212">
        <v>0</v>
      </c>
    </row>
    <row r="213" spans="1:18">
      <c r="A213">
        <v>105</v>
      </c>
      <c r="B213">
        <f>VLOOKUP(A213,year_congress_lookup!$A$1:$B$10,2)</f>
        <v>1998</v>
      </c>
      <c r="C213">
        <v>15429</v>
      </c>
      <c r="D213" s="1" t="s">
        <v>1794</v>
      </c>
      <c r="E213" t="s">
        <v>155</v>
      </c>
      <c r="F213" t="str">
        <f>VLOOKUP(E213&amp;"*",state_latlong_lookup!$A$1:$D$56,2,FALSE)</f>
        <v>AZ</v>
      </c>
      <c r="G213" t="str">
        <f>VLOOKUP(E213&amp;"*",state_latlong_lookup!$A$1:$D$56,1,FALSE)</f>
        <v>ARIZONA</v>
      </c>
      <c r="H213" t="str">
        <f t="shared" si="7"/>
        <v>105_AZ_00</v>
      </c>
      <c r="I213">
        <f>IF(B213=2012,IF(D213="00",K213,VLOOKUP(H213,district_latlong_lookup!$A$1:$F$439,5,FALSE)),0)</f>
        <v>0</v>
      </c>
      <c r="J213">
        <f>IF(B213=2012,IF(D213="00",L213,VLOOKUP(H213,district_latlong_lookup!$A$1:$F$439,6,FALSE)),0)</f>
        <v>0</v>
      </c>
      <c r="K213">
        <f>VLOOKUP(E213&amp;"*",state_latlong_lookup!$A$1:$D$56,3,FALSE)</f>
        <v>33.7712</v>
      </c>
      <c r="L213">
        <f>VLOOKUP(E213&amp;"*",state_latlong_lookup!$A$1:$D$56,4,FALSE)</f>
        <v>-111.3877</v>
      </c>
      <c r="M213">
        <v>200</v>
      </c>
      <c r="N213" t="str">
        <f t="shared" si="6"/>
        <v>Republican</v>
      </c>
      <c r="O213" t="s">
        <v>300</v>
      </c>
      <c r="P213">
        <v>0.60499999999999998</v>
      </c>
      <c r="Q213">
        <v>0</v>
      </c>
    </row>
    <row r="214" spans="1:18">
      <c r="A214">
        <v>105</v>
      </c>
      <c r="B214">
        <f>VLOOKUP(A214,year_congress_lookup!$A$1:$B$10,2)</f>
        <v>1998</v>
      </c>
      <c r="C214">
        <v>15039</v>
      </c>
      <c r="D214" s="1" t="s">
        <v>1794</v>
      </c>
      <c r="E214" t="s">
        <v>155</v>
      </c>
      <c r="F214" t="str">
        <f>VLOOKUP(E214&amp;"*",state_latlong_lookup!$A$1:$D$56,2,FALSE)</f>
        <v>AZ</v>
      </c>
      <c r="G214" t="str">
        <f>VLOOKUP(E214&amp;"*",state_latlong_lookup!$A$1:$D$56,1,FALSE)</f>
        <v>ARIZONA</v>
      </c>
      <c r="H214" t="str">
        <f t="shared" si="7"/>
        <v>105_AZ_00</v>
      </c>
      <c r="I214">
        <f>IF(B214=2012,IF(D214="00",K214,VLOOKUP(H214,district_latlong_lookup!$A$1:$F$439,5,FALSE)),0)</f>
        <v>0</v>
      </c>
      <c r="J214">
        <f>IF(B214=2012,IF(D214="00",L214,VLOOKUP(H214,district_latlong_lookup!$A$1:$F$439,6,FALSE)),0)</f>
        <v>0</v>
      </c>
      <c r="K214">
        <f>VLOOKUP(E214&amp;"*",state_latlong_lookup!$A$1:$D$56,3,FALSE)</f>
        <v>33.7712</v>
      </c>
      <c r="L214">
        <f>VLOOKUP(E214&amp;"*",state_latlong_lookup!$A$1:$D$56,4,FALSE)</f>
        <v>-111.3877</v>
      </c>
      <c r="M214">
        <v>200</v>
      </c>
      <c r="N214" t="str">
        <f t="shared" si="6"/>
        <v>Republican</v>
      </c>
      <c r="O214" t="s">
        <v>255</v>
      </c>
      <c r="P214">
        <v>0.36699999999999999</v>
      </c>
      <c r="Q214">
        <v>932000</v>
      </c>
      <c r="R214" t="s">
        <v>1415</v>
      </c>
    </row>
    <row r="215" spans="1:18">
      <c r="A215">
        <v>105</v>
      </c>
      <c r="B215">
        <f>VLOOKUP(A215,year_congress_lookup!$A$1:$B$10,2)</f>
        <v>1998</v>
      </c>
      <c r="C215">
        <v>14300</v>
      </c>
      <c r="D215" s="1" t="s">
        <v>1794</v>
      </c>
      <c r="E215" t="s">
        <v>56</v>
      </c>
      <c r="F215" t="str">
        <f>VLOOKUP(E215&amp;"*",state_latlong_lookup!$A$1:$D$56,2,FALSE)</f>
        <v>AR</v>
      </c>
      <c r="G215" t="str">
        <f>VLOOKUP(E215&amp;"*",state_latlong_lookup!$A$1:$D$56,1,FALSE)</f>
        <v>ARKANSAS</v>
      </c>
      <c r="H215" t="str">
        <f t="shared" si="7"/>
        <v>105_AR_00</v>
      </c>
      <c r="I215">
        <f>IF(B215=2012,IF(D215="00",K215,VLOOKUP(H215,district_latlong_lookup!$A$1:$F$439,5,FALSE)),0)</f>
        <v>0</v>
      </c>
      <c r="J215">
        <f>IF(B215=2012,IF(D215="00",L215,VLOOKUP(H215,district_latlong_lookup!$A$1:$F$439,6,FALSE)),0)</f>
        <v>0</v>
      </c>
      <c r="K215">
        <f>VLOOKUP(E215&amp;"*",state_latlong_lookup!$A$1:$D$56,3,FALSE)</f>
        <v>34.951300000000003</v>
      </c>
      <c r="L215">
        <f>VLOOKUP(E215&amp;"*",state_latlong_lookup!$A$1:$D$56,4,FALSE)</f>
        <v>-92.380899999999997</v>
      </c>
      <c r="M215">
        <v>100</v>
      </c>
      <c r="N215" t="str">
        <f t="shared" si="6"/>
        <v>Democrat</v>
      </c>
      <c r="O215" t="s">
        <v>219</v>
      </c>
      <c r="P215">
        <v>-0.39100000000000001</v>
      </c>
      <c r="Q215">
        <v>1192000</v>
      </c>
      <c r="R215" t="s">
        <v>1416</v>
      </c>
    </row>
    <row r="216" spans="1:18">
      <c r="A216">
        <v>105</v>
      </c>
      <c r="B216">
        <f>VLOOKUP(A216,year_congress_lookup!$A$1:$B$10,2)</f>
        <v>1998</v>
      </c>
      <c r="C216">
        <v>29306</v>
      </c>
      <c r="D216" s="1" t="s">
        <v>1794</v>
      </c>
      <c r="E216" t="s">
        <v>56</v>
      </c>
      <c r="F216" t="str">
        <f>VLOOKUP(E216&amp;"*",state_latlong_lookup!$A$1:$D$56,2,FALSE)</f>
        <v>AR</v>
      </c>
      <c r="G216" t="str">
        <f>VLOOKUP(E216&amp;"*",state_latlong_lookup!$A$1:$D$56,1,FALSE)</f>
        <v>ARKANSAS</v>
      </c>
      <c r="H216" t="str">
        <f t="shared" si="7"/>
        <v>105_AR_00</v>
      </c>
      <c r="I216">
        <f>IF(B216=2012,IF(D216="00",K216,VLOOKUP(H216,district_latlong_lookup!$A$1:$F$439,5,FALSE)),0)</f>
        <v>0</v>
      </c>
      <c r="J216">
        <f>IF(B216=2012,IF(D216="00",L216,VLOOKUP(H216,district_latlong_lookup!$A$1:$F$439,6,FALSE)),0)</f>
        <v>0</v>
      </c>
      <c r="K216">
        <f>VLOOKUP(E216&amp;"*",state_latlong_lookup!$A$1:$D$56,3,FALSE)</f>
        <v>34.951300000000003</v>
      </c>
      <c r="L216">
        <f>VLOOKUP(E216&amp;"*",state_latlong_lookup!$A$1:$D$56,4,FALSE)</f>
        <v>-92.380899999999997</v>
      </c>
      <c r="M216">
        <v>200</v>
      </c>
      <c r="N216" t="str">
        <f t="shared" si="6"/>
        <v>Republican</v>
      </c>
      <c r="O216" t="s">
        <v>313</v>
      </c>
      <c r="P216">
        <v>0.45400000000000001</v>
      </c>
      <c r="Q216">
        <v>1324000</v>
      </c>
      <c r="R216" t="s">
        <v>1417</v>
      </c>
    </row>
    <row r="217" spans="1:18">
      <c r="A217">
        <v>105</v>
      </c>
      <c r="B217">
        <f>VLOOKUP(A217,year_congress_lookup!$A$1:$B$10,2)</f>
        <v>1998</v>
      </c>
      <c r="C217">
        <v>15011</v>
      </c>
      <c r="D217" s="1" t="s">
        <v>1794</v>
      </c>
      <c r="E217" t="s">
        <v>90</v>
      </c>
      <c r="F217" t="str">
        <f>VLOOKUP(E217&amp;"*",state_latlong_lookup!$A$1:$D$56,2,FALSE)</f>
        <v>CA</v>
      </c>
      <c r="G217" t="str">
        <f>VLOOKUP(E217&amp;"*",state_latlong_lookup!$A$1:$D$56,1,FALSE)</f>
        <v>CALIFORNIA</v>
      </c>
      <c r="H217" t="str">
        <f t="shared" si="7"/>
        <v>105_CA_00</v>
      </c>
      <c r="I217">
        <f>IF(B217=2012,IF(D217="00",K217,VLOOKUP(H217,district_latlong_lookup!$A$1:$F$439,5,FALSE)),0)</f>
        <v>0</v>
      </c>
      <c r="J217">
        <f>IF(B217=2012,IF(D217="00",L217,VLOOKUP(H217,district_latlong_lookup!$A$1:$F$439,6,FALSE)),0)</f>
        <v>0</v>
      </c>
      <c r="K217">
        <f>VLOOKUP(E217&amp;"*",state_latlong_lookup!$A$1:$D$56,3,FALSE)</f>
        <v>36.17</v>
      </c>
      <c r="L217">
        <f>VLOOKUP(E217&amp;"*",state_latlong_lookup!$A$1:$D$56,4,FALSE)</f>
        <v>-119.7462</v>
      </c>
      <c r="M217">
        <v>100</v>
      </c>
      <c r="N217" t="str">
        <f t="shared" si="6"/>
        <v>Democrat</v>
      </c>
      <c r="O217" t="s">
        <v>288</v>
      </c>
      <c r="P217">
        <v>-0.501</v>
      </c>
      <c r="Q217">
        <v>18840000</v>
      </c>
      <c r="R217" t="s">
        <v>1418</v>
      </c>
    </row>
    <row r="218" spans="1:18">
      <c r="A218">
        <v>105</v>
      </c>
      <c r="B218">
        <f>VLOOKUP(A218,year_congress_lookup!$A$1:$B$10,2)</f>
        <v>1998</v>
      </c>
      <c r="C218">
        <v>49300</v>
      </c>
      <c r="D218" s="1" t="s">
        <v>1794</v>
      </c>
      <c r="E218" t="s">
        <v>90</v>
      </c>
      <c r="F218" t="str">
        <f>VLOOKUP(E218&amp;"*",state_latlong_lookup!$A$1:$D$56,2,FALSE)</f>
        <v>CA</v>
      </c>
      <c r="G218" t="str">
        <f>VLOOKUP(E218&amp;"*",state_latlong_lookup!$A$1:$D$56,1,FALSE)</f>
        <v>CALIFORNIA</v>
      </c>
      <c r="H218" t="str">
        <f t="shared" si="7"/>
        <v>105_CA_00</v>
      </c>
      <c r="I218">
        <f>IF(B218=2012,IF(D218="00",K218,VLOOKUP(H218,district_latlong_lookup!$A$1:$F$439,5,FALSE)),0)</f>
        <v>0</v>
      </c>
      <c r="J218">
        <f>IF(B218=2012,IF(D218="00",L218,VLOOKUP(H218,district_latlong_lookup!$A$1:$F$439,6,FALSE)),0)</f>
        <v>0</v>
      </c>
      <c r="K218">
        <f>VLOOKUP(E218&amp;"*",state_latlong_lookup!$A$1:$D$56,3,FALSE)</f>
        <v>36.17</v>
      </c>
      <c r="L218">
        <f>VLOOKUP(E218&amp;"*",state_latlong_lookup!$A$1:$D$56,4,FALSE)</f>
        <v>-119.7462</v>
      </c>
      <c r="M218">
        <v>100</v>
      </c>
      <c r="N218" t="str">
        <f t="shared" si="6"/>
        <v>Democrat</v>
      </c>
      <c r="O218" t="s">
        <v>289</v>
      </c>
      <c r="P218">
        <v>-0.29699999999999999</v>
      </c>
      <c r="Q218">
        <v>4660000</v>
      </c>
      <c r="R218" t="s">
        <v>1419</v>
      </c>
    </row>
    <row r="219" spans="1:18">
      <c r="A219">
        <v>105</v>
      </c>
      <c r="B219">
        <f>VLOOKUP(A219,year_congress_lookup!$A$1:$B$10,2)</f>
        <v>1998</v>
      </c>
      <c r="C219">
        <v>29108</v>
      </c>
      <c r="D219" s="1" t="s">
        <v>1794</v>
      </c>
      <c r="E219" t="s">
        <v>123</v>
      </c>
      <c r="F219" t="str">
        <f>VLOOKUP(E219&amp;"*",state_latlong_lookup!$A$1:$D$56,2,FALSE)</f>
        <v>CO</v>
      </c>
      <c r="G219" t="str">
        <f>VLOOKUP(E219&amp;"*",state_latlong_lookup!$A$1:$D$56,1,FALSE)</f>
        <v>COLORADO</v>
      </c>
      <c r="H219" t="str">
        <f t="shared" si="7"/>
        <v>105_CO_00</v>
      </c>
      <c r="I219">
        <f>IF(B219=2012,IF(D219="00",K219,VLOOKUP(H219,district_latlong_lookup!$A$1:$F$439,5,FALSE)),0)</f>
        <v>0</v>
      </c>
      <c r="J219">
        <f>IF(B219=2012,IF(D219="00",L219,VLOOKUP(H219,district_latlong_lookup!$A$1:$F$439,6,FALSE)),0)</f>
        <v>0</v>
      </c>
      <c r="K219">
        <f>VLOOKUP(E219&amp;"*",state_latlong_lookup!$A$1:$D$56,3,FALSE)</f>
        <v>39.064599999999999</v>
      </c>
      <c r="L219">
        <f>VLOOKUP(E219&amp;"*",state_latlong_lookup!$A$1:$D$56,4,FALSE)</f>
        <v>-105.3272</v>
      </c>
      <c r="M219">
        <v>200</v>
      </c>
      <c r="N219" t="str">
        <f t="shared" si="6"/>
        <v>Republican</v>
      </c>
      <c r="O219" t="s">
        <v>314</v>
      </c>
      <c r="P219">
        <v>0.59399999999999997</v>
      </c>
      <c r="Q219">
        <v>2278000</v>
      </c>
      <c r="R219" t="s">
        <v>1420</v>
      </c>
    </row>
    <row r="220" spans="1:18">
      <c r="A220">
        <v>105</v>
      </c>
      <c r="B220">
        <f>VLOOKUP(A220,year_congress_lookup!$A$1:$B$10,2)</f>
        <v>1998</v>
      </c>
      <c r="C220">
        <v>95407</v>
      </c>
      <c r="D220" s="1" t="s">
        <v>1794</v>
      </c>
      <c r="E220" t="s">
        <v>123</v>
      </c>
      <c r="F220" t="str">
        <f>VLOOKUP(E220&amp;"*",state_latlong_lookup!$A$1:$D$56,2,FALSE)</f>
        <v>CO</v>
      </c>
      <c r="G220" t="str">
        <f>VLOOKUP(E220&amp;"*",state_latlong_lookup!$A$1:$D$56,1,FALSE)</f>
        <v>COLORADO</v>
      </c>
      <c r="H220" t="str">
        <f t="shared" si="7"/>
        <v>105_CO_00</v>
      </c>
      <c r="I220">
        <f>IF(B220=2012,IF(D220="00",K220,VLOOKUP(H220,district_latlong_lookup!$A$1:$F$439,5,FALSE)),0)</f>
        <v>0</v>
      </c>
      <c r="J220">
        <f>IF(B220=2012,IF(D220="00",L220,VLOOKUP(H220,district_latlong_lookup!$A$1:$F$439,6,FALSE)),0)</f>
        <v>0</v>
      </c>
      <c r="K220">
        <f>VLOOKUP(E220&amp;"*",state_latlong_lookup!$A$1:$D$56,3,FALSE)</f>
        <v>39.064599999999999</v>
      </c>
      <c r="L220">
        <f>VLOOKUP(E220&amp;"*",state_latlong_lookup!$A$1:$D$56,4,FALSE)</f>
        <v>-105.3272</v>
      </c>
      <c r="M220">
        <v>200</v>
      </c>
      <c r="N220" t="str">
        <f t="shared" si="6"/>
        <v>Republican</v>
      </c>
      <c r="O220" t="s">
        <v>43</v>
      </c>
      <c r="P220">
        <v>0.17699999999999999</v>
      </c>
      <c r="Q220">
        <v>0</v>
      </c>
    </row>
    <row r="221" spans="1:18">
      <c r="A221">
        <v>105</v>
      </c>
      <c r="B221">
        <f>VLOOKUP(A221,year_congress_lookup!$A$1:$B$10,2)</f>
        <v>1998</v>
      </c>
      <c r="C221">
        <v>14213</v>
      </c>
      <c r="D221" s="1" t="s">
        <v>1794</v>
      </c>
      <c r="E221" t="s">
        <v>0</v>
      </c>
      <c r="F221" t="str">
        <f>VLOOKUP(E221&amp;"*",state_latlong_lookup!$A$1:$D$56,2,FALSE)</f>
        <v>CT</v>
      </c>
      <c r="G221" t="str">
        <f>VLOOKUP(E221&amp;"*",state_latlong_lookup!$A$1:$D$56,1,FALSE)</f>
        <v>CONNECTICUT</v>
      </c>
      <c r="H221" t="str">
        <f t="shared" si="7"/>
        <v>105_CT_00</v>
      </c>
      <c r="I221">
        <f>IF(B221=2012,IF(D221="00",K221,VLOOKUP(H221,district_latlong_lookup!$A$1:$F$439,5,FALSE)),0)</f>
        <v>0</v>
      </c>
      <c r="J221">
        <f>IF(B221=2012,IF(D221="00",L221,VLOOKUP(H221,district_latlong_lookup!$A$1:$F$439,6,FALSE)),0)</f>
        <v>0</v>
      </c>
      <c r="K221">
        <f>VLOOKUP(E221&amp;"*",state_latlong_lookup!$A$1:$D$56,3,FALSE)</f>
        <v>41.583399999999997</v>
      </c>
      <c r="L221">
        <f>VLOOKUP(E221&amp;"*",state_latlong_lookup!$A$1:$D$56,4,FALSE)</f>
        <v>-72.762200000000007</v>
      </c>
      <c r="M221">
        <v>100</v>
      </c>
      <c r="N221" t="str">
        <f t="shared" si="6"/>
        <v>Democrat</v>
      </c>
      <c r="O221" t="s">
        <v>200</v>
      </c>
      <c r="P221">
        <v>-0.38600000000000001</v>
      </c>
      <c r="Q221">
        <v>908000</v>
      </c>
      <c r="R221" t="s">
        <v>1421</v>
      </c>
    </row>
    <row r="222" spans="1:18">
      <c r="A222">
        <v>105</v>
      </c>
      <c r="B222">
        <f>VLOOKUP(A222,year_congress_lookup!$A$1:$B$10,2)</f>
        <v>1998</v>
      </c>
      <c r="C222">
        <v>15704</v>
      </c>
      <c r="D222" s="1" t="s">
        <v>1794</v>
      </c>
      <c r="E222" t="s">
        <v>0</v>
      </c>
      <c r="F222" t="str">
        <f>VLOOKUP(E222&amp;"*",state_latlong_lookup!$A$1:$D$56,2,FALSE)</f>
        <v>CT</v>
      </c>
      <c r="G222" t="str">
        <f>VLOOKUP(E222&amp;"*",state_latlong_lookup!$A$1:$D$56,1,FALSE)</f>
        <v>CONNECTICUT</v>
      </c>
      <c r="H222" t="str">
        <f t="shared" si="7"/>
        <v>105_CT_00</v>
      </c>
      <c r="I222">
        <f>IF(B222=2012,IF(D222="00",K222,VLOOKUP(H222,district_latlong_lookup!$A$1:$F$439,5,FALSE)),0)</f>
        <v>0</v>
      </c>
      <c r="J222">
        <f>IF(B222=2012,IF(D222="00",L222,VLOOKUP(H222,district_latlong_lookup!$A$1:$F$439,6,FALSE)),0)</f>
        <v>0</v>
      </c>
      <c r="K222">
        <f>VLOOKUP(E222&amp;"*",state_latlong_lookup!$A$1:$D$56,3,FALSE)</f>
        <v>41.583399999999997</v>
      </c>
      <c r="L222">
        <f>VLOOKUP(E222&amp;"*",state_latlong_lookup!$A$1:$D$56,4,FALSE)</f>
        <v>-72.762200000000007</v>
      </c>
      <c r="M222">
        <v>100</v>
      </c>
      <c r="N222" t="str">
        <f t="shared" si="6"/>
        <v>Democrat</v>
      </c>
      <c r="O222" t="s">
        <v>242</v>
      </c>
      <c r="P222">
        <v>-0.26100000000000001</v>
      </c>
      <c r="Q222">
        <v>2360000</v>
      </c>
      <c r="R222" t="s">
        <v>1422</v>
      </c>
    </row>
    <row r="223" spans="1:18">
      <c r="A223">
        <v>105</v>
      </c>
      <c r="B223">
        <f>VLOOKUP(A223,year_congress_lookup!$A$1:$B$10,2)</f>
        <v>1998</v>
      </c>
      <c r="C223">
        <v>14101</v>
      </c>
      <c r="D223" s="1" t="s">
        <v>1794</v>
      </c>
      <c r="E223" t="s">
        <v>3</v>
      </c>
      <c r="F223" t="str">
        <f>VLOOKUP(E223&amp;"*",state_latlong_lookup!$A$1:$D$56,2,FALSE)</f>
        <v>DE</v>
      </c>
      <c r="G223" t="str">
        <f>VLOOKUP(E223&amp;"*",state_latlong_lookup!$A$1:$D$56,1,FALSE)</f>
        <v>DELAWARE</v>
      </c>
      <c r="H223" t="str">
        <f t="shared" si="7"/>
        <v>105_DE_00</v>
      </c>
      <c r="I223">
        <f>IF(B223=2012,IF(D223="00",K223,VLOOKUP(H223,district_latlong_lookup!$A$1:$F$439,5,FALSE)),0)</f>
        <v>0</v>
      </c>
      <c r="J223">
        <f>IF(B223=2012,IF(D223="00",L223,VLOOKUP(H223,district_latlong_lookup!$A$1:$F$439,6,FALSE)),0)</f>
        <v>0</v>
      </c>
      <c r="K223">
        <f>VLOOKUP(E223&amp;"*",state_latlong_lookup!$A$1:$D$56,3,FALSE)</f>
        <v>39.349800000000002</v>
      </c>
      <c r="L223">
        <f>VLOOKUP(E223&amp;"*",state_latlong_lookup!$A$1:$D$56,4,FALSE)</f>
        <v>-75.514799999999994</v>
      </c>
      <c r="M223">
        <v>100</v>
      </c>
      <c r="N223" t="str">
        <f t="shared" si="6"/>
        <v>Democrat</v>
      </c>
      <c r="O223" t="s">
        <v>220</v>
      </c>
      <c r="P223">
        <v>-0.32100000000000001</v>
      </c>
      <c r="Q223">
        <v>1090000</v>
      </c>
      <c r="R223" t="s">
        <v>1423</v>
      </c>
    </row>
    <row r="224" spans="1:18">
      <c r="A224">
        <v>105</v>
      </c>
      <c r="B224">
        <f>VLOOKUP(A224,year_congress_lookup!$A$1:$B$10,2)</f>
        <v>1998</v>
      </c>
      <c r="C224">
        <v>11044</v>
      </c>
      <c r="D224" s="1" t="s">
        <v>1794</v>
      </c>
      <c r="E224" t="s">
        <v>3</v>
      </c>
      <c r="F224" t="str">
        <f>VLOOKUP(E224&amp;"*",state_latlong_lookup!$A$1:$D$56,2,FALSE)</f>
        <v>DE</v>
      </c>
      <c r="G224" t="str">
        <f>VLOOKUP(E224&amp;"*",state_latlong_lookup!$A$1:$D$56,1,FALSE)</f>
        <v>DELAWARE</v>
      </c>
      <c r="H224" t="str">
        <f t="shared" si="7"/>
        <v>105_DE_00</v>
      </c>
      <c r="I224">
        <f>IF(B224=2012,IF(D224="00",K224,VLOOKUP(H224,district_latlong_lookup!$A$1:$F$439,5,FALSE)),0)</f>
        <v>0</v>
      </c>
      <c r="J224">
        <f>IF(B224=2012,IF(D224="00",L224,VLOOKUP(H224,district_latlong_lookup!$A$1:$F$439,6,FALSE)),0)</f>
        <v>0</v>
      </c>
      <c r="K224">
        <f>VLOOKUP(E224&amp;"*",state_latlong_lookup!$A$1:$D$56,3,FALSE)</f>
        <v>39.349800000000002</v>
      </c>
      <c r="L224">
        <f>VLOOKUP(E224&amp;"*",state_latlong_lookup!$A$1:$D$56,4,FALSE)</f>
        <v>-75.514799999999994</v>
      </c>
      <c r="M224">
        <v>200</v>
      </c>
      <c r="N224" t="str">
        <f t="shared" si="6"/>
        <v>Republican</v>
      </c>
      <c r="O224" t="s">
        <v>243</v>
      </c>
      <c r="P224">
        <v>0.25700000000000001</v>
      </c>
      <c r="Q224">
        <v>1092000</v>
      </c>
      <c r="R224" t="s">
        <v>1424</v>
      </c>
    </row>
    <row r="225" spans="1:18">
      <c r="A225">
        <v>105</v>
      </c>
      <c r="B225">
        <f>VLOOKUP(A225,year_congress_lookup!$A$1:$B$10,2)</f>
        <v>1998</v>
      </c>
      <c r="C225">
        <v>15503</v>
      </c>
      <c r="D225" s="1" t="s">
        <v>1794</v>
      </c>
      <c r="E225" t="s">
        <v>81</v>
      </c>
      <c r="F225" t="str">
        <f>VLOOKUP(E225&amp;"*",state_latlong_lookup!$A$1:$D$56,2,FALSE)</f>
        <v>FL</v>
      </c>
      <c r="G225" t="str">
        <f>VLOOKUP(E225&amp;"*",state_latlong_lookup!$A$1:$D$56,1,FALSE)</f>
        <v>FLORIDA</v>
      </c>
      <c r="H225" t="str">
        <f t="shared" si="7"/>
        <v>105_FL_00</v>
      </c>
      <c r="I225">
        <f>IF(B225=2012,IF(D225="00",K225,VLOOKUP(H225,district_latlong_lookup!$A$1:$F$439,5,FALSE)),0)</f>
        <v>0</v>
      </c>
      <c r="J225">
        <f>IF(B225=2012,IF(D225="00",L225,VLOOKUP(H225,district_latlong_lookup!$A$1:$F$439,6,FALSE)),0)</f>
        <v>0</v>
      </c>
      <c r="K225">
        <f>VLOOKUP(E225&amp;"*",state_latlong_lookup!$A$1:$D$56,3,FALSE)</f>
        <v>27.833300000000001</v>
      </c>
      <c r="L225">
        <f>VLOOKUP(E225&amp;"*",state_latlong_lookup!$A$1:$D$56,4,FALSE)</f>
        <v>-81.716999999999999</v>
      </c>
      <c r="M225">
        <v>100</v>
      </c>
      <c r="N225" t="str">
        <f t="shared" si="6"/>
        <v>Democrat</v>
      </c>
      <c r="O225" t="s">
        <v>244</v>
      </c>
      <c r="P225">
        <v>-0.30399999999999999</v>
      </c>
      <c r="Q225">
        <v>827000</v>
      </c>
      <c r="R225" t="s">
        <v>1425</v>
      </c>
    </row>
    <row r="226" spans="1:18">
      <c r="A226">
        <v>105</v>
      </c>
      <c r="B226">
        <f>VLOOKUP(A226,year_congress_lookup!$A$1:$B$10,2)</f>
        <v>1998</v>
      </c>
      <c r="C226">
        <v>15037</v>
      </c>
      <c r="D226" s="1" t="s">
        <v>1794</v>
      </c>
      <c r="E226" t="s">
        <v>81</v>
      </c>
      <c r="F226" t="str">
        <f>VLOOKUP(E226&amp;"*",state_latlong_lookup!$A$1:$D$56,2,FALSE)</f>
        <v>FL</v>
      </c>
      <c r="G226" t="str">
        <f>VLOOKUP(E226&amp;"*",state_latlong_lookup!$A$1:$D$56,1,FALSE)</f>
        <v>FLORIDA</v>
      </c>
      <c r="H226" t="str">
        <f t="shared" si="7"/>
        <v>105_FL_00</v>
      </c>
      <c r="I226">
        <f>IF(B226=2012,IF(D226="00",K226,VLOOKUP(H226,district_latlong_lookup!$A$1:$F$439,5,FALSE)),0)</f>
        <v>0</v>
      </c>
      <c r="J226">
        <f>IF(B226=2012,IF(D226="00",L226,VLOOKUP(H226,district_latlong_lookup!$A$1:$F$439,6,FALSE)),0)</f>
        <v>0</v>
      </c>
      <c r="K226">
        <f>VLOOKUP(E226&amp;"*",state_latlong_lookup!$A$1:$D$56,3,FALSE)</f>
        <v>27.833300000000001</v>
      </c>
      <c r="L226">
        <f>VLOOKUP(E226&amp;"*",state_latlong_lookup!$A$1:$D$56,4,FALSE)</f>
        <v>-81.716999999999999</v>
      </c>
      <c r="M226">
        <v>200</v>
      </c>
      <c r="N226" t="str">
        <f t="shared" si="6"/>
        <v>Republican</v>
      </c>
      <c r="O226" t="s">
        <v>258</v>
      </c>
      <c r="P226">
        <v>0.378</v>
      </c>
      <c r="Q226">
        <v>830000</v>
      </c>
      <c r="R226" t="s">
        <v>1426</v>
      </c>
    </row>
    <row r="227" spans="1:18">
      <c r="A227">
        <v>105</v>
      </c>
      <c r="B227">
        <f>VLOOKUP(A227,year_congress_lookup!$A$1:$B$10,2)</f>
        <v>1998</v>
      </c>
      <c r="C227">
        <v>49701</v>
      </c>
      <c r="D227" s="1" t="s">
        <v>1794</v>
      </c>
      <c r="E227" t="s">
        <v>4</v>
      </c>
      <c r="F227" t="str">
        <f>VLOOKUP(E227&amp;"*",state_latlong_lookup!$A$1:$D$56,2,FALSE)</f>
        <v>GA</v>
      </c>
      <c r="G227" t="str">
        <f>VLOOKUP(E227&amp;"*",state_latlong_lookup!$A$1:$D$56,1,FALSE)</f>
        <v>GEORGIA</v>
      </c>
      <c r="H227" t="str">
        <f t="shared" si="7"/>
        <v>105_GA_00</v>
      </c>
      <c r="I227">
        <f>IF(B227=2012,IF(D227="00",K227,VLOOKUP(H227,district_latlong_lookup!$A$1:$F$439,5,FALSE)),0)</f>
        <v>0</v>
      </c>
      <c r="J227">
        <f>IF(B227=2012,IF(D227="00",L227,VLOOKUP(H227,district_latlong_lookup!$A$1:$F$439,6,FALSE)),0)</f>
        <v>0</v>
      </c>
      <c r="K227">
        <f>VLOOKUP(E227&amp;"*",state_latlong_lookup!$A$1:$D$56,3,FALSE)</f>
        <v>32.986600000000003</v>
      </c>
      <c r="L227">
        <f>VLOOKUP(E227&amp;"*",state_latlong_lookup!$A$1:$D$56,4,FALSE)</f>
        <v>-83.648700000000005</v>
      </c>
      <c r="M227">
        <v>100</v>
      </c>
      <c r="N227" t="str">
        <f t="shared" si="6"/>
        <v>Democrat</v>
      </c>
      <c r="O227" t="s">
        <v>315</v>
      </c>
      <c r="P227">
        <v>-0.27100000000000002</v>
      </c>
      <c r="Q227">
        <v>1068000</v>
      </c>
      <c r="R227" t="s">
        <v>1427</v>
      </c>
    </row>
    <row r="228" spans="1:18">
      <c r="A228">
        <v>105</v>
      </c>
      <c r="B228">
        <f>VLOOKUP(A228,year_congress_lookup!$A$1:$B$10,2)</f>
        <v>1998</v>
      </c>
      <c r="C228">
        <v>49301</v>
      </c>
      <c r="D228" s="1" t="s">
        <v>1794</v>
      </c>
      <c r="E228" t="s">
        <v>4</v>
      </c>
      <c r="F228" t="str">
        <f>VLOOKUP(E228&amp;"*",state_latlong_lookup!$A$1:$D$56,2,FALSE)</f>
        <v>GA</v>
      </c>
      <c r="G228" t="str">
        <f>VLOOKUP(E228&amp;"*",state_latlong_lookup!$A$1:$D$56,1,FALSE)</f>
        <v>GEORGIA</v>
      </c>
      <c r="H228" t="str">
        <f t="shared" si="7"/>
        <v>105_GA_00</v>
      </c>
      <c r="I228">
        <f>IF(B228=2012,IF(D228="00",K228,VLOOKUP(H228,district_latlong_lookup!$A$1:$F$439,5,FALSE)),0)</f>
        <v>0</v>
      </c>
      <c r="J228">
        <f>IF(B228=2012,IF(D228="00",L228,VLOOKUP(H228,district_latlong_lookup!$A$1:$F$439,6,FALSE)),0)</f>
        <v>0</v>
      </c>
      <c r="K228">
        <f>VLOOKUP(E228&amp;"*",state_latlong_lookup!$A$1:$D$56,3,FALSE)</f>
        <v>32.986600000000003</v>
      </c>
      <c r="L228">
        <f>VLOOKUP(E228&amp;"*",state_latlong_lookup!$A$1:$D$56,4,FALSE)</f>
        <v>-83.648700000000005</v>
      </c>
      <c r="M228">
        <v>200</v>
      </c>
      <c r="N228" t="str">
        <f t="shared" si="6"/>
        <v>Republican</v>
      </c>
      <c r="O228" t="s">
        <v>290</v>
      </c>
      <c r="P228">
        <v>0.41399999999999998</v>
      </c>
      <c r="Q228">
        <v>5072000</v>
      </c>
      <c r="R228" t="s">
        <v>1428</v>
      </c>
    </row>
    <row r="229" spans="1:18">
      <c r="A229">
        <v>105</v>
      </c>
      <c r="B229">
        <f>VLOOKUP(A229,year_congress_lookup!$A$1:$B$10,2)</f>
        <v>1998</v>
      </c>
      <c r="C229">
        <v>14400</v>
      </c>
      <c r="D229" s="1" t="s">
        <v>1794</v>
      </c>
      <c r="E229" t="s">
        <v>201</v>
      </c>
      <c r="F229" t="str">
        <f>VLOOKUP(E229&amp;"*",state_latlong_lookup!$A$1:$D$56,2,FALSE)</f>
        <v>HI</v>
      </c>
      <c r="G229" t="str">
        <f>VLOOKUP(E229&amp;"*",state_latlong_lookup!$A$1:$D$56,1,FALSE)</f>
        <v>HAWAII</v>
      </c>
      <c r="H229" t="str">
        <f t="shared" si="7"/>
        <v>105_HI_00</v>
      </c>
      <c r="I229">
        <f>IF(B229=2012,IF(D229="00",K229,VLOOKUP(H229,district_latlong_lookup!$A$1:$F$439,5,FALSE)),0)</f>
        <v>0</v>
      </c>
      <c r="J229">
        <f>IF(B229=2012,IF(D229="00",L229,VLOOKUP(H229,district_latlong_lookup!$A$1:$F$439,6,FALSE)),0)</f>
        <v>0</v>
      </c>
      <c r="K229">
        <f>VLOOKUP(E229&amp;"*",state_latlong_lookup!$A$1:$D$56,3,FALSE)</f>
        <v>21.1098</v>
      </c>
      <c r="L229">
        <f>VLOOKUP(E229&amp;"*",state_latlong_lookup!$A$1:$D$56,4,FALSE)</f>
        <v>-157.53110000000001</v>
      </c>
      <c r="M229">
        <v>100</v>
      </c>
      <c r="N229" t="str">
        <f t="shared" si="6"/>
        <v>Democrat</v>
      </c>
      <c r="O229" t="s">
        <v>245</v>
      </c>
      <c r="P229">
        <v>-0.42</v>
      </c>
      <c r="Q229">
        <v>2257000</v>
      </c>
      <c r="R229" t="s">
        <v>1429</v>
      </c>
    </row>
    <row r="230" spans="1:18">
      <c r="A230">
        <v>105</v>
      </c>
      <c r="B230">
        <f>VLOOKUP(A230,year_congress_lookup!$A$1:$B$10,2)</f>
        <v>1998</v>
      </c>
      <c r="C230">
        <v>4812</v>
      </c>
      <c r="D230" s="1" t="s">
        <v>1794</v>
      </c>
      <c r="E230" t="s">
        <v>201</v>
      </c>
      <c r="F230" t="str">
        <f>VLOOKUP(E230&amp;"*",state_latlong_lookup!$A$1:$D$56,2,FALSE)</f>
        <v>HI</v>
      </c>
      <c r="G230" t="str">
        <f>VLOOKUP(E230&amp;"*",state_latlong_lookup!$A$1:$D$56,1,FALSE)</f>
        <v>HAWAII</v>
      </c>
      <c r="H230" t="str">
        <f t="shared" si="7"/>
        <v>105_HI_00</v>
      </c>
      <c r="I230">
        <f>IF(B230=2012,IF(D230="00",K230,VLOOKUP(H230,district_latlong_lookup!$A$1:$F$439,5,FALSE)),0)</f>
        <v>0</v>
      </c>
      <c r="J230">
        <f>IF(B230=2012,IF(D230="00",L230,VLOOKUP(H230,district_latlong_lookup!$A$1:$F$439,6,FALSE)),0)</f>
        <v>0</v>
      </c>
      <c r="K230">
        <f>VLOOKUP(E230&amp;"*",state_latlong_lookup!$A$1:$D$56,3,FALSE)</f>
        <v>21.1098</v>
      </c>
      <c r="L230">
        <f>VLOOKUP(E230&amp;"*",state_latlong_lookup!$A$1:$D$56,4,FALSE)</f>
        <v>-157.53110000000001</v>
      </c>
      <c r="M230">
        <v>100</v>
      </c>
      <c r="N230" t="str">
        <f t="shared" si="6"/>
        <v>Democrat</v>
      </c>
      <c r="O230" t="s">
        <v>204</v>
      </c>
      <c r="P230">
        <v>-0.34799999999999998</v>
      </c>
      <c r="Q230">
        <v>7272000</v>
      </c>
      <c r="R230" t="s">
        <v>1430</v>
      </c>
    </row>
    <row r="231" spans="1:18">
      <c r="A231">
        <v>105</v>
      </c>
      <c r="B231">
        <f>VLOOKUP(A231,year_congress_lookup!$A$1:$B$10,2)</f>
        <v>1998</v>
      </c>
      <c r="C231">
        <v>14809</v>
      </c>
      <c r="D231" s="1" t="s">
        <v>1794</v>
      </c>
      <c r="E231" t="s">
        <v>125</v>
      </c>
      <c r="F231" t="str">
        <f>VLOOKUP(E231&amp;"*",state_latlong_lookup!$A$1:$D$56,2,FALSE)</f>
        <v>ID</v>
      </c>
      <c r="G231" t="str">
        <f>VLOOKUP(E231&amp;"*",state_latlong_lookup!$A$1:$D$56,1,FALSE)</f>
        <v>IDAHO</v>
      </c>
      <c r="H231" t="str">
        <f t="shared" si="7"/>
        <v>105_ID_00</v>
      </c>
      <c r="I231">
        <f>IF(B231=2012,IF(D231="00",K231,VLOOKUP(H231,district_latlong_lookup!$A$1:$F$439,5,FALSE)),0)</f>
        <v>0</v>
      </c>
      <c r="J231">
        <f>IF(B231=2012,IF(D231="00",L231,VLOOKUP(H231,district_latlong_lookup!$A$1:$F$439,6,FALSE)),0)</f>
        <v>0</v>
      </c>
      <c r="K231">
        <f>VLOOKUP(E231&amp;"*",state_latlong_lookup!$A$1:$D$56,3,FALSE)</f>
        <v>44.239400000000003</v>
      </c>
      <c r="L231">
        <f>VLOOKUP(E231&amp;"*",state_latlong_lookup!$A$1:$D$56,4,FALSE)</f>
        <v>-114.5103</v>
      </c>
      <c r="M231">
        <v>200</v>
      </c>
      <c r="N231" t="str">
        <f t="shared" si="6"/>
        <v>Republican</v>
      </c>
      <c r="O231" t="s">
        <v>259</v>
      </c>
      <c r="P231">
        <v>0.53300000000000003</v>
      </c>
      <c r="Q231">
        <v>730000</v>
      </c>
      <c r="R231" t="s">
        <v>1431</v>
      </c>
    </row>
    <row r="232" spans="1:18">
      <c r="A232">
        <v>105</v>
      </c>
      <c r="B232">
        <f>VLOOKUP(A232,year_congress_lookup!$A$1:$B$10,2)</f>
        <v>1998</v>
      </c>
      <c r="C232">
        <v>49302</v>
      </c>
      <c r="D232" s="1" t="s">
        <v>1794</v>
      </c>
      <c r="E232" t="s">
        <v>125</v>
      </c>
      <c r="F232" t="str">
        <f>VLOOKUP(E232&amp;"*",state_latlong_lookup!$A$1:$D$56,2,FALSE)</f>
        <v>ID</v>
      </c>
      <c r="G232" t="str">
        <f>VLOOKUP(E232&amp;"*",state_latlong_lookup!$A$1:$D$56,1,FALSE)</f>
        <v>IDAHO</v>
      </c>
      <c r="H232" t="str">
        <f t="shared" si="7"/>
        <v>105_ID_00</v>
      </c>
      <c r="I232">
        <f>IF(B232=2012,IF(D232="00",K232,VLOOKUP(H232,district_latlong_lookup!$A$1:$F$439,5,FALSE)),0)</f>
        <v>0</v>
      </c>
      <c r="J232">
        <f>IF(B232=2012,IF(D232="00",L232,VLOOKUP(H232,district_latlong_lookup!$A$1:$F$439,6,FALSE)),0)</f>
        <v>0</v>
      </c>
      <c r="K232">
        <f>VLOOKUP(E232&amp;"*",state_latlong_lookup!$A$1:$D$56,3,FALSE)</f>
        <v>44.239400000000003</v>
      </c>
      <c r="L232">
        <f>VLOOKUP(E232&amp;"*",state_latlong_lookup!$A$1:$D$56,4,FALSE)</f>
        <v>-114.5103</v>
      </c>
      <c r="M232">
        <v>200</v>
      </c>
      <c r="N232" t="str">
        <f t="shared" si="6"/>
        <v>Republican</v>
      </c>
      <c r="O232" t="s">
        <v>291</v>
      </c>
      <c r="P232">
        <v>0.49199999999999999</v>
      </c>
      <c r="Q232">
        <v>2703000</v>
      </c>
      <c r="R232" t="s">
        <v>1432</v>
      </c>
    </row>
    <row r="233" spans="1:18">
      <c r="A233">
        <v>105</v>
      </c>
      <c r="B233">
        <f>VLOOKUP(A233,year_congress_lookup!$A$1:$B$10,2)</f>
        <v>1998</v>
      </c>
      <c r="C233">
        <v>15021</v>
      </c>
      <c r="D233" s="1" t="s">
        <v>1794</v>
      </c>
      <c r="E233" t="s">
        <v>46</v>
      </c>
      <c r="F233" t="str">
        <f>VLOOKUP(E233&amp;"*",state_latlong_lookup!$A$1:$D$56,2,FALSE)</f>
        <v>IL</v>
      </c>
      <c r="G233" t="str">
        <f>VLOOKUP(E233&amp;"*",state_latlong_lookup!$A$1:$D$56,1,FALSE)</f>
        <v>ILLINOIS</v>
      </c>
      <c r="H233" t="str">
        <f t="shared" si="7"/>
        <v>105_IL_00</v>
      </c>
      <c r="I233">
        <f>IF(B233=2012,IF(D233="00",K233,VLOOKUP(H233,district_latlong_lookup!$A$1:$F$439,5,FALSE)),0)</f>
        <v>0</v>
      </c>
      <c r="J233">
        <f>IF(B233=2012,IF(D233="00",L233,VLOOKUP(H233,district_latlong_lookup!$A$1:$F$439,6,FALSE)),0)</f>
        <v>0</v>
      </c>
      <c r="K233">
        <f>VLOOKUP(E233&amp;"*",state_latlong_lookup!$A$1:$D$56,3,FALSE)</f>
        <v>40.336300000000001</v>
      </c>
      <c r="L233">
        <f>VLOOKUP(E233&amp;"*",state_latlong_lookup!$A$1:$D$56,4,FALSE)</f>
        <v>-89.002200000000002</v>
      </c>
      <c r="M233">
        <v>100</v>
      </c>
      <c r="N233" t="str">
        <f t="shared" si="6"/>
        <v>Democrat</v>
      </c>
      <c r="O233" t="s">
        <v>316</v>
      </c>
      <c r="P233">
        <v>-0.46200000000000002</v>
      </c>
      <c r="Q233">
        <v>715000</v>
      </c>
      <c r="R233" t="s">
        <v>1433</v>
      </c>
    </row>
    <row r="234" spans="1:18">
      <c r="A234">
        <v>105</v>
      </c>
      <c r="B234">
        <f>VLOOKUP(A234,year_congress_lookup!$A$1:$B$10,2)</f>
        <v>1998</v>
      </c>
      <c r="C234">
        <v>49303</v>
      </c>
      <c r="D234" s="1" t="s">
        <v>1794</v>
      </c>
      <c r="E234" t="s">
        <v>46</v>
      </c>
      <c r="F234" t="str">
        <f>VLOOKUP(E234&amp;"*",state_latlong_lookup!$A$1:$D$56,2,FALSE)</f>
        <v>IL</v>
      </c>
      <c r="G234" t="str">
        <f>VLOOKUP(E234&amp;"*",state_latlong_lookup!$A$1:$D$56,1,FALSE)</f>
        <v>ILLINOIS</v>
      </c>
      <c r="H234" t="str">
        <f t="shared" si="7"/>
        <v>105_IL_00</v>
      </c>
      <c r="I234">
        <f>IF(B234=2012,IF(D234="00",K234,VLOOKUP(H234,district_latlong_lookup!$A$1:$F$439,5,FALSE)),0)</f>
        <v>0</v>
      </c>
      <c r="J234">
        <f>IF(B234=2012,IF(D234="00",L234,VLOOKUP(H234,district_latlong_lookup!$A$1:$F$439,6,FALSE)),0)</f>
        <v>0</v>
      </c>
      <c r="K234">
        <f>VLOOKUP(E234&amp;"*",state_latlong_lookup!$A$1:$D$56,3,FALSE)</f>
        <v>40.336300000000001</v>
      </c>
      <c r="L234">
        <f>VLOOKUP(E234&amp;"*",state_latlong_lookup!$A$1:$D$56,4,FALSE)</f>
        <v>-89.002200000000002</v>
      </c>
      <c r="M234">
        <v>100</v>
      </c>
      <c r="N234" t="str">
        <f t="shared" si="6"/>
        <v>Democrat</v>
      </c>
      <c r="O234" t="s">
        <v>292</v>
      </c>
      <c r="P234">
        <v>-0.41399999999999998</v>
      </c>
      <c r="Q234">
        <v>1103000</v>
      </c>
      <c r="R234" t="s">
        <v>1434</v>
      </c>
    </row>
    <row r="235" spans="1:18">
      <c r="A235">
        <v>105</v>
      </c>
      <c r="B235">
        <f>VLOOKUP(A235,year_congress_lookup!$A$1:$B$10,2)</f>
        <v>1998</v>
      </c>
      <c r="C235">
        <v>14806</v>
      </c>
      <c r="D235" s="1" t="s">
        <v>1794</v>
      </c>
      <c r="E235" t="s">
        <v>45</v>
      </c>
      <c r="F235" t="str">
        <f>VLOOKUP(E235&amp;"*",state_latlong_lookup!$A$1:$D$56,2,FALSE)</f>
        <v>IN</v>
      </c>
      <c r="G235" t="str">
        <f>VLOOKUP(E235&amp;"*",state_latlong_lookup!$A$1:$D$56,1,FALSE)</f>
        <v>INDIANA</v>
      </c>
      <c r="H235" t="str">
        <f t="shared" si="7"/>
        <v>105_IN_00</v>
      </c>
      <c r="I235">
        <f>IF(B235=2012,IF(D235="00",K235,VLOOKUP(H235,district_latlong_lookup!$A$1:$F$439,5,FALSE)),0)</f>
        <v>0</v>
      </c>
      <c r="J235">
        <f>IF(B235=2012,IF(D235="00",L235,VLOOKUP(H235,district_latlong_lookup!$A$1:$F$439,6,FALSE)),0)</f>
        <v>0</v>
      </c>
      <c r="K235">
        <f>VLOOKUP(E235&amp;"*",state_latlong_lookup!$A$1:$D$56,3,FALSE)</f>
        <v>39.864699999999999</v>
      </c>
      <c r="L235">
        <f>VLOOKUP(E235&amp;"*",state_latlong_lookup!$A$1:$D$56,4,FALSE)</f>
        <v>-86.260400000000004</v>
      </c>
      <c r="M235">
        <v>200</v>
      </c>
      <c r="N235" t="str">
        <f t="shared" si="6"/>
        <v>Republican</v>
      </c>
      <c r="O235" t="s">
        <v>260</v>
      </c>
      <c r="P235">
        <v>0.43</v>
      </c>
      <c r="Q235">
        <v>4870000</v>
      </c>
      <c r="R235" t="s">
        <v>1435</v>
      </c>
    </row>
    <row r="236" spans="1:18">
      <c r="A236">
        <v>105</v>
      </c>
      <c r="B236">
        <f>VLOOKUP(A236,year_congress_lookup!$A$1:$B$10,2)</f>
        <v>1998</v>
      </c>
      <c r="C236">
        <v>14506</v>
      </c>
      <c r="D236" s="1" t="s">
        <v>1794</v>
      </c>
      <c r="E236" t="s">
        <v>45</v>
      </c>
      <c r="F236" t="str">
        <f>VLOOKUP(E236&amp;"*",state_latlong_lookup!$A$1:$D$56,2,FALSE)</f>
        <v>IN</v>
      </c>
      <c r="G236" t="str">
        <f>VLOOKUP(E236&amp;"*",state_latlong_lookup!$A$1:$D$56,1,FALSE)</f>
        <v>INDIANA</v>
      </c>
      <c r="H236" t="str">
        <f t="shared" si="7"/>
        <v>105_IN_00</v>
      </c>
      <c r="I236">
        <f>IF(B236=2012,IF(D236="00",K236,VLOOKUP(H236,district_latlong_lookup!$A$1:$F$439,5,FALSE)),0)</f>
        <v>0</v>
      </c>
      <c r="J236">
        <f>IF(B236=2012,IF(D236="00",L236,VLOOKUP(H236,district_latlong_lookup!$A$1:$F$439,6,FALSE)),0)</f>
        <v>0</v>
      </c>
      <c r="K236">
        <f>VLOOKUP(E236&amp;"*",state_latlong_lookup!$A$1:$D$56,3,FALSE)</f>
        <v>39.864699999999999</v>
      </c>
      <c r="L236">
        <f>VLOOKUP(E236&amp;"*",state_latlong_lookup!$A$1:$D$56,4,FALSE)</f>
        <v>-86.260400000000004</v>
      </c>
      <c r="M236">
        <v>200</v>
      </c>
      <c r="N236" t="str">
        <f t="shared" si="6"/>
        <v>Republican</v>
      </c>
      <c r="O236" t="s">
        <v>227</v>
      </c>
      <c r="P236">
        <v>0.27800000000000002</v>
      </c>
      <c r="Q236">
        <v>1483000</v>
      </c>
      <c r="R236" t="s">
        <v>1436</v>
      </c>
    </row>
    <row r="237" spans="1:18">
      <c r="A237">
        <v>105</v>
      </c>
      <c r="B237">
        <f>VLOOKUP(A237,year_congress_lookup!$A$1:$B$10,2)</f>
        <v>1998</v>
      </c>
      <c r="C237">
        <v>14226</v>
      </c>
      <c r="D237" s="1" t="s">
        <v>1794</v>
      </c>
      <c r="E237" t="s">
        <v>84</v>
      </c>
      <c r="F237" t="str">
        <f>VLOOKUP(E237&amp;"*",state_latlong_lookup!$A$1:$D$56,2,FALSE)</f>
        <v>IA</v>
      </c>
      <c r="G237" t="str">
        <f>VLOOKUP(E237&amp;"*",state_latlong_lookup!$A$1:$D$56,1,FALSE)</f>
        <v>IOWA</v>
      </c>
      <c r="H237" t="str">
        <f t="shared" si="7"/>
        <v>105_IA_00</v>
      </c>
      <c r="I237">
        <f>IF(B237=2012,IF(D237="00",K237,VLOOKUP(H237,district_latlong_lookup!$A$1:$F$439,5,FALSE)),0)</f>
        <v>0</v>
      </c>
      <c r="J237">
        <f>IF(B237=2012,IF(D237="00",L237,VLOOKUP(H237,district_latlong_lookup!$A$1:$F$439,6,FALSE)),0)</f>
        <v>0</v>
      </c>
      <c r="K237">
        <f>VLOOKUP(E237&amp;"*",state_latlong_lookup!$A$1:$D$56,3,FALSE)</f>
        <v>42.004600000000003</v>
      </c>
      <c r="L237">
        <f>VLOOKUP(E237&amp;"*",state_latlong_lookup!$A$1:$D$56,4,FALSE)</f>
        <v>-93.213999999999999</v>
      </c>
      <c r="M237">
        <v>200</v>
      </c>
      <c r="N237" t="str">
        <f t="shared" si="6"/>
        <v>Republican</v>
      </c>
      <c r="O237" t="s">
        <v>261</v>
      </c>
      <c r="P237">
        <v>0.34599999999999997</v>
      </c>
      <c r="Q237">
        <v>1624000</v>
      </c>
      <c r="R237" t="s">
        <v>1437</v>
      </c>
    </row>
    <row r="238" spans="1:18">
      <c r="A238">
        <v>105</v>
      </c>
      <c r="B238">
        <f>VLOOKUP(A238,year_congress_lookup!$A$1:$B$10,2)</f>
        <v>1998</v>
      </c>
      <c r="C238">
        <v>14230</v>
      </c>
      <c r="D238" s="1" t="s">
        <v>1794</v>
      </c>
      <c r="E238" t="s">
        <v>84</v>
      </c>
      <c r="F238" t="str">
        <f>VLOOKUP(E238&amp;"*",state_latlong_lookup!$A$1:$D$56,2,FALSE)</f>
        <v>IA</v>
      </c>
      <c r="G238" t="str">
        <f>VLOOKUP(E238&amp;"*",state_latlong_lookup!$A$1:$D$56,1,FALSE)</f>
        <v>IOWA</v>
      </c>
      <c r="H238" t="str">
        <f t="shared" si="7"/>
        <v>105_IA_00</v>
      </c>
      <c r="I238">
        <f>IF(B238=2012,IF(D238="00",K238,VLOOKUP(H238,district_latlong_lookup!$A$1:$F$439,5,FALSE)),0)</f>
        <v>0</v>
      </c>
      <c r="J238">
        <f>IF(B238=2012,IF(D238="00",L238,VLOOKUP(H238,district_latlong_lookup!$A$1:$F$439,6,FALSE)),0)</f>
        <v>0</v>
      </c>
      <c r="K238">
        <f>VLOOKUP(E238&amp;"*",state_latlong_lookup!$A$1:$D$56,3,FALSE)</f>
        <v>42.004600000000003</v>
      </c>
      <c r="L238">
        <f>VLOOKUP(E238&amp;"*",state_latlong_lookup!$A$1:$D$56,4,FALSE)</f>
        <v>-93.213999999999999</v>
      </c>
      <c r="M238">
        <v>100</v>
      </c>
      <c r="N238" t="str">
        <f t="shared" si="6"/>
        <v>Democrat</v>
      </c>
      <c r="O238" t="s">
        <v>262</v>
      </c>
      <c r="P238">
        <v>-0.48099999999999998</v>
      </c>
      <c r="Q238">
        <v>2166000</v>
      </c>
      <c r="R238" t="s">
        <v>1438</v>
      </c>
    </row>
    <row r="239" spans="1:18">
      <c r="A239">
        <v>105</v>
      </c>
      <c r="B239">
        <f>VLOOKUP(A239,year_congress_lookup!$A$1:$B$10,2)</f>
        <v>1998</v>
      </c>
      <c r="C239">
        <v>29523</v>
      </c>
      <c r="D239" s="1" t="s">
        <v>1794</v>
      </c>
      <c r="E239" t="s">
        <v>105</v>
      </c>
      <c r="F239" t="str">
        <f>VLOOKUP(E239&amp;"*",state_latlong_lookup!$A$1:$D$56,2,FALSE)</f>
        <v>KS</v>
      </c>
      <c r="G239" t="str">
        <f>VLOOKUP(E239&amp;"*",state_latlong_lookup!$A$1:$D$56,1,FALSE)</f>
        <v>KANSAS</v>
      </c>
      <c r="H239" t="str">
        <f t="shared" si="7"/>
        <v>105_KS_00</v>
      </c>
      <c r="I239">
        <f>IF(B239=2012,IF(D239="00",K239,VLOOKUP(H239,district_latlong_lookup!$A$1:$F$439,5,FALSE)),0)</f>
        <v>0</v>
      </c>
      <c r="J239">
        <f>IF(B239=2012,IF(D239="00",L239,VLOOKUP(H239,district_latlong_lookup!$A$1:$F$439,6,FALSE)),0)</f>
        <v>0</v>
      </c>
      <c r="K239">
        <f>VLOOKUP(E239&amp;"*",state_latlong_lookup!$A$1:$D$56,3,FALSE)</f>
        <v>38.511099999999999</v>
      </c>
      <c r="L239">
        <f>VLOOKUP(E239&amp;"*",state_latlong_lookup!$A$1:$D$56,4,FALSE)</f>
        <v>-96.8005</v>
      </c>
      <c r="M239">
        <v>200</v>
      </c>
      <c r="N239" t="str">
        <f t="shared" si="6"/>
        <v>Republican</v>
      </c>
      <c r="O239" t="s">
        <v>317</v>
      </c>
      <c r="P239">
        <v>0.45900000000000002</v>
      </c>
      <c r="Q239">
        <v>924000</v>
      </c>
      <c r="R239" t="s">
        <v>1439</v>
      </c>
    </row>
    <row r="240" spans="1:18">
      <c r="A240">
        <v>105</v>
      </c>
      <c r="B240">
        <f>VLOOKUP(A240,year_congress_lookup!$A$1:$B$10,2)</f>
        <v>1998</v>
      </c>
      <c r="C240">
        <v>14852</v>
      </c>
      <c r="D240" s="1" t="s">
        <v>1794</v>
      </c>
      <c r="E240" t="s">
        <v>105</v>
      </c>
      <c r="F240" t="str">
        <f>VLOOKUP(E240&amp;"*",state_latlong_lookup!$A$1:$D$56,2,FALSE)</f>
        <v>KS</v>
      </c>
      <c r="G240" t="str">
        <f>VLOOKUP(E240&amp;"*",state_latlong_lookup!$A$1:$D$56,1,FALSE)</f>
        <v>KANSAS</v>
      </c>
      <c r="H240" t="str">
        <f t="shared" si="7"/>
        <v>105_KS_00</v>
      </c>
      <c r="I240">
        <f>IF(B240=2012,IF(D240="00",K240,VLOOKUP(H240,district_latlong_lookup!$A$1:$F$439,5,FALSE)),0)</f>
        <v>0</v>
      </c>
      <c r="J240">
        <f>IF(B240=2012,IF(D240="00",L240,VLOOKUP(H240,district_latlong_lookup!$A$1:$F$439,6,FALSE)),0)</f>
        <v>0</v>
      </c>
      <c r="K240">
        <f>VLOOKUP(E240&amp;"*",state_latlong_lookup!$A$1:$D$56,3,FALSE)</f>
        <v>38.511099999999999</v>
      </c>
      <c r="L240">
        <f>VLOOKUP(E240&amp;"*",state_latlong_lookup!$A$1:$D$56,4,FALSE)</f>
        <v>-96.8005</v>
      </c>
      <c r="M240">
        <v>200</v>
      </c>
      <c r="N240" t="str">
        <f t="shared" si="6"/>
        <v>Republican</v>
      </c>
      <c r="O240" t="s">
        <v>318</v>
      </c>
      <c r="P240">
        <v>0.36899999999999999</v>
      </c>
      <c r="Q240">
        <v>859000</v>
      </c>
      <c r="R240" t="s">
        <v>1440</v>
      </c>
    </row>
    <row r="241" spans="1:18">
      <c r="A241">
        <v>105</v>
      </c>
      <c r="B241">
        <f>VLOOKUP(A241,year_congress_lookup!$A$1:$B$10,2)</f>
        <v>1998</v>
      </c>
      <c r="C241">
        <v>14302</v>
      </c>
      <c r="D241" s="1" t="s">
        <v>1794</v>
      </c>
      <c r="E241" t="s">
        <v>25</v>
      </c>
      <c r="F241" t="str">
        <f>VLOOKUP(E241&amp;"*",state_latlong_lookup!$A$1:$D$56,2,FALSE)</f>
        <v>KY</v>
      </c>
      <c r="G241" t="str">
        <f>VLOOKUP(E241&amp;"*",state_latlong_lookup!$A$1:$D$56,1,FALSE)</f>
        <v>KENTUCKY</v>
      </c>
      <c r="H241" t="str">
        <f t="shared" si="7"/>
        <v>105_KY_00</v>
      </c>
      <c r="I241">
        <f>IF(B241=2012,IF(D241="00",K241,VLOOKUP(H241,district_latlong_lookup!$A$1:$F$439,5,FALSE)),0)</f>
        <v>0</v>
      </c>
      <c r="J241">
        <f>IF(B241=2012,IF(D241="00",L241,VLOOKUP(H241,district_latlong_lookup!$A$1:$F$439,6,FALSE)),0)</f>
        <v>0</v>
      </c>
      <c r="K241">
        <f>VLOOKUP(E241&amp;"*",state_latlong_lookup!$A$1:$D$56,3,FALSE)</f>
        <v>37.668999999999997</v>
      </c>
      <c r="L241">
        <f>VLOOKUP(E241&amp;"*",state_latlong_lookup!$A$1:$D$56,4,FALSE)</f>
        <v>-84.651399999999995</v>
      </c>
      <c r="M241">
        <v>100</v>
      </c>
      <c r="N241" t="str">
        <f t="shared" si="6"/>
        <v>Democrat</v>
      </c>
      <c r="O241" t="s">
        <v>246</v>
      </c>
      <c r="P241">
        <v>-0.27400000000000002</v>
      </c>
      <c r="Q241">
        <v>1563000</v>
      </c>
      <c r="R241" t="s">
        <v>1441</v>
      </c>
    </row>
    <row r="242" spans="1:18">
      <c r="A242">
        <v>105</v>
      </c>
      <c r="B242">
        <f>VLOOKUP(A242,year_congress_lookup!$A$1:$B$10,2)</f>
        <v>1998</v>
      </c>
      <c r="C242">
        <v>14921</v>
      </c>
      <c r="D242" s="1" t="s">
        <v>1794</v>
      </c>
      <c r="E242" t="s">
        <v>25</v>
      </c>
      <c r="F242" t="str">
        <f>VLOOKUP(E242&amp;"*",state_latlong_lookup!$A$1:$D$56,2,FALSE)</f>
        <v>KY</v>
      </c>
      <c r="G242" t="str">
        <f>VLOOKUP(E242&amp;"*",state_latlong_lookup!$A$1:$D$56,1,FALSE)</f>
        <v>KENTUCKY</v>
      </c>
      <c r="H242" t="str">
        <f t="shared" si="7"/>
        <v>105_KY_00</v>
      </c>
      <c r="I242">
        <f>IF(B242=2012,IF(D242="00",K242,VLOOKUP(H242,district_latlong_lookup!$A$1:$F$439,5,FALSE)),0)</f>
        <v>0</v>
      </c>
      <c r="J242">
        <f>IF(B242=2012,IF(D242="00",L242,VLOOKUP(H242,district_latlong_lookup!$A$1:$F$439,6,FALSE)),0)</f>
        <v>0</v>
      </c>
      <c r="K242">
        <f>VLOOKUP(E242&amp;"*",state_latlong_lookup!$A$1:$D$56,3,FALSE)</f>
        <v>37.668999999999997</v>
      </c>
      <c r="L242">
        <f>VLOOKUP(E242&amp;"*",state_latlong_lookup!$A$1:$D$56,4,FALSE)</f>
        <v>-84.651399999999995</v>
      </c>
      <c r="M242">
        <v>200</v>
      </c>
      <c r="N242" t="str">
        <f t="shared" si="6"/>
        <v>Republican</v>
      </c>
      <c r="O242" t="s">
        <v>126</v>
      </c>
      <c r="P242">
        <v>0.40799999999999997</v>
      </c>
      <c r="Q242">
        <v>1566000</v>
      </c>
      <c r="R242" t="s">
        <v>1442</v>
      </c>
    </row>
    <row r="243" spans="1:18">
      <c r="A243">
        <v>105</v>
      </c>
      <c r="B243">
        <f>VLOOKUP(A243,year_congress_lookup!$A$1:$B$10,2)</f>
        <v>1998</v>
      </c>
      <c r="C243">
        <v>13056</v>
      </c>
      <c r="D243" s="1" t="s">
        <v>1794</v>
      </c>
      <c r="E243" t="s">
        <v>42</v>
      </c>
      <c r="F243" t="str">
        <f>VLOOKUP(E243&amp;"*",state_latlong_lookup!$A$1:$D$56,2,FALSE)</f>
        <v>LA</v>
      </c>
      <c r="G243" t="str">
        <f>VLOOKUP(E243&amp;"*",state_latlong_lookup!$A$1:$D$56,1,FALSE)</f>
        <v>LOUISIANNA</v>
      </c>
      <c r="H243" t="str">
        <f t="shared" si="7"/>
        <v>105_LA_00</v>
      </c>
      <c r="I243">
        <f>IF(B243=2012,IF(D243="00",K243,VLOOKUP(H243,district_latlong_lookup!$A$1:$F$439,5,FALSE)),0)</f>
        <v>0</v>
      </c>
      <c r="J243">
        <f>IF(B243=2012,IF(D243="00",L243,VLOOKUP(H243,district_latlong_lookup!$A$1:$F$439,6,FALSE)),0)</f>
        <v>0</v>
      </c>
      <c r="K243">
        <f>VLOOKUP(E243&amp;"*",state_latlong_lookup!$A$1:$D$56,3,FALSE)</f>
        <v>31.180099999999999</v>
      </c>
      <c r="L243">
        <f>VLOOKUP(E243&amp;"*",state_latlong_lookup!$A$1:$D$56,4,FALSE)</f>
        <v>-91.874899999999997</v>
      </c>
      <c r="M243">
        <v>100</v>
      </c>
      <c r="N243" t="str">
        <f t="shared" si="6"/>
        <v>Democrat</v>
      </c>
      <c r="O243" t="s">
        <v>263</v>
      </c>
      <c r="P243">
        <v>-0.158</v>
      </c>
      <c r="Q243">
        <v>826000</v>
      </c>
      <c r="R243" t="s">
        <v>1443</v>
      </c>
    </row>
    <row r="244" spans="1:18">
      <c r="A244">
        <v>105</v>
      </c>
      <c r="B244">
        <f>VLOOKUP(A244,year_congress_lookup!$A$1:$B$10,2)</f>
        <v>1998</v>
      </c>
      <c r="C244">
        <v>49702</v>
      </c>
      <c r="D244" s="1" t="s">
        <v>1794</v>
      </c>
      <c r="E244" t="s">
        <v>42</v>
      </c>
      <c r="F244" t="str">
        <f>VLOOKUP(E244&amp;"*",state_latlong_lookup!$A$1:$D$56,2,FALSE)</f>
        <v>LA</v>
      </c>
      <c r="G244" t="str">
        <f>VLOOKUP(E244&amp;"*",state_latlong_lookup!$A$1:$D$56,1,FALSE)</f>
        <v>LOUISIANNA</v>
      </c>
      <c r="H244" t="str">
        <f t="shared" si="7"/>
        <v>105_LA_00</v>
      </c>
      <c r="I244">
        <f>IF(B244=2012,IF(D244="00",K244,VLOOKUP(H244,district_latlong_lookup!$A$1:$F$439,5,FALSE)),0)</f>
        <v>0</v>
      </c>
      <c r="J244">
        <f>IF(B244=2012,IF(D244="00",L244,VLOOKUP(H244,district_latlong_lookup!$A$1:$F$439,6,FALSE)),0)</f>
        <v>0</v>
      </c>
      <c r="K244">
        <f>VLOOKUP(E244&amp;"*",state_latlong_lookup!$A$1:$D$56,3,FALSE)</f>
        <v>31.180099999999999</v>
      </c>
      <c r="L244">
        <f>VLOOKUP(E244&amp;"*",state_latlong_lookup!$A$1:$D$56,4,FALSE)</f>
        <v>-91.874899999999997</v>
      </c>
      <c r="M244">
        <v>100</v>
      </c>
      <c r="N244" t="str">
        <f t="shared" si="6"/>
        <v>Democrat</v>
      </c>
      <c r="O244" t="s">
        <v>319</v>
      </c>
      <c r="P244">
        <v>-0.24299999999999999</v>
      </c>
      <c r="Q244">
        <v>0</v>
      </c>
      <c r="R244" t="s">
        <v>1444</v>
      </c>
    </row>
    <row r="245" spans="1:18">
      <c r="A245">
        <v>105</v>
      </c>
      <c r="B245">
        <f>VLOOKUP(A245,year_congress_lookup!$A$1:$B$10,2)</f>
        <v>1998</v>
      </c>
      <c r="C245">
        <v>49703</v>
      </c>
      <c r="D245" s="1" t="s">
        <v>1794</v>
      </c>
      <c r="E245" t="s">
        <v>49</v>
      </c>
      <c r="F245" t="str">
        <f>VLOOKUP(E245&amp;"*",state_latlong_lookup!$A$1:$D$56,2,FALSE)</f>
        <v>ME</v>
      </c>
      <c r="G245" t="str">
        <f>VLOOKUP(E245&amp;"*",state_latlong_lookup!$A$1:$D$56,1,FALSE)</f>
        <v>MAINE</v>
      </c>
      <c r="H245" t="str">
        <f t="shared" si="7"/>
        <v>105_ME_00</v>
      </c>
      <c r="I245">
        <f>IF(B245=2012,IF(D245="00",K245,VLOOKUP(H245,district_latlong_lookup!$A$1:$F$439,5,FALSE)),0)</f>
        <v>0</v>
      </c>
      <c r="J245">
        <f>IF(B245=2012,IF(D245="00",L245,VLOOKUP(H245,district_latlong_lookup!$A$1:$F$439,6,FALSE)),0)</f>
        <v>0</v>
      </c>
      <c r="K245">
        <f>VLOOKUP(E245&amp;"*",state_latlong_lookup!$A$1:$D$56,3,FALSE)</f>
        <v>44.607399999999998</v>
      </c>
      <c r="L245">
        <f>VLOOKUP(E245&amp;"*",state_latlong_lookup!$A$1:$D$56,4,FALSE)</f>
        <v>-69.3977</v>
      </c>
      <c r="M245">
        <v>200</v>
      </c>
      <c r="N245" t="str">
        <f t="shared" si="6"/>
        <v>Republican</v>
      </c>
      <c r="O245" t="s">
        <v>320</v>
      </c>
      <c r="P245">
        <v>8.1000000000000003E-2</v>
      </c>
      <c r="Q245">
        <v>0</v>
      </c>
    </row>
    <row r="246" spans="1:18">
      <c r="A246">
        <v>105</v>
      </c>
      <c r="B246">
        <f>VLOOKUP(A246,year_congress_lookup!$A$1:$B$10,2)</f>
        <v>1998</v>
      </c>
      <c r="C246">
        <v>14661</v>
      </c>
      <c r="D246" s="1" t="s">
        <v>1794</v>
      </c>
      <c r="E246" t="s">
        <v>49</v>
      </c>
      <c r="F246" t="str">
        <f>VLOOKUP(E246&amp;"*",state_latlong_lookup!$A$1:$D$56,2,FALSE)</f>
        <v>ME</v>
      </c>
      <c r="G246" t="str">
        <f>VLOOKUP(E246&amp;"*",state_latlong_lookup!$A$1:$D$56,1,FALSE)</f>
        <v>MAINE</v>
      </c>
      <c r="H246" t="str">
        <f t="shared" si="7"/>
        <v>105_ME_00</v>
      </c>
      <c r="I246">
        <f>IF(B246=2012,IF(D246="00",K246,VLOOKUP(H246,district_latlong_lookup!$A$1:$F$439,5,FALSE)),0)</f>
        <v>0</v>
      </c>
      <c r="J246">
        <f>IF(B246=2012,IF(D246="00",L246,VLOOKUP(H246,district_latlong_lookup!$A$1:$F$439,6,FALSE)),0)</f>
        <v>0</v>
      </c>
      <c r="K246">
        <f>VLOOKUP(E246&amp;"*",state_latlong_lookup!$A$1:$D$56,3,FALSE)</f>
        <v>44.607399999999998</v>
      </c>
      <c r="L246">
        <f>VLOOKUP(E246&amp;"*",state_latlong_lookup!$A$1:$D$56,4,FALSE)</f>
        <v>-69.3977</v>
      </c>
      <c r="M246">
        <v>200</v>
      </c>
      <c r="N246" t="str">
        <f t="shared" si="6"/>
        <v>Republican</v>
      </c>
      <c r="O246" t="s">
        <v>302</v>
      </c>
      <c r="P246">
        <v>2.9000000000000001E-2</v>
      </c>
      <c r="Q246">
        <v>1238000</v>
      </c>
      <c r="R246" t="s">
        <v>1445</v>
      </c>
    </row>
    <row r="247" spans="1:18">
      <c r="A247">
        <v>105</v>
      </c>
      <c r="B247">
        <f>VLOOKUP(A247,year_congress_lookup!$A$1:$B$10,2)</f>
        <v>1998</v>
      </c>
      <c r="C247">
        <v>14440</v>
      </c>
      <c r="D247" s="1" t="s">
        <v>1794</v>
      </c>
      <c r="E247" t="s">
        <v>5</v>
      </c>
      <c r="F247" t="str">
        <f>VLOOKUP(E247&amp;"*",state_latlong_lookup!$A$1:$D$56,2,FALSE)</f>
        <v>MD</v>
      </c>
      <c r="G247" t="str">
        <f>VLOOKUP(E247&amp;"*",state_latlong_lookup!$A$1:$D$56,1,FALSE)</f>
        <v>MARYLAND</v>
      </c>
      <c r="H247" t="str">
        <f t="shared" si="7"/>
        <v>105_MD_00</v>
      </c>
      <c r="I247">
        <f>IF(B247=2012,IF(D247="00",K247,VLOOKUP(H247,district_latlong_lookup!$A$1:$F$439,5,FALSE)),0)</f>
        <v>0</v>
      </c>
      <c r="J247">
        <f>IF(B247=2012,IF(D247="00",L247,VLOOKUP(H247,district_latlong_lookup!$A$1:$F$439,6,FALSE)),0)</f>
        <v>0</v>
      </c>
      <c r="K247">
        <f>VLOOKUP(E247&amp;"*",state_latlong_lookup!$A$1:$D$56,3,FALSE)</f>
        <v>39.072400000000002</v>
      </c>
      <c r="L247">
        <f>VLOOKUP(E247&amp;"*",state_latlong_lookup!$A$1:$D$56,4,FALSE)</f>
        <v>-76.790199999999999</v>
      </c>
      <c r="M247">
        <v>100</v>
      </c>
      <c r="N247" t="str">
        <f t="shared" si="6"/>
        <v>Democrat</v>
      </c>
      <c r="O247" t="s">
        <v>266</v>
      </c>
      <c r="P247">
        <v>-0.40600000000000003</v>
      </c>
      <c r="Q247">
        <v>0</v>
      </c>
    </row>
    <row r="248" spans="1:18">
      <c r="A248">
        <v>105</v>
      </c>
      <c r="B248">
        <f>VLOOKUP(A248,year_congress_lookup!$A$1:$B$10,2)</f>
        <v>1998</v>
      </c>
      <c r="C248">
        <v>13039</v>
      </c>
      <c r="D248" s="1" t="s">
        <v>1794</v>
      </c>
      <c r="E248" t="s">
        <v>5</v>
      </c>
      <c r="F248" t="str">
        <f>VLOOKUP(E248&amp;"*",state_latlong_lookup!$A$1:$D$56,2,FALSE)</f>
        <v>MD</v>
      </c>
      <c r="G248" t="str">
        <f>VLOOKUP(E248&amp;"*",state_latlong_lookup!$A$1:$D$56,1,FALSE)</f>
        <v>MARYLAND</v>
      </c>
      <c r="H248" t="str">
        <f t="shared" si="7"/>
        <v>105_MD_00</v>
      </c>
      <c r="I248">
        <f>IF(B248=2012,IF(D248="00",K248,VLOOKUP(H248,district_latlong_lookup!$A$1:$F$439,5,FALSE)),0)</f>
        <v>0</v>
      </c>
      <c r="J248">
        <f>IF(B248=2012,IF(D248="00",L248,VLOOKUP(H248,district_latlong_lookup!$A$1:$F$439,6,FALSE)),0)</f>
        <v>0</v>
      </c>
      <c r="K248">
        <f>VLOOKUP(E248&amp;"*",state_latlong_lookup!$A$1:$D$56,3,FALSE)</f>
        <v>39.072400000000002</v>
      </c>
      <c r="L248">
        <f>VLOOKUP(E248&amp;"*",state_latlong_lookup!$A$1:$D$56,4,FALSE)</f>
        <v>-76.790199999999999</v>
      </c>
      <c r="M248">
        <v>100</v>
      </c>
      <c r="N248" t="str">
        <f t="shared" si="6"/>
        <v>Democrat</v>
      </c>
      <c r="O248" t="s">
        <v>228</v>
      </c>
      <c r="P248">
        <v>-0.48</v>
      </c>
      <c r="Q248">
        <v>1837000</v>
      </c>
      <c r="R248" t="s">
        <v>1446</v>
      </c>
    </row>
    <row r="249" spans="1:18">
      <c r="A249">
        <v>105</v>
      </c>
      <c r="B249">
        <f>VLOOKUP(A249,year_congress_lookup!$A$1:$B$10,2)</f>
        <v>1998</v>
      </c>
      <c r="C249">
        <v>10808</v>
      </c>
      <c r="D249" s="1" t="s">
        <v>1794</v>
      </c>
      <c r="E249" t="s">
        <v>6</v>
      </c>
      <c r="F249" t="str">
        <f>VLOOKUP(E249&amp;"*",state_latlong_lookup!$A$1:$D$56,2,FALSE)</f>
        <v>MA</v>
      </c>
      <c r="G249" t="str">
        <f>VLOOKUP(E249&amp;"*",state_latlong_lookup!$A$1:$D$56,1,FALSE)</f>
        <v>MASSACHUSETTS</v>
      </c>
      <c r="H249" t="str">
        <f t="shared" si="7"/>
        <v>105_MA_00</v>
      </c>
      <c r="I249">
        <f>IF(B249=2012,IF(D249="00",K249,VLOOKUP(H249,district_latlong_lookup!$A$1:$F$439,5,FALSE)),0)</f>
        <v>0</v>
      </c>
      <c r="J249">
        <f>IF(B249=2012,IF(D249="00",L249,VLOOKUP(H249,district_latlong_lookup!$A$1:$F$439,6,FALSE)),0)</f>
        <v>0</v>
      </c>
      <c r="K249">
        <f>VLOOKUP(E249&amp;"*",state_latlong_lookup!$A$1:$D$56,3,FALSE)</f>
        <v>42.237299999999998</v>
      </c>
      <c r="L249">
        <f>VLOOKUP(E249&amp;"*",state_latlong_lookup!$A$1:$D$56,4,FALSE)</f>
        <v>-71.531400000000005</v>
      </c>
      <c r="M249">
        <v>100</v>
      </c>
      <c r="N249" t="str">
        <f t="shared" si="6"/>
        <v>Democrat</v>
      </c>
      <c r="O249" t="s">
        <v>247</v>
      </c>
      <c r="P249">
        <v>-0.49099999999999999</v>
      </c>
      <c r="Q249">
        <v>1167000</v>
      </c>
      <c r="R249" t="s">
        <v>1447</v>
      </c>
    </row>
    <row r="250" spans="1:18">
      <c r="A250">
        <v>105</v>
      </c>
      <c r="B250">
        <f>VLOOKUP(A250,year_congress_lookup!$A$1:$B$10,2)</f>
        <v>1998</v>
      </c>
      <c r="C250">
        <v>14920</v>
      </c>
      <c r="D250" s="1" t="s">
        <v>1794</v>
      </c>
      <c r="E250" t="s">
        <v>6</v>
      </c>
      <c r="F250" t="str">
        <f>VLOOKUP(E250&amp;"*",state_latlong_lookup!$A$1:$D$56,2,FALSE)</f>
        <v>MA</v>
      </c>
      <c r="G250" t="str">
        <f>VLOOKUP(E250&amp;"*",state_latlong_lookup!$A$1:$D$56,1,FALSE)</f>
        <v>MASSACHUSETTS</v>
      </c>
      <c r="H250" t="str">
        <f t="shared" si="7"/>
        <v>105_MA_00</v>
      </c>
      <c r="I250">
        <f>IF(B250=2012,IF(D250="00",K250,VLOOKUP(H250,district_latlong_lookup!$A$1:$F$439,5,FALSE)),0)</f>
        <v>0</v>
      </c>
      <c r="J250">
        <f>IF(B250=2012,IF(D250="00",L250,VLOOKUP(H250,district_latlong_lookup!$A$1:$F$439,6,FALSE)),0)</f>
        <v>0</v>
      </c>
      <c r="K250">
        <f>VLOOKUP(E250&amp;"*",state_latlong_lookup!$A$1:$D$56,3,FALSE)</f>
        <v>42.237299999999998</v>
      </c>
      <c r="L250">
        <f>VLOOKUP(E250&amp;"*",state_latlong_lookup!$A$1:$D$56,4,FALSE)</f>
        <v>-71.531400000000005</v>
      </c>
      <c r="M250">
        <v>100</v>
      </c>
      <c r="N250" t="str">
        <f t="shared" si="6"/>
        <v>Democrat</v>
      </c>
      <c r="O250" t="s">
        <v>267</v>
      </c>
      <c r="P250">
        <v>-0.40699999999999997</v>
      </c>
      <c r="Q250">
        <v>0</v>
      </c>
      <c r="R250" t="s">
        <v>1448</v>
      </c>
    </row>
    <row r="251" spans="1:18">
      <c r="A251">
        <v>105</v>
      </c>
      <c r="B251">
        <f>VLOOKUP(A251,year_congress_lookup!$A$1:$B$10,2)</f>
        <v>1998</v>
      </c>
      <c r="C251">
        <v>49500</v>
      </c>
      <c r="D251" s="1" t="s">
        <v>1794</v>
      </c>
      <c r="E251" t="s">
        <v>64</v>
      </c>
      <c r="F251" t="str">
        <f>VLOOKUP(E251&amp;"*",state_latlong_lookup!$A$1:$D$56,2,FALSE)</f>
        <v>MI</v>
      </c>
      <c r="G251" t="str">
        <f>VLOOKUP(E251&amp;"*",state_latlong_lookup!$A$1:$D$56,1,FALSE)</f>
        <v>MICHIGAN</v>
      </c>
      <c r="H251" t="str">
        <f t="shared" si="7"/>
        <v>105_MI_00</v>
      </c>
      <c r="I251">
        <f>IF(B251=2012,IF(D251="00",K251,VLOOKUP(H251,district_latlong_lookup!$A$1:$F$439,5,FALSE)),0)</f>
        <v>0</v>
      </c>
      <c r="J251">
        <f>IF(B251=2012,IF(D251="00",L251,VLOOKUP(H251,district_latlong_lookup!$A$1:$F$439,6,FALSE)),0)</f>
        <v>0</v>
      </c>
      <c r="K251">
        <f>VLOOKUP(E251&amp;"*",state_latlong_lookup!$A$1:$D$56,3,FALSE)</f>
        <v>43.3504</v>
      </c>
      <c r="L251">
        <f>VLOOKUP(E251&amp;"*",state_latlong_lookup!$A$1:$D$56,4,FALSE)</f>
        <v>-84.560299999999998</v>
      </c>
      <c r="M251">
        <v>200</v>
      </c>
      <c r="N251" t="str">
        <f t="shared" si="6"/>
        <v>Republican</v>
      </c>
      <c r="O251" t="s">
        <v>303</v>
      </c>
      <c r="P251">
        <v>0.29799999999999999</v>
      </c>
      <c r="Q251">
        <v>0</v>
      </c>
      <c r="R251" t="s">
        <v>1449</v>
      </c>
    </row>
    <row r="252" spans="1:18">
      <c r="A252">
        <v>105</v>
      </c>
      <c r="B252">
        <f>VLOOKUP(A252,year_congress_lookup!$A$1:$B$10,2)</f>
        <v>1998</v>
      </c>
      <c r="C252">
        <v>14709</v>
      </c>
      <c r="D252" s="1" t="s">
        <v>1794</v>
      </c>
      <c r="E252" t="s">
        <v>64</v>
      </c>
      <c r="F252" t="str">
        <f>VLOOKUP(E252&amp;"*",state_latlong_lookup!$A$1:$D$56,2,FALSE)</f>
        <v>MI</v>
      </c>
      <c r="G252" t="str">
        <f>VLOOKUP(E252&amp;"*",state_latlong_lookup!$A$1:$D$56,1,FALSE)</f>
        <v>MICHIGAN</v>
      </c>
      <c r="H252" t="str">
        <f t="shared" si="7"/>
        <v>105_MI_00</v>
      </c>
      <c r="I252">
        <f>IF(B252=2012,IF(D252="00",K252,VLOOKUP(H252,district_latlong_lookup!$A$1:$F$439,5,FALSE)),0)</f>
        <v>0</v>
      </c>
      <c r="J252">
        <f>IF(B252=2012,IF(D252="00",L252,VLOOKUP(H252,district_latlong_lookup!$A$1:$F$439,6,FALSE)),0)</f>
        <v>0</v>
      </c>
      <c r="K252">
        <f>VLOOKUP(E252&amp;"*",state_latlong_lookup!$A$1:$D$56,3,FALSE)</f>
        <v>43.3504</v>
      </c>
      <c r="L252">
        <f>VLOOKUP(E252&amp;"*",state_latlong_lookup!$A$1:$D$56,4,FALSE)</f>
        <v>-84.560299999999998</v>
      </c>
      <c r="M252">
        <v>100</v>
      </c>
      <c r="N252" t="str">
        <f t="shared" si="6"/>
        <v>Democrat</v>
      </c>
      <c r="O252" t="s">
        <v>248</v>
      </c>
      <c r="P252">
        <v>-0.442</v>
      </c>
      <c r="Q252">
        <v>0</v>
      </c>
    </row>
    <row r="253" spans="1:18">
      <c r="A253">
        <v>105</v>
      </c>
      <c r="B253">
        <f>VLOOKUP(A253,year_congress_lookup!$A$1:$B$10,2)</f>
        <v>1998</v>
      </c>
      <c r="C253">
        <v>29367</v>
      </c>
      <c r="D253" s="1" t="s">
        <v>1794</v>
      </c>
      <c r="E253" t="s">
        <v>98</v>
      </c>
      <c r="F253" t="str">
        <f>VLOOKUP(E253&amp;"*",state_latlong_lookup!$A$1:$D$56,2,FALSE)</f>
        <v>MN</v>
      </c>
      <c r="G253" t="str">
        <f>VLOOKUP(E253&amp;"*",state_latlong_lookup!$A$1:$D$56,1,FALSE)</f>
        <v>MINNESOTA</v>
      </c>
      <c r="H253" t="str">
        <f t="shared" si="7"/>
        <v>105_MN_00</v>
      </c>
      <c r="I253">
        <f>IF(B253=2012,IF(D253="00",K253,VLOOKUP(H253,district_latlong_lookup!$A$1:$F$439,5,FALSE)),0)</f>
        <v>0</v>
      </c>
      <c r="J253">
        <f>IF(B253=2012,IF(D253="00",L253,VLOOKUP(H253,district_latlong_lookup!$A$1:$F$439,6,FALSE)),0)</f>
        <v>0</v>
      </c>
      <c r="K253">
        <f>VLOOKUP(E253&amp;"*",state_latlong_lookup!$A$1:$D$56,3,FALSE)</f>
        <v>45.732599999999998</v>
      </c>
      <c r="L253">
        <f>VLOOKUP(E253&amp;"*",state_latlong_lookup!$A$1:$D$56,4,FALSE)</f>
        <v>-93.919600000000003</v>
      </c>
      <c r="M253">
        <v>200</v>
      </c>
      <c r="N253" t="str">
        <f t="shared" si="6"/>
        <v>Republican</v>
      </c>
      <c r="O253" t="s">
        <v>304</v>
      </c>
      <c r="P253">
        <v>0.51500000000000001</v>
      </c>
      <c r="Q253">
        <v>1112000</v>
      </c>
      <c r="R253" t="s">
        <v>1450</v>
      </c>
    </row>
    <row r="254" spans="1:18">
      <c r="A254">
        <v>105</v>
      </c>
      <c r="B254">
        <f>VLOOKUP(A254,year_congress_lookup!$A$1:$B$10,2)</f>
        <v>1998</v>
      </c>
      <c r="C254">
        <v>49101</v>
      </c>
      <c r="D254" s="1" t="s">
        <v>1794</v>
      </c>
      <c r="E254" t="s">
        <v>98</v>
      </c>
      <c r="F254" t="str">
        <f>VLOOKUP(E254&amp;"*",state_latlong_lookup!$A$1:$D$56,2,FALSE)</f>
        <v>MN</v>
      </c>
      <c r="G254" t="str">
        <f>VLOOKUP(E254&amp;"*",state_latlong_lookup!$A$1:$D$56,1,FALSE)</f>
        <v>MINNESOTA</v>
      </c>
      <c r="H254" t="str">
        <f t="shared" si="7"/>
        <v>105_MN_00</v>
      </c>
      <c r="I254">
        <f>IF(B254=2012,IF(D254="00",K254,VLOOKUP(H254,district_latlong_lookup!$A$1:$F$439,5,FALSE)),0)</f>
        <v>0</v>
      </c>
      <c r="J254">
        <f>IF(B254=2012,IF(D254="00",L254,VLOOKUP(H254,district_latlong_lookup!$A$1:$F$439,6,FALSE)),0)</f>
        <v>0</v>
      </c>
      <c r="K254">
        <f>VLOOKUP(E254&amp;"*",state_latlong_lookup!$A$1:$D$56,3,FALSE)</f>
        <v>45.732599999999998</v>
      </c>
      <c r="L254">
        <f>VLOOKUP(E254&amp;"*",state_latlong_lookup!$A$1:$D$56,4,FALSE)</f>
        <v>-93.919600000000003</v>
      </c>
      <c r="M254">
        <v>100</v>
      </c>
      <c r="N254" t="str">
        <f t="shared" si="6"/>
        <v>Democrat</v>
      </c>
      <c r="O254" t="s">
        <v>268</v>
      </c>
      <c r="P254">
        <v>-0.66600000000000004</v>
      </c>
      <c r="Q254">
        <v>0</v>
      </c>
    </row>
    <row r="255" spans="1:18">
      <c r="A255">
        <v>105</v>
      </c>
      <c r="B255">
        <f>VLOOKUP(A255,year_congress_lookup!$A$1:$B$10,2)</f>
        <v>1998</v>
      </c>
      <c r="C255">
        <v>14009</v>
      </c>
      <c r="D255" s="1" t="s">
        <v>1794</v>
      </c>
      <c r="E255" t="s">
        <v>47</v>
      </c>
      <c r="F255" t="str">
        <f>VLOOKUP(E255&amp;"*",state_latlong_lookup!$A$1:$D$56,2,FALSE)</f>
        <v>MS</v>
      </c>
      <c r="G255" t="str">
        <f>VLOOKUP(E255&amp;"*",state_latlong_lookup!$A$1:$D$56,1,FALSE)</f>
        <v>MISSISSIPPI</v>
      </c>
      <c r="H255" t="str">
        <f t="shared" si="7"/>
        <v>105_MS_00</v>
      </c>
      <c r="I255">
        <f>IF(B255=2012,IF(D255="00",K255,VLOOKUP(H255,district_latlong_lookup!$A$1:$F$439,5,FALSE)),0)</f>
        <v>0</v>
      </c>
      <c r="J255">
        <f>IF(B255=2012,IF(D255="00",L255,VLOOKUP(H255,district_latlong_lookup!$A$1:$F$439,6,FALSE)),0)</f>
        <v>0</v>
      </c>
      <c r="K255">
        <f>VLOOKUP(E255&amp;"*",state_latlong_lookup!$A$1:$D$56,3,FALSE)</f>
        <v>32.767299999999999</v>
      </c>
      <c r="L255">
        <f>VLOOKUP(E255&amp;"*",state_latlong_lookup!$A$1:$D$56,4,FALSE)</f>
        <v>-89.681200000000004</v>
      </c>
      <c r="M255">
        <v>200</v>
      </c>
      <c r="N255" t="str">
        <f t="shared" si="6"/>
        <v>Republican</v>
      </c>
      <c r="O255" t="s">
        <v>269</v>
      </c>
      <c r="P255">
        <v>0.28799999999999998</v>
      </c>
      <c r="Q255">
        <v>3413000</v>
      </c>
      <c r="R255" t="s">
        <v>1451</v>
      </c>
    </row>
    <row r="256" spans="1:18">
      <c r="A256">
        <v>105</v>
      </c>
      <c r="B256">
        <f>VLOOKUP(A256,year_congress_lookup!$A$1:$B$10,2)</f>
        <v>1998</v>
      </c>
      <c r="C256">
        <v>14031</v>
      </c>
      <c r="D256" s="1" t="s">
        <v>1794</v>
      </c>
      <c r="E256" t="s">
        <v>47</v>
      </c>
      <c r="F256" t="str">
        <f>VLOOKUP(E256&amp;"*",state_latlong_lookup!$A$1:$D$56,2,FALSE)</f>
        <v>MS</v>
      </c>
      <c r="G256" t="str">
        <f>VLOOKUP(E256&amp;"*",state_latlong_lookup!$A$1:$D$56,1,FALSE)</f>
        <v>MISSISSIPPI</v>
      </c>
      <c r="H256" t="str">
        <f t="shared" si="7"/>
        <v>105_MS_00</v>
      </c>
      <c r="I256">
        <f>IF(B256=2012,IF(D256="00",K256,VLOOKUP(H256,district_latlong_lookup!$A$1:$F$439,5,FALSE)),0)</f>
        <v>0</v>
      </c>
      <c r="J256">
        <f>IF(B256=2012,IF(D256="00",L256,VLOOKUP(H256,district_latlong_lookup!$A$1:$F$439,6,FALSE)),0)</f>
        <v>0</v>
      </c>
      <c r="K256">
        <f>VLOOKUP(E256&amp;"*",state_latlong_lookup!$A$1:$D$56,3,FALSE)</f>
        <v>32.767299999999999</v>
      </c>
      <c r="L256">
        <f>VLOOKUP(E256&amp;"*",state_latlong_lookup!$A$1:$D$56,4,FALSE)</f>
        <v>-89.681200000000004</v>
      </c>
      <c r="M256">
        <v>200</v>
      </c>
      <c r="N256" t="str">
        <f t="shared" si="6"/>
        <v>Republican</v>
      </c>
      <c r="O256" t="s">
        <v>270</v>
      </c>
      <c r="P256">
        <v>0.47099999999999997</v>
      </c>
      <c r="Q256">
        <v>2019000</v>
      </c>
      <c r="R256" t="s">
        <v>1452</v>
      </c>
    </row>
    <row r="257" spans="1:18">
      <c r="A257">
        <v>105</v>
      </c>
      <c r="B257">
        <f>VLOOKUP(A257,year_congress_lookup!$A$1:$B$10,2)</f>
        <v>1998</v>
      </c>
      <c r="C257">
        <v>49501</v>
      </c>
      <c r="D257" s="1" t="s">
        <v>1794</v>
      </c>
      <c r="E257" t="s">
        <v>51</v>
      </c>
      <c r="F257" t="str">
        <f>VLOOKUP(E257&amp;"*",state_latlong_lookup!$A$1:$D$56,2,FALSE)</f>
        <v>MO</v>
      </c>
      <c r="G257" t="str">
        <f>VLOOKUP(E257&amp;"*",state_latlong_lookup!$A$1:$D$56,1,FALSE)</f>
        <v>MISSOURI</v>
      </c>
      <c r="H257" t="str">
        <f t="shared" si="7"/>
        <v>105_MO_00</v>
      </c>
      <c r="I257">
        <f>IF(B257=2012,IF(D257="00",K257,VLOOKUP(H257,district_latlong_lookup!$A$1:$F$439,5,FALSE)),0)</f>
        <v>0</v>
      </c>
      <c r="J257">
        <f>IF(B257=2012,IF(D257="00",L257,VLOOKUP(H257,district_latlong_lookup!$A$1:$F$439,6,FALSE)),0)</f>
        <v>0</v>
      </c>
      <c r="K257">
        <f>VLOOKUP(E257&amp;"*",state_latlong_lookup!$A$1:$D$56,3,FALSE)</f>
        <v>38.462299999999999</v>
      </c>
      <c r="L257">
        <f>VLOOKUP(E257&amp;"*",state_latlong_lookup!$A$1:$D$56,4,FALSE)</f>
        <v>-92.302000000000007</v>
      </c>
      <c r="M257">
        <v>200</v>
      </c>
      <c r="N257" t="str">
        <f t="shared" si="6"/>
        <v>Republican</v>
      </c>
      <c r="O257" t="s">
        <v>305</v>
      </c>
      <c r="P257">
        <v>0.56499999999999995</v>
      </c>
      <c r="Q257">
        <v>1356000</v>
      </c>
      <c r="R257" t="s">
        <v>1453</v>
      </c>
    </row>
    <row r="258" spans="1:18">
      <c r="A258">
        <v>105</v>
      </c>
      <c r="B258">
        <f>VLOOKUP(A258,year_congress_lookup!$A$1:$B$10,2)</f>
        <v>1998</v>
      </c>
      <c r="C258">
        <v>15501</v>
      </c>
      <c r="D258" s="1" t="s">
        <v>1794</v>
      </c>
      <c r="E258" t="s">
        <v>51</v>
      </c>
      <c r="F258" t="str">
        <f>VLOOKUP(E258&amp;"*",state_latlong_lookup!$A$1:$D$56,2,FALSE)</f>
        <v>MO</v>
      </c>
      <c r="G258" t="str">
        <f>VLOOKUP(E258&amp;"*",state_latlong_lookup!$A$1:$D$56,1,FALSE)</f>
        <v>MISSOURI</v>
      </c>
      <c r="H258" t="str">
        <f t="shared" si="7"/>
        <v>105_MO_00</v>
      </c>
      <c r="I258">
        <f>IF(B258=2012,IF(D258="00",K258,VLOOKUP(H258,district_latlong_lookup!$A$1:$F$439,5,FALSE)),0)</f>
        <v>0</v>
      </c>
      <c r="J258">
        <f>IF(B258=2012,IF(D258="00",L258,VLOOKUP(H258,district_latlong_lookup!$A$1:$F$439,6,FALSE)),0)</f>
        <v>0</v>
      </c>
      <c r="K258">
        <f>VLOOKUP(E258&amp;"*",state_latlong_lookup!$A$1:$D$56,3,FALSE)</f>
        <v>38.462299999999999</v>
      </c>
      <c r="L258">
        <f>VLOOKUP(E258&amp;"*",state_latlong_lookup!$A$1:$D$56,4,FALSE)</f>
        <v>-92.302000000000007</v>
      </c>
      <c r="M258">
        <v>200</v>
      </c>
      <c r="N258" t="str">
        <f t="shared" ref="N258:N321" si="8">IF(M258=100,"Democrat",IF(M258=200,"Republican",IF(M258=328,"Independent")))</f>
        <v>Republican</v>
      </c>
      <c r="O258" t="s">
        <v>271</v>
      </c>
      <c r="P258">
        <v>0.3</v>
      </c>
      <c r="Q258">
        <v>1156000</v>
      </c>
      <c r="R258" t="s">
        <v>1454</v>
      </c>
    </row>
    <row r="259" spans="1:18">
      <c r="A259">
        <v>105</v>
      </c>
      <c r="B259">
        <f>VLOOKUP(A259,year_congress_lookup!$A$1:$B$10,2)</f>
        <v>1998</v>
      </c>
      <c r="C259">
        <v>14203</v>
      </c>
      <c r="D259" s="1" t="s">
        <v>1794</v>
      </c>
      <c r="E259" t="s">
        <v>127</v>
      </c>
      <c r="F259" t="str">
        <f>VLOOKUP(E259&amp;"*",state_latlong_lookup!$A$1:$D$56,2,FALSE)</f>
        <v>MT</v>
      </c>
      <c r="G259" t="str">
        <f>VLOOKUP(E259&amp;"*",state_latlong_lookup!$A$1:$D$56,1,FALSE)</f>
        <v>MONTANA</v>
      </c>
      <c r="H259" t="str">
        <f t="shared" ref="H259:H322" si="9">CONCATENATE(A259,"_",F259,"_",D259)</f>
        <v>105_MT_00</v>
      </c>
      <c r="I259">
        <f>IF(B259=2012,IF(D259="00",K259,VLOOKUP(H259,district_latlong_lookup!$A$1:$F$439,5,FALSE)),0)</f>
        <v>0</v>
      </c>
      <c r="J259">
        <f>IF(B259=2012,IF(D259="00",L259,VLOOKUP(H259,district_latlong_lookup!$A$1:$F$439,6,FALSE)),0)</f>
        <v>0</v>
      </c>
      <c r="K259">
        <f>VLOOKUP(E259&amp;"*",state_latlong_lookup!$A$1:$D$56,3,FALSE)</f>
        <v>46.904800000000002</v>
      </c>
      <c r="L259">
        <f>VLOOKUP(E259&amp;"*",state_latlong_lookup!$A$1:$D$56,4,FALSE)</f>
        <v>-110.3261</v>
      </c>
      <c r="M259">
        <v>100</v>
      </c>
      <c r="N259" t="str">
        <f t="shared" si="8"/>
        <v>Democrat</v>
      </c>
      <c r="O259" t="s">
        <v>272</v>
      </c>
      <c r="P259">
        <v>-0.23799999999999999</v>
      </c>
      <c r="Q259">
        <v>1103000</v>
      </c>
      <c r="R259" t="s">
        <v>1455</v>
      </c>
    </row>
    <row r="260" spans="1:18">
      <c r="A260">
        <v>105</v>
      </c>
      <c r="B260">
        <f>VLOOKUP(A260,year_congress_lookup!$A$1:$B$10,2)</f>
        <v>1998</v>
      </c>
      <c r="C260">
        <v>15701</v>
      </c>
      <c r="D260" s="1" t="s">
        <v>1794</v>
      </c>
      <c r="E260" t="s">
        <v>127</v>
      </c>
      <c r="F260" t="str">
        <f>VLOOKUP(E260&amp;"*",state_latlong_lookup!$A$1:$D$56,2,FALSE)</f>
        <v>MT</v>
      </c>
      <c r="G260" t="str">
        <f>VLOOKUP(E260&amp;"*",state_latlong_lookup!$A$1:$D$56,1,FALSE)</f>
        <v>MONTANA</v>
      </c>
      <c r="H260" t="str">
        <f t="shared" si="9"/>
        <v>105_MT_00</v>
      </c>
      <c r="I260">
        <f>IF(B260=2012,IF(D260="00",K260,VLOOKUP(H260,district_latlong_lookup!$A$1:$F$439,5,FALSE)),0)</f>
        <v>0</v>
      </c>
      <c r="J260">
        <f>IF(B260=2012,IF(D260="00",L260,VLOOKUP(H260,district_latlong_lookup!$A$1:$F$439,6,FALSE)),0)</f>
        <v>0</v>
      </c>
      <c r="K260">
        <f>VLOOKUP(E260&amp;"*",state_latlong_lookup!$A$1:$D$56,3,FALSE)</f>
        <v>46.904800000000002</v>
      </c>
      <c r="L260">
        <f>VLOOKUP(E260&amp;"*",state_latlong_lookup!$A$1:$D$56,4,FALSE)</f>
        <v>-110.3261</v>
      </c>
      <c r="M260">
        <v>200</v>
      </c>
      <c r="N260" t="str">
        <f t="shared" si="8"/>
        <v>Republican</v>
      </c>
      <c r="O260" t="s">
        <v>273</v>
      </c>
      <c r="P260">
        <v>0.379</v>
      </c>
      <c r="Q260">
        <v>2310000</v>
      </c>
      <c r="R260" t="s">
        <v>1456</v>
      </c>
    </row>
    <row r="261" spans="1:18">
      <c r="A261">
        <v>105</v>
      </c>
      <c r="B261">
        <f>VLOOKUP(A261,year_congress_lookup!$A$1:$B$10,2)</f>
        <v>1998</v>
      </c>
      <c r="C261">
        <v>49704</v>
      </c>
      <c r="D261" s="1" t="s">
        <v>1794</v>
      </c>
      <c r="E261" t="s">
        <v>117</v>
      </c>
      <c r="F261" t="str">
        <f>VLOOKUP(E261&amp;"*",state_latlong_lookup!$A$1:$D$56,2,FALSE)</f>
        <v>NE</v>
      </c>
      <c r="G261" t="str">
        <f>VLOOKUP(E261&amp;"*",state_latlong_lookup!$A$1:$D$56,1,FALSE)</f>
        <v>NEBRASKA</v>
      </c>
      <c r="H261" t="str">
        <f t="shared" si="9"/>
        <v>105_NE_00</v>
      </c>
      <c r="I261">
        <f>IF(B261=2012,IF(D261="00",K261,VLOOKUP(H261,district_latlong_lookup!$A$1:$F$439,5,FALSE)),0)</f>
        <v>0</v>
      </c>
      <c r="J261">
        <f>IF(B261=2012,IF(D261="00",L261,VLOOKUP(H261,district_latlong_lookup!$A$1:$F$439,6,FALSE)),0)</f>
        <v>0</v>
      </c>
      <c r="K261">
        <f>VLOOKUP(E261&amp;"*",state_latlong_lookup!$A$1:$D$56,3,FALSE)</f>
        <v>41.128900000000002</v>
      </c>
      <c r="L261">
        <f>VLOOKUP(E261&amp;"*",state_latlong_lookup!$A$1:$D$56,4,FALSE)</f>
        <v>-98.288300000000007</v>
      </c>
      <c r="M261">
        <v>200</v>
      </c>
      <c r="N261" t="str">
        <f t="shared" si="8"/>
        <v>Republican</v>
      </c>
      <c r="O261" t="s">
        <v>321</v>
      </c>
      <c r="P261">
        <v>0.36299999999999999</v>
      </c>
      <c r="Q261">
        <v>8000</v>
      </c>
      <c r="R261" t="s">
        <v>1457</v>
      </c>
    </row>
    <row r="262" spans="1:18">
      <c r="A262">
        <v>105</v>
      </c>
      <c r="B262">
        <f>VLOOKUP(A262,year_congress_lookup!$A$1:$B$10,2)</f>
        <v>1998</v>
      </c>
      <c r="C262">
        <v>15702</v>
      </c>
      <c r="D262" s="1" t="s">
        <v>1794</v>
      </c>
      <c r="E262" t="s">
        <v>117</v>
      </c>
      <c r="F262" t="str">
        <f>VLOOKUP(E262&amp;"*",state_latlong_lookup!$A$1:$D$56,2,FALSE)</f>
        <v>NE</v>
      </c>
      <c r="G262" t="str">
        <f>VLOOKUP(E262&amp;"*",state_latlong_lookup!$A$1:$D$56,1,FALSE)</f>
        <v>NEBRASKA</v>
      </c>
      <c r="H262" t="str">
        <f t="shared" si="9"/>
        <v>105_NE_00</v>
      </c>
      <c r="I262">
        <f>IF(B262=2012,IF(D262="00",K262,VLOOKUP(H262,district_latlong_lookup!$A$1:$F$439,5,FALSE)),0)</f>
        <v>0</v>
      </c>
      <c r="J262">
        <f>IF(B262=2012,IF(D262="00",L262,VLOOKUP(H262,district_latlong_lookup!$A$1:$F$439,6,FALSE)),0)</f>
        <v>0</v>
      </c>
      <c r="K262">
        <f>VLOOKUP(E262&amp;"*",state_latlong_lookup!$A$1:$D$56,3,FALSE)</f>
        <v>41.128900000000002</v>
      </c>
      <c r="L262">
        <f>VLOOKUP(E262&amp;"*",state_latlong_lookup!$A$1:$D$56,4,FALSE)</f>
        <v>-98.288300000000007</v>
      </c>
      <c r="M262">
        <v>100</v>
      </c>
      <c r="N262" t="str">
        <f t="shared" si="8"/>
        <v>Democrat</v>
      </c>
      <c r="O262" t="s">
        <v>249</v>
      </c>
      <c r="P262">
        <v>-0.26100000000000001</v>
      </c>
      <c r="Q262">
        <v>1321000</v>
      </c>
      <c r="R262" t="s">
        <v>1458</v>
      </c>
    </row>
    <row r="263" spans="1:18">
      <c r="A263">
        <v>105</v>
      </c>
      <c r="B263">
        <f>VLOOKUP(A263,year_congress_lookup!$A$1:$B$10,2)</f>
        <v>1998</v>
      </c>
      <c r="C263">
        <v>15700</v>
      </c>
      <c r="D263" s="1" t="s">
        <v>1794</v>
      </c>
      <c r="E263" t="s">
        <v>110</v>
      </c>
      <c r="F263" t="str">
        <f>VLOOKUP(E263&amp;"*",state_latlong_lookup!$A$1:$D$56,2,FALSE)</f>
        <v>NV</v>
      </c>
      <c r="G263" t="str">
        <f>VLOOKUP(E263&amp;"*",state_latlong_lookup!$A$1:$D$56,1,FALSE)</f>
        <v>NEVADA</v>
      </c>
      <c r="H263" t="str">
        <f t="shared" si="9"/>
        <v>105_NV_00</v>
      </c>
      <c r="I263">
        <f>IF(B263=2012,IF(D263="00",K263,VLOOKUP(H263,district_latlong_lookup!$A$1:$F$439,5,FALSE)),0)</f>
        <v>0</v>
      </c>
      <c r="J263">
        <f>IF(B263=2012,IF(D263="00",L263,VLOOKUP(H263,district_latlong_lookup!$A$1:$F$439,6,FALSE)),0)</f>
        <v>0</v>
      </c>
      <c r="K263">
        <f>VLOOKUP(E263&amp;"*",state_latlong_lookup!$A$1:$D$56,3,FALSE)</f>
        <v>38.419899999999998</v>
      </c>
      <c r="L263">
        <f>VLOOKUP(E263&amp;"*",state_latlong_lookup!$A$1:$D$56,4,FALSE)</f>
        <v>-117.1219</v>
      </c>
      <c r="M263">
        <v>100</v>
      </c>
      <c r="N263" t="str">
        <f t="shared" si="8"/>
        <v>Democrat</v>
      </c>
      <c r="O263" t="s">
        <v>250</v>
      </c>
      <c r="P263">
        <v>-0.30299999999999999</v>
      </c>
      <c r="Q263">
        <v>721000</v>
      </c>
      <c r="R263" t="s">
        <v>1459</v>
      </c>
    </row>
    <row r="264" spans="1:18">
      <c r="A264">
        <v>105</v>
      </c>
      <c r="B264">
        <f>VLOOKUP(A264,year_congress_lookup!$A$1:$B$10,2)</f>
        <v>1998</v>
      </c>
      <c r="C264">
        <v>15054</v>
      </c>
      <c r="D264" s="1" t="s">
        <v>1794</v>
      </c>
      <c r="E264" t="s">
        <v>110</v>
      </c>
      <c r="F264" t="str">
        <f>VLOOKUP(E264&amp;"*",state_latlong_lookup!$A$1:$D$56,2,FALSE)</f>
        <v>NV</v>
      </c>
      <c r="G264" t="str">
        <f>VLOOKUP(E264&amp;"*",state_latlong_lookup!$A$1:$D$56,1,FALSE)</f>
        <v>NEVADA</v>
      </c>
      <c r="H264" t="str">
        <f t="shared" si="9"/>
        <v>105_NV_00</v>
      </c>
      <c r="I264">
        <f>IF(B264=2012,IF(D264="00",K264,VLOOKUP(H264,district_latlong_lookup!$A$1:$F$439,5,FALSE)),0)</f>
        <v>0</v>
      </c>
      <c r="J264">
        <f>IF(B264=2012,IF(D264="00",L264,VLOOKUP(H264,district_latlong_lookup!$A$1:$F$439,6,FALSE)),0)</f>
        <v>0</v>
      </c>
      <c r="K264">
        <f>VLOOKUP(E264&amp;"*",state_latlong_lookup!$A$1:$D$56,3,FALSE)</f>
        <v>38.419899999999998</v>
      </c>
      <c r="L264">
        <f>VLOOKUP(E264&amp;"*",state_latlong_lookup!$A$1:$D$56,4,FALSE)</f>
        <v>-117.1219</v>
      </c>
      <c r="M264">
        <v>100</v>
      </c>
      <c r="N264" t="str">
        <f t="shared" si="8"/>
        <v>Democrat</v>
      </c>
      <c r="O264" t="s">
        <v>96</v>
      </c>
      <c r="P264">
        <v>-0.29899999999999999</v>
      </c>
      <c r="Q264">
        <v>830000</v>
      </c>
      <c r="R264" t="s">
        <v>1460</v>
      </c>
    </row>
    <row r="265" spans="1:18">
      <c r="A265">
        <v>105</v>
      </c>
      <c r="B265">
        <f>VLOOKUP(A265,year_congress_lookup!$A$1:$B$10,2)</f>
        <v>1998</v>
      </c>
      <c r="C265">
        <v>14826</v>
      </c>
      <c r="D265" s="1" t="s">
        <v>1794</v>
      </c>
      <c r="E265" t="s">
        <v>7</v>
      </c>
      <c r="F265" t="str">
        <f>VLOOKUP(E265&amp;"*",state_latlong_lookup!$A$1:$D$56,2,FALSE)</f>
        <v>NH</v>
      </c>
      <c r="G265" t="str">
        <f>VLOOKUP(E265&amp;"*",state_latlong_lookup!$A$1:$D$56,1,FALSE)</f>
        <v>NEW HAMPSHIRE</v>
      </c>
      <c r="H265" t="str">
        <f t="shared" si="9"/>
        <v>105_NH_00</v>
      </c>
      <c r="I265">
        <f>IF(B265=2012,IF(D265="00",K265,VLOOKUP(H265,district_latlong_lookup!$A$1:$F$439,5,FALSE)),0)</f>
        <v>0</v>
      </c>
      <c r="J265">
        <f>IF(B265=2012,IF(D265="00",L265,VLOOKUP(H265,district_latlong_lookup!$A$1:$F$439,6,FALSE)),0)</f>
        <v>0</v>
      </c>
      <c r="K265">
        <f>VLOOKUP(E265&amp;"*",state_latlong_lookup!$A$1:$D$56,3,FALSE)</f>
        <v>43.410800000000002</v>
      </c>
      <c r="L265">
        <f>VLOOKUP(E265&amp;"*",state_latlong_lookup!$A$1:$D$56,4,FALSE)</f>
        <v>-71.565299999999993</v>
      </c>
      <c r="M265">
        <v>200</v>
      </c>
      <c r="N265" t="str">
        <f t="shared" si="8"/>
        <v>Republican</v>
      </c>
      <c r="O265" t="s">
        <v>293</v>
      </c>
      <c r="P265">
        <v>0.41399999999999998</v>
      </c>
      <c r="Q265">
        <v>0</v>
      </c>
    </row>
    <row r="266" spans="1:18">
      <c r="A266">
        <v>105</v>
      </c>
      <c r="B266">
        <f>VLOOKUP(A266,year_congress_lookup!$A$1:$B$10,2)</f>
        <v>1998</v>
      </c>
      <c r="C266">
        <v>15116</v>
      </c>
      <c r="D266" s="1" t="s">
        <v>1794</v>
      </c>
      <c r="E266" t="s">
        <v>7</v>
      </c>
      <c r="F266" t="str">
        <f>VLOOKUP(E266&amp;"*",state_latlong_lookup!$A$1:$D$56,2,FALSE)</f>
        <v>NH</v>
      </c>
      <c r="G266" t="str">
        <f>VLOOKUP(E266&amp;"*",state_latlong_lookup!$A$1:$D$56,1,FALSE)</f>
        <v>NEW HAMPSHIRE</v>
      </c>
      <c r="H266" t="str">
        <f t="shared" si="9"/>
        <v>105_NH_00</v>
      </c>
      <c r="I266">
        <f>IF(B266=2012,IF(D266="00",K266,VLOOKUP(H266,district_latlong_lookup!$A$1:$F$439,5,FALSE)),0)</f>
        <v>0</v>
      </c>
      <c r="J266">
        <f>IF(B266=2012,IF(D266="00",L266,VLOOKUP(H266,district_latlong_lookup!$A$1:$F$439,6,FALSE)),0)</f>
        <v>0</v>
      </c>
      <c r="K266">
        <f>VLOOKUP(E266&amp;"*",state_latlong_lookup!$A$1:$D$56,3,FALSE)</f>
        <v>43.410800000000002</v>
      </c>
      <c r="L266">
        <f>VLOOKUP(E266&amp;"*",state_latlong_lookup!$A$1:$D$56,4,FALSE)</f>
        <v>-71.565299999999993</v>
      </c>
      <c r="M266">
        <v>200</v>
      </c>
      <c r="N266" t="str">
        <f t="shared" si="8"/>
        <v>Republican</v>
      </c>
      <c r="O266" t="s">
        <v>275</v>
      </c>
      <c r="P266">
        <v>0.746</v>
      </c>
      <c r="Q266">
        <v>0</v>
      </c>
      <c r="R266" t="s">
        <v>1461</v>
      </c>
    </row>
    <row r="267" spans="1:18">
      <c r="A267">
        <v>105</v>
      </c>
      <c r="B267">
        <f>VLOOKUP(A267,year_congress_lookup!$A$1:$B$10,2)</f>
        <v>1998</v>
      </c>
      <c r="C267">
        <v>14914</v>
      </c>
      <c r="D267" s="1" t="s">
        <v>1794</v>
      </c>
      <c r="E267" t="s">
        <v>8</v>
      </c>
      <c r="F267" t="str">
        <f>VLOOKUP(E267&amp;"*",state_latlong_lookup!$A$1:$D$56,2,FALSE)</f>
        <v>NJ</v>
      </c>
      <c r="G267" t="str">
        <f>VLOOKUP(E267&amp;"*",state_latlong_lookup!$A$1:$D$56,1,FALSE)</f>
        <v>NEW JERSEY</v>
      </c>
      <c r="H267" t="str">
        <f t="shared" si="9"/>
        <v>105_NJ_00</v>
      </c>
      <c r="I267">
        <f>IF(B267=2012,IF(D267="00",K267,VLOOKUP(H267,district_latlong_lookup!$A$1:$F$439,5,FALSE)),0)</f>
        <v>0</v>
      </c>
      <c r="J267">
        <f>IF(B267=2012,IF(D267="00",L267,VLOOKUP(H267,district_latlong_lookup!$A$1:$F$439,6,FALSE)),0)</f>
        <v>0</v>
      </c>
      <c r="K267">
        <f>VLOOKUP(E267&amp;"*",state_latlong_lookup!$A$1:$D$56,3,FALSE)</f>
        <v>40.314</v>
      </c>
      <c r="L267">
        <f>VLOOKUP(E267&amp;"*",state_latlong_lookup!$A$1:$D$56,4,FALSE)</f>
        <v>-74.508899999999997</v>
      </c>
      <c r="M267">
        <v>100</v>
      </c>
      <c r="N267" t="str">
        <f t="shared" si="8"/>
        <v>Democrat</v>
      </c>
      <c r="O267" t="s">
        <v>239</v>
      </c>
      <c r="P267">
        <v>-0.44500000000000001</v>
      </c>
      <c r="Q267">
        <v>0</v>
      </c>
    </row>
    <row r="268" spans="1:18">
      <c r="A268">
        <v>105</v>
      </c>
      <c r="B268">
        <f>VLOOKUP(A268,year_congress_lookup!$A$1:$B$10,2)</f>
        <v>1998</v>
      </c>
      <c r="C268">
        <v>15071</v>
      </c>
      <c r="D268" s="1" t="s">
        <v>1794</v>
      </c>
      <c r="E268" t="s">
        <v>8</v>
      </c>
      <c r="F268" t="str">
        <f>VLOOKUP(E268&amp;"*",state_latlong_lookup!$A$1:$D$56,2,FALSE)</f>
        <v>NJ</v>
      </c>
      <c r="G268" t="str">
        <f>VLOOKUP(E268&amp;"*",state_latlong_lookup!$A$1:$D$56,1,FALSE)</f>
        <v>NEW JERSEY</v>
      </c>
      <c r="H268" t="str">
        <f t="shared" si="9"/>
        <v>105_NJ_00</v>
      </c>
      <c r="I268">
        <f>IF(B268=2012,IF(D268="00",K268,VLOOKUP(H268,district_latlong_lookup!$A$1:$F$439,5,FALSE)),0)</f>
        <v>0</v>
      </c>
      <c r="J268">
        <f>IF(B268=2012,IF(D268="00",L268,VLOOKUP(H268,district_latlong_lookup!$A$1:$F$439,6,FALSE)),0)</f>
        <v>0</v>
      </c>
      <c r="K268">
        <f>VLOOKUP(E268&amp;"*",state_latlong_lookup!$A$1:$D$56,3,FALSE)</f>
        <v>40.314</v>
      </c>
      <c r="L268">
        <f>VLOOKUP(E268&amp;"*",state_latlong_lookup!$A$1:$D$56,4,FALSE)</f>
        <v>-74.508899999999997</v>
      </c>
      <c r="M268">
        <v>100</v>
      </c>
      <c r="N268" t="str">
        <f t="shared" si="8"/>
        <v>Democrat</v>
      </c>
      <c r="O268" t="s">
        <v>322</v>
      </c>
      <c r="P268">
        <v>-0.28599999999999998</v>
      </c>
      <c r="Q268">
        <v>7258000</v>
      </c>
      <c r="R268" t="s">
        <v>1462</v>
      </c>
    </row>
    <row r="269" spans="1:18">
      <c r="A269">
        <v>105</v>
      </c>
      <c r="B269">
        <f>VLOOKUP(A269,year_congress_lookup!$A$1:$B$10,2)</f>
        <v>1998</v>
      </c>
      <c r="C269">
        <v>14912</v>
      </c>
      <c r="D269" s="1" t="s">
        <v>1794</v>
      </c>
      <c r="E269" t="s">
        <v>156</v>
      </c>
      <c r="F269" t="str">
        <f>VLOOKUP(E269&amp;"*",state_latlong_lookup!$A$1:$D$56,2,FALSE)</f>
        <v>NM</v>
      </c>
      <c r="G269" t="str">
        <f>VLOOKUP(E269&amp;"*",state_latlong_lookup!$A$1:$D$56,1,FALSE)</f>
        <v>NEW MEXICO</v>
      </c>
      <c r="H269" t="str">
        <f t="shared" si="9"/>
        <v>105_NM_00</v>
      </c>
      <c r="I269">
        <f>IF(B269=2012,IF(D269="00",K269,VLOOKUP(H269,district_latlong_lookup!$A$1:$F$439,5,FALSE)),0)</f>
        <v>0</v>
      </c>
      <c r="J269">
        <f>IF(B269=2012,IF(D269="00",L269,VLOOKUP(H269,district_latlong_lookup!$A$1:$F$439,6,FALSE)),0)</f>
        <v>0</v>
      </c>
      <c r="K269">
        <f>VLOOKUP(E269&amp;"*",state_latlong_lookup!$A$1:$D$56,3,FALSE)</f>
        <v>34.837499999999999</v>
      </c>
      <c r="L269">
        <f>VLOOKUP(E269&amp;"*",state_latlong_lookup!$A$1:$D$56,4,FALSE)</f>
        <v>-106.2371</v>
      </c>
      <c r="M269">
        <v>100</v>
      </c>
      <c r="N269" t="str">
        <f t="shared" si="8"/>
        <v>Democrat</v>
      </c>
      <c r="O269" t="s">
        <v>240</v>
      </c>
      <c r="P269">
        <v>-0.309</v>
      </c>
      <c r="Q269">
        <v>2353000</v>
      </c>
      <c r="R269" t="s">
        <v>1463</v>
      </c>
    </row>
    <row r="270" spans="1:18">
      <c r="A270">
        <v>105</v>
      </c>
      <c r="B270">
        <f>VLOOKUP(A270,year_congress_lookup!$A$1:$B$10,2)</f>
        <v>1998</v>
      </c>
      <c r="C270">
        <v>14103</v>
      </c>
      <c r="D270" s="1" t="s">
        <v>1794</v>
      </c>
      <c r="E270" t="s">
        <v>156</v>
      </c>
      <c r="F270" t="str">
        <f>VLOOKUP(E270&amp;"*",state_latlong_lookup!$A$1:$D$56,2,FALSE)</f>
        <v>NM</v>
      </c>
      <c r="G270" t="str">
        <f>VLOOKUP(E270&amp;"*",state_latlong_lookup!$A$1:$D$56,1,FALSE)</f>
        <v>NEW MEXICO</v>
      </c>
      <c r="H270" t="str">
        <f t="shared" si="9"/>
        <v>105_NM_00</v>
      </c>
      <c r="I270">
        <f>IF(B270=2012,IF(D270="00",K270,VLOOKUP(H270,district_latlong_lookup!$A$1:$F$439,5,FALSE)),0)</f>
        <v>0</v>
      </c>
      <c r="J270">
        <f>IF(B270=2012,IF(D270="00",L270,VLOOKUP(H270,district_latlong_lookup!$A$1:$F$439,6,FALSE)),0)</f>
        <v>0</v>
      </c>
      <c r="K270">
        <f>VLOOKUP(E270&amp;"*",state_latlong_lookup!$A$1:$D$56,3,FALSE)</f>
        <v>34.837499999999999</v>
      </c>
      <c r="L270">
        <f>VLOOKUP(E270&amp;"*",state_latlong_lookup!$A$1:$D$56,4,FALSE)</f>
        <v>-106.2371</v>
      </c>
      <c r="M270">
        <v>200</v>
      </c>
      <c r="N270" t="str">
        <f t="shared" si="8"/>
        <v>Republican</v>
      </c>
      <c r="O270" t="s">
        <v>222</v>
      </c>
      <c r="P270">
        <v>0.24299999999999999</v>
      </c>
      <c r="Q270">
        <v>1303000</v>
      </c>
      <c r="R270" t="s">
        <v>1464</v>
      </c>
    </row>
    <row r="271" spans="1:18">
      <c r="A271">
        <v>105</v>
      </c>
      <c r="B271">
        <f>VLOOKUP(A271,year_congress_lookup!$A$1:$B$10,2)</f>
        <v>1998</v>
      </c>
      <c r="C271">
        <v>14900</v>
      </c>
      <c r="D271" s="1" t="s">
        <v>1794</v>
      </c>
      <c r="E271" t="s">
        <v>9</v>
      </c>
      <c r="F271" t="str">
        <f>VLOOKUP(E271&amp;"*",state_latlong_lookup!$A$1:$D$56,2,FALSE)</f>
        <v>NY</v>
      </c>
      <c r="G271" t="str">
        <f>VLOOKUP(E271&amp;"*",state_latlong_lookup!$A$1:$D$56,1,FALSE)</f>
        <v>NEW YORK</v>
      </c>
      <c r="H271" t="str">
        <f t="shared" si="9"/>
        <v>105_NY_00</v>
      </c>
      <c r="I271">
        <f>IF(B271=2012,IF(D271="00",K271,VLOOKUP(H271,district_latlong_lookup!$A$1:$F$439,5,FALSE)),0)</f>
        <v>0</v>
      </c>
      <c r="J271">
        <f>IF(B271=2012,IF(D271="00",L271,VLOOKUP(H271,district_latlong_lookup!$A$1:$F$439,6,FALSE)),0)</f>
        <v>0</v>
      </c>
      <c r="K271">
        <f>VLOOKUP(E271&amp;"*",state_latlong_lookup!$A$1:$D$56,3,FALSE)</f>
        <v>42.149700000000003</v>
      </c>
      <c r="L271">
        <f>VLOOKUP(E271&amp;"*",state_latlong_lookup!$A$1:$D$56,4,FALSE)</f>
        <v>-74.938400000000001</v>
      </c>
      <c r="M271">
        <v>200</v>
      </c>
      <c r="N271" t="str">
        <f t="shared" si="8"/>
        <v>Republican</v>
      </c>
      <c r="O271" t="s">
        <v>276</v>
      </c>
      <c r="P271">
        <v>0.17699999999999999</v>
      </c>
      <c r="Q271">
        <v>0</v>
      </c>
    </row>
    <row r="272" spans="1:18">
      <c r="A272">
        <v>105</v>
      </c>
      <c r="B272">
        <f>VLOOKUP(A272,year_congress_lookup!$A$1:$B$10,2)</f>
        <v>1998</v>
      </c>
      <c r="C272">
        <v>14508</v>
      </c>
      <c r="D272" s="1" t="s">
        <v>1794</v>
      </c>
      <c r="E272" t="s">
        <v>9</v>
      </c>
      <c r="F272" t="str">
        <f>VLOOKUP(E272&amp;"*",state_latlong_lookup!$A$1:$D$56,2,FALSE)</f>
        <v>NY</v>
      </c>
      <c r="G272" t="str">
        <f>VLOOKUP(E272&amp;"*",state_latlong_lookup!$A$1:$D$56,1,FALSE)</f>
        <v>NEW YORK</v>
      </c>
      <c r="H272" t="str">
        <f t="shared" si="9"/>
        <v>105_NY_00</v>
      </c>
      <c r="I272">
        <f>IF(B272=2012,IF(D272="00",K272,VLOOKUP(H272,district_latlong_lookup!$A$1:$F$439,5,FALSE)),0)</f>
        <v>0</v>
      </c>
      <c r="J272">
        <f>IF(B272=2012,IF(D272="00",L272,VLOOKUP(H272,district_latlong_lookup!$A$1:$F$439,6,FALSE)),0)</f>
        <v>0</v>
      </c>
      <c r="K272">
        <f>VLOOKUP(E272&amp;"*",state_latlong_lookup!$A$1:$D$56,3,FALSE)</f>
        <v>42.149700000000003</v>
      </c>
      <c r="L272">
        <f>VLOOKUP(E272&amp;"*",state_latlong_lookup!$A$1:$D$56,4,FALSE)</f>
        <v>-74.938400000000001</v>
      </c>
      <c r="M272">
        <v>100</v>
      </c>
      <c r="N272" t="str">
        <f t="shared" si="8"/>
        <v>Democrat</v>
      </c>
      <c r="O272" t="s">
        <v>231</v>
      </c>
      <c r="P272">
        <v>-0.36699999999999999</v>
      </c>
      <c r="Q272">
        <v>2034000</v>
      </c>
      <c r="R272" t="s">
        <v>1465</v>
      </c>
    </row>
    <row r="273" spans="1:18">
      <c r="A273">
        <v>105</v>
      </c>
      <c r="B273">
        <f>VLOOKUP(A273,year_congress_lookup!$A$1:$B$10,2)</f>
        <v>1998</v>
      </c>
      <c r="C273">
        <v>49304</v>
      </c>
      <c r="D273" s="1" t="s">
        <v>1794</v>
      </c>
      <c r="E273" t="s">
        <v>11</v>
      </c>
      <c r="F273" t="str">
        <f>VLOOKUP(E273&amp;"*",state_latlong_lookup!$A$1:$D$56,2,FALSE)</f>
        <v>NC</v>
      </c>
      <c r="G273" t="str">
        <f>VLOOKUP(E273&amp;"*",state_latlong_lookup!$A$1:$D$56,1,FALSE)</f>
        <v>NORTH CAROLINA</v>
      </c>
      <c r="H273" t="str">
        <f t="shared" si="9"/>
        <v>105_NC_00</v>
      </c>
      <c r="I273">
        <f>IF(B273=2012,IF(D273="00",K273,VLOOKUP(H273,district_latlong_lookup!$A$1:$F$439,5,FALSE)),0)</f>
        <v>0</v>
      </c>
      <c r="J273">
        <f>IF(B273=2012,IF(D273="00",L273,VLOOKUP(H273,district_latlong_lookup!$A$1:$F$439,6,FALSE)),0)</f>
        <v>0</v>
      </c>
      <c r="K273">
        <f>VLOOKUP(E273&amp;"*",state_latlong_lookup!$A$1:$D$56,3,FALSE)</f>
        <v>35.641100000000002</v>
      </c>
      <c r="L273">
        <f>VLOOKUP(E273&amp;"*",state_latlong_lookup!$A$1:$D$56,4,FALSE)</f>
        <v>-79.843100000000007</v>
      </c>
      <c r="M273">
        <v>200</v>
      </c>
      <c r="N273" t="str">
        <f t="shared" si="8"/>
        <v>Republican</v>
      </c>
      <c r="O273" t="s">
        <v>294</v>
      </c>
      <c r="P273">
        <v>0.752</v>
      </c>
      <c r="Q273">
        <v>1248000</v>
      </c>
      <c r="R273" t="s">
        <v>1466</v>
      </c>
    </row>
    <row r="274" spans="1:18">
      <c r="A274">
        <v>105</v>
      </c>
      <c r="B274">
        <f>VLOOKUP(A274,year_congress_lookup!$A$1:$B$10,2)</f>
        <v>1998</v>
      </c>
      <c r="C274">
        <v>14105</v>
      </c>
      <c r="D274" s="1" t="s">
        <v>1794</v>
      </c>
      <c r="E274" t="s">
        <v>11</v>
      </c>
      <c r="F274" t="str">
        <f>VLOOKUP(E274&amp;"*",state_latlong_lookup!$A$1:$D$56,2,FALSE)</f>
        <v>NC</v>
      </c>
      <c r="G274" t="str">
        <f>VLOOKUP(E274&amp;"*",state_latlong_lookup!$A$1:$D$56,1,FALSE)</f>
        <v>NORTH CAROLINA</v>
      </c>
      <c r="H274" t="str">
        <f t="shared" si="9"/>
        <v>105_NC_00</v>
      </c>
      <c r="I274">
        <f>IF(B274=2012,IF(D274="00",K274,VLOOKUP(H274,district_latlong_lookup!$A$1:$F$439,5,FALSE)),0)</f>
        <v>0</v>
      </c>
      <c r="J274">
        <f>IF(B274=2012,IF(D274="00",L274,VLOOKUP(H274,district_latlong_lookup!$A$1:$F$439,6,FALSE)),0)</f>
        <v>0</v>
      </c>
      <c r="K274">
        <f>VLOOKUP(E274&amp;"*",state_latlong_lookup!$A$1:$D$56,3,FALSE)</f>
        <v>35.641100000000002</v>
      </c>
      <c r="L274">
        <f>VLOOKUP(E274&amp;"*",state_latlong_lookup!$A$1:$D$56,4,FALSE)</f>
        <v>-79.843100000000007</v>
      </c>
      <c r="M274">
        <v>200</v>
      </c>
      <c r="N274" t="str">
        <f t="shared" si="8"/>
        <v>Republican</v>
      </c>
      <c r="O274" t="s">
        <v>223</v>
      </c>
      <c r="P274">
        <v>0.77700000000000002</v>
      </c>
      <c r="Q274">
        <v>3754000</v>
      </c>
      <c r="R274" t="s">
        <v>1467</v>
      </c>
    </row>
    <row r="275" spans="1:18">
      <c r="A275">
        <v>105</v>
      </c>
      <c r="B275">
        <f>VLOOKUP(A275,year_congress_lookup!$A$1:$B$10,2)</f>
        <v>1998</v>
      </c>
      <c r="C275">
        <v>15502</v>
      </c>
      <c r="D275" s="1" t="s">
        <v>1794</v>
      </c>
      <c r="E275" t="s">
        <v>128</v>
      </c>
      <c r="F275" t="str">
        <f>VLOOKUP(E275&amp;"*",state_latlong_lookup!$A$1:$D$56,2,FALSE)</f>
        <v>ND</v>
      </c>
      <c r="G275" t="str">
        <f>VLOOKUP(E275&amp;"*",state_latlong_lookup!$A$1:$D$56,1,FALSE)</f>
        <v>NORTH DAKOTA</v>
      </c>
      <c r="H275" t="str">
        <f t="shared" si="9"/>
        <v>105_ND_00</v>
      </c>
      <c r="I275">
        <f>IF(B275=2012,IF(D275="00",K275,VLOOKUP(H275,district_latlong_lookup!$A$1:$F$439,5,FALSE)),0)</f>
        <v>0</v>
      </c>
      <c r="J275">
        <f>IF(B275=2012,IF(D275="00",L275,VLOOKUP(H275,district_latlong_lookup!$A$1:$F$439,6,FALSE)),0)</f>
        <v>0</v>
      </c>
      <c r="K275">
        <f>VLOOKUP(E275&amp;"*",state_latlong_lookup!$A$1:$D$56,3,FALSE)</f>
        <v>47.536200000000001</v>
      </c>
      <c r="L275">
        <f>VLOOKUP(E275&amp;"*",state_latlong_lookup!$A$1:$D$56,4,FALSE)</f>
        <v>-99.793000000000006</v>
      </c>
      <c r="M275">
        <v>100</v>
      </c>
      <c r="N275" t="str">
        <f t="shared" si="8"/>
        <v>Democrat</v>
      </c>
      <c r="O275" t="s">
        <v>74</v>
      </c>
      <c r="P275">
        <v>-0.35099999999999998</v>
      </c>
      <c r="Q275">
        <v>1813000</v>
      </c>
      <c r="R275" t="s">
        <v>1468</v>
      </c>
    </row>
    <row r="276" spans="1:18">
      <c r="A276">
        <v>105</v>
      </c>
      <c r="B276">
        <f>VLOOKUP(A276,year_congress_lookup!$A$1:$B$10,2)</f>
        <v>1998</v>
      </c>
      <c r="C276">
        <v>14812</v>
      </c>
      <c r="D276" s="1" t="s">
        <v>1794</v>
      </c>
      <c r="E276" t="s">
        <v>128</v>
      </c>
      <c r="F276" t="str">
        <f>VLOOKUP(E276&amp;"*",state_latlong_lookup!$A$1:$D$56,2,FALSE)</f>
        <v>ND</v>
      </c>
      <c r="G276" t="str">
        <f>VLOOKUP(E276&amp;"*",state_latlong_lookup!$A$1:$D$56,1,FALSE)</f>
        <v>NORTH DAKOTA</v>
      </c>
      <c r="H276" t="str">
        <f t="shared" si="9"/>
        <v>105_ND_00</v>
      </c>
      <c r="I276">
        <f>IF(B276=2012,IF(D276="00",K276,VLOOKUP(H276,district_latlong_lookup!$A$1:$F$439,5,FALSE)),0)</f>
        <v>0</v>
      </c>
      <c r="J276">
        <f>IF(B276=2012,IF(D276="00",L276,VLOOKUP(H276,district_latlong_lookup!$A$1:$F$439,6,FALSE)),0)</f>
        <v>0</v>
      </c>
      <c r="K276">
        <f>VLOOKUP(E276&amp;"*",state_latlong_lookup!$A$1:$D$56,3,FALSE)</f>
        <v>47.536200000000001</v>
      </c>
      <c r="L276">
        <f>VLOOKUP(E276&amp;"*",state_latlong_lookup!$A$1:$D$56,4,FALSE)</f>
        <v>-99.793000000000006</v>
      </c>
      <c r="M276">
        <v>100</v>
      </c>
      <c r="N276" t="str">
        <f t="shared" si="8"/>
        <v>Democrat</v>
      </c>
      <c r="O276" t="s">
        <v>295</v>
      </c>
      <c r="P276">
        <v>-0.379</v>
      </c>
      <c r="Q276">
        <v>1979000</v>
      </c>
      <c r="R276" t="s">
        <v>1469</v>
      </c>
    </row>
    <row r="277" spans="1:18">
      <c r="A277">
        <v>105</v>
      </c>
      <c r="B277">
        <f>VLOOKUP(A277,year_congress_lookup!$A$1:$B$10,2)</f>
        <v>1998</v>
      </c>
      <c r="C277">
        <v>15020</v>
      </c>
      <c r="D277" s="1" t="s">
        <v>1794</v>
      </c>
      <c r="E277" t="s">
        <v>40</v>
      </c>
      <c r="F277" t="str">
        <f>VLOOKUP(E277&amp;"*",state_latlong_lookup!$A$1:$D$56,2,FALSE)</f>
        <v>OH</v>
      </c>
      <c r="G277" t="str">
        <f>VLOOKUP(E277&amp;"*",state_latlong_lookup!$A$1:$D$56,1,FALSE)</f>
        <v>OHIO</v>
      </c>
      <c r="H277" t="str">
        <f t="shared" si="9"/>
        <v>105_OH_00</v>
      </c>
      <c r="I277">
        <f>IF(B277=2012,IF(D277="00",K277,VLOOKUP(H277,district_latlong_lookup!$A$1:$F$439,5,FALSE)),0)</f>
        <v>0</v>
      </c>
      <c r="J277">
        <f>IF(B277=2012,IF(D277="00",L277,VLOOKUP(H277,district_latlong_lookup!$A$1:$F$439,6,FALSE)),0)</f>
        <v>0</v>
      </c>
      <c r="K277">
        <f>VLOOKUP(E277&amp;"*",state_latlong_lookup!$A$1:$D$56,3,FALSE)</f>
        <v>40.373600000000003</v>
      </c>
      <c r="L277">
        <f>VLOOKUP(E277&amp;"*",state_latlong_lookup!$A$1:$D$56,4,FALSE)</f>
        <v>-82.775499999999994</v>
      </c>
      <c r="M277">
        <v>200</v>
      </c>
      <c r="N277" t="str">
        <f t="shared" si="8"/>
        <v>Republican</v>
      </c>
      <c r="O277" t="s">
        <v>306</v>
      </c>
      <c r="P277">
        <v>0.23</v>
      </c>
      <c r="Q277">
        <v>722000</v>
      </c>
      <c r="R277" t="s">
        <v>1470</v>
      </c>
    </row>
    <row r="278" spans="1:18">
      <c r="A278">
        <v>105</v>
      </c>
      <c r="B278">
        <f>VLOOKUP(A278,year_congress_lookup!$A$1:$B$10,2)</f>
        <v>1998</v>
      </c>
      <c r="C278">
        <v>14304</v>
      </c>
      <c r="D278" s="1" t="s">
        <v>1794</v>
      </c>
      <c r="E278" t="s">
        <v>40</v>
      </c>
      <c r="F278" t="str">
        <f>VLOOKUP(E278&amp;"*",state_latlong_lookup!$A$1:$D$56,2,FALSE)</f>
        <v>OH</v>
      </c>
      <c r="G278" t="str">
        <f>VLOOKUP(E278&amp;"*",state_latlong_lookup!$A$1:$D$56,1,FALSE)</f>
        <v>OHIO</v>
      </c>
      <c r="H278" t="str">
        <f t="shared" si="9"/>
        <v>105_OH_00</v>
      </c>
      <c r="I278">
        <f>IF(B278=2012,IF(D278="00",K278,VLOOKUP(H278,district_latlong_lookup!$A$1:$F$439,5,FALSE)),0)</f>
        <v>0</v>
      </c>
      <c r="J278">
        <f>IF(B278=2012,IF(D278="00",L278,VLOOKUP(H278,district_latlong_lookup!$A$1:$F$439,6,FALSE)),0)</f>
        <v>0</v>
      </c>
      <c r="K278">
        <f>VLOOKUP(E278&amp;"*",state_latlong_lookup!$A$1:$D$56,3,FALSE)</f>
        <v>40.373600000000003</v>
      </c>
      <c r="L278">
        <f>VLOOKUP(E278&amp;"*",state_latlong_lookup!$A$1:$D$56,4,FALSE)</f>
        <v>-82.775499999999994</v>
      </c>
      <c r="M278">
        <v>100</v>
      </c>
      <c r="N278" t="str">
        <f t="shared" si="8"/>
        <v>Democrat</v>
      </c>
      <c r="O278" t="s">
        <v>224</v>
      </c>
      <c r="P278">
        <v>-0.34899999999999998</v>
      </c>
      <c r="Q278">
        <v>0</v>
      </c>
    </row>
    <row r="279" spans="1:18">
      <c r="A279">
        <v>105</v>
      </c>
      <c r="B279">
        <f>VLOOKUP(A279,year_congress_lookup!$A$1:$B$10,2)</f>
        <v>1998</v>
      </c>
      <c r="C279">
        <v>15424</v>
      </c>
      <c r="D279" s="1" t="s">
        <v>1794</v>
      </c>
      <c r="E279" t="s">
        <v>152</v>
      </c>
      <c r="F279" t="str">
        <f>VLOOKUP(E279&amp;"*",state_latlong_lookup!$A$1:$D$56,2,FALSE)</f>
        <v>OK</v>
      </c>
      <c r="G279" t="str">
        <f>VLOOKUP(E279&amp;"*",state_latlong_lookup!$A$1:$D$56,1,FALSE)</f>
        <v>OKLAHOMA</v>
      </c>
      <c r="H279" t="str">
        <f t="shared" si="9"/>
        <v>105_OK_00</v>
      </c>
      <c r="I279">
        <f>IF(B279=2012,IF(D279="00",K279,VLOOKUP(H279,district_latlong_lookup!$A$1:$F$439,5,FALSE)),0)</f>
        <v>0</v>
      </c>
      <c r="J279">
        <f>IF(B279=2012,IF(D279="00",L279,VLOOKUP(H279,district_latlong_lookup!$A$1:$F$439,6,FALSE)),0)</f>
        <v>0</v>
      </c>
      <c r="K279">
        <f>VLOOKUP(E279&amp;"*",state_latlong_lookup!$A$1:$D$56,3,FALSE)</f>
        <v>35.537599999999998</v>
      </c>
      <c r="L279">
        <f>VLOOKUP(E279&amp;"*",state_latlong_lookup!$A$1:$D$56,4,FALSE)</f>
        <v>-96.924700000000001</v>
      </c>
      <c r="M279">
        <v>200</v>
      </c>
      <c r="N279" t="str">
        <f t="shared" si="8"/>
        <v>Republican</v>
      </c>
      <c r="O279" t="s">
        <v>307</v>
      </c>
      <c r="P279">
        <v>0.67</v>
      </c>
      <c r="Q279">
        <v>1147000</v>
      </c>
      <c r="R279" t="s">
        <v>1471</v>
      </c>
    </row>
    <row r="280" spans="1:18">
      <c r="A280">
        <v>105</v>
      </c>
      <c r="B280">
        <f>VLOOKUP(A280,year_congress_lookup!$A$1:$B$10,2)</f>
        <v>1998</v>
      </c>
      <c r="C280">
        <v>14908</v>
      </c>
      <c r="D280" s="1" t="s">
        <v>1794</v>
      </c>
      <c r="E280" t="s">
        <v>152</v>
      </c>
      <c r="F280" t="str">
        <f>VLOOKUP(E280&amp;"*",state_latlong_lookup!$A$1:$D$56,2,FALSE)</f>
        <v>OK</v>
      </c>
      <c r="G280" t="str">
        <f>VLOOKUP(E280&amp;"*",state_latlong_lookup!$A$1:$D$56,1,FALSE)</f>
        <v>OKLAHOMA</v>
      </c>
      <c r="H280" t="str">
        <f t="shared" si="9"/>
        <v>105_OK_00</v>
      </c>
      <c r="I280">
        <f>IF(B280=2012,IF(D280="00",K280,VLOOKUP(H280,district_latlong_lookup!$A$1:$F$439,5,FALSE)),0)</f>
        <v>0</v>
      </c>
      <c r="J280">
        <f>IF(B280=2012,IF(D280="00",L280,VLOOKUP(H280,district_latlong_lookup!$A$1:$F$439,6,FALSE)),0)</f>
        <v>0</v>
      </c>
      <c r="K280">
        <f>VLOOKUP(E280&amp;"*",state_latlong_lookup!$A$1:$D$56,3,FALSE)</f>
        <v>35.537599999999998</v>
      </c>
      <c r="L280">
        <f>VLOOKUP(E280&amp;"*",state_latlong_lookup!$A$1:$D$56,4,FALSE)</f>
        <v>-96.924700000000001</v>
      </c>
      <c r="M280">
        <v>200</v>
      </c>
      <c r="N280" t="str">
        <f t="shared" si="8"/>
        <v>Republican</v>
      </c>
      <c r="O280" t="s">
        <v>251</v>
      </c>
      <c r="P280">
        <v>0.58699999999999997</v>
      </c>
      <c r="Q280">
        <v>1061000</v>
      </c>
      <c r="R280" t="s">
        <v>1472</v>
      </c>
    </row>
    <row r="281" spans="1:18">
      <c r="A281">
        <v>105</v>
      </c>
      <c r="B281">
        <f>VLOOKUP(A281,year_congress_lookup!$A$1:$B$10,2)</f>
        <v>1998</v>
      </c>
      <c r="C281">
        <v>49705</v>
      </c>
      <c r="D281" s="1" t="s">
        <v>1794</v>
      </c>
      <c r="E281" t="s">
        <v>99</v>
      </c>
      <c r="F281" t="str">
        <f>VLOOKUP(E281&amp;"*",state_latlong_lookup!$A$1:$D$56,2,FALSE)</f>
        <v>OR</v>
      </c>
      <c r="G281" t="str">
        <f>VLOOKUP(E281&amp;"*",state_latlong_lookup!$A$1:$D$56,1,FALSE)</f>
        <v>OREGON</v>
      </c>
      <c r="H281" t="str">
        <f t="shared" si="9"/>
        <v>105_OR_00</v>
      </c>
      <c r="I281">
        <f>IF(B281=2012,IF(D281="00",K281,VLOOKUP(H281,district_latlong_lookup!$A$1:$F$439,5,FALSE)),0)</f>
        <v>0</v>
      </c>
      <c r="J281">
        <f>IF(B281=2012,IF(D281="00",L281,VLOOKUP(H281,district_latlong_lookup!$A$1:$F$439,6,FALSE)),0)</f>
        <v>0</v>
      </c>
      <c r="K281">
        <f>VLOOKUP(E281&amp;"*",state_latlong_lookup!$A$1:$D$56,3,FALSE)</f>
        <v>44.5672</v>
      </c>
      <c r="L281">
        <f>VLOOKUP(E281&amp;"*",state_latlong_lookup!$A$1:$D$56,4,FALSE)</f>
        <v>-122.12690000000001</v>
      </c>
      <c r="M281">
        <v>200</v>
      </c>
      <c r="N281" t="str">
        <f t="shared" si="8"/>
        <v>Republican</v>
      </c>
      <c r="O281" t="s">
        <v>323</v>
      </c>
      <c r="P281">
        <v>0.20699999999999999</v>
      </c>
      <c r="Q281">
        <v>1150000</v>
      </c>
      <c r="R281" t="s">
        <v>1473</v>
      </c>
    </row>
    <row r="282" spans="1:18">
      <c r="A282">
        <v>105</v>
      </c>
      <c r="B282">
        <f>VLOOKUP(A282,year_congress_lookup!$A$1:$B$10,2)</f>
        <v>1998</v>
      </c>
      <c r="C282">
        <v>14871</v>
      </c>
      <c r="D282" s="1" t="s">
        <v>1794</v>
      </c>
      <c r="E282" t="s">
        <v>99</v>
      </c>
      <c r="F282" t="str">
        <f>VLOOKUP(E282&amp;"*",state_latlong_lookup!$A$1:$D$56,2,FALSE)</f>
        <v>OR</v>
      </c>
      <c r="G282" t="str">
        <f>VLOOKUP(E282&amp;"*",state_latlong_lookup!$A$1:$D$56,1,FALSE)</f>
        <v>OREGON</v>
      </c>
      <c r="H282" t="str">
        <f t="shared" si="9"/>
        <v>105_OR_00</v>
      </c>
      <c r="I282">
        <f>IF(B282=2012,IF(D282="00",K282,VLOOKUP(H282,district_latlong_lookup!$A$1:$F$439,5,FALSE)),0)</f>
        <v>0</v>
      </c>
      <c r="J282">
        <f>IF(B282=2012,IF(D282="00",L282,VLOOKUP(H282,district_latlong_lookup!$A$1:$F$439,6,FALSE)),0)</f>
        <v>0</v>
      </c>
      <c r="K282">
        <f>VLOOKUP(E282&amp;"*",state_latlong_lookup!$A$1:$D$56,3,FALSE)</f>
        <v>44.5672</v>
      </c>
      <c r="L282">
        <f>VLOOKUP(E282&amp;"*",state_latlong_lookup!$A$1:$D$56,4,FALSE)</f>
        <v>-122.12690000000001</v>
      </c>
      <c r="M282">
        <v>100</v>
      </c>
      <c r="N282" t="str">
        <f t="shared" si="8"/>
        <v>Democrat</v>
      </c>
      <c r="O282" t="s">
        <v>308</v>
      </c>
      <c r="P282">
        <v>-0.35199999999999998</v>
      </c>
      <c r="Q282">
        <v>1078000</v>
      </c>
      <c r="R282" t="s">
        <v>1474</v>
      </c>
    </row>
    <row r="283" spans="1:18">
      <c r="A283">
        <v>105</v>
      </c>
      <c r="B283">
        <f>VLOOKUP(A283,year_congress_lookup!$A$1:$B$10,2)</f>
        <v>1998</v>
      </c>
      <c r="C283">
        <v>29141</v>
      </c>
      <c r="D283" s="1" t="s">
        <v>1794</v>
      </c>
      <c r="E283" t="s">
        <v>12</v>
      </c>
      <c r="F283" t="str">
        <f>VLOOKUP(E283&amp;"*",state_latlong_lookup!$A$1:$D$56,2,FALSE)</f>
        <v>PA</v>
      </c>
      <c r="G283" t="str">
        <f>VLOOKUP(E283&amp;"*",state_latlong_lookup!$A$1:$D$56,1,FALSE)</f>
        <v>PENNSYLVANIA</v>
      </c>
      <c r="H283" t="str">
        <f t="shared" si="9"/>
        <v>105_PA_00</v>
      </c>
      <c r="I283">
        <f>IF(B283=2012,IF(D283="00",K283,VLOOKUP(H283,district_latlong_lookup!$A$1:$F$439,5,FALSE)),0)</f>
        <v>0</v>
      </c>
      <c r="J283">
        <f>IF(B283=2012,IF(D283="00",L283,VLOOKUP(H283,district_latlong_lookup!$A$1:$F$439,6,FALSE)),0)</f>
        <v>0</v>
      </c>
      <c r="K283">
        <f>VLOOKUP(E283&amp;"*",state_latlong_lookup!$A$1:$D$56,3,FALSE)</f>
        <v>40.577300000000001</v>
      </c>
      <c r="L283">
        <f>VLOOKUP(E283&amp;"*",state_latlong_lookup!$A$1:$D$56,4,FALSE)</f>
        <v>-77.263999999999996</v>
      </c>
      <c r="M283">
        <v>200</v>
      </c>
      <c r="N283" t="str">
        <f t="shared" si="8"/>
        <v>Republican</v>
      </c>
      <c r="O283" t="s">
        <v>309</v>
      </c>
      <c r="P283">
        <v>0.34200000000000003</v>
      </c>
      <c r="Q283">
        <v>716000</v>
      </c>
      <c r="R283" t="s">
        <v>1475</v>
      </c>
    </row>
    <row r="284" spans="1:18">
      <c r="A284">
        <v>105</v>
      </c>
      <c r="B284">
        <f>VLOOKUP(A284,year_congress_lookup!$A$1:$B$10,2)</f>
        <v>1998</v>
      </c>
      <c r="C284">
        <v>14910</v>
      </c>
      <c r="D284" s="1" t="s">
        <v>1794</v>
      </c>
      <c r="E284" t="s">
        <v>12</v>
      </c>
      <c r="F284" t="str">
        <f>VLOOKUP(E284&amp;"*",state_latlong_lookup!$A$1:$D$56,2,FALSE)</f>
        <v>PA</v>
      </c>
      <c r="G284" t="str">
        <f>VLOOKUP(E284&amp;"*",state_latlong_lookup!$A$1:$D$56,1,FALSE)</f>
        <v>PENNSYLVANIA</v>
      </c>
      <c r="H284" t="str">
        <f t="shared" si="9"/>
        <v>105_PA_00</v>
      </c>
      <c r="I284">
        <f>IF(B284=2012,IF(D284="00",K284,VLOOKUP(H284,district_latlong_lookup!$A$1:$F$439,5,FALSE)),0)</f>
        <v>0</v>
      </c>
      <c r="J284">
        <f>IF(B284=2012,IF(D284="00",L284,VLOOKUP(H284,district_latlong_lookup!$A$1:$F$439,6,FALSE)),0)</f>
        <v>0</v>
      </c>
      <c r="K284">
        <f>VLOOKUP(E284&amp;"*",state_latlong_lookup!$A$1:$D$56,3,FALSE)</f>
        <v>40.577300000000001</v>
      </c>
      <c r="L284">
        <f>VLOOKUP(E284&amp;"*",state_latlong_lookup!$A$1:$D$56,4,FALSE)</f>
        <v>-77.263999999999996</v>
      </c>
      <c r="M284">
        <v>200</v>
      </c>
      <c r="N284" t="str">
        <f t="shared" si="8"/>
        <v>Republican</v>
      </c>
      <c r="O284" t="s">
        <v>279</v>
      </c>
      <c r="P284">
        <v>2.7E-2</v>
      </c>
      <c r="Q284">
        <v>448000</v>
      </c>
      <c r="R284" t="s">
        <v>1476</v>
      </c>
    </row>
    <row r="285" spans="1:18">
      <c r="A285">
        <v>105</v>
      </c>
      <c r="B285">
        <f>VLOOKUP(A285,year_congress_lookup!$A$1:$B$10,2)</f>
        <v>1998</v>
      </c>
      <c r="C285">
        <v>14500</v>
      </c>
      <c r="D285" s="1" t="s">
        <v>1794</v>
      </c>
      <c r="E285" t="s">
        <v>13</v>
      </c>
      <c r="F285" t="str">
        <f>VLOOKUP(E285&amp;"*",state_latlong_lookup!$A$1:$D$56,2,FALSE)</f>
        <v>RI</v>
      </c>
      <c r="G285" t="str">
        <f>VLOOKUP(E285&amp;"*",state_latlong_lookup!$A$1:$D$56,1,FALSE)</f>
        <v>RHODE ISLAND</v>
      </c>
      <c r="H285" t="str">
        <f t="shared" si="9"/>
        <v>105_RI_00</v>
      </c>
      <c r="I285">
        <f>IF(B285=2012,IF(D285="00",K285,VLOOKUP(H285,district_latlong_lookup!$A$1:$F$439,5,FALSE)),0)</f>
        <v>0</v>
      </c>
      <c r="J285">
        <f>IF(B285=2012,IF(D285="00",L285,VLOOKUP(H285,district_latlong_lookup!$A$1:$F$439,6,FALSE)),0)</f>
        <v>0</v>
      </c>
      <c r="K285">
        <f>VLOOKUP(E285&amp;"*",state_latlong_lookup!$A$1:$D$56,3,FALSE)</f>
        <v>41.677199999999999</v>
      </c>
      <c r="L285">
        <f>VLOOKUP(E285&amp;"*",state_latlong_lookup!$A$1:$D$56,4,FALSE)</f>
        <v>-71.510099999999994</v>
      </c>
      <c r="M285">
        <v>200</v>
      </c>
      <c r="N285" t="str">
        <f t="shared" si="8"/>
        <v>Republican</v>
      </c>
      <c r="O285" t="s">
        <v>232</v>
      </c>
      <c r="P285">
        <v>2.7E-2</v>
      </c>
      <c r="Q285">
        <v>0</v>
      </c>
    </row>
    <row r="286" spans="1:18">
      <c r="A286">
        <v>105</v>
      </c>
      <c r="B286">
        <f>VLOOKUP(A286,year_congress_lookup!$A$1:$B$10,2)</f>
        <v>1998</v>
      </c>
      <c r="C286">
        <v>29142</v>
      </c>
      <c r="D286" s="1" t="s">
        <v>1794</v>
      </c>
      <c r="E286" t="s">
        <v>13</v>
      </c>
      <c r="F286" t="str">
        <f>VLOOKUP(E286&amp;"*",state_latlong_lookup!$A$1:$D$56,2,FALSE)</f>
        <v>RI</v>
      </c>
      <c r="G286" t="str">
        <f>VLOOKUP(E286&amp;"*",state_latlong_lookup!$A$1:$D$56,1,FALSE)</f>
        <v>RHODE ISLAND</v>
      </c>
      <c r="H286" t="str">
        <f t="shared" si="9"/>
        <v>105_RI_00</v>
      </c>
      <c r="I286">
        <f>IF(B286=2012,IF(D286="00",K286,VLOOKUP(H286,district_latlong_lookup!$A$1:$F$439,5,FALSE)),0)</f>
        <v>0</v>
      </c>
      <c r="J286">
        <f>IF(B286=2012,IF(D286="00",L286,VLOOKUP(H286,district_latlong_lookup!$A$1:$F$439,6,FALSE)),0)</f>
        <v>0</v>
      </c>
      <c r="K286">
        <f>VLOOKUP(E286&amp;"*",state_latlong_lookup!$A$1:$D$56,3,FALSE)</f>
        <v>41.677199999999999</v>
      </c>
      <c r="L286">
        <f>VLOOKUP(E286&amp;"*",state_latlong_lookup!$A$1:$D$56,4,FALSE)</f>
        <v>-71.510099999999994</v>
      </c>
      <c r="M286">
        <v>100</v>
      </c>
      <c r="N286" t="str">
        <f t="shared" si="8"/>
        <v>Democrat</v>
      </c>
      <c r="O286" t="s">
        <v>159</v>
      </c>
      <c r="P286">
        <v>-0.498</v>
      </c>
      <c r="Q286">
        <v>2043000</v>
      </c>
      <c r="R286" t="s">
        <v>1477</v>
      </c>
    </row>
    <row r="287" spans="1:18">
      <c r="A287">
        <v>105</v>
      </c>
      <c r="B287">
        <f>VLOOKUP(A287,year_congress_lookup!$A$1:$B$10,2)</f>
        <v>1998</v>
      </c>
      <c r="C287">
        <v>11204</v>
      </c>
      <c r="D287" s="1" t="s">
        <v>1794</v>
      </c>
      <c r="E287" t="s">
        <v>15</v>
      </c>
      <c r="F287" t="str">
        <f>VLOOKUP(E287&amp;"*",state_latlong_lookup!$A$1:$D$56,2,FALSE)</f>
        <v>SC</v>
      </c>
      <c r="G287" t="str">
        <f>VLOOKUP(E287&amp;"*",state_latlong_lookup!$A$1:$D$56,1,FALSE)</f>
        <v>SOUTH CAROLINA</v>
      </c>
      <c r="H287" t="str">
        <f t="shared" si="9"/>
        <v>105_SC_00</v>
      </c>
      <c r="I287">
        <f>IF(B287=2012,IF(D287="00",K287,VLOOKUP(H287,district_latlong_lookup!$A$1:$F$439,5,FALSE)),0)</f>
        <v>0</v>
      </c>
      <c r="J287">
        <f>IF(B287=2012,IF(D287="00",L287,VLOOKUP(H287,district_latlong_lookup!$A$1:$F$439,6,FALSE)),0)</f>
        <v>0</v>
      </c>
      <c r="K287">
        <f>VLOOKUP(E287&amp;"*",state_latlong_lookup!$A$1:$D$56,3,FALSE)</f>
        <v>33.819099999999999</v>
      </c>
      <c r="L287">
        <f>VLOOKUP(E287&amp;"*",state_latlong_lookup!$A$1:$D$56,4,FALSE)</f>
        <v>-80.906599999999997</v>
      </c>
      <c r="M287">
        <v>100</v>
      </c>
      <c r="N287" t="str">
        <f t="shared" si="8"/>
        <v>Democrat</v>
      </c>
      <c r="O287" t="s">
        <v>211</v>
      </c>
      <c r="P287">
        <v>-0.30199999999999999</v>
      </c>
      <c r="Q287">
        <v>0</v>
      </c>
    </row>
    <row r="288" spans="1:18">
      <c r="A288">
        <v>105</v>
      </c>
      <c r="B288">
        <f>VLOOKUP(A288,year_congress_lookup!$A$1:$B$10,2)</f>
        <v>1998</v>
      </c>
      <c r="C288">
        <v>9369</v>
      </c>
      <c r="D288" s="1" t="s">
        <v>1794</v>
      </c>
      <c r="E288" t="s">
        <v>15</v>
      </c>
      <c r="F288" t="str">
        <f>VLOOKUP(E288&amp;"*",state_latlong_lookup!$A$1:$D$56,2,FALSE)</f>
        <v>SC</v>
      </c>
      <c r="G288" t="str">
        <f>VLOOKUP(E288&amp;"*",state_latlong_lookup!$A$1:$D$56,1,FALSE)</f>
        <v>SOUTH CAROLINA</v>
      </c>
      <c r="H288" t="str">
        <f t="shared" si="9"/>
        <v>105_SC_00</v>
      </c>
      <c r="I288">
        <f>IF(B288=2012,IF(D288="00",K288,VLOOKUP(H288,district_latlong_lookup!$A$1:$F$439,5,FALSE)),0)</f>
        <v>0</v>
      </c>
      <c r="J288">
        <f>IF(B288=2012,IF(D288="00",L288,VLOOKUP(H288,district_latlong_lookup!$A$1:$F$439,6,FALSE)),0)</f>
        <v>0</v>
      </c>
      <c r="K288">
        <f>VLOOKUP(E288&amp;"*",state_latlong_lookup!$A$1:$D$56,3,FALSE)</f>
        <v>33.819099999999999</v>
      </c>
      <c r="L288">
        <f>VLOOKUP(E288&amp;"*",state_latlong_lookup!$A$1:$D$56,4,FALSE)</f>
        <v>-80.906599999999997</v>
      </c>
      <c r="M288">
        <v>200</v>
      </c>
      <c r="N288" t="str">
        <f t="shared" si="8"/>
        <v>Republican</v>
      </c>
      <c r="O288" t="s">
        <v>195</v>
      </c>
      <c r="P288">
        <v>0.371</v>
      </c>
      <c r="Q288">
        <v>779000</v>
      </c>
      <c r="R288" t="s">
        <v>1478</v>
      </c>
    </row>
    <row r="289" spans="1:18">
      <c r="A289">
        <v>105</v>
      </c>
      <c r="B289">
        <f>VLOOKUP(A289,year_congress_lookup!$A$1:$B$10,2)</f>
        <v>1998</v>
      </c>
      <c r="C289">
        <v>14617</v>
      </c>
      <c r="D289" s="1" t="s">
        <v>1794</v>
      </c>
      <c r="E289" t="s">
        <v>129</v>
      </c>
      <c r="F289" t="str">
        <f>VLOOKUP(E289&amp;"*",state_latlong_lookup!$A$1:$D$56,2,FALSE)</f>
        <v>SD</v>
      </c>
      <c r="G289" t="str">
        <f>VLOOKUP(E289&amp;"*",state_latlong_lookup!$A$1:$D$56,1,FALSE)</f>
        <v>SOUTH DAKOTA</v>
      </c>
      <c r="H289" t="str">
        <f t="shared" si="9"/>
        <v>105_SD_00</v>
      </c>
      <c r="I289">
        <f>IF(B289=2012,IF(D289="00",K289,VLOOKUP(H289,district_latlong_lookup!$A$1:$F$439,5,FALSE)),0)</f>
        <v>0</v>
      </c>
      <c r="J289">
        <f>IF(B289=2012,IF(D289="00",L289,VLOOKUP(H289,district_latlong_lookup!$A$1:$F$439,6,FALSE)),0)</f>
        <v>0</v>
      </c>
      <c r="K289">
        <f>VLOOKUP(E289&amp;"*",state_latlong_lookup!$A$1:$D$56,3,FALSE)</f>
        <v>44.285299999999999</v>
      </c>
      <c r="L289">
        <f>VLOOKUP(E289&amp;"*",state_latlong_lookup!$A$1:$D$56,4,FALSE)</f>
        <v>-99.463200000000001</v>
      </c>
      <c r="M289">
        <v>100</v>
      </c>
      <c r="N289" t="str">
        <f t="shared" si="8"/>
        <v>Democrat</v>
      </c>
      <c r="O289" t="s">
        <v>280</v>
      </c>
      <c r="P289">
        <v>-0.374</v>
      </c>
      <c r="Q289">
        <v>1137000</v>
      </c>
      <c r="R289" t="s">
        <v>1479</v>
      </c>
    </row>
    <row r="290" spans="1:18">
      <c r="A290">
        <v>105</v>
      </c>
      <c r="B290">
        <f>VLOOKUP(A290,year_congress_lookup!$A$1:$B$10,2)</f>
        <v>1998</v>
      </c>
      <c r="C290">
        <v>15425</v>
      </c>
      <c r="D290" s="1" t="s">
        <v>1794</v>
      </c>
      <c r="E290" t="s">
        <v>129</v>
      </c>
      <c r="F290" t="str">
        <f>VLOOKUP(E290&amp;"*",state_latlong_lookup!$A$1:$D$56,2,FALSE)</f>
        <v>SD</v>
      </c>
      <c r="G290" t="str">
        <f>VLOOKUP(E290&amp;"*",state_latlong_lookup!$A$1:$D$56,1,FALSE)</f>
        <v>SOUTH DAKOTA</v>
      </c>
      <c r="H290" t="str">
        <f t="shared" si="9"/>
        <v>105_SD_00</v>
      </c>
      <c r="I290">
        <f>IF(B290=2012,IF(D290="00",K290,VLOOKUP(H290,district_latlong_lookup!$A$1:$F$439,5,FALSE)),0)</f>
        <v>0</v>
      </c>
      <c r="J290">
        <f>IF(B290=2012,IF(D290="00",L290,VLOOKUP(H290,district_latlong_lookup!$A$1:$F$439,6,FALSE)),0)</f>
        <v>0</v>
      </c>
      <c r="K290">
        <f>VLOOKUP(E290&amp;"*",state_latlong_lookup!$A$1:$D$56,3,FALSE)</f>
        <v>44.285299999999999</v>
      </c>
      <c r="L290">
        <f>VLOOKUP(E290&amp;"*",state_latlong_lookup!$A$1:$D$56,4,FALSE)</f>
        <v>-99.463200000000001</v>
      </c>
      <c r="M290">
        <v>100</v>
      </c>
      <c r="N290" t="str">
        <f t="shared" si="8"/>
        <v>Democrat</v>
      </c>
      <c r="O290" t="s">
        <v>1</v>
      </c>
      <c r="P290">
        <v>-0.33500000000000002</v>
      </c>
      <c r="Q290">
        <v>0</v>
      </c>
    </row>
    <row r="291" spans="1:18">
      <c r="A291">
        <v>105</v>
      </c>
      <c r="B291">
        <f>VLOOKUP(A291,year_congress_lookup!$A$1:$B$10,2)</f>
        <v>1998</v>
      </c>
      <c r="C291">
        <v>49502</v>
      </c>
      <c r="D291" s="1" t="s">
        <v>1794</v>
      </c>
      <c r="E291" t="s">
        <v>36</v>
      </c>
      <c r="F291" t="str">
        <f>VLOOKUP(E291&amp;"*",state_latlong_lookup!$A$1:$D$56,2,FALSE)</f>
        <v>TN</v>
      </c>
      <c r="G291" t="str">
        <f>VLOOKUP(E291&amp;"*",state_latlong_lookup!$A$1:$D$56,1,FALSE)</f>
        <v>TENNESSEE</v>
      </c>
      <c r="H291" t="str">
        <f t="shared" si="9"/>
        <v>105_TN_00</v>
      </c>
      <c r="I291">
        <f>IF(B291=2012,IF(D291="00",K291,VLOOKUP(H291,district_latlong_lookup!$A$1:$F$439,5,FALSE)),0)</f>
        <v>0</v>
      </c>
      <c r="J291">
        <f>IF(B291=2012,IF(D291="00",L291,VLOOKUP(H291,district_latlong_lookup!$A$1:$F$439,6,FALSE)),0)</f>
        <v>0</v>
      </c>
      <c r="K291">
        <f>VLOOKUP(E291&amp;"*",state_latlong_lookup!$A$1:$D$56,3,FALSE)</f>
        <v>35.744900000000001</v>
      </c>
      <c r="L291">
        <f>VLOOKUP(E291&amp;"*",state_latlong_lookup!$A$1:$D$56,4,FALSE)</f>
        <v>-86.748900000000006</v>
      </c>
      <c r="M291">
        <v>200</v>
      </c>
      <c r="N291" t="str">
        <f t="shared" si="8"/>
        <v>Republican</v>
      </c>
      <c r="O291" t="s">
        <v>310</v>
      </c>
      <c r="P291">
        <v>0.33600000000000002</v>
      </c>
      <c r="Q291">
        <v>0</v>
      </c>
    </row>
    <row r="292" spans="1:18">
      <c r="A292">
        <v>105</v>
      </c>
      <c r="B292">
        <f>VLOOKUP(A292,year_congress_lookup!$A$1:$B$10,2)</f>
        <v>1998</v>
      </c>
      <c r="C292">
        <v>49503</v>
      </c>
      <c r="D292" s="1" t="s">
        <v>1794</v>
      </c>
      <c r="E292" t="s">
        <v>36</v>
      </c>
      <c r="F292" t="str">
        <f>VLOOKUP(E292&amp;"*",state_latlong_lookup!$A$1:$D$56,2,FALSE)</f>
        <v>TN</v>
      </c>
      <c r="G292" t="str">
        <f>VLOOKUP(E292&amp;"*",state_latlong_lookup!$A$1:$D$56,1,FALSE)</f>
        <v>TENNESSEE</v>
      </c>
      <c r="H292" t="str">
        <f t="shared" si="9"/>
        <v>105_TN_00</v>
      </c>
      <c r="I292">
        <f>IF(B292=2012,IF(D292="00",K292,VLOOKUP(H292,district_latlong_lookup!$A$1:$F$439,5,FALSE)),0)</f>
        <v>0</v>
      </c>
      <c r="J292">
        <f>IF(B292=2012,IF(D292="00",L292,VLOOKUP(H292,district_latlong_lookup!$A$1:$F$439,6,FALSE)),0)</f>
        <v>0</v>
      </c>
      <c r="K292">
        <f>VLOOKUP(E292&amp;"*",state_latlong_lookup!$A$1:$D$56,3,FALSE)</f>
        <v>35.744900000000001</v>
      </c>
      <c r="L292">
        <f>VLOOKUP(E292&amp;"*",state_latlong_lookup!$A$1:$D$56,4,FALSE)</f>
        <v>-86.748900000000006</v>
      </c>
      <c r="M292">
        <v>200</v>
      </c>
      <c r="N292" t="str">
        <f t="shared" si="8"/>
        <v>Republican</v>
      </c>
      <c r="O292" t="s">
        <v>44</v>
      </c>
      <c r="P292">
        <v>0.39500000000000002</v>
      </c>
      <c r="Q292">
        <v>1949000</v>
      </c>
      <c r="R292" t="s">
        <v>1480</v>
      </c>
    </row>
    <row r="293" spans="1:18">
      <c r="A293">
        <v>105</v>
      </c>
      <c r="B293">
        <f>VLOOKUP(A293,year_congress_lookup!$A$1:$B$10,2)</f>
        <v>1998</v>
      </c>
      <c r="C293">
        <v>14628</v>
      </c>
      <c r="D293" s="1" t="s">
        <v>1794</v>
      </c>
      <c r="E293" t="s">
        <v>82</v>
      </c>
      <c r="F293" t="str">
        <f>VLOOKUP(E293&amp;"*",state_latlong_lookup!$A$1:$D$56,2,FALSE)</f>
        <v>TX</v>
      </c>
      <c r="G293" t="str">
        <f>VLOOKUP(E293&amp;"*",state_latlong_lookup!$A$1:$D$56,1,FALSE)</f>
        <v>TEXAS</v>
      </c>
      <c r="H293" t="str">
        <f t="shared" si="9"/>
        <v>105_TX_00</v>
      </c>
      <c r="I293">
        <f>IF(B293=2012,IF(D293="00",K293,VLOOKUP(H293,district_latlong_lookup!$A$1:$F$439,5,FALSE)),0)</f>
        <v>0</v>
      </c>
      <c r="J293">
        <f>IF(B293=2012,IF(D293="00",L293,VLOOKUP(H293,district_latlong_lookup!$A$1:$F$439,6,FALSE)),0)</f>
        <v>0</v>
      </c>
      <c r="K293">
        <f>VLOOKUP(E293&amp;"*",state_latlong_lookup!$A$1:$D$56,3,FALSE)</f>
        <v>31.106000000000002</v>
      </c>
      <c r="L293">
        <f>VLOOKUP(E293&amp;"*",state_latlong_lookup!$A$1:$D$56,4,FALSE)</f>
        <v>-97.647499999999994</v>
      </c>
      <c r="M293">
        <v>200</v>
      </c>
      <c r="N293" t="str">
        <f t="shared" si="8"/>
        <v>Republican</v>
      </c>
      <c r="O293" t="s">
        <v>282</v>
      </c>
      <c r="P293">
        <v>0.58899999999999997</v>
      </c>
      <c r="Q293">
        <v>0</v>
      </c>
    </row>
    <row r="294" spans="1:18">
      <c r="A294">
        <v>105</v>
      </c>
      <c r="B294">
        <f>VLOOKUP(A294,year_congress_lookup!$A$1:$B$10,2)</f>
        <v>1998</v>
      </c>
      <c r="C294">
        <v>49306</v>
      </c>
      <c r="D294" s="1" t="s">
        <v>1794</v>
      </c>
      <c r="E294" t="s">
        <v>82</v>
      </c>
      <c r="F294" t="str">
        <f>VLOOKUP(E294&amp;"*",state_latlong_lookup!$A$1:$D$56,2,FALSE)</f>
        <v>TX</v>
      </c>
      <c r="G294" t="str">
        <f>VLOOKUP(E294&amp;"*",state_latlong_lookup!$A$1:$D$56,1,FALSE)</f>
        <v>TEXAS</v>
      </c>
      <c r="H294" t="str">
        <f t="shared" si="9"/>
        <v>105_TX_00</v>
      </c>
      <c r="I294">
        <f>IF(B294=2012,IF(D294="00",K294,VLOOKUP(H294,district_latlong_lookup!$A$1:$F$439,5,FALSE)),0)</f>
        <v>0</v>
      </c>
      <c r="J294">
        <f>IF(B294=2012,IF(D294="00",L294,VLOOKUP(H294,district_latlong_lookup!$A$1:$F$439,6,FALSE)),0)</f>
        <v>0</v>
      </c>
      <c r="K294">
        <f>VLOOKUP(E294&amp;"*",state_latlong_lookup!$A$1:$D$56,3,FALSE)</f>
        <v>31.106000000000002</v>
      </c>
      <c r="L294">
        <f>VLOOKUP(E294&amp;"*",state_latlong_lookup!$A$1:$D$56,4,FALSE)</f>
        <v>-97.647499999999994</v>
      </c>
      <c r="M294">
        <v>200</v>
      </c>
      <c r="N294" t="str">
        <f t="shared" si="8"/>
        <v>Republican</v>
      </c>
      <c r="O294" t="s">
        <v>297</v>
      </c>
      <c r="P294">
        <v>0.36599999999999999</v>
      </c>
      <c r="Q294">
        <v>1004000</v>
      </c>
      <c r="R294" t="s">
        <v>1481</v>
      </c>
    </row>
    <row r="295" spans="1:18">
      <c r="A295">
        <v>105</v>
      </c>
      <c r="B295">
        <f>VLOOKUP(A295,year_congress_lookup!$A$1:$B$10,2)</f>
        <v>1998</v>
      </c>
      <c r="C295">
        <v>49307</v>
      </c>
      <c r="D295" s="1" t="s">
        <v>1794</v>
      </c>
      <c r="E295" t="s">
        <v>142</v>
      </c>
      <c r="F295" t="str">
        <f>VLOOKUP(E295&amp;"*",state_latlong_lookup!$A$1:$D$56,2,FALSE)</f>
        <v>UT</v>
      </c>
      <c r="G295" t="str">
        <f>VLOOKUP(E295&amp;"*",state_latlong_lookup!$A$1:$D$56,1,FALSE)</f>
        <v>UTAH</v>
      </c>
      <c r="H295" t="str">
        <f t="shared" si="9"/>
        <v>105_UT_00</v>
      </c>
      <c r="I295">
        <f>IF(B295=2012,IF(D295="00",K295,VLOOKUP(H295,district_latlong_lookup!$A$1:$F$439,5,FALSE)),0)</f>
        <v>0</v>
      </c>
      <c r="J295">
        <f>IF(B295=2012,IF(D295="00",L295,VLOOKUP(H295,district_latlong_lookup!$A$1:$F$439,6,FALSE)),0)</f>
        <v>0</v>
      </c>
      <c r="K295">
        <f>VLOOKUP(E295&amp;"*",state_latlong_lookup!$A$1:$D$56,3,FALSE)</f>
        <v>40.113500000000002</v>
      </c>
      <c r="L295">
        <f>VLOOKUP(E295&amp;"*",state_latlong_lookup!$A$1:$D$56,4,FALSE)</f>
        <v>-111.8535</v>
      </c>
      <c r="M295">
        <v>200</v>
      </c>
      <c r="N295" t="str">
        <f t="shared" si="8"/>
        <v>Republican</v>
      </c>
      <c r="O295" t="s">
        <v>189</v>
      </c>
      <c r="P295">
        <v>0.33500000000000002</v>
      </c>
      <c r="Q295">
        <v>2479000</v>
      </c>
      <c r="R295" t="s">
        <v>1482</v>
      </c>
    </row>
    <row r="296" spans="1:18">
      <c r="A296">
        <v>105</v>
      </c>
      <c r="B296">
        <f>VLOOKUP(A296,year_congress_lookup!$A$1:$B$10,2)</f>
        <v>1998</v>
      </c>
      <c r="C296">
        <v>14503</v>
      </c>
      <c r="D296" s="1" t="s">
        <v>1794</v>
      </c>
      <c r="E296" t="s">
        <v>142</v>
      </c>
      <c r="F296" t="str">
        <f>VLOOKUP(E296&amp;"*",state_latlong_lookup!$A$1:$D$56,2,FALSE)</f>
        <v>UT</v>
      </c>
      <c r="G296" t="str">
        <f>VLOOKUP(E296&amp;"*",state_latlong_lookup!$A$1:$D$56,1,FALSE)</f>
        <v>UTAH</v>
      </c>
      <c r="H296" t="str">
        <f t="shared" si="9"/>
        <v>105_UT_00</v>
      </c>
      <c r="I296">
        <f>IF(B296=2012,IF(D296="00",K296,VLOOKUP(H296,district_latlong_lookup!$A$1:$F$439,5,FALSE)),0)</f>
        <v>0</v>
      </c>
      <c r="J296">
        <f>IF(B296=2012,IF(D296="00",L296,VLOOKUP(H296,district_latlong_lookup!$A$1:$F$439,6,FALSE)),0)</f>
        <v>0</v>
      </c>
      <c r="K296">
        <f>VLOOKUP(E296&amp;"*",state_latlong_lookup!$A$1:$D$56,3,FALSE)</f>
        <v>40.113500000000002</v>
      </c>
      <c r="L296">
        <f>VLOOKUP(E296&amp;"*",state_latlong_lookup!$A$1:$D$56,4,FALSE)</f>
        <v>-111.8535</v>
      </c>
      <c r="M296">
        <v>200</v>
      </c>
      <c r="N296" t="str">
        <f t="shared" si="8"/>
        <v>Republican</v>
      </c>
      <c r="O296" t="s">
        <v>168</v>
      </c>
      <c r="P296">
        <v>0.39500000000000002</v>
      </c>
      <c r="Q296">
        <v>3191000</v>
      </c>
      <c r="R296" t="s">
        <v>1483</v>
      </c>
    </row>
    <row r="297" spans="1:18">
      <c r="A297">
        <v>105</v>
      </c>
      <c r="B297">
        <f>VLOOKUP(A297,year_congress_lookup!$A$1:$B$10,2)</f>
        <v>1998</v>
      </c>
      <c r="C297">
        <v>14240</v>
      </c>
      <c r="D297" s="1" t="s">
        <v>1794</v>
      </c>
      <c r="E297" t="s">
        <v>21</v>
      </c>
      <c r="F297" t="str">
        <f>VLOOKUP(E297&amp;"*",state_latlong_lookup!$A$1:$D$56,2,FALSE)</f>
        <v>VT</v>
      </c>
      <c r="G297" t="str">
        <f>VLOOKUP(E297&amp;"*",state_latlong_lookup!$A$1:$D$56,1,FALSE)</f>
        <v>VERMONT</v>
      </c>
      <c r="H297" t="str">
        <f t="shared" si="9"/>
        <v>105_VT_00</v>
      </c>
      <c r="I297">
        <f>IF(B297=2012,IF(D297="00",K297,VLOOKUP(H297,district_latlong_lookup!$A$1:$F$439,5,FALSE)),0)</f>
        <v>0</v>
      </c>
      <c r="J297">
        <f>IF(B297=2012,IF(D297="00",L297,VLOOKUP(H297,district_latlong_lookup!$A$1:$F$439,6,FALSE)),0)</f>
        <v>0</v>
      </c>
      <c r="K297">
        <f>VLOOKUP(E297&amp;"*",state_latlong_lookup!$A$1:$D$56,3,FALSE)</f>
        <v>44.040700000000001</v>
      </c>
      <c r="L297">
        <f>VLOOKUP(E297&amp;"*",state_latlong_lookup!$A$1:$D$56,4,FALSE)</f>
        <v>-72.709299999999999</v>
      </c>
      <c r="M297">
        <v>200</v>
      </c>
      <c r="N297" t="str">
        <f t="shared" si="8"/>
        <v>Republican</v>
      </c>
      <c r="O297" t="s">
        <v>283</v>
      </c>
      <c r="P297">
        <v>-4.8000000000000001E-2</v>
      </c>
      <c r="Q297">
        <v>0</v>
      </c>
    </row>
    <row r="298" spans="1:18">
      <c r="A298">
        <v>105</v>
      </c>
      <c r="B298">
        <f>VLOOKUP(A298,year_congress_lookup!$A$1:$B$10,2)</f>
        <v>1998</v>
      </c>
      <c r="C298">
        <v>14307</v>
      </c>
      <c r="D298" s="1" t="s">
        <v>1794</v>
      </c>
      <c r="E298" t="s">
        <v>21</v>
      </c>
      <c r="F298" t="str">
        <f>VLOOKUP(E298&amp;"*",state_latlong_lookup!$A$1:$D$56,2,FALSE)</f>
        <v>VT</v>
      </c>
      <c r="G298" t="str">
        <f>VLOOKUP(E298&amp;"*",state_latlong_lookup!$A$1:$D$56,1,FALSE)</f>
        <v>VERMONT</v>
      </c>
      <c r="H298" t="str">
        <f t="shared" si="9"/>
        <v>105_VT_00</v>
      </c>
      <c r="I298">
        <f>IF(B298=2012,IF(D298="00",K298,VLOOKUP(H298,district_latlong_lookup!$A$1:$F$439,5,FALSE)),0)</f>
        <v>0</v>
      </c>
      <c r="J298">
        <f>IF(B298=2012,IF(D298="00",L298,VLOOKUP(H298,district_latlong_lookup!$A$1:$F$439,6,FALSE)),0)</f>
        <v>0</v>
      </c>
      <c r="K298">
        <f>VLOOKUP(E298&amp;"*",state_latlong_lookup!$A$1:$D$56,3,FALSE)</f>
        <v>44.040700000000001</v>
      </c>
      <c r="L298">
        <f>VLOOKUP(E298&amp;"*",state_latlong_lookup!$A$1:$D$56,4,FALSE)</f>
        <v>-72.709299999999999</v>
      </c>
      <c r="M298">
        <v>100</v>
      </c>
      <c r="N298" t="str">
        <f t="shared" si="8"/>
        <v>Democrat</v>
      </c>
      <c r="O298" t="s">
        <v>187</v>
      </c>
      <c r="P298">
        <v>-0.41299999999999998</v>
      </c>
      <c r="Q298">
        <v>0</v>
      </c>
    </row>
    <row r="299" spans="1:18">
      <c r="A299">
        <v>105</v>
      </c>
      <c r="B299">
        <f>VLOOKUP(A299,year_congress_lookup!$A$1:$B$10,2)</f>
        <v>1998</v>
      </c>
      <c r="C299">
        <v>15705</v>
      </c>
      <c r="D299" s="1" t="s">
        <v>1794</v>
      </c>
      <c r="E299" t="s">
        <v>16</v>
      </c>
      <c r="F299" t="str">
        <f>VLOOKUP(E299&amp;"*",state_latlong_lookup!$A$1:$D$56,2,FALSE)</f>
        <v>VA</v>
      </c>
      <c r="G299" t="str">
        <f>VLOOKUP(E299&amp;"*",state_latlong_lookup!$A$1:$D$56,1,FALSE)</f>
        <v>VIRGINIA</v>
      </c>
      <c r="H299" t="str">
        <f t="shared" si="9"/>
        <v>105_VA_00</v>
      </c>
      <c r="I299">
        <f>IF(B299=2012,IF(D299="00",K299,VLOOKUP(H299,district_latlong_lookup!$A$1:$F$439,5,FALSE)),0)</f>
        <v>0</v>
      </c>
      <c r="J299">
        <f>IF(B299=2012,IF(D299="00",L299,VLOOKUP(H299,district_latlong_lookup!$A$1:$F$439,6,FALSE)),0)</f>
        <v>0</v>
      </c>
      <c r="K299">
        <f>VLOOKUP(E299&amp;"*",state_latlong_lookup!$A$1:$D$56,3,FALSE)</f>
        <v>37.768000000000001</v>
      </c>
      <c r="L299">
        <f>VLOOKUP(E299&amp;"*",state_latlong_lookup!$A$1:$D$56,4,FALSE)</f>
        <v>-78.205699999999993</v>
      </c>
      <c r="M299">
        <v>100</v>
      </c>
      <c r="N299" t="str">
        <f t="shared" si="8"/>
        <v>Democrat</v>
      </c>
      <c r="O299" t="s">
        <v>284</v>
      </c>
      <c r="P299">
        <v>-0.27800000000000002</v>
      </c>
      <c r="Q299">
        <v>0</v>
      </c>
    </row>
    <row r="300" spans="1:18">
      <c r="A300">
        <v>105</v>
      </c>
      <c r="B300">
        <f>VLOOKUP(A300,year_congress_lookup!$A$1:$B$10,2)</f>
        <v>1998</v>
      </c>
      <c r="C300">
        <v>14712</v>
      </c>
      <c r="D300" s="1" t="s">
        <v>1794</v>
      </c>
      <c r="E300" t="s">
        <v>16</v>
      </c>
      <c r="F300" t="str">
        <f>VLOOKUP(E300&amp;"*",state_latlong_lookup!$A$1:$D$56,2,FALSE)</f>
        <v>VA</v>
      </c>
      <c r="G300" t="str">
        <f>VLOOKUP(E300&amp;"*",state_latlong_lookup!$A$1:$D$56,1,FALSE)</f>
        <v>VIRGINIA</v>
      </c>
      <c r="H300" t="str">
        <f t="shared" si="9"/>
        <v>105_VA_00</v>
      </c>
      <c r="I300">
        <f>IF(B300=2012,IF(D300="00",K300,VLOOKUP(H300,district_latlong_lookup!$A$1:$F$439,5,FALSE)),0)</f>
        <v>0</v>
      </c>
      <c r="J300">
        <f>IF(B300=2012,IF(D300="00",L300,VLOOKUP(H300,district_latlong_lookup!$A$1:$F$439,6,FALSE)),0)</f>
        <v>0</v>
      </c>
      <c r="K300">
        <f>VLOOKUP(E300&amp;"*",state_latlong_lookup!$A$1:$D$56,3,FALSE)</f>
        <v>37.768000000000001</v>
      </c>
      <c r="L300">
        <f>VLOOKUP(E300&amp;"*",state_latlong_lookup!$A$1:$D$56,4,FALSE)</f>
        <v>-78.205699999999993</v>
      </c>
      <c r="M300">
        <v>200</v>
      </c>
      <c r="N300" t="str">
        <f t="shared" si="8"/>
        <v>Republican</v>
      </c>
      <c r="O300" t="s">
        <v>112</v>
      </c>
      <c r="P300">
        <v>0.24199999999999999</v>
      </c>
      <c r="Q300">
        <v>0</v>
      </c>
    </row>
    <row r="301" spans="1:18">
      <c r="A301">
        <v>105</v>
      </c>
      <c r="B301">
        <f>VLOOKUP(A301,year_congress_lookup!$A$1:$B$10,2)</f>
        <v>1998</v>
      </c>
      <c r="C301">
        <v>14904</v>
      </c>
      <c r="D301" s="1" t="s">
        <v>1794</v>
      </c>
      <c r="E301" t="s">
        <v>130</v>
      </c>
      <c r="F301" t="str">
        <f>VLOOKUP(E301&amp;"*",state_latlong_lookup!$A$1:$D$56,2,FALSE)</f>
        <v>WA</v>
      </c>
      <c r="G301" t="str">
        <f>VLOOKUP(E301&amp;"*",state_latlong_lookup!$A$1:$D$56,1,FALSE)</f>
        <v>WASHINGTON</v>
      </c>
      <c r="H301" t="str">
        <f t="shared" si="9"/>
        <v>105_WA_00</v>
      </c>
      <c r="I301">
        <f>IF(B301=2012,IF(D301="00",K301,VLOOKUP(H301,district_latlong_lookup!$A$1:$F$439,5,FALSE)),0)</f>
        <v>0</v>
      </c>
      <c r="J301">
        <f>IF(B301=2012,IF(D301="00",L301,VLOOKUP(H301,district_latlong_lookup!$A$1:$F$439,6,FALSE)),0)</f>
        <v>0</v>
      </c>
      <c r="K301">
        <f>VLOOKUP(E301&amp;"*",state_latlong_lookup!$A$1:$D$56,3,FALSE)</f>
        <v>47.3917</v>
      </c>
      <c r="L301">
        <f>VLOOKUP(E301&amp;"*",state_latlong_lookup!$A$1:$D$56,4,FALSE)</f>
        <v>-121.57080000000001</v>
      </c>
      <c r="M301">
        <v>200</v>
      </c>
      <c r="N301" t="str">
        <f t="shared" si="8"/>
        <v>Republican</v>
      </c>
      <c r="O301" t="s">
        <v>285</v>
      </c>
      <c r="P301">
        <v>0.26200000000000001</v>
      </c>
      <c r="Q301">
        <v>0</v>
      </c>
    </row>
    <row r="302" spans="1:18">
      <c r="A302">
        <v>105</v>
      </c>
      <c r="B302">
        <f>VLOOKUP(A302,year_congress_lookup!$A$1:$B$10,2)</f>
        <v>1998</v>
      </c>
      <c r="C302">
        <v>49308</v>
      </c>
      <c r="D302" s="1" t="s">
        <v>1794</v>
      </c>
      <c r="E302" t="s">
        <v>130</v>
      </c>
      <c r="F302" t="str">
        <f>VLOOKUP(E302&amp;"*",state_latlong_lookup!$A$1:$D$56,2,FALSE)</f>
        <v>WA</v>
      </c>
      <c r="G302" t="str">
        <f>VLOOKUP(E302&amp;"*",state_latlong_lookup!$A$1:$D$56,1,FALSE)</f>
        <v>WASHINGTON</v>
      </c>
      <c r="H302" t="str">
        <f t="shared" si="9"/>
        <v>105_WA_00</v>
      </c>
      <c r="I302">
        <f>IF(B302=2012,IF(D302="00",K302,VLOOKUP(H302,district_latlong_lookup!$A$1:$F$439,5,FALSE)),0)</f>
        <v>0</v>
      </c>
      <c r="J302">
        <f>IF(B302=2012,IF(D302="00",L302,VLOOKUP(H302,district_latlong_lookup!$A$1:$F$439,6,FALSE)),0)</f>
        <v>0</v>
      </c>
      <c r="K302">
        <f>VLOOKUP(E302&amp;"*",state_latlong_lookup!$A$1:$D$56,3,FALSE)</f>
        <v>47.3917</v>
      </c>
      <c r="L302">
        <f>VLOOKUP(E302&amp;"*",state_latlong_lookup!$A$1:$D$56,4,FALSE)</f>
        <v>-121.57080000000001</v>
      </c>
      <c r="M302">
        <v>100</v>
      </c>
      <c r="N302" t="str">
        <f t="shared" si="8"/>
        <v>Democrat</v>
      </c>
      <c r="O302" t="s">
        <v>167</v>
      </c>
      <c r="P302">
        <v>-0.41699999999999998</v>
      </c>
      <c r="Q302">
        <v>2051000</v>
      </c>
      <c r="R302" t="s">
        <v>1484</v>
      </c>
    </row>
    <row r="303" spans="1:18">
      <c r="A303">
        <v>105</v>
      </c>
      <c r="B303">
        <f>VLOOKUP(A303,year_congress_lookup!$A$1:$B$10,2)</f>
        <v>1998</v>
      </c>
      <c r="C303">
        <v>1366</v>
      </c>
      <c r="D303" s="1" t="s">
        <v>1794</v>
      </c>
      <c r="E303" t="s">
        <v>111</v>
      </c>
      <c r="F303" t="str">
        <f>VLOOKUP(E303&amp;"*",state_latlong_lookup!$A$1:$D$56,2,FALSE)</f>
        <v>WV</v>
      </c>
      <c r="G303" t="str">
        <f>VLOOKUP(E303&amp;"*",state_latlong_lookup!$A$1:$D$56,1,FALSE)</f>
        <v>WEST VIRGINIA</v>
      </c>
      <c r="H303" t="str">
        <f t="shared" si="9"/>
        <v>105_WV_00</v>
      </c>
      <c r="I303">
        <f>IF(B303=2012,IF(D303="00",K303,VLOOKUP(H303,district_latlong_lookup!$A$1:$F$439,5,FALSE)),0)</f>
        <v>0</v>
      </c>
      <c r="J303">
        <f>IF(B303=2012,IF(D303="00",L303,VLOOKUP(H303,district_latlong_lookup!$A$1:$F$439,6,FALSE)),0)</f>
        <v>0</v>
      </c>
      <c r="K303">
        <f>VLOOKUP(E303&amp;"*",state_latlong_lookup!$A$1:$D$56,3,FALSE)</f>
        <v>38.468000000000004</v>
      </c>
      <c r="L303">
        <f>VLOOKUP(E303&amp;"*",state_latlong_lookup!$A$1:$D$56,4,FALSE)</f>
        <v>-80.9696</v>
      </c>
      <c r="M303">
        <v>100</v>
      </c>
      <c r="N303" t="str">
        <f t="shared" si="8"/>
        <v>Democrat</v>
      </c>
      <c r="O303" t="s">
        <v>252</v>
      </c>
      <c r="P303">
        <v>-0.35099999999999998</v>
      </c>
      <c r="Q303">
        <v>986000</v>
      </c>
      <c r="R303" t="s">
        <v>1485</v>
      </c>
    </row>
    <row r="304" spans="1:18">
      <c r="A304">
        <v>105</v>
      </c>
      <c r="B304">
        <f>VLOOKUP(A304,year_congress_lookup!$A$1:$B$10,2)</f>
        <v>1998</v>
      </c>
      <c r="C304">
        <v>14922</v>
      </c>
      <c r="D304" s="1" t="s">
        <v>1794</v>
      </c>
      <c r="E304" t="s">
        <v>111</v>
      </c>
      <c r="F304" t="str">
        <f>VLOOKUP(E304&amp;"*",state_latlong_lookup!$A$1:$D$56,2,FALSE)</f>
        <v>WV</v>
      </c>
      <c r="G304" t="str">
        <f>VLOOKUP(E304&amp;"*",state_latlong_lookup!$A$1:$D$56,1,FALSE)</f>
        <v>WEST VIRGINIA</v>
      </c>
      <c r="H304" t="str">
        <f t="shared" si="9"/>
        <v>105_WV_00</v>
      </c>
      <c r="I304">
        <f>IF(B304=2012,IF(D304="00",K304,VLOOKUP(H304,district_latlong_lookup!$A$1:$F$439,5,FALSE)),0)</f>
        <v>0</v>
      </c>
      <c r="J304">
        <f>IF(B304=2012,IF(D304="00",L304,VLOOKUP(H304,district_latlong_lookup!$A$1:$F$439,6,FALSE)),0)</f>
        <v>0</v>
      </c>
      <c r="K304">
        <f>VLOOKUP(E304&amp;"*",state_latlong_lookup!$A$1:$D$56,3,FALSE)</f>
        <v>38.468000000000004</v>
      </c>
      <c r="L304">
        <f>VLOOKUP(E304&amp;"*",state_latlong_lookup!$A$1:$D$56,4,FALSE)</f>
        <v>-80.9696</v>
      </c>
      <c r="M304">
        <v>100</v>
      </c>
      <c r="N304" t="str">
        <f t="shared" si="8"/>
        <v>Democrat</v>
      </c>
      <c r="O304" t="s">
        <v>241</v>
      </c>
      <c r="P304">
        <v>-0.35699999999999998</v>
      </c>
      <c r="Q304">
        <v>1363000</v>
      </c>
      <c r="R304" t="s">
        <v>1486</v>
      </c>
    </row>
    <row r="305" spans="1:18">
      <c r="A305">
        <v>105</v>
      </c>
      <c r="B305">
        <f>VLOOKUP(A305,year_congress_lookup!$A$1:$B$10,2)</f>
        <v>1998</v>
      </c>
      <c r="C305">
        <v>49309</v>
      </c>
      <c r="D305" s="1" t="s">
        <v>1794</v>
      </c>
      <c r="E305" t="s">
        <v>89</v>
      </c>
      <c r="F305" t="str">
        <f>VLOOKUP(E305&amp;"*",state_latlong_lookup!$A$1:$D$56,2,FALSE)</f>
        <v>WI</v>
      </c>
      <c r="G305" t="str">
        <f>VLOOKUP(E305&amp;"*",state_latlong_lookup!$A$1:$D$56,1,FALSE)</f>
        <v>WISCONSIN</v>
      </c>
      <c r="H305" t="str">
        <f t="shared" si="9"/>
        <v>105_WI_00</v>
      </c>
      <c r="I305">
        <f>IF(B305=2012,IF(D305="00",K305,VLOOKUP(H305,district_latlong_lookup!$A$1:$F$439,5,FALSE)),0)</f>
        <v>0</v>
      </c>
      <c r="J305">
        <f>IF(B305=2012,IF(D305="00",L305,VLOOKUP(H305,district_latlong_lookup!$A$1:$F$439,6,FALSE)),0)</f>
        <v>0</v>
      </c>
      <c r="K305">
        <f>VLOOKUP(E305&amp;"*",state_latlong_lookup!$A$1:$D$56,3,FALSE)</f>
        <v>44.256300000000003</v>
      </c>
      <c r="L305">
        <f>VLOOKUP(E305&amp;"*",state_latlong_lookup!$A$1:$D$56,4,FALSE)</f>
        <v>-89.638499999999993</v>
      </c>
      <c r="M305">
        <v>100</v>
      </c>
      <c r="N305" t="str">
        <f t="shared" si="8"/>
        <v>Democrat</v>
      </c>
      <c r="O305" t="s">
        <v>299</v>
      </c>
      <c r="P305">
        <v>-0.55000000000000004</v>
      </c>
      <c r="Q305">
        <v>1067000</v>
      </c>
      <c r="R305" t="s">
        <v>1487</v>
      </c>
    </row>
    <row r="306" spans="1:18">
      <c r="A306">
        <v>105</v>
      </c>
      <c r="B306">
        <f>VLOOKUP(A306,year_congress_lookup!$A$1:$B$10,2)</f>
        <v>1998</v>
      </c>
      <c r="C306">
        <v>15703</v>
      </c>
      <c r="D306" s="1" t="s">
        <v>1794</v>
      </c>
      <c r="E306" t="s">
        <v>89</v>
      </c>
      <c r="F306" t="str">
        <f>VLOOKUP(E306&amp;"*",state_latlong_lookup!$A$1:$D$56,2,FALSE)</f>
        <v>WI</v>
      </c>
      <c r="G306" t="str">
        <f>VLOOKUP(E306&amp;"*",state_latlong_lookup!$A$1:$D$56,1,FALSE)</f>
        <v>WISCONSIN</v>
      </c>
      <c r="H306" t="str">
        <f t="shared" si="9"/>
        <v>105_WI_00</v>
      </c>
      <c r="I306">
        <f>IF(B306=2012,IF(D306="00",K306,VLOOKUP(H306,district_latlong_lookup!$A$1:$F$439,5,FALSE)),0)</f>
        <v>0</v>
      </c>
      <c r="J306">
        <f>IF(B306=2012,IF(D306="00",L306,VLOOKUP(H306,district_latlong_lookup!$A$1:$F$439,6,FALSE)),0)</f>
        <v>0</v>
      </c>
      <c r="K306">
        <f>VLOOKUP(E306&amp;"*",state_latlong_lookup!$A$1:$D$56,3,FALSE)</f>
        <v>44.256300000000003</v>
      </c>
      <c r="L306">
        <f>VLOOKUP(E306&amp;"*",state_latlong_lookup!$A$1:$D$56,4,FALSE)</f>
        <v>-89.638499999999993</v>
      </c>
      <c r="M306">
        <v>100</v>
      </c>
      <c r="N306" t="str">
        <f t="shared" si="8"/>
        <v>Democrat</v>
      </c>
      <c r="O306" t="s">
        <v>286</v>
      </c>
      <c r="P306">
        <v>-0.311</v>
      </c>
      <c r="Q306">
        <v>858000</v>
      </c>
      <c r="R306" t="s">
        <v>1488</v>
      </c>
    </row>
    <row r="307" spans="1:18">
      <c r="A307">
        <v>105</v>
      </c>
      <c r="B307">
        <f>VLOOKUP(A307,year_congress_lookup!$A$1:$B$10,2)</f>
        <v>1998</v>
      </c>
      <c r="C307">
        <v>49706</v>
      </c>
      <c r="D307" s="1" t="s">
        <v>1794</v>
      </c>
      <c r="E307" t="s">
        <v>131</v>
      </c>
      <c r="F307" t="str">
        <f>VLOOKUP(E307&amp;"*",state_latlong_lookup!$A$1:$D$56,2,FALSE)</f>
        <v>WY</v>
      </c>
      <c r="G307" t="str">
        <f>VLOOKUP(E307&amp;"*",state_latlong_lookup!$A$1:$D$56,1,FALSE)</f>
        <v>WYOMING</v>
      </c>
      <c r="H307" t="str">
        <f t="shared" si="9"/>
        <v>105_WY_00</v>
      </c>
      <c r="I307">
        <f>IF(B307=2012,IF(D307="00",K307,VLOOKUP(H307,district_latlong_lookup!$A$1:$F$439,5,FALSE)),0)</f>
        <v>0</v>
      </c>
      <c r="J307">
        <f>IF(B307=2012,IF(D307="00",L307,VLOOKUP(H307,district_latlong_lookup!$A$1:$F$439,6,FALSE)),0)</f>
        <v>0</v>
      </c>
      <c r="K307">
        <f>VLOOKUP(E307&amp;"*",state_latlong_lookup!$A$1:$D$56,3,FALSE)</f>
        <v>42.747500000000002</v>
      </c>
      <c r="L307">
        <f>VLOOKUP(E307&amp;"*",state_latlong_lookup!$A$1:$D$56,4,FALSE)</f>
        <v>-107.2085</v>
      </c>
      <c r="M307">
        <v>200</v>
      </c>
      <c r="N307" t="str">
        <f t="shared" si="8"/>
        <v>Republican</v>
      </c>
      <c r="O307" t="s">
        <v>324</v>
      </c>
      <c r="P307">
        <v>0.57999999999999996</v>
      </c>
      <c r="Q307">
        <v>4155000</v>
      </c>
      <c r="R307" t="s">
        <v>1489</v>
      </c>
    </row>
    <row r="308" spans="1:18">
      <c r="A308">
        <v>105</v>
      </c>
      <c r="B308">
        <f>VLOOKUP(A308,year_congress_lookup!$A$1:$B$10,2)</f>
        <v>1998</v>
      </c>
      <c r="C308">
        <v>15633</v>
      </c>
      <c r="D308" s="1" t="s">
        <v>1794</v>
      </c>
      <c r="E308" t="s">
        <v>131</v>
      </c>
      <c r="F308" t="str">
        <f>VLOOKUP(E308&amp;"*",state_latlong_lookup!$A$1:$D$56,2,FALSE)</f>
        <v>WY</v>
      </c>
      <c r="G308" t="str">
        <f>VLOOKUP(E308&amp;"*",state_latlong_lookup!$A$1:$D$56,1,FALSE)</f>
        <v>WYOMING</v>
      </c>
      <c r="H308" t="str">
        <f t="shared" si="9"/>
        <v>105_WY_00</v>
      </c>
      <c r="I308">
        <f>IF(B308=2012,IF(D308="00",K308,VLOOKUP(H308,district_latlong_lookup!$A$1:$F$439,5,FALSE)),0)</f>
        <v>0</v>
      </c>
      <c r="J308">
        <f>IF(B308=2012,IF(D308="00",L308,VLOOKUP(H308,district_latlong_lookup!$A$1:$F$439,6,FALSE)),0)</f>
        <v>0</v>
      </c>
      <c r="K308">
        <f>VLOOKUP(E308&amp;"*",state_latlong_lookup!$A$1:$D$56,3,FALSE)</f>
        <v>42.747500000000002</v>
      </c>
      <c r="L308">
        <f>VLOOKUP(E308&amp;"*",state_latlong_lookup!$A$1:$D$56,4,FALSE)</f>
        <v>-107.2085</v>
      </c>
      <c r="M308">
        <v>200</v>
      </c>
      <c r="N308" t="str">
        <f t="shared" si="8"/>
        <v>Republican</v>
      </c>
      <c r="O308" t="s">
        <v>311</v>
      </c>
      <c r="P308">
        <v>0.45700000000000002</v>
      </c>
      <c r="Q308">
        <v>901000</v>
      </c>
      <c r="R308" t="s">
        <v>1490</v>
      </c>
    </row>
    <row r="309" spans="1:18">
      <c r="A309">
        <v>106</v>
      </c>
      <c r="B309">
        <f>VLOOKUP(A309,year_congress_lookup!$A$1:$B$10,2)</f>
        <v>2000</v>
      </c>
      <c r="C309">
        <v>99909</v>
      </c>
      <c r="D309" s="1" t="s">
        <v>1794</v>
      </c>
      <c r="E309" t="s">
        <v>194</v>
      </c>
      <c r="F309" t="str">
        <f>VLOOKUP(E309&amp;"*",state_latlong_lookup!$A$1:$D$56,2,FALSE)</f>
        <v>USA</v>
      </c>
      <c r="G309" t="str">
        <f>VLOOKUP(E309&amp;"*",state_latlong_lookup!$A$1:$D$56,1,FALSE)</f>
        <v>USA</v>
      </c>
      <c r="H309" t="str">
        <f t="shared" si="9"/>
        <v>106_USA_00</v>
      </c>
      <c r="I309">
        <f>IF(B309=2012,IF(D309="00",K309,VLOOKUP(H309,district_latlong_lookup!$A$1:$F$439,5,FALSE)),0)</f>
        <v>0</v>
      </c>
      <c r="J309">
        <f>IF(B309=2012,IF(D309="00",L309,VLOOKUP(H309,district_latlong_lookup!$A$1:$F$439,6,FALSE)),0)</f>
        <v>0</v>
      </c>
      <c r="K309">
        <f>VLOOKUP(E309&amp;"*",state_latlong_lookup!$A$1:$D$56,3,FALSE)</f>
        <v>39.5</v>
      </c>
      <c r="L309">
        <f>VLOOKUP(E309&amp;"*",state_latlong_lookup!$A$1:$D$56,4,FALSE)</f>
        <v>-98.35</v>
      </c>
      <c r="M309">
        <v>100</v>
      </c>
      <c r="N309" t="str">
        <f t="shared" si="8"/>
        <v>Democrat</v>
      </c>
      <c r="O309" t="s">
        <v>287</v>
      </c>
      <c r="P309">
        <v>-0.433</v>
      </c>
      <c r="Q309">
        <v>2085000</v>
      </c>
      <c r="R309" t="s">
        <v>1491</v>
      </c>
    </row>
    <row r="310" spans="1:18">
      <c r="A310">
        <v>106</v>
      </c>
      <c r="B310">
        <f>VLOOKUP(A310,year_congress_lookup!$A$1:$B$10,2)</f>
        <v>2000</v>
      </c>
      <c r="C310">
        <v>49700</v>
      </c>
      <c r="D310" s="1" t="s">
        <v>1794</v>
      </c>
      <c r="E310" t="s">
        <v>48</v>
      </c>
      <c r="F310" t="str">
        <f>VLOOKUP(E310&amp;"*",state_latlong_lookup!$A$1:$D$56,2,FALSE)</f>
        <v>AL</v>
      </c>
      <c r="G310" t="str">
        <f>VLOOKUP(E310&amp;"*",state_latlong_lookup!$A$1:$D$56,1,FALSE)</f>
        <v>ALABAMA</v>
      </c>
      <c r="H310" t="str">
        <f t="shared" si="9"/>
        <v>106_AL_00</v>
      </c>
      <c r="I310">
        <f>IF(B310=2012,IF(D310="00",K310,VLOOKUP(H310,district_latlong_lookup!$A$1:$F$439,5,FALSE)),0)</f>
        <v>0</v>
      </c>
      <c r="J310">
        <f>IF(B310=2012,IF(D310="00",L310,VLOOKUP(H310,district_latlong_lookup!$A$1:$F$439,6,FALSE)),0)</f>
        <v>0</v>
      </c>
      <c r="K310">
        <f>VLOOKUP(E310&amp;"*",state_latlong_lookup!$A$1:$D$56,3,FALSE)</f>
        <v>32.798999999999999</v>
      </c>
      <c r="L310">
        <f>VLOOKUP(E310&amp;"*",state_latlong_lookup!$A$1:$D$56,4,FALSE)</f>
        <v>-86.807299999999998</v>
      </c>
      <c r="M310">
        <v>200</v>
      </c>
      <c r="N310" t="str">
        <f t="shared" si="8"/>
        <v>Republican</v>
      </c>
      <c r="O310" t="s">
        <v>312</v>
      </c>
      <c r="P310">
        <v>0.58299999999999996</v>
      </c>
      <c r="Q310">
        <v>1150000</v>
      </c>
      <c r="R310" t="s">
        <v>1492</v>
      </c>
    </row>
    <row r="311" spans="1:18">
      <c r="A311">
        <v>106</v>
      </c>
      <c r="B311">
        <f>VLOOKUP(A311,year_congress_lookup!$A$1:$B$10,2)</f>
        <v>2000</v>
      </c>
      <c r="C311">
        <v>94659</v>
      </c>
      <c r="D311" s="1" t="s">
        <v>1794</v>
      </c>
      <c r="E311" t="s">
        <v>48</v>
      </c>
      <c r="F311" t="str">
        <f>VLOOKUP(E311&amp;"*",state_latlong_lookup!$A$1:$D$56,2,FALSE)</f>
        <v>AL</v>
      </c>
      <c r="G311" t="str">
        <f>VLOOKUP(E311&amp;"*",state_latlong_lookup!$A$1:$D$56,1,FALSE)</f>
        <v>ALABAMA</v>
      </c>
      <c r="H311" t="str">
        <f t="shared" si="9"/>
        <v>106_AL_00</v>
      </c>
      <c r="I311">
        <f>IF(B311=2012,IF(D311="00",K311,VLOOKUP(H311,district_latlong_lookup!$A$1:$F$439,5,FALSE)),0)</f>
        <v>0</v>
      </c>
      <c r="J311">
        <f>IF(B311=2012,IF(D311="00",L311,VLOOKUP(H311,district_latlong_lookup!$A$1:$F$439,6,FALSE)),0)</f>
        <v>0</v>
      </c>
      <c r="K311">
        <f>VLOOKUP(E311&amp;"*",state_latlong_lookup!$A$1:$D$56,3,FALSE)</f>
        <v>32.798999999999999</v>
      </c>
      <c r="L311">
        <f>VLOOKUP(E311&amp;"*",state_latlong_lookup!$A$1:$D$56,4,FALSE)</f>
        <v>-86.807299999999998</v>
      </c>
      <c r="M311">
        <v>200</v>
      </c>
      <c r="N311" t="str">
        <f t="shared" si="8"/>
        <v>Republican</v>
      </c>
      <c r="O311" t="s">
        <v>254</v>
      </c>
      <c r="P311">
        <v>0.41599999999999998</v>
      </c>
      <c r="Q311">
        <v>0</v>
      </c>
    </row>
    <row r="312" spans="1:18">
      <c r="A312">
        <v>106</v>
      </c>
      <c r="B312">
        <f>VLOOKUP(A312,year_congress_lookup!$A$1:$B$10,2)</f>
        <v>2000</v>
      </c>
      <c r="C312">
        <v>14907</v>
      </c>
      <c r="D312" s="1" t="s">
        <v>1794</v>
      </c>
      <c r="E312" t="s">
        <v>198</v>
      </c>
      <c r="F312" t="str">
        <f>VLOOKUP(E312&amp;"*",state_latlong_lookup!$A$1:$D$56,2,FALSE)</f>
        <v>AK</v>
      </c>
      <c r="G312" t="str">
        <f>VLOOKUP(E312&amp;"*",state_latlong_lookup!$A$1:$D$56,1,FALSE)</f>
        <v>ALASKA</v>
      </c>
      <c r="H312" t="str">
        <f t="shared" si="9"/>
        <v>106_AK_00</v>
      </c>
      <c r="I312">
        <f>IF(B312=2012,IF(D312="00",K312,VLOOKUP(H312,district_latlong_lookup!$A$1:$F$439,5,FALSE)),0)</f>
        <v>0</v>
      </c>
      <c r="J312">
        <f>IF(B312=2012,IF(D312="00",L312,VLOOKUP(H312,district_latlong_lookup!$A$1:$F$439,6,FALSE)),0)</f>
        <v>0</v>
      </c>
      <c r="K312">
        <f>VLOOKUP(E312&amp;"*",state_latlong_lookup!$A$1:$D$56,3,FALSE)</f>
        <v>61.384999999999998</v>
      </c>
      <c r="L312">
        <f>VLOOKUP(E312&amp;"*",state_latlong_lookup!$A$1:$D$56,4,FALSE)</f>
        <v>-152.26830000000001</v>
      </c>
      <c r="M312">
        <v>200</v>
      </c>
      <c r="N312" t="str">
        <f t="shared" si="8"/>
        <v>Republican</v>
      </c>
      <c r="O312" t="s">
        <v>238</v>
      </c>
      <c r="P312">
        <v>0.36099999999999999</v>
      </c>
      <c r="Q312">
        <v>4858000</v>
      </c>
      <c r="R312" t="s">
        <v>1493</v>
      </c>
    </row>
    <row r="313" spans="1:18">
      <c r="A313">
        <v>106</v>
      </c>
      <c r="B313">
        <f>VLOOKUP(A313,year_congress_lookup!$A$1:$B$10,2)</f>
        <v>2000</v>
      </c>
      <c r="C313">
        <v>12109</v>
      </c>
      <c r="D313" s="1" t="s">
        <v>1794</v>
      </c>
      <c r="E313" t="s">
        <v>198</v>
      </c>
      <c r="F313" t="str">
        <f>VLOOKUP(E313&amp;"*",state_latlong_lookup!$A$1:$D$56,2,FALSE)</f>
        <v>AK</v>
      </c>
      <c r="G313" t="str">
        <f>VLOOKUP(E313&amp;"*",state_latlong_lookup!$A$1:$D$56,1,FALSE)</f>
        <v>ALASKA</v>
      </c>
      <c r="H313" t="str">
        <f t="shared" si="9"/>
        <v>106_AK_00</v>
      </c>
      <c r="I313">
        <f>IF(B313=2012,IF(D313="00",K313,VLOOKUP(H313,district_latlong_lookup!$A$1:$F$439,5,FALSE)),0)</f>
        <v>0</v>
      </c>
      <c r="J313">
        <f>IF(B313=2012,IF(D313="00",L313,VLOOKUP(H313,district_latlong_lookup!$A$1:$F$439,6,FALSE)),0)</f>
        <v>0</v>
      </c>
      <c r="K313">
        <f>VLOOKUP(E313&amp;"*",state_latlong_lookup!$A$1:$D$56,3,FALSE)</f>
        <v>61.384999999999998</v>
      </c>
      <c r="L313">
        <f>VLOOKUP(E313&amp;"*",state_latlong_lookup!$A$1:$D$56,4,FALSE)</f>
        <v>-152.26830000000001</v>
      </c>
      <c r="M313">
        <v>200</v>
      </c>
      <c r="N313" t="str">
        <f t="shared" si="8"/>
        <v>Republican</v>
      </c>
      <c r="O313" t="s">
        <v>213</v>
      </c>
      <c r="P313">
        <v>0.223</v>
      </c>
      <c r="Q313">
        <v>5519000</v>
      </c>
      <c r="R313" t="s">
        <v>1494</v>
      </c>
    </row>
    <row r="314" spans="1:18">
      <c r="A314">
        <v>106</v>
      </c>
      <c r="B314">
        <f>VLOOKUP(A314,year_congress_lookup!$A$1:$B$10,2)</f>
        <v>2000</v>
      </c>
      <c r="C314">
        <v>15429</v>
      </c>
      <c r="D314" s="1" t="s">
        <v>1794</v>
      </c>
      <c r="E314" t="s">
        <v>155</v>
      </c>
      <c r="F314" t="str">
        <f>VLOOKUP(E314&amp;"*",state_latlong_lookup!$A$1:$D$56,2,FALSE)</f>
        <v>AZ</v>
      </c>
      <c r="G314" t="str">
        <f>VLOOKUP(E314&amp;"*",state_latlong_lookup!$A$1:$D$56,1,FALSE)</f>
        <v>ARIZONA</v>
      </c>
      <c r="H314" t="str">
        <f t="shared" si="9"/>
        <v>106_AZ_00</v>
      </c>
      <c r="I314">
        <f>IF(B314=2012,IF(D314="00",K314,VLOOKUP(H314,district_latlong_lookup!$A$1:$F$439,5,FALSE)),0)</f>
        <v>0</v>
      </c>
      <c r="J314">
        <f>IF(B314=2012,IF(D314="00",L314,VLOOKUP(H314,district_latlong_lookup!$A$1:$F$439,6,FALSE)),0)</f>
        <v>0</v>
      </c>
      <c r="K314">
        <f>VLOOKUP(E314&amp;"*",state_latlong_lookup!$A$1:$D$56,3,FALSE)</f>
        <v>33.7712</v>
      </c>
      <c r="L314">
        <f>VLOOKUP(E314&amp;"*",state_latlong_lookup!$A$1:$D$56,4,FALSE)</f>
        <v>-111.3877</v>
      </c>
      <c r="M314">
        <v>200</v>
      </c>
      <c r="N314" t="str">
        <f t="shared" si="8"/>
        <v>Republican</v>
      </c>
      <c r="O314" t="s">
        <v>300</v>
      </c>
      <c r="P314">
        <v>0.59699999999999998</v>
      </c>
      <c r="Q314">
        <v>592000</v>
      </c>
      <c r="R314" t="s">
        <v>1495</v>
      </c>
    </row>
    <row r="315" spans="1:18">
      <c r="A315">
        <v>106</v>
      </c>
      <c r="B315">
        <f>VLOOKUP(A315,year_congress_lookup!$A$1:$B$10,2)</f>
        <v>2000</v>
      </c>
      <c r="C315">
        <v>15039</v>
      </c>
      <c r="D315" s="1" t="s">
        <v>1794</v>
      </c>
      <c r="E315" t="s">
        <v>155</v>
      </c>
      <c r="F315" t="str">
        <f>VLOOKUP(E315&amp;"*",state_latlong_lookup!$A$1:$D$56,2,FALSE)</f>
        <v>AZ</v>
      </c>
      <c r="G315" t="str">
        <f>VLOOKUP(E315&amp;"*",state_latlong_lookup!$A$1:$D$56,1,FALSE)</f>
        <v>ARIZONA</v>
      </c>
      <c r="H315" t="str">
        <f t="shared" si="9"/>
        <v>106_AZ_00</v>
      </c>
      <c r="I315">
        <f>IF(B315=2012,IF(D315="00",K315,VLOOKUP(H315,district_latlong_lookup!$A$1:$F$439,5,FALSE)),0)</f>
        <v>0</v>
      </c>
      <c r="J315">
        <f>IF(B315=2012,IF(D315="00",L315,VLOOKUP(H315,district_latlong_lookup!$A$1:$F$439,6,FALSE)),0)</f>
        <v>0</v>
      </c>
      <c r="K315">
        <f>VLOOKUP(E315&amp;"*",state_latlong_lookup!$A$1:$D$56,3,FALSE)</f>
        <v>33.7712</v>
      </c>
      <c r="L315">
        <f>VLOOKUP(E315&amp;"*",state_latlong_lookup!$A$1:$D$56,4,FALSE)</f>
        <v>-111.3877</v>
      </c>
      <c r="M315">
        <v>200</v>
      </c>
      <c r="N315" t="str">
        <f t="shared" si="8"/>
        <v>Republican</v>
      </c>
      <c r="O315" t="s">
        <v>255</v>
      </c>
      <c r="P315">
        <v>0.374</v>
      </c>
      <c r="Q315">
        <v>0</v>
      </c>
    </row>
    <row r="316" spans="1:18">
      <c r="A316">
        <v>106</v>
      </c>
      <c r="B316">
        <f>VLOOKUP(A316,year_congress_lookup!$A$1:$B$10,2)</f>
        <v>2000</v>
      </c>
      <c r="C316">
        <v>29306</v>
      </c>
      <c r="D316" s="1" t="s">
        <v>1794</v>
      </c>
      <c r="E316" t="s">
        <v>56</v>
      </c>
      <c r="F316" t="str">
        <f>VLOOKUP(E316&amp;"*",state_latlong_lookup!$A$1:$D$56,2,FALSE)</f>
        <v>AR</v>
      </c>
      <c r="G316" t="str">
        <f>VLOOKUP(E316&amp;"*",state_latlong_lookup!$A$1:$D$56,1,FALSE)</f>
        <v>ARKANSAS</v>
      </c>
      <c r="H316" t="str">
        <f t="shared" si="9"/>
        <v>106_AR_00</v>
      </c>
      <c r="I316">
        <f>IF(B316=2012,IF(D316="00",K316,VLOOKUP(H316,district_latlong_lookup!$A$1:$F$439,5,FALSE)),0)</f>
        <v>0</v>
      </c>
      <c r="J316">
        <f>IF(B316=2012,IF(D316="00",L316,VLOOKUP(H316,district_latlong_lookup!$A$1:$F$439,6,FALSE)),0)</f>
        <v>0</v>
      </c>
      <c r="K316">
        <f>VLOOKUP(E316&amp;"*",state_latlong_lookup!$A$1:$D$56,3,FALSE)</f>
        <v>34.951300000000003</v>
      </c>
      <c r="L316">
        <f>VLOOKUP(E316&amp;"*",state_latlong_lookup!$A$1:$D$56,4,FALSE)</f>
        <v>-92.380899999999997</v>
      </c>
      <c r="M316">
        <v>200</v>
      </c>
      <c r="N316" t="str">
        <f t="shared" si="8"/>
        <v>Republican</v>
      </c>
      <c r="O316" t="s">
        <v>313</v>
      </c>
      <c r="P316">
        <v>0.45400000000000001</v>
      </c>
      <c r="Q316">
        <v>3035000</v>
      </c>
      <c r="R316" t="s">
        <v>1496</v>
      </c>
    </row>
    <row r="317" spans="1:18">
      <c r="A317">
        <v>106</v>
      </c>
      <c r="B317">
        <f>VLOOKUP(A317,year_congress_lookup!$A$1:$B$10,2)</f>
        <v>2000</v>
      </c>
      <c r="C317">
        <v>29305</v>
      </c>
      <c r="D317" s="1" t="s">
        <v>1794</v>
      </c>
      <c r="E317" t="s">
        <v>56</v>
      </c>
      <c r="F317" t="str">
        <f>VLOOKUP(E317&amp;"*",state_latlong_lookup!$A$1:$D$56,2,FALSE)</f>
        <v>AR</v>
      </c>
      <c r="G317" t="str">
        <f>VLOOKUP(E317&amp;"*",state_latlong_lookup!$A$1:$D$56,1,FALSE)</f>
        <v>ARKANSAS</v>
      </c>
      <c r="H317" t="str">
        <f t="shared" si="9"/>
        <v>106_AR_00</v>
      </c>
      <c r="I317">
        <f>IF(B317=2012,IF(D317="00",K317,VLOOKUP(H317,district_latlong_lookup!$A$1:$F$439,5,FALSE)),0)</f>
        <v>0</v>
      </c>
      <c r="J317">
        <f>IF(B317=2012,IF(D317="00",L317,VLOOKUP(H317,district_latlong_lookup!$A$1:$F$439,6,FALSE)),0)</f>
        <v>0</v>
      </c>
      <c r="K317">
        <f>VLOOKUP(E317&amp;"*",state_latlong_lookup!$A$1:$D$56,3,FALSE)</f>
        <v>34.951300000000003</v>
      </c>
      <c r="L317">
        <f>VLOOKUP(E317&amp;"*",state_latlong_lookup!$A$1:$D$56,4,FALSE)</f>
        <v>-92.380899999999997</v>
      </c>
      <c r="M317">
        <v>100</v>
      </c>
      <c r="N317" t="str">
        <f t="shared" si="8"/>
        <v>Democrat</v>
      </c>
      <c r="O317" t="s">
        <v>325</v>
      </c>
      <c r="P317">
        <v>-0.26400000000000001</v>
      </c>
      <c r="Q317">
        <v>1091000</v>
      </c>
      <c r="R317" t="s">
        <v>1497</v>
      </c>
    </row>
    <row r="318" spans="1:18">
      <c r="A318">
        <v>106</v>
      </c>
      <c r="B318">
        <f>VLOOKUP(A318,year_congress_lookup!$A$1:$B$10,2)</f>
        <v>2000</v>
      </c>
      <c r="C318">
        <v>15011</v>
      </c>
      <c r="D318" s="1" t="s">
        <v>1794</v>
      </c>
      <c r="E318" t="s">
        <v>90</v>
      </c>
      <c r="F318" t="str">
        <f>VLOOKUP(E318&amp;"*",state_latlong_lookup!$A$1:$D$56,2,FALSE)</f>
        <v>CA</v>
      </c>
      <c r="G318" t="str">
        <f>VLOOKUP(E318&amp;"*",state_latlong_lookup!$A$1:$D$56,1,FALSE)</f>
        <v>CALIFORNIA</v>
      </c>
      <c r="H318" t="str">
        <f t="shared" si="9"/>
        <v>106_CA_00</v>
      </c>
      <c r="I318">
        <f>IF(B318=2012,IF(D318="00",K318,VLOOKUP(H318,district_latlong_lookup!$A$1:$F$439,5,FALSE)),0)</f>
        <v>0</v>
      </c>
      <c r="J318">
        <f>IF(B318=2012,IF(D318="00",L318,VLOOKUP(H318,district_latlong_lookup!$A$1:$F$439,6,FALSE)),0)</f>
        <v>0</v>
      </c>
      <c r="K318">
        <f>VLOOKUP(E318&amp;"*",state_latlong_lookup!$A$1:$D$56,3,FALSE)</f>
        <v>36.17</v>
      </c>
      <c r="L318">
        <f>VLOOKUP(E318&amp;"*",state_latlong_lookup!$A$1:$D$56,4,FALSE)</f>
        <v>-119.7462</v>
      </c>
      <c r="M318">
        <v>100</v>
      </c>
      <c r="N318" t="str">
        <f t="shared" si="8"/>
        <v>Democrat</v>
      </c>
      <c r="O318" t="s">
        <v>288</v>
      </c>
      <c r="P318">
        <v>-0.499</v>
      </c>
      <c r="Q318">
        <v>1659000</v>
      </c>
      <c r="R318" t="s">
        <v>1498</v>
      </c>
    </row>
    <row r="319" spans="1:18">
      <c r="A319">
        <v>106</v>
      </c>
      <c r="B319">
        <f>VLOOKUP(A319,year_congress_lookup!$A$1:$B$10,2)</f>
        <v>2000</v>
      </c>
      <c r="C319">
        <v>49300</v>
      </c>
      <c r="D319" s="1" t="s">
        <v>1794</v>
      </c>
      <c r="E319" t="s">
        <v>90</v>
      </c>
      <c r="F319" t="str">
        <f>VLOOKUP(E319&amp;"*",state_latlong_lookup!$A$1:$D$56,2,FALSE)</f>
        <v>CA</v>
      </c>
      <c r="G319" t="str">
        <f>VLOOKUP(E319&amp;"*",state_latlong_lookup!$A$1:$D$56,1,FALSE)</f>
        <v>CALIFORNIA</v>
      </c>
      <c r="H319" t="str">
        <f t="shared" si="9"/>
        <v>106_CA_00</v>
      </c>
      <c r="I319">
        <f>IF(B319=2012,IF(D319="00",K319,VLOOKUP(H319,district_latlong_lookup!$A$1:$F$439,5,FALSE)),0)</f>
        <v>0</v>
      </c>
      <c r="J319">
        <f>IF(B319=2012,IF(D319="00",L319,VLOOKUP(H319,district_latlong_lookup!$A$1:$F$439,6,FALSE)),0)</f>
        <v>0</v>
      </c>
      <c r="K319">
        <f>VLOOKUP(E319&amp;"*",state_latlong_lookup!$A$1:$D$56,3,FALSE)</f>
        <v>36.17</v>
      </c>
      <c r="L319">
        <f>VLOOKUP(E319&amp;"*",state_latlong_lookup!$A$1:$D$56,4,FALSE)</f>
        <v>-119.7462</v>
      </c>
      <c r="M319">
        <v>100</v>
      </c>
      <c r="N319" t="str">
        <f t="shared" si="8"/>
        <v>Democrat</v>
      </c>
      <c r="O319" t="s">
        <v>289</v>
      </c>
      <c r="P319">
        <v>-0.30599999999999999</v>
      </c>
      <c r="Q319">
        <v>0</v>
      </c>
    </row>
    <row r="320" spans="1:18">
      <c r="A320">
        <v>106</v>
      </c>
      <c r="B320">
        <f>VLOOKUP(A320,year_congress_lookup!$A$1:$B$10,2)</f>
        <v>2000</v>
      </c>
      <c r="C320">
        <v>29108</v>
      </c>
      <c r="D320" s="1" t="s">
        <v>1794</v>
      </c>
      <c r="E320" t="s">
        <v>123</v>
      </c>
      <c r="F320" t="str">
        <f>VLOOKUP(E320&amp;"*",state_latlong_lookup!$A$1:$D$56,2,FALSE)</f>
        <v>CO</v>
      </c>
      <c r="G320" t="str">
        <f>VLOOKUP(E320&amp;"*",state_latlong_lookup!$A$1:$D$56,1,FALSE)</f>
        <v>COLORADO</v>
      </c>
      <c r="H320" t="str">
        <f t="shared" si="9"/>
        <v>106_CO_00</v>
      </c>
      <c r="I320">
        <f>IF(B320=2012,IF(D320="00",K320,VLOOKUP(H320,district_latlong_lookup!$A$1:$F$439,5,FALSE)),0)</f>
        <v>0</v>
      </c>
      <c r="J320">
        <f>IF(B320=2012,IF(D320="00",L320,VLOOKUP(H320,district_latlong_lookup!$A$1:$F$439,6,FALSE)),0)</f>
        <v>0</v>
      </c>
      <c r="K320">
        <f>VLOOKUP(E320&amp;"*",state_latlong_lookup!$A$1:$D$56,3,FALSE)</f>
        <v>39.064599999999999</v>
      </c>
      <c r="L320">
        <f>VLOOKUP(E320&amp;"*",state_latlong_lookup!$A$1:$D$56,4,FALSE)</f>
        <v>-105.3272</v>
      </c>
      <c r="M320">
        <v>200</v>
      </c>
      <c r="N320" t="str">
        <f t="shared" si="8"/>
        <v>Republican</v>
      </c>
      <c r="O320" t="s">
        <v>314</v>
      </c>
      <c r="P320">
        <v>0.59699999999999998</v>
      </c>
      <c r="Q320">
        <v>3017000</v>
      </c>
      <c r="R320" t="s">
        <v>1499</v>
      </c>
    </row>
    <row r="321" spans="1:18">
      <c r="A321">
        <v>106</v>
      </c>
      <c r="B321">
        <f>VLOOKUP(A321,year_congress_lookup!$A$1:$B$10,2)</f>
        <v>2000</v>
      </c>
      <c r="C321">
        <v>95407</v>
      </c>
      <c r="D321" s="1" t="s">
        <v>1794</v>
      </c>
      <c r="E321" t="s">
        <v>123</v>
      </c>
      <c r="F321" t="str">
        <f>VLOOKUP(E321&amp;"*",state_latlong_lookup!$A$1:$D$56,2,FALSE)</f>
        <v>CO</v>
      </c>
      <c r="G321" t="str">
        <f>VLOOKUP(E321&amp;"*",state_latlong_lookup!$A$1:$D$56,1,FALSE)</f>
        <v>COLORADO</v>
      </c>
      <c r="H321" t="str">
        <f t="shared" si="9"/>
        <v>106_CO_00</v>
      </c>
      <c r="I321">
        <f>IF(B321=2012,IF(D321="00",K321,VLOOKUP(H321,district_latlong_lookup!$A$1:$F$439,5,FALSE)),0)</f>
        <v>0</v>
      </c>
      <c r="J321">
        <f>IF(B321=2012,IF(D321="00",L321,VLOOKUP(H321,district_latlong_lookup!$A$1:$F$439,6,FALSE)),0)</f>
        <v>0</v>
      </c>
      <c r="K321">
        <f>VLOOKUP(E321&amp;"*",state_latlong_lookup!$A$1:$D$56,3,FALSE)</f>
        <v>39.064599999999999</v>
      </c>
      <c r="L321">
        <f>VLOOKUP(E321&amp;"*",state_latlong_lookup!$A$1:$D$56,4,FALSE)</f>
        <v>-105.3272</v>
      </c>
      <c r="M321">
        <v>200</v>
      </c>
      <c r="N321" t="str">
        <f t="shared" si="8"/>
        <v>Republican</v>
      </c>
      <c r="O321" t="s">
        <v>43</v>
      </c>
      <c r="P321">
        <v>0.21</v>
      </c>
      <c r="Q321">
        <v>9418000</v>
      </c>
      <c r="R321" t="s">
        <v>1500</v>
      </c>
    </row>
    <row r="322" spans="1:18">
      <c r="A322">
        <v>106</v>
      </c>
      <c r="B322">
        <f>VLOOKUP(A322,year_congress_lookup!$A$1:$B$10,2)</f>
        <v>2000</v>
      </c>
      <c r="C322">
        <v>14213</v>
      </c>
      <c r="D322" s="1" t="s">
        <v>1794</v>
      </c>
      <c r="E322" t="s">
        <v>0</v>
      </c>
      <c r="F322" t="str">
        <f>VLOOKUP(E322&amp;"*",state_latlong_lookup!$A$1:$D$56,2,FALSE)</f>
        <v>CT</v>
      </c>
      <c r="G322" t="str">
        <f>VLOOKUP(E322&amp;"*",state_latlong_lookup!$A$1:$D$56,1,FALSE)</f>
        <v>CONNECTICUT</v>
      </c>
      <c r="H322" t="str">
        <f t="shared" si="9"/>
        <v>106_CT_00</v>
      </c>
      <c r="I322">
        <f>IF(B322=2012,IF(D322="00",K322,VLOOKUP(H322,district_latlong_lookup!$A$1:$F$439,5,FALSE)),0)</f>
        <v>0</v>
      </c>
      <c r="J322">
        <f>IF(B322=2012,IF(D322="00",L322,VLOOKUP(H322,district_latlong_lookup!$A$1:$F$439,6,FALSE)),0)</f>
        <v>0</v>
      </c>
      <c r="K322">
        <f>VLOOKUP(E322&amp;"*",state_latlong_lookup!$A$1:$D$56,3,FALSE)</f>
        <v>41.583399999999997</v>
      </c>
      <c r="L322">
        <f>VLOOKUP(E322&amp;"*",state_latlong_lookup!$A$1:$D$56,4,FALSE)</f>
        <v>-72.762200000000007</v>
      </c>
      <c r="M322">
        <v>100</v>
      </c>
      <c r="N322" t="str">
        <f t="shared" ref="N322:N385" si="10">IF(M322=100,"Democrat",IF(M322=200,"Republican",IF(M322=328,"Independent")))</f>
        <v>Democrat</v>
      </c>
      <c r="O322" t="s">
        <v>200</v>
      </c>
      <c r="P322">
        <v>-0.39100000000000001</v>
      </c>
      <c r="Q322">
        <v>9418000</v>
      </c>
      <c r="R322" t="s">
        <v>1500</v>
      </c>
    </row>
    <row r="323" spans="1:18">
      <c r="A323">
        <v>106</v>
      </c>
      <c r="B323">
        <f>VLOOKUP(A323,year_congress_lookup!$A$1:$B$10,2)</f>
        <v>2000</v>
      </c>
      <c r="C323">
        <v>15704</v>
      </c>
      <c r="D323" s="1" t="s">
        <v>1794</v>
      </c>
      <c r="E323" t="s">
        <v>0</v>
      </c>
      <c r="F323" t="str">
        <f>VLOOKUP(E323&amp;"*",state_latlong_lookup!$A$1:$D$56,2,FALSE)</f>
        <v>CT</v>
      </c>
      <c r="G323" t="str">
        <f>VLOOKUP(E323&amp;"*",state_latlong_lookup!$A$1:$D$56,1,FALSE)</f>
        <v>CONNECTICUT</v>
      </c>
      <c r="H323" t="str">
        <f t="shared" ref="H323:H386" si="11">CONCATENATE(A323,"_",F323,"_",D323)</f>
        <v>106_CT_00</v>
      </c>
      <c r="I323">
        <f>IF(B323=2012,IF(D323="00",K323,VLOOKUP(H323,district_latlong_lookup!$A$1:$F$439,5,FALSE)),0)</f>
        <v>0</v>
      </c>
      <c r="J323">
        <f>IF(B323=2012,IF(D323="00",L323,VLOOKUP(H323,district_latlong_lookup!$A$1:$F$439,6,FALSE)),0)</f>
        <v>0</v>
      </c>
      <c r="K323">
        <f>VLOOKUP(E323&amp;"*",state_latlong_lookup!$A$1:$D$56,3,FALSE)</f>
        <v>41.583399999999997</v>
      </c>
      <c r="L323">
        <f>VLOOKUP(E323&amp;"*",state_latlong_lookup!$A$1:$D$56,4,FALSE)</f>
        <v>-72.762200000000007</v>
      </c>
      <c r="M323">
        <v>100</v>
      </c>
      <c r="N323" t="str">
        <f t="shared" si="10"/>
        <v>Democrat</v>
      </c>
      <c r="O323" t="s">
        <v>242</v>
      </c>
      <c r="P323">
        <v>-0.26500000000000001</v>
      </c>
      <c r="Q323">
        <v>6727000</v>
      </c>
      <c r="R323" t="s">
        <v>1501</v>
      </c>
    </row>
    <row r="324" spans="1:18">
      <c r="A324">
        <v>106</v>
      </c>
      <c r="B324">
        <f>VLOOKUP(A324,year_congress_lookup!$A$1:$B$10,2)</f>
        <v>2000</v>
      </c>
      <c r="C324">
        <v>14101</v>
      </c>
      <c r="D324" s="1" t="s">
        <v>1794</v>
      </c>
      <c r="E324" t="s">
        <v>3</v>
      </c>
      <c r="F324" t="str">
        <f>VLOOKUP(E324&amp;"*",state_latlong_lookup!$A$1:$D$56,2,FALSE)</f>
        <v>DE</v>
      </c>
      <c r="G324" t="str">
        <f>VLOOKUP(E324&amp;"*",state_latlong_lookup!$A$1:$D$56,1,FALSE)</f>
        <v>DELAWARE</v>
      </c>
      <c r="H324" t="str">
        <f t="shared" si="11"/>
        <v>106_DE_00</v>
      </c>
      <c r="I324">
        <f>IF(B324=2012,IF(D324="00",K324,VLOOKUP(H324,district_latlong_lookup!$A$1:$F$439,5,FALSE)),0)</f>
        <v>0</v>
      </c>
      <c r="J324">
        <f>IF(B324=2012,IF(D324="00",L324,VLOOKUP(H324,district_latlong_lookup!$A$1:$F$439,6,FALSE)),0)</f>
        <v>0</v>
      </c>
      <c r="K324">
        <f>VLOOKUP(E324&amp;"*",state_latlong_lookup!$A$1:$D$56,3,FALSE)</f>
        <v>39.349800000000002</v>
      </c>
      <c r="L324">
        <f>VLOOKUP(E324&amp;"*",state_latlong_lookup!$A$1:$D$56,4,FALSE)</f>
        <v>-75.514799999999994</v>
      </c>
      <c r="M324">
        <v>100</v>
      </c>
      <c r="N324" t="str">
        <f t="shared" si="10"/>
        <v>Democrat</v>
      </c>
      <c r="O324" t="s">
        <v>220</v>
      </c>
      <c r="P324">
        <v>-0.314</v>
      </c>
      <c r="Q324">
        <v>2423000</v>
      </c>
      <c r="R324" t="s">
        <v>1502</v>
      </c>
    </row>
    <row r="325" spans="1:18">
      <c r="A325">
        <v>106</v>
      </c>
      <c r="B325">
        <f>VLOOKUP(A325,year_congress_lookup!$A$1:$B$10,2)</f>
        <v>2000</v>
      </c>
      <c r="C325">
        <v>11044</v>
      </c>
      <c r="D325" s="1" t="s">
        <v>1794</v>
      </c>
      <c r="E325" t="s">
        <v>3</v>
      </c>
      <c r="F325" t="str">
        <f>VLOOKUP(E325&amp;"*",state_latlong_lookup!$A$1:$D$56,2,FALSE)</f>
        <v>DE</v>
      </c>
      <c r="G325" t="str">
        <f>VLOOKUP(E325&amp;"*",state_latlong_lookup!$A$1:$D$56,1,FALSE)</f>
        <v>DELAWARE</v>
      </c>
      <c r="H325" t="str">
        <f t="shared" si="11"/>
        <v>106_DE_00</v>
      </c>
      <c r="I325">
        <f>IF(B325=2012,IF(D325="00",K325,VLOOKUP(H325,district_latlong_lookup!$A$1:$F$439,5,FALSE)),0)</f>
        <v>0</v>
      </c>
      <c r="J325">
        <f>IF(B325=2012,IF(D325="00",L325,VLOOKUP(H325,district_latlong_lookup!$A$1:$F$439,6,FALSE)),0)</f>
        <v>0</v>
      </c>
      <c r="K325">
        <f>VLOOKUP(E325&amp;"*",state_latlong_lookup!$A$1:$D$56,3,FALSE)</f>
        <v>39.349800000000002</v>
      </c>
      <c r="L325">
        <f>VLOOKUP(E325&amp;"*",state_latlong_lookup!$A$1:$D$56,4,FALSE)</f>
        <v>-75.514799999999994</v>
      </c>
      <c r="M325">
        <v>200</v>
      </c>
      <c r="N325" t="str">
        <f t="shared" si="10"/>
        <v>Republican</v>
      </c>
      <c r="O325" t="s">
        <v>243</v>
      </c>
      <c r="P325">
        <v>0.255</v>
      </c>
      <c r="Q325">
        <v>3319000</v>
      </c>
      <c r="R325" t="s">
        <v>1503</v>
      </c>
    </row>
    <row r="326" spans="1:18">
      <c r="A326">
        <v>106</v>
      </c>
      <c r="B326">
        <f>VLOOKUP(A326,year_congress_lookup!$A$1:$B$10,2)</f>
        <v>2000</v>
      </c>
      <c r="C326">
        <v>15503</v>
      </c>
      <c r="D326" s="1" t="s">
        <v>1794</v>
      </c>
      <c r="E326" t="s">
        <v>81</v>
      </c>
      <c r="F326" t="str">
        <f>VLOOKUP(E326&amp;"*",state_latlong_lookup!$A$1:$D$56,2,FALSE)</f>
        <v>FL</v>
      </c>
      <c r="G326" t="str">
        <f>VLOOKUP(E326&amp;"*",state_latlong_lookup!$A$1:$D$56,1,FALSE)</f>
        <v>FLORIDA</v>
      </c>
      <c r="H326" t="str">
        <f t="shared" si="11"/>
        <v>106_FL_00</v>
      </c>
      <c r="I326">
        <f>IF(B326=2012,IF(D326="00",K326,VLOOKUP(H326,district_latlong_lookup!$A$1:$F$439,5,FALSE)),0)</f>
        <v>0</v>
      </c>
      <c r="J326">
        <f>IF(B326=2012,IF(D326="00",L326,VLOOKUP(H326,district_latlong_lookup!$A$1:$F$439,6,FALSE)),0)</f>
        <v>0</v>
      </c>
      <c r="K326">
        <f>VLOOKUP(E326&amp;"*",state_latlong_lookup!$A$1:$D$56,3,FALSE)</f>
        <v>27.833300000000001</v>
      </c>
      <c r="L326">
        <f>VLOOKUP(E326&amp;"*",state_latlong_lookup!$A$1:$D$56,4,FALSE)</f>
        <v>-81.716999999999999</v>
      </c>
      <c r="M326">
        <v>100</v>
      </c>
      <c r="N326" t="str">
        <f t="shared" si="10"/>
        <v>Democrat</v>
      </c>
      <c r="O326" t="s">
        <v>244</v>
      </c>
      <c r="P326">
        <v>-0.32700000000000001</v>
      </c>
      <c r="Q326">
        <v>0</v>
      </c>
      <c r="R326" t="s">
        <v>1504</v>
      </c>
    </row>
    <row r="327" spans="1:18">
      <c r="A327">
        <v>106</v>
      </c>
      <c r="B327">
        <f>VLOOKUP(A327,year_congress_lookup!$A$1:$B$10,2)</f>
        <v>2000</v>
      </c>
      <c r="C327">
        <v>15037</v>
      </c>
      <c r="D327" s="1" t="s">
        <v>1794</v>
      </c>
      <c r="E327" t="s">
        <v>81</v>
      </c>
      <c r="F327" t="str">
        <f>VLOOKUP(E327&amp;"*",state_latlong_lookup!$A$1:$D$56,2,FALSE)</f>
        <v>FL</v>
      </c>
      <c r="G327" t="str">
        <f>VLOOKUP(E327&amp;"*",state_latlong_lookup!$A$1:$D$56,1,FALSE)</f>
        <v>FLORIDA</v>
      </c>
      <c r="H327" t="str">
        <f t="shared" si="11"/>
        <v>106_FL_00</v>
      </c>
      <c r="I327">
        <f>IF(B327=2012,IF(D327="00",K327,VLOOKUP(H327,district_latlong_lookup!$A$1:$F$439,5,FALSE)),0)</f>
        <v>0</v>
      </c>
      <c r="J327">
        <f>IF(B327=2012,IF(D327="00",L327,VLOOKUP(H327,district_latlong_lookup!$A$1:$F$439,6,FALSE)),0)</f>
        <v>0</v>
      </c>
      <c r="K327">
        <f>VLOOKUP(E327&amp;"*",state_latlong_lookup!$A$1:$D$56,3,FALSE)</f>
        <v>27.833300000000001</v>
      </c>
      <c r="L327">
        <f>VLOOKUP(E327&amp;"*",state_latlong_lookup!$A$1:$D$56,4,FALSE)</f>
        <v>-81.716999999999999</v>
      </c>
      <c r="M327">
        <v>200</v>
      </c>
      <c r="N327" t="str">
        <f t="shared" si="10"/>
        <v>Republican</v>
      </c>
      <c r="O327" t="s">
        <v>258</v>
      </c>
      <c r="P327">
        <v>0.36499999999999999</v>
      </c>
      <c r="Q327">
        <v>653000</v>
      </c>
      <c r="R327" t="s">
        <v>1505</v>
      </c>
    </row>
    <row r="328" spans="1:18">
      <c r="A328">
        <v>106</v>
      </c>
      <c r="B328">
        <f>VLOOKUP(A328,year_congress_lookup!$A$1:$B$10,2)</f>
        <v>2000</v>
      </c>
      <c r="C328">
        <v>49701</v>
      </c>
      <c r="D328" s="1" t="s">
        <v>1794</v>
      </c>
      <c r="E328" t="s">
        <v>4</v>
      </c>
      <c r="F328" t="str">
        <f>VLOOKUP(E328&amp;"*",state_latlong_lookup!$A$1:$D$56,2,FALSE)</f>
        <v>GA</v>
      </c>
      <c r="G328" t="str">
        <f>VLOOKUP(E328&amp;"*",state_latlong_lookup!$A$1:$D$56,1,FALSE)</f>
        <v>GEORGIA</v>
      </c>
      <c r="H328" t="str">
        <f t="shared" si="11"/>
        <v>106_GA_00</v>
      </c>
      <c r="I328">
        <f>IF(B328=2012,IF(D328="00",K328,VLOOKUP(H328,district_latlong_lookup!$A$1:$F$439,5,FALSE)),0)</f>
        <v>0</v>
      </c>
      <c r="J328">
        <f>IF(B328=2012,IF(D328="00",L328,VLOOKUP(H328,district_latlong_lookup!$A$1:$F$439,6,FALSE)),0)</f>
        <v>0</v>
      </c>
      <c r="K328">
        <f>VLOOKUP(E328&amp;"*",state_latlong_lookup!$A$1:$D$56,3,FALSE)</f>
        <v>32.986600000000003</v>
      </c>
      <c r="L328">
        <f>VLOOKUP(E328&amp;"*",state_latlong_lookup!$A$1:$D$56,4,FALSE)</f>
        <v>-83.648700000000005</v>
      </c>
      <c r="M328">
        <v>100</v>
      </c>
      <c r="N328" t="str">
        <f t="shared" si="10"/>
        <v>Democrat</v>
      </c>
      <c r="O328" t="s">
        <v>315</v>
      </c>
      <c r="P328">
        <v>-0.27100000000000002</v>
      </c>
      <c r="Q328">
        <v>1650000</v>
      </c>
      <c r="R328" t="s">
        <v>1506</v>
      </c>
    </row>
    <row r="329" spans="1:18">
      <c r="A329">
        <v>106</v>
      </c>
      <c r="B329">
        <f>VLOOKUP(A329,year_congress_lookup!$A$1:$B$10,2)</f>
        <v>2000</v>
      </c>
      <c r="C329">
        <v>49301</v>
      </c>
      <c r="D329" s="1" t="s">
        <v>1794</v>
      </c>
      <c r="E329" t="s">
        <v>4</v>
      </c>
      <c r="F329" t="str">
        <f>VLOOKUP(E329&amp;"*",state_latlong_lookup!$A$1:$D$56,2,FALSE)</f>
        <v>GA</v>
      </c>
      <c r="G329" t="str">
        <f>VLOOKUP(E329&amp;"*",state_latlong_lookup!$A$1:$D$56,1,FALSE)</f>
        <v>GEORGIA</v>
      </c>
      <c r="H329" t="str">
        <f t="shared" si="11"/>
        <v>106_GA_00</v>
      </c>
      <c r="I329">
        <f>IF(B329=2012,IF(D329="00",K329,VLOOKUP(H329,district_latlong_lookup!$A$1:$F$439,5,FALSE)),0)</f>
        <v>0</v>
      </c>
      <c r="J329">
        <f>IF(B329=2012,IF(D329="00",L329,VLOOKUP(H329,district_latlong_lookup!$A$1:$F$439,6,FALSE)),0)</f>
        <v>0</v>
      </c>
      <c r="K329">
        <f>VLOOKUP(E329&amp;"*",state_latlong_lookup!$A$1:$D$56,3,FALSE)</f>
        <v>32.986600000000003</v>
      </c>
      <c r="L329">
        <f>VLOOKUP(E329&amp;"*",state_latlong_lookup!$A$1:$D$56,4,FALSE)</f>
        <v>-83.648700000000005</v>
      </c>
      <c r="M329">
        <v>200</v>
      </c>
      <c r="N329" t="str">
        <f t="shared" si="10"/>
        <v>Republican</v>
      </c>
      <c r="O329" t="s">
        <v>290</v>
      </c>
      <c r="P329">
        <v>0.41399999999999998</v>
      </c>
      <c r="Q329">
        <v>1511000</v>
      </c>
      <c r="R329" t="s">
        <v>1507</v>
      </c>
    </row>
    <row r="330" spans="1:18">
      <c r="A330">
        <v>106</v>
      </c>
      <c r="B330">
        <f>VLOOKUP(A330,year_congress_lookup!$A$1:$B$10,2)</f>
        <v>2000</v>
      </c>
      <c r="C330">
        <v>49904</v>
      </c>
      <c r="D330" s="1" t="s">
        <v>1794</v>
      </c>
      <c r="E330" t="s">
        <v>4</v>
      </c>
      <c r="F330" t="str">
        <f>VLOOKUP(E330&amp;"*",state_latlong_lookup!$A$1:$D$56,2,FALSE)</f>
        <v>GA</v>
      </c>
      <c r="G330" t="str">
        <f>VLOOKUP(E330&amp;"*",state_latlong_lookup!$A$1:$D$56,1,FALSE)</f>
        <v>GEORGIA</v>
      </c>
      <c r="H330" t="str">
        <f t="shared" si="11"/>
        <v>106_GA_00</v>
      </c>
      <c r="I330">
        <f>IF(B330=2012,IF(D330="00",K330,VLOOKUP(H330,district_latlong_lookup!$A$1:$F$439,5,FALSE)),0)</f>
        <v>0</v>
      </c>
      <c r="J330">
        <f>IF(B330=2012,IF(D330="00",L330,VLOOKUP(H330,district_latlong_lookup!$A$1:$F$439,6,FALSE)),0)</f>
        <v>0</v>
      </c>
      <c r="K330">
        <f>VLOOKUP(E330&amp;"*",state_latlong_lookup!$A$1:$D$56,3,FALSE)</f>
        <v>32.986600000000003</v>
      </c>
      <c r="L330">
        <f>VLOOKUP(E330&amp;"*",state_latlong_lookup!$A$1:$D$56,4,FALSE)</f>
        <v>-83.648700000000005</v>
      </c>
      <c r="M330">
        <v>100</v>
      </c>
      <c r="N330" t="str">
        <f t="shared" si="10"/>
        <v>Democrat</v>
      </c>
      <c r="O330" t="s">
        <v>76</v>
      </c>
      <c r="P330">
        <v>0.121</v>
      </c>
      <c r="Q330">
        <v>1596000</v>
      </c>
      <c r="R330" t="s">
        <v>1508</v>
      </c>
    </row>
    <row r="331" spans="1:18">
      <c r="A331">
        <v>106</v>
      </c>
      <c r="B331">
        <f>VLOOKUP(A331,year_congress_lookup!$A$1:$B$10,2)</f>
        <v>2000</v>
      </c>
      <c r="C331">
        <v>14400</v>
      </c>
      <c r="D331" s="1" t="s">
        <v>1794</v>
      </c>
      <c r="E331" t="s">
        <v>201</v>
      </c>
      <c r="F331" t="str">
        <f>VLOOKUP(E331&amp;"*",state_latlong_lookup!$A$1:$D$56,2,FALSE)</f>
        <v>HI</v>
      </c>
      <c r="G331" t="str">
        <f>VLOOKUP(E331&amp;"*",state_latlong_lookup!$A$1:$D$56,1,FALSE)</f>
        <v>HAWAII</v>
      </c>
      <c r="H331" t="str">
        <f t="shared" si="11"/>
        <v>106_HI_00</v>
      </c>
      <c r="I331">
        <f>IF(B331=2012,IF(D331="00",K331,VLOOKUP(H331,district_latlong_lookup!$A$1:$F$439,5,FALSE)),0)</f>
        <v>0</v>
      </c>
      <c r="J331">
        <f>IF(B331=2012,IF(D331="00",L331,VLOOKUP(H331,district_latlong_lookup!$A$1:$F$439,6,FALSE)),0)</f>
        <v>0</v>
      </c>
      <c r="K331">
        <f>VLOOKUP(E331&amp;"*",state_latlong_lookup!$A$1:$D$56,3,FALSE)</f>
        <v>21.1098</v>
      </c>
      <c r="L331">
        <f>VLOOKUP(E331&amp;"*",state_latlong_lookup!$A$1:$D$56,4,FALSE)</f>
        <v>-157.53110000000001</v>
      </c>
      <c r="M331">
        <v>100</v>
      </c>
      <c r="N331" t="str">
        <f t="shared" si="10"/>
        <v>Democrat</v>
      </c>
      <c r="O331" t="s">
        <v>245</v>
      </c>
      <c r="P331">
        <v>-0.42499999999999999</v>
      </c>
      <c r="Q331">
        <v>935000</v>
      </c>
      <c r="R331" t="s">
        <v>1509</v>
      </c>
    </row>
    <row r="332" spans="1:18">
      <c r="A332">
        <v>106</v>
      </c>
      <c r="B332">
        <f>VLOOKUP(A332,year_congress_lookup!$A$1:$B$10,2)</f>
        <v>2000</v>
      </c>
      <c r="C332">
        <v>4812</v>
      </c>
      <c r="D332" s="1" t="s">
        <v>1794</v>
      </c>
      <c r="E332" t="s">
        <v>201</v>
      </c>
      <c r="F332" t="str">
        <f>VLOOKUP(E332&amp;"*",state_latlong_lookup!$A$1:$D$56,2,FALSE)</f>
        <v>HI</v>
      </c>
      <c r="G332" t="str">
        <f>VLOOKUP(E332&amp;"*",state_latlong_lookup!$A$1:$D$56,1,FALSE)</f>
        <v>HAWAII</v>
      </c>
      <c r="H332" t="str">
        <f t="shared" si="11"/>
        <v>106_HI_00</v>
      </c>
      <c r="I332">
        <f>IF(B332=2012,IF(D332="00",K332,VLOOKUP(H332,district_latlong_lookup!$A$1:$F$439,5,FALSE)),0)</f>
        <v>0</v>
      </c>
      <c r="J332">
        <f>IF(B332=2012,IF(D332="00",L332,VLOOKUP(H332,district_latlong_lookup!$A$1:$F$439,6,FALSE)),0)</f>
        <v>0</v>
      </c>
      <c r="K332">
        <f>VLOOKUP(E332&amp;"*",state_latlong_lookup!$A$1:$D$56,3,FALSE)</f>
        <v>21.1098</v>
      </c>
      <c r="L332">
        <f>VLOOKUP(E332&amp;"*",state_latlong_lookup!$A$1:$D$56,4,FALSE)</f>
        <v>-157.53110000000001</v>
      </c>
      <c r="M332">
        <v>100</v>
      </c>
      <c r="N332" t="str">
        <f t="shared" si="10"/>
        <v>Democrat</v>
      </c>
      <c r="O332" t="s">
        <v>204</v>
      </c>
      <c r="P332">
        <v>-0.35</v>
      </c>
      <c r="Q332">
        <v>0</v>
      </c>
    </row>
    <row r="333" spans="1:18">
      <c r="A333">
        <v>106</v>
      </c>
      <c r="B333">
        <f>VLOOKUP(A333,year_congress_lookup!$A$1:$B$10,2)</f>
        <v>2000</v>
      </c>
      <c r="C333">
        <v>14809</v>
      </c>
      <c r="D333" s="1" t="s">
        <v>1794</v>
      </c>
      <c r="E333" t="s">
        <v>125</v>
      </c>
      <c r="F333" t="str">
        <f>VLOOKUP(E333&amp;"*",state_latlong_lookup!$A$1:$D$56,2,FALSE)</f>
        <v>ID</v>
      </c>
      <c r="G333" t="str">
        <f>VLOOKUP(E333&amp;"*",state_latlong_lookup!$A$1:$D$56,1,FALSE)</f>
        <v>IDAHO</v>
      </c>
      <c r="H333" t="str">
        <f t="shared" si="11"/>
        <v>106_ID_00</v>
      </c>
      <c r="I333">
        <f>IF(B333=2012,IF(D333="00",K333,VLOOKUP(H333,district_latlong_lookup!$A$1:$F$439,5,FALSE)),0)</f>
        <v>0</v>
      </c>
      <c r="J333">
        <f>IF(B333=2012,IF(D333="00",L333,VLOOKUP(H333,district_latlong_lookup!$A$1:$F$439,6,FALSE)),0)</f>
        <v>0</v>
      </c>
      <c r="K333">
        <f>VLOOKUP(E333&amp;"*",state_latlong_lookup!$A$1:$D$56,3,FALSE)</f>
        <v>44.239400000000003</v>
      </c>
      <c r="L333">
        <f>VLOOKUP(E333&amp;"*",state_latlong_lookup!$A$1:$D$56,4,FALSE)</f>
        <v>-114.5103</v>
      </c>
      <c r="M333">
        <v>200</v>
      </c>
      <c r="N333" t="str">
        <f t="shared" si="10"/>
        <v>Republican</v>
      </c>
      <c r="O333" t="s">
        <v>259</v>
      </c>
      <c r="P333">
        <v>0.51400000000000001</v>
      </c>
      <c r="Q333">
        <v>0</v>
      </c>
    </row>
    <row r="334" spans="1:18">
      <c r="A334">
        <v>106</v>
      </c>
      <c r="B334">
        <f>VLOOKUP(A334,year_congress_lookup!$A$1:$B$10,2)</f>
        <v>2000</v>
      </c>
      <c r="C334">
        <v>29345</v>
      </c>
      <c r="D334" s="1" t="s">
        <v>1794</v>
      </c>
      <c r="E334" t="s">
        <v>125</v>
      </c>
      <c r="F334" t="str">
        <f>VLOOKUP(E334&amp;"*",state_latlong_lookup!$A$1:$D$56,2,FALSE)</f>
        <v>ID</v>
      </c>
      <c r="G334" t="str">
        <f>VLOOKUP(E334&amp;"*",state_latlong_lookup!$A$1:$D$56,1,FALSE)</f>
        <v>IDAHO</v>
      </c>
      <c r="H334" t="str">
        <f t="shared" si="11"/>
        <v>106_ID_00</v>
      </c>
      <c r="I334">
        <f>IF(B334=2012,IF(D334="00",K334,VLOOKUP(H334,district_latlong_lookup!$A$1:$F$439,5,FALSE)),0)</f>
        <v>0</v>
      </c>
      <c r="J334">
        <f>IF(B334=2012,IF(D334="00",L334,VLOOKUP(H334,district_latlong_lookup!$A$1:$F$439,6,FALSE)),0)</f>
        <v>0</v>
      </c>
      <c r="K334">
        <f>VLOOKUP(E334&amp;"*",state_latlong_lookup!$A$1:$D$56,3,FALSE)</f>
        <v>44.239400000000003</v>
      </c>
      <c r="L334">
        <f>VLOOKUP(E334&amp;"*",state_latlong_lookup!$A$1:$D$56,4,FALSE)</f>
        <v>-114.5103</v>
      </c>
      <c r="M334">
        <v>200</v>
      </c>
      <c r="N334" t="str">
        <f t="shared" si="10"/>
        <v>Republican</v>
      </c>
      <c r="O334" t="s">
        <v>326</v>
      </c>
      <c r="P334">
        <v>0.45200000000000001</v>
      </c>
      <c r="Q334">
        <v>1096000</v>
      </c>
      <c r="R334" t="s">
        <v>1510</v>
      </c>
    </row>
    <row r="335" spans="1:18">
      <c r="A335">
        <v>106</v>
      </c>
      <c r="B335">
        <f>VLOOKUP(A335,year_congress_lookup!$A$1:$B$10,2)</f>
        <v>2000</v>
      </c>
      <c r="C335">
        <v>15021</v>
      </c>
      <c r="D335" s="1" t="s">
        <v>1794</v>
      </c>
      <c r="E335" t="s">
        <v>46</v>
      </c>
      <c r="F335" t="str">
        <f>VLOOKUP(E335&amp;"*",state_latlong_lookup!$A$1:$D$56,2,FALSE)</f>
        <v>IL</v>
      </c>
      <c r="G335" t="str">
        <f>VLOOKUP(E335&amp;"*",state_latlong_lookup!$A$1:$D$56,1,FALSE)</f>
        <v>ILLINOIS</v>
      </c>
      <c r="H335" t="str">
        <f t="shared" si="11"/>
        <v>106_IL_00</v>
      </c>
      <c r="I335">
        <f>IF(B335=2012,IF(D335="00",K335,VLOOKUP(H335,district_latlong_lookup!$A$1:$F$439,5,FALSE)),0)</f>
        <v>0</v>
      </c>
      <c r="J335">
        <f>IF(B335=2012,IF(D335="00",L335,VLOOKUP(H335,district_latlong_lookup!$A$1:$F$439,6,FALSE)),0)</f>
        <v>0</v>
      </c>
      <c r="K335">
        <f>VLOOKUP(E335&amp;"*",state_latlong_lookup!$A$1:$D$56,3,FALSE)</f>
        <v>40.336300000000001</v>
      </c>
      <c r="L335">
        <f>VLOOKUP(E335&amp;"*",state_latlong_lookup!$A$1:$D$56,4,FALSE)</f>
        <v>-89.002200000000002</v>
      </c>
      <c r="M335">
        <v>100</v>
      </c>
      <c r="N335" t="str">
        <f t="shared" si="10"/>
        <v>Democrat</v>
      </c>
      <c r="O335" t="s">
        <v>316</v>
      </c>
      <c r="P335">
        <v>-0.47</v>
      </c>
      <c r="Q335">
        <v>1439000</v>
      </c>
      <c r="R335" t="s">
        <v>1511</v>
      </c>
    </row>
    <row r="336" spans="1:18">
      <c r="A336">
        <v>106</v>
      </c>
      <c r="B336">
        <f>VLOOKUP(A336,year_congress_lookup!$A$1:$B$10,2)</f>
        <v>2000</v>
      </c>
      <c r="C336">
        <v>49900</v>
      </c>
      <c r="D336" s="1" t="s">
        <v>1794</v>
      </c>
      <c r="E336" t="s">
        <v>46</v>
      </c>
      <c r="F336" t="str">
        <f>VLOOKUP(E336&amp;"*",state_latlong_lookup!$A$1:$D$56,2,FALSE)</f>
        <v>IL</v>
      </c>
      <c r="G336" t="str">
        <f>VLOOKUP(E336&amp;"*",state_latlong_lookup!$A$1:$D$56,1,FALSE)</f>
        <v>ILLINOIS</v>
      </c>
      <c r="H336" t="str">
        <f t="shared" si="11"/>
        <v>106_IL_00</v>
      </c>
      <c r="I336">
        <f>IF(B336=2012,IF(D336="00",K336,VLOOKUP(H336,district_latlong_lookup!$A$1:$F$439,5,FALSE)),0)</f>
        <v>0</v>
      </c>
      <c r="J336">
        <f>IF(B336=2012,IF(D336="00",L336,VLOOKUP(H336,district_latlong_lookup!$A$1:$F$439,6,FALSE)),0)</f>
        <v>0</v>
      </c>
      <c r="K336">
        <f>VLOOKUP(E336&amp;"*",state_latlong_lookup!$A$1:$D$56,3,FALSE)</f>
        <v>40.336300000000001</v>
      </c>
      <c r="L336">
        <f>VLOOKUP(E336&amp;"*",state_latlong_lookup!$A$1:$D$56,4,FALSE)</f>
        <v>-89.002200000000002</v>
      </c>
      <c r="M336">
        <v>200</v>
      </c>
      <c r="N336" t="str">
        <f t="shared" si="10"/>
        <v>Republican</v>
      </c>
      <c r="O336" t="s">
        <v>86</v>
      </c>
      <c r="P336">
        <v>0.26300000000000001</v>
      </c>
      <c r="Q336">
        <v>590000</v>
      </c>
      <c r="R336" t="s">
        <v>1512</v>
      </c>
    </row>
    <row r="337" spans="1:18">
      <c r="A337">
        <v>106</v>
      </c>
      <c r="B337">
        <f>VLOOKUP(A337,year_congress_lookup!$A$1:$B$10,2)</f>
        <v>2000</v>
      </c>
      <c r="C337">
        <v>49901</v>
      </c>
      <c r="D337" s="1" t="s">
        <v>1794</v>
      </c>
      <c r="E337" t="s">
        <v>45</v>
      </c>
      <c r="F337" t="str">
        <f>VLOOKUP(E337&amp;"*",state_latlong_lookup!$A$1:$D$56,2,FALSE)</f>
        <v>IN</v>
      </c>
      <c r="G337" t="str">
        <f>VLOOKUP(E337&amp;"*",state_latlong_lookup!$A$1:$D$56,1,FALSE)</f>
        <v>INDIANA</v>
      </c>
      <c r="H337" t="str">
        <f t="shared" si="11"/>
        <v>106_IN_00</v>
      </c>
      <c r="I337">
        <f>IF(B337=2012,IF(D337="00",K337,VLOOKUP(H337,district_latlong_lookup!$A$1:$F$439,5,FALSE)),0)</f>
        <v>0</v>
      </c>
      <c r="J337">
        <f>IF(B337=2012,IF(D337="00",L337,VLOOKUP(H337,district_latlong_lookup!$A$1:$F$439,6,FALSE)),0)</f>
        <v>0</v>
      </c>
      <c r="K337">
        <f>VLOOKUP(E337&amp;"*",state_latlong_lookup!$A$1:$D$56,3,FALSE)</f>
        <v>39.864699999999999</v>
      </c>
      <c r="L337">
        <f>VLOOKUP(E337&amp;"*",state_latlong_lookup!$A$1:$D$56,4,FALSE)</f>
        <v>-86.260400000000004</v>
      </c>
      <c r="M337">
        <v>100</v>
      </c>
      <c r="N337" t="str">
        <f t="shared" si="10"/>
        <v>Democrat</v>
      </c>
      <c r="O337" t="s">
        <v>205</v>
      </c>
      <c r="P337">
        <v>-0.307</v>
      </c>
      <c r="Q337">
        <v>2522000</v>
      </c>
      <c r="R337" t="s">
        <v>1513</v>
      </c>
    </row>
    <row r="338" spans="1:18">
      <c r="A338">
        <v>106</v>
      </c>
      <c r="B338">
        <f>VLOOKUP(A338,year_congress_lookup!$A$1:$B$10,2)</f>
        <v>2000</v>
      </c>
      <c r="C338">
        <v>14506</v>
      </c>
      <c r="D338" s="1" t="s">
        <v>1794</v>
      </c>
      <c r="E338" t="s">
        <v>45</v>
      </c>
      <c r="F338" t="str">
        <f>VLOOKUP(E338&amp;"*",state_latlong_lookup!$A$1:$D$56,2,FALSE)</f>
        <v>IN</v>
      </c>
      <c r="G338" t="str">
        <f>VLOOKUP(E338&amp;"*",state_latlong_lookup!$A$1:$D$56,1,FALSE)</f>
        <v>INDIANA</v>
      </c>
      <c r="H338" t="str">
        <f t="shared" si="11"/>
        <v>106_IN_00</v>
      </c>
      <c r="I338">
        <f>IF(B338=2012,IF(D338="00",K338,VLOOKUP(H338,district_latlong_lookup!$A$1:$F$439,5,FALSE)),0)</f>
        <v>0</v>
      </c>
      <c r="J338">
        <f>IF(B338=2012,IF(D338="00",L338,VLOOKUP(H338,district_latlong_lookup!$A$1:$F$439,6,FALSE)),0)</f>
        <v>0</v>
      </c>
      <c r="K338">
        <f>VLOOKUP(E338&amp;"*",state_latlong_lookup!$A$1:$D$56,3,FALSE)</f>
        <v>39.864699999999999</v>
      </c>
      <c r="L338">
        <f>VLOOKUP(E338&amp;"*",state_latlong_lookup!$A$1:$D$56,4,FALSE)</f>
        <v>-86.260400000000004</v>
      </c>
      <c r="M338">
        <v>200</v>
      </c>
      <c r="N338" t="str">
        <f t="shared" si="10"/>
        <v>Republican</v>
      </c>
      <c r="O338" t="s">
        <v>227</v>
      </c>
      <c r="P338">
        <v>0.27200000000000002</v>
      </c>
      <c r="Q338">
        <v>0</v>
      </c>
    </row>
    <row r="339" spans="1:18">
      <c r="A339">
        <v>106</v>
      </c>
      <c r="B339">
        <f>VLOOKUP(A339,year_congress_lookup!$A$1:$B$10,2)</f>
        <v>2000</v>
      </c>
      <c r="C339">
        <v>14226</v>
      </c>
      <c r="D339" s="1" t="s">
        <v>1794</v>
      </c>
      <c r="E339" t="s">
        <v>84</v>
      </c>
      <c r="F339" t="str">
        <f>VLOOKUP(E339&amp;"*",state_latlong_lookup!$A$1:$D$56,2,FALSE)</f>
        <v>IA</v>
      </c>
      <c r="G339" t="str">
        <f>VLOOKUP(E339&amp;"*",state_latlong_lookup!$A$1:$D$56,1,FALSE)</f>
        <v>IOWA</v>
      </c>
      <c r="H339" t="str">
        <f t="shared" si="11"/>
        <v>106_IA_00</v>
      </c>
      <c r="I339">
        <f>IF(B339=2012,IF(D339="00",K339,VLOOKUP(H339,district_latlong_lookup!$A$1:$F$439,5,FALSE)),0)</f>
        <v>0</v>
      </c>
      <c r="J339">
        <f>IF(B339=2012,IF(D339="00",L339,VLOOKUP(H339,district_latlong_lookup!$A$1:$F$439,6,FALSE)),0)</f>
        <v>0</v>
      </c>
      <c r="K339">
        <f>VLOOKUP(E339&amp;"*",state_latlong_lookup!$A$1:$D$56,3,FALSE)</f>
        <v>42.004600000000003</v>
      </c>
      <c r="L339">
        <f>VLOOKUP(E339&amp;"*",state_latlong_lookup!$A$1:$D$56,4,FALSE)</f>
        <v>-93.213999999999999</v>
      </c>
      <c r="M339">
        <v>200</v>
      </c>
      <c r="N339" t="str">
        <f t="shared" si="10"/>
        <v>Republican</v>
      </c>
      <c r="O339" t="s">
        <v>261</v>
      </c>
      <c r="P339">
        <v>0.36199999999999999</v>
      </c>
      <c r="Q339">
        <v>344000</v>
      </c>
      <c r="R339" t="s">
        <v>1514</v>
      </c>
    </row>
    <row r="340" spans="1:18">
      <c r="A340">
        <v>106</v>
      </c>
      <c r="B340">
        <f>VLOOKUP(A340,year_congress_lookup!$A$1:$B$10,2)</f>
        <v>2000</v>
      </c>
      <c r="C340">
        <v>14230</v>
      </c>
      <c r="D340" s="1" t="s">
        <v>1794</v>
      </c>
      <c r="E340" t="s">
        <v>84</v>
      </c>
      <c r="F340" t="str">
        <f>VLOOKUP(E340&amp;"*",state_latlong_lookup!$A$1:$D$56,2,FALSE)</f>
        <v>IA</v>
      </c>
      <c r="G340" t="str">
        <f>VLOOKUP(E340&amp;"*",state_latlong_lookup!$A$1:$D$56,1,FALSE)</f>
        <v>IOWA</v>
      </c>
      <c r="H340" t="str">
        <f t="shared" si="11"/>
        <v>106_IA_00</v>
      </c>
      <c r="I340">
        <f>IF(B340=2012,IF(D340="00",K340,VLOOKUP(H340,district_latlong_lookup!$A$1:$F$439,5,FALSE)),0)</f>
        <v>0</v>
      </c>
      <c r="J340">
        <f>IF(B340=2012,IF(D340="00",L340,VLOOKUP(H340,district_latlong_lookup!$A$1:$F$439,6,FALSE)),0)</f>
        <v>0</v>
      </c>
      <c r="K340">
        <f>VLOOKUP(E340&amp;"*",state_latlong_lookup!$A$1:$D$56,3,FALSE)</f>
        <v>42.004600000000003</v>
      </c>
      <c r="L340">
        <f>VLOOKUP(E340&amp;"*",state_latlong_lookup!$A$1:$D$56,4,FALSE)</f>
        <v>-93.213999999999999</v>
      </c>
      <c r="M340">
        <v>100</v>
      </c>
      <c r="N340" t="str">
        <f t="shared" si="10"/>
        <v>Democrat</v>
      </c>
      <c r="O340" t="s">
        <v>262</v>
      </c>
      <c r="P340">
        <v>-0.48599999999999999</v>
      </c>
      <c r="Q340">
        <v>1578000</v>
      </c>
      <c r="R340" t="s">
        <v>1515</v>
      </c>
    </row>
    <row r="341" spans="1:18">
      <c r="A341">
        <v>106</v>
      </c>
      <c r="B341">
        <f>VLOOKUP(A341,year_congress_lookup!$A$1:$B$10,2)</f>
        <v>2000</v>
      </c>
      <c r="C341">
        <v>29523</v>
      </c>
      <c r="D341" s="1" t="s">
        <v>1794</v>
      </c>
      <c r="E341" t="s">
        <v>105</v>
      </c>
      <c r="F341" t="str">
        <f>VLOOKUP(E341&amp;"*",state_latlong_lookup!$A$1:$D$56,2,FALSE)</f>
        <v>KS</v>
      </c>
      <c r="G341" t="str">
        <f>VLOOKUP(E341&amp;"*",state_latlong_lookup!$A$1:$D$56,1,FALSE)</f>
        <v>KANSAS</v>
      </c>
      <c r="H341" t="str">
        <f t="shared" si="11"/>
        <v>106_KS_00</v>
      </c>
      <c r="I341">
        <f>IF(B341=2012,IF(D341="00",K341,VLOOKUP(H341,district_latlong_lookup!$A$1:$F$439,5,FALSE)),0)</f>
        <v>0</v>
      </c>
      <c r="J341">
        <f>IF(B341=2012,IF(D341="00",L341,VLOOKUP(H341,district_latlong_lookup!$A$1:$F$439,6,FALSE)),0)</f>
        <v>0</v>
      </c>
      <c r="K341">
        <f>VLOOKUP(E341&amp;"*",state_latlong_lookup!$A$1:$D$56,3,FALSE)</f>
        <v>38.511099999999999</v>
      </c>
      <c r="L341">
        <f>VLOOKUP(E341&amp;"*",state_latlong_lookup!$A$1:$D$56,4,FALSE)</f>
        <v>-96.8005</v>
      </c>
      <c r="M341">
        <v>200</v>
      </c>
      <c r="N341" t="str">
        <f t="shared" si="10"/>
        <v>Republican</v>
      </c>
      <c r="O341" t="s">
        <v>317</v>
      </c>
      <c r="P341">
        <v>0.45300000000000001</v>
      </c>
      <c r="Q341">
        <v>1904000</v>
      </c>
      <c r="R341" t="s">
        <v>1516</v>
      </c>
    </row>
    <row r="342" spans="1:18">
      <c r="A342">
        <v>106</v>
      </c>
      <c r="B342">
        <f>VLOOKUP(A342,year_congress_lookup!$A$1:$B$10,2)</f>
        <v>2000</v>
      </c>
      <c r="C342">
        <v>14852</v>
      </c>
      <c r="D342" s="1" t="s">
        <v>1794</v>
      </c>
      <c r="E342" t="s">
        <v>105</v>
      </c>
      <c r="F342" t="str">
        <f>VLOOKUP(E342&amp;"*",state_latlong_lookup!$A$1:$D$56,2,FALSE)</f>
        <v>KS</v>
      </c>
      <c r="G342" t="str">
        <f>VLOOKUP(E342&amp;"*",state_latlong_lookup!$A$1:$D$56,1,FALSE)</f>
        <v>KANSAS</v>
      </c>
      <c r="H342" t="str">
        <f t="shared" si="11"/>
        <v>106_KS_00</v>
      </c>
      <c r="I342">
        <f>IF(B342=2012,IF(D342="00",K342,VLOOKUP(H342,district_latlong_lookup!$A$1:$F$439,5,FALSE)),0)</f>
        <v>0</v>
      </c>
      <c r="J342">
        <f>IF(B342=2012,IF(D342="00",L342,VLOOKUP(H342,district_latlong_lookup!$A$1:$F$439,6,FALSE)),0)</f>
        <v>0</v>
      </c>
      <c r="K342">
        <f>VLOOKUP(E342&amp;"*",state_latlong_lookup!$A$1:$D$56,3,FALSE)</f>
        <v>38.511099999999999</v>
      </c>
      <c r="L342">
        <f>VLOOKUP(E342&amp;"*",state_latlong_lookup!$A$1:$D$56,4,FALSE)</f>
        <v>-96.8005</v>
      </c>
      <c r="M342">
        <v>200</v>
      </c>
      <c r="N342" t="str">
        <f t="shared" si="10"/>
        <v>Republican</v>
      </c>
      <c r="O342" t="s">
        <v>318</v>
      </c>
      <c r="P342">
        <v>0.379</v>
      </c>
      <c r="Q342">
        <v>2264000</v>
      </c>
      <c r="R342" t="s">
        <v>1517</v>
      </c>
    </row>
    <row r="343" spans="1:18">
      <c r="A343">
        <v>106</v>
      </c>
      <c r="B343">
        <f>VLOOKUP(A343,year_congress_lookup!$A$1:$B$10,2)</f>
        <v>2000</v>
      </c>
      <c r="C343">
        <v>15406</v>
      </c>
      <c r="D343" s="1" t="s">
        <v>1794</v>
      </c>
      <c r="E343" t="s">
        <v>25</v>
      </c>
      <c r="F343" t="str">
        <f>VLOOKUP(E343&amp;"*",state_latlong_lookup!$A$1:$D$56,2,FALSE)</f>
        <v>KY</v>
      </c>
      <c r="G343" t="str">
        <f>VLOOKUP(E343&amp;"*",state_latlong_lookup!$A$1:$D$56,1,FALSE)</f>
        <v>KENTUCKY</v>
      </c>
      <c r="H343" t="str">
        <f t="shared" si="11"/>
        <v>106_KY_00</v>
      </c>
      <c r="I343">
        <f>IF(B343=2012,IF(D343="00",K343,VLOOKUP(H343,district_latlong_lookup!$A$1:$F$439,5,FALSE)),0)</f>
        <v>0</v>
      </c>
      <c r="J343">
        <f>IF(B343=2012,IF(D343="00",L343,VLOOKUP(H343,district_latlong_lookup!$A$1:$F$439,6,FALSE)),0)</f>
        <v>0</v>
      </c>
      <c r="K343">
        <f>VLOOKUP(E343&amp;"*",state_latlong_lookup!$A$1:$D$56,3,FALSE)</f>
        <v>37.668999999999997</v>
      </c>
      <c r="L343">
        <f>VLOOKUP(E343&amp;"*",state_latlong_lookup!$A$1:$D$56,4,FALSE)</f>
        <v>-84.651399999999995</v>
      </c>
      <c r="M343">
        <v>200</v>
      </c>
      <c r="N343" t="str">
        <f t="shared" si="10"/>
        <v>Republican</v>
      </c>
      <c r="O343" t="s">
        <v>327</v>
      </c>
      <c r="P343">
        <v>0.58399999999999996</v>
      </c>
      <c r="Q343">
        <v>909000</v>
      </c>
      <c r="R343" t="s">
        <v>1518</v>
      </c>
    </row>
    <row r="344" spans="1:18">
      <c r="A344">
        <v>106</v>
      </c>
      <c r="B344">
        <f>VLOOKUP(A344,year_congress_lookup!$A$1:$B$10,2)</f>
        <v>2000</v>
      </c>
      <c r="C344">
        <v>14921</v>
      </c>
      <c r="D344" s="1" t="s">
        <v>1794</v>
      </c>
      <c r="E344" t="s">
        <v>25</v>
      </c>
      <c r="F344" t="str">
        <f>VLOOKUP(E344&amp;"*",state_latlong_lookup!$A$1:$D$56,2,FALSE)</f>
        <v>KY</v>
      </c>
      <c r="G344" t="str">
        <f>VLOOKUP(E344&amp;"*",state_latlong_lookup!$A$1:$D$56,1,FALSE)</f>
        <v>KENTUCKY</v>
      </c>
      <c r="H344" t="str">
        <f t="shared" si="11"/>
        <v>106_KY_00</v>
      </c>
      <c r="I344">
        <f>IF(B344=2012,IF(D344="00",K344,VLOOKUP(H344,district_latlong_lookup!$A$1:$F$439,5,FALSE)),0)</f>
        <v>0</v>
      </c>
      <c r="J344">
        <f>IF(B344=2012,IF(D344="00",L344,VLOOKUP(H344,district_latlong_lookup!$A$1:$F$439,6,FALSE)),0)</f>
        <v>0</v>
      </c>
      <c r="K344">
        <f>VLOOKUP(E344&amp;"*",state_latlong_lookup!$A$1:$D$56,3,FALSE)</f>
        <v>37.668999999999997</v>
      </c>
      <c r="L344">
        <f>VLOOKUP(E344&amp;"*",state_latlong_lookup!$A$1:$D$56,4,FALSE)</f>
        <v>-84.651399999999995</v>
      </c>
      <c r="M344">
        <v>200</v>
      </c>
      <c r="N344" t="str">
        <f t="shared" si="10"/>
        <v>Republican</v>
      </c>
      <c r="O344" t="s">
        <v>126</v>
      </c>
      <c r="P344">
        <v>0.42499999999999999</v>
      </c>
      <c r="Q344">
        <v>1399000</v>
      </c>
      <c r="R344" t="s">
        <v>1519</v>
      </c>
    </row>
    <row r="345" spans="1:18">
      <c r="A345">
        <v>106</v>
      </c>
      <c r="B345">
        <f>VLOOKUP(A345,year_congress_lookup!$A$1:$B$10,2)</f>
        <v>2000</v>
      </c>
      <c r="C345">
        <v>13056</v>
      </c>
      <c r="D345" s="1" t="s">
        <v>1794</v>
      </c>
      <c r="E345" t="s">
        <v>42</v>
      </c>
      <c r="F345" t="str">
        <f>VLOOKUP(E345&amp;"*",state_latlong_lookup!$A$1:$D$56,2,FALSE)</f>
        <v>LA</v>
      </c>
      <c r="G345" t="str">
        <f>VLOOKUP(E345&amp;"*",state_latlong_lookup!$A$1:$D$56,1,FALSE)</f>
        <v>LOUISIANNA</v>
      </c>
      <c r="H345" t="str">
        <f t="shared" si="11"/>
        <v>106_LA_00</v>
      </c>
      <c r="I345">
        <f>IF(B345=2012,IF(D345="00",K345,VLOOKUP(H345,district_latlong_lookup!$A$1:$F$439,5,FALSE)),0)</f>
        <v>0</v>
      </c>
      <c r="J345">
        <f>IF(B345=2012,IF(D345="00",L345,VLOOKUP(H345,district_latlong_lookup!$A$1:$F$439,6,FALSE)),0)</f>
        <v>0</v>
      </c>
      <c r="K345">
        <f>VLOOKUP(E345&amp;"*",state_latlong_lookup!$A$1:$D$56,3,FALSE)</f>
        <v>31.180099999999999</v>
      </c>
      <c r="L345">
        <f>VLOOKUP(E345&amp;"*",state_latlong_lookup!$A$1:$D$56,4,FALSE)</f>
        <v>-91.874899999999997</v>
      </c>
      <c r="M345">
        <v>100</v>
      </c>
      <c r="N345" t="str">
        <f t="shared" si="10"/>
        <v>Democrat</v>
      </c>
      <c r="O345" t="s">
        <v>263</v>
      </c>
      <c r="P345">
        <v>-0.14299999999999999</v>
      </c>
      <c r="Q345">
        <v>1619000</v>
      </c>
      <c r="R345" t="s">
        <v>1520</v>
      </c>
    </row>
    <row r="346" spans="1:18">
      <c r="A346">
        <v>106</v>
      </c>
      <c r="B346">
        <f>VLOOKUP(A346,year_congress_lookup!$A$1:$B$10,2)</f>
        <v>2000</v>
      </c>
      <c r="C346">
        <v>49702</v>
      </c>
      <c r="D346" s="1" t="s">
        <v>1794</v>
      </c>
      <c r="E346" t="s">
        <v>42</v>
      </c>
      <c r="F346" t="str">
        <f>VLOOKUP(E346&amp;"*",state_latlong_lookup!$A$1:$D$56,2,FALSE)</f>
        <v>LA</v>
      </c>
      <c r="G346" t="str">
        <f>VLOOKUP(E346&amp;"*",state_latlong_lookup!$A$1:$D$56,1,FALSE)</f>
        <v>LOUISIANNA</v>
      </c>
      <c r="H346" t="str">
        <f t="shared" si="11"/>
        <v>106_LA_00</v>
      </c>
      <c r="I346">
        <f>IF(B346=2012,IF(D346="00",K346,VLOOKUP(H346,district_latlong_lookup!$A$1:$F$439,5,FALSE)),0)</f>
        <v>0</v>
      </c>
      <c r="J346">
        <f>IF(B346=2012,IF(D346="00",L346,VLOOKUP(H346,district_latlong_lookup!$A$1:$F$439,6,FALSE)),0)</f>
        <v>0</v>
      </c>
      <c r="K346">
        <f>VLOOKUP(E346&amp;"*",state_latlong_lookup!$A$1:$D$56,3,FALSE)</f>
        <v>31.180099999999999</v>
      </c>
      <c r="L346">
        <f>VLOOKUP(E346&amp;"*",state_latlong_lookup!$A$1:$D$56,4,FALSE)</f>
        <v>-91.874899999999997</v>
      </c>
      <c r="M346">
        <v>100</v>
      </c>
      <c r="N346" t="str">
        <f t="shared" si="10"/>
        <v>Democrat</v>
      </c>
      <c r="O346" t="s">
        <v>319</v>
      </c>
      <c r="P346">
        <v>-0.24199999999999999</v>
      </c>
      <c r="Q346">
        <v>352000</v>
      </c>
      <c r="R346" t="s">
        <v>1521</v>
      </c>
    </row>
    <row r="347" spans="1:18">
      <c r="A347">
        <v>106</v>
      </c>
      <c r="B347">
        <f>VLOOKUP(A347,year_congress_lookup!$A$1:$B$10,2)</f>
        <v>2000</v>
      </c>
      <c r="C347">
        <v>49703</v>
      </c>
      <c r="D347" s="1" t="s">
        <v>1794</v>
      </c>
      <c r="E347" t="s">
        <v>49</v>
      </c>
      <c r="F347" t="str">
        <f>VLOOKUP(E347&amp;"*",state_latlong_lookup!$A$1:$D$56,2,FALSE)</f>
        <v>ME</v>
      </c>
      <c r="G347" t="str">
        <f>VLOOKUP(E347&amp;"*",state_latlong_lookup!$A$1:$D$56,1,FALSE)</f>
        <v>MAINE</v>
      </c>
      <c r="H347" t="str">
        <f t="shared" si="11"/>
        <v>106_ME_00</v>
      </c>
      <c r="I347">
        <f>IF(B347=2012,IF(D347="00",K347,VLOOKUP(H347,district_latlong_lookup!$A$1:$F$439,5,FALSE)),0)</f>
        <v>0</v>
      </c>
      <c r="J347">
        <f>IF(B347=2012,IF(D347="00",L347,VLOOKUP(H347,district_latlong_lookup!$A$1:$F$439,6,FALSE)),0)</f>
        <v>0</v>
      </c>
      <c r="K347">
        <f>VLOOKUP(E347&amp;"*",state_latlong_lookup!$A$1:$D$56,3,FALSE)</f>
        <v>44.607399999999998</v>
      </c>
      <c r="L347">
        <f>VLOOKUP(E347&amp;"*",state_latlong_lookup!$A$1:$D$56,4,FALSE)</f>
        <v>-69.3977</v>
      </c>
      <c r="M347">
        <v>200</v>
      </c>
      <c r="N347" t="str">
        <f t="shared" si="10"/>
        <v>Republican</v>
      </c>
      <c r="O347" t="s">
        <v>320</v>
      </c>
      <c r="P347">
        <v>7.4999999999999997E-2</v>
      </c>
      <c r="Q347">
        <v>1012000</v>
      </c>
      <c r="R347" t="s">
        <v>1522</v>
      </c>
    </row>
    <row r="348" spans="1:18">
      <c r="A348">
        <v>106</v>
      </c>
      <c r="B348">
        <f>VLOOKUP(A348,year_congress_lookup!$A$1:$B$10,2)</f>
        <v>2000</v>
      </c>
      <c r="C348">
        <v>14661</v>
      </c>
      <c r="D348" s="1" t="s">
        <v>1794</v>
      </c>
      <c r="E348" t="s">
        <v>49</v>
      </c>
      <c r="F348" t="str">
        <f>VLOOKUP(E348&amp;"*",state_latlong_lookup!$A$1:$D$56,2,FALSE)</f>
        <v>ME</v>
      </c>
      <c r="G348" t="str">
        <f>VLOOKUP(E348&amp;"*",state_latlong_lookup!$A$1:$D$56,1,FALSE)</f>
        <v>MAINE</v>
      </c>
      <c r="H348" t="str">
        <f t="shared" si="11"/>
        <v>106_ME_00</v>
      </c>
      <c r="I348">
        <f>IF(B348=2012,IF(D348="00",K348,VLOOKUP(H348,district_latlong_lookup!$A$1:$F$439,5,FALSE)),0)</f>
        <v>0</v>
      </c>
      <c r="J348">
        <f>IF(B348=2012,IF(D348="00",L348,VLOOKUP(H348,district_latlong_lookup!$A$1:$F$439,6,FALSE)),0)</f>
        <v>0</v>
      </c>
      <c r="K348">
        <f>VLOOKUP(E348&amp;"*",state_latlong_lookup!$A$1:$D$56,3,FALSE)</f>
        <v>44.607399999999998</v>
      </c>
      <c r="L348">
        <f>VLOOKUP(E348&amp;"*",state_latlong_lookup!$A$1:$D$56,4,FALSE)</f>
        <v>-69.3977</v>
      </c>
      <c r="M348">
        <v>200</v>
      </c>
      <c r="N348" t="str">
        <f t="shared" si="10"/>
        <v>Republican</v>
      </c>
      <c r="O348" t="s">
        <v>302</v>
      </c>
      <c r="P348">
        <v>3.2000000000000001E-2</v>
      </c>
      <c r="Q348">
        <v>1180000</v>
      </c>
      <c r="R348" t="s">
        <v>1523</v>
      </c>
    </row>
    <row r="349" spans="1:18">
      <c r="A349">
        <v>106</v>
      </c>
      <c r="B349">
        <f>VLOOKUP(A349,year_congress_lookup!$A$1:$B$10,2)</f>
        <v>2000</v>
      </c>
      <c r="C349">
        <v>14440</v>
      </c>
      <c r="D349" s="1" t="s">
        <v>1794</v>
      </c>
      <c r="E349" t="s">
        <v>5</v>
      </c>
      <c r="F349" t="str">
        <f>VLOOKUP(E349&amp;"*",state_latlong_lookup!$A$1:$D$56,2,FALSE)</f>
        <v>MD</v>
      </c>
      <c r="G349" t="str">
        <f>VLOOKUP(E349&amp;"*",state_latlong_lookup!$A$1:$D$56,1,FALSE)</f>
        <v>MARYLAND</v>
      </c>
      <c r="H349" t="str">
        <f t="shared" si="11"/>
        <v>106_MD_00</v>
      </c>
      <c r="I349">
        <f>IF(B349=2012,IF(D349="00",K349,VLOOKUP(H349,district_latlong_lookup!$A$1:$F$439,5,FALSE)),0)</f>
        <v>0</v>
      </c>
      <c r="J349">
        <f>IF(B349=2012,IF(D349="00",L349,VLOOKUP(H349,district_latlong_lookup!$A$1:$F$439,6,FALSE)),0)</f>
        <v>0</v>
      </c>
      <c r="K349">
        <f>VLOOKUP(E349&amp;"*",state_latlong_lookup!$A$1:$D$56,3,FALSE)</f>
        <v>39.072400000000002</v>
      </c>
      <c r="L349">
        <f>VLOOKUP(E349&amp;"*",state_latlong_lookup!$A$1:$D$56,4,FALSE)</f>
        <v>-76.790199999999999</v>
      </c>
      <c r="M349">
        <v>100</v>
      </c>
      <c r="N349" t="str">
        <f t="shared" si="10"/>
        <v>Democrat</v>
      </c>
      <c r="O349" t="s">
        <v>266</v>
      </c>
      <c r="P349">
        <v>-0.40600000000000003</v>
      </c>
      <c r="Q349">
        <v>1358000</v>
      </c>
      <c r="R349" t="s">
        <v>1524</v>
      </c>
    </row>
    <row r="350" spans="1:18">
      <c r="A350">
        <v>106</v>
      </c>
      <c r="B350">
        <f>VLOOKUP(A350,year_congress_lookup!$A$1:$B$10,2)</f>
        <v>2000</v>
      </c>
      <c r="C350">
        <v>13039</v>
      </c>
      <c r="D350" s="1" t="s">
        <v>1794</v>
      </c>
      <c r="E350" t="s">
        <v>5</v>
      </c>
      <c r="F350" t="str">
        <f>VLOOKUP(E350&amp;"*",state_latlong_lookup!$A$1:$D$56,2,FALSE)</f>
        <v>MD</v>
      </c>
      <c r="G350" t="str">
        <f>VLOOKUP(E350&amp;"*",state_latlong_lookup!$A$1:$D$56,1,FALSE)</f>
        <v>MARYLAND</v>
      </c>
      <c r="H350" t="str">
        <f t="shared" si="11"/>
        <v>106_MD_00</v>
      </c>
      <c r="I350">
        <f>IF(B350=2012,IF(D350="00",K350,VLOOKUP(H350,district_latlong_lookup!$A$1:$F$439,5,FALSE)),0)</f>
        <v>0</v>
      </c>
      <c r="J350">
        <f>IF(B350=2012,IF(D350="00",L350,VLOOKUP(H350,district_latlong_lookup!$A$1:$F$439,6,FALSE)),0)</f>
        <v>0</v>
      </c>
      <c r="K350">
        <f>VLOOKUP(E350&amp;"*",state_latlong_lookup!$A$1:$D$56,3,FALSE)</f>
        <v>39.072400000000002</v>
      </c>
      <c r="L350">
        <f>VLOOKUP(E350&amp;"*",state_latlong_lookup!$A$1:$D$56,4,FALSE)</f>
        <v>-76.790199999999999</v>
      </c>
      <c r="M350">
        <v>100</v>
      </c>
      <c r="N350" t="str">
        <f t="shared" si="10"/>
        <v>Democrat</v>
      </c>
      <c r="O350" t="s">
        <v>228</v>
      </c>
      <c r="P350">
        <v>-0.48199999999999998</v>
      </c>
      <c r="Q350">
        <v>0</v>
      </c>
    </row>
    <row r="351" spans="1:18">
      <c r="A351">
        <v>106</v>
      </c>
      <c r="B351">
        <f>VLOOKUP(A351,year_congress_lookup!$A$1:$B$10,2)</f>
        <v>2000</v>
      </c>
      <c r="C351">
        <v>10808</v>
      </c>
      <c r="D351" s="1" t="s">
        <v>1794</v>
      </c>
      <c r="E351" t="s">
        <v>6</v>
      </c>
      <c r="F351" t="str">
        <f>VLOOKUP(E351&amp;"*",state_latlong_lookup!$A$1:$D$56,2,FALSE)</f>
        <v>MA</v>
      </c>
      <c r="G351" t="str">
        <f>VLOOKUP(E351&amp;"*",state_latlong_lookup!$A$1:$D$56,1,FALSE)</f>
        <v>MASSACHUSETTS</v>
      </c>
      <c r="H351" t="str">
        <f t="shared" si="11"/>
        <v>106_MA_00</v>
      </c>
      <c r="I351">
        <f>IF(B351=2012,IF(D351="00",K351,VLOOKUP(H351,district_latlong_lookup!$A$1:$F$439,5,FALSE)),0)</f>
        <v>0</v>
      </c>
      <c r="J351">
        <f>IF(B351=2012,IF(D351="00",L351,VLOOKUP(H351,district_latlong_lookup!$A$1:$F$439,6,FALSE)),0)</f>
        <v>0</v>
      </c>
      <c r="K351">
        <f>VLOOKUP(E351&amp;"*",state_latlong_lookup!$A$1:$D$56,3,FALSE)</f>
        <v>42.237299999999998</v>
      </c>
      <c r="L351">
        <f>VLOOKUP(E351&amp;"*",state_latlong_lookup!$A$1:$D$56,4,FALSE)</f>
        <v>-71.531400000000005</v>
      </c>
      <c r="M351">
        <v>100</v>
      </c>
      <c r="N351" t="str">
        <f t="shared" si="10"/>
        <v>Democrat</v>
      </c>
      <c r="O351" t="s">
        <v>247</v>
      </c>
      <c r="P351">
        <v>-0.49199999999999999</v>
      </c>
      <c r="Q351">
        <v>1375000</v>
      </c>
      <c r="R351" t="s">
        <v>1525</v>
      </c>
    </row>
    <row r="352" spans="1:18">
      <c r="A352">
        <v>106</v>
      </c>
      <c r="B352">
        <f>VLOOKUP(A352,year_congress_lookup!$A$1:$B$10,2)</f>
        <v>2000</v>
      </c>
      <c r="C352">
        <v>14920</v>
      </c>
      <c r="D352" s="1" t="s">
        <v>1794</v>
      </c>
      <c r="E352" t="s">
        <v>6</v>
      </c>
      <c r="F352" t="str">
        <f>VLOOKUP(E352&amp;"*",state_latlong_lookup!$A$1:$D$56,2,FALSE)</f>
        <v>MA</v>
      </c>
      <c r="G352" t="str">
        <f>VLOOKUP(E352&amp;"*",state_latlong_lookup!$A$1:$D$56,1,FALSE)</f>
        <v>MASSACHUSETTS</v>
      </c>
      <c r="H352" t="str">
        <f t="shared" si="11"/>
        <v>106_MA_00</v>
      </c>
      <c r="I352">
        <f>IF(B352=2012,IF(D352="00",K352,VLOOKUP(H352,district_latlong_lookup!$A$1:$F$439,5,FALSE)),0)</f>
        <v>0</v>
      </c>
      <c r="J352">
        <f>IF(B352=2012,IF(D352="00",L352,VLOOKUP(H352,district_latlong_lookup!$A$1:$F$439,6,FALSE)),0)</f>
        <v>0</v>
      </c>
      <c r="K352">
        <f>VLOOKUP(E352&amp;"*",state_latlong_lookup!$A$1:$D$56,3,FALSE)</f>
        <v>42.237299999999998</v>
      </c>
      <c r="L352">
        <f>VLOOKUP(E352&amp;"*",state_latlong_lookup!$A$1:$D$56,4,FALSE)</f>
        <v>-71.531400000000005</v>
      </c>
      <c r="M352">
        <v>100</v>
      </c>
      <c r="N352" t="str">
        <f t="shared" si="10"/>
        <v>Democrat</v>
      </c>
      <c r="O352" t="s">
        <v>267</v>
      </c>
      <c r="P352">
        <v>-0.40799999999999997</v>
      </c>
      <c r="Q352">
        <v>0</v>
      </c>
    </row>
    <row r="353" spans="1:18">
      <c r="A353">
        <v>106</v>
      </c>
      <c r="B353">
        <f>VLOOKUP(A353,year_congress_lookup!$A$1:$B$10,2)</f>
        <v>2000</v>
      </c>
      <c r="C353">
        <v>49500</v>
      </c>
      <c r="D353" s="1" t="s">
        <v>1794</v>
      </c>
      <c r="E353" t="s">
        <v>64</v>
      </c>
      <c r="F353" t="str">
        <f>VLOOKUP(E353&amp;"*",state_latlong_lookup!$A$1:$D$56,2,FALSE)</f>
        <v>MI</v>
      </c>
      <c r="G353" t="str">
        <f>VLOOKUP(E353&amp;"*",state_latlong_lookup!$A$1:$D$56,1,FALSE)</f>
        <v>MICHIGAN</v>
      </c>
      <c r="H353" t="str">
        <f t="shared" si="11"/>
        <v>106_MI_00</v>
      </c>
      <c r="I353">
        <f>IF(B353=2012,IF(D353="00",K353,VLOOKUP(H353,district_latlong_lookup!$A$1:$F$439,5,FALSE)),0)</f>
        <v>0</v>
      </c>
      <c r="J353">
        <f>IF(B353=2012,IF(D353="00",L353,VLOOKUP(H353,district_latlong_lookup!$A$1:$F$439,6,FALSE)),0)</f>
        <v>0</v>
      </c>
      <c r="K353">
        <f>VLOOKUP(E353&amp;"*",state_latlong_lookup!$A$1:$D$56,3,FALSE)</f>
        <v>43.3504</v>
      </c>
      <c r="L353">
        <f>VLOOKUP(E353&amp;"*",state_latlong_lookup!$A$1:$D$56,4,FALSE)</f>
        <v>-84.560299999999998</v>
      </c>
      <c r="M353">
        <v>200</v>
      </c>
      <c r="N353" t="str">
        <f t="shared" si="10"/>
        <v>Republican</v>
      </c>
      <c r="O353" t="s">
        <v>303</v>
      </c>
      <c r="P353">
        <v>0.29799999999999999</v>
      </c>
      <c r="Q353">
        <v>729000</v>
      </c>
      <c r="R353" t="s">
        <v>1526</v>
      </c>
    </row>
    <row r="354" spans="1:18">
      <c r="A354">
        <v>106</v>
      </c>
      <c r="B354">
        <f>VLOOKUP(A354,year_congress_lookup!$A$1:$B$10,2)</f>
        <v>2000</v>
      </c>
      <c r="C354">
        <v>14709</v>
      </c>
      <c r="D354" s="1" t="s">
        <v>1794</v>
      </c>
      <c r="E354" t="s">
        <v>64</v>
      </c>
      <c r="F354" t="str">
        <f>VLOOKUP(E354&amp;"*",state_latlong_lookup!$A$1:$D$56,2,FALSE)</f>
        <v>MI</v>
      </c>
      <c r="G354" t="str">
        <f>VLOOKUP(E354&amp;"*",state_latlong_lookup!$A$1:$D$56,1,FALSE)</f>
        <v>MICHIGAN</v>
      </c>
      <c r="H354" t="str">
        <f t="shared" si="11"/>
        <v>106_MI_00</v>
      </c>
      <c r="I354">
        <f>IF(B354=2012,IF(D354="00",K354,VLOOKUP(H354,district_latlong_lookup!$A$1:$F$439,5,FALSE)),0)</f>
        <v>0</v>
      </c>
      <c r="J354">
        <f>IF(B354=2012,IF(D354="00",L354,VLOOKUP(H354,district_latlong_lookup!$A$1:$F$439,6,FALSE)),0)</f>
        <v>0</v>
      </c>
      <c r="K354">
        <f>VLOOKUP(E354&amp;"*",state_latlong_lookup!$A$1:$D$56,3,FALSE)</f>
        <v>43.3504</v>
      </c>
      <c r="L354">
        <f>VLOOKUP(E354&amp;"*",state_latlong_lookup!$A$1:$D$56,4,FALSE)</f>
        <v>-84.560299999999998</v>
      </c>
      <c r="M354">
        <v>100</v>
      </c>
      <c r="N354" t="str">
        <f t="shared" si="10"/>
        <v>Democrat</v>
      </c>
      <c r="O354" t="s">
        <v>248</v>
      </c>
      <c r="P354">
        <v>-0.44400000000000001</v>
      </c>
      <c r="Q354">
        <v>1151000</v>
      </c>
      <c r="R354" t="s">
        <v>1527</v>
      </c>
    </row>
    <row r="355" spans="1:18">
      <c r="A355">
        <v>106</v>
      </c>
      <c r="B355">
        <f>VLOOKUP(A355,year_congress_lookup!$A$1:$B$10,2)</f>
        <v>2000</v>
      </c>
      <c r="C355">
        <v>29367</v>
      </c>
      <c r="D355" s="1" t="s">
        <v>1794</v>
      </c>
      <c r="E355" t="s">
        <v>98</v>
      </c>
      <c r="F355" t="str">
        <f>VLOOKUP(E355&amp;"*",state_latlong_lookup!$A$1:$D$56,2,FALSE)</f>
        <v>MN</v>
      </c>
      <c r="G355" t="str">
        <f>VLOOKUP(E355&amp;"*",state_latlong_lookup!$A$1:$D$56,1,FALSE)</f>
        <v>MINNESOTA</v>
      </c>
      <c r="H355" t="str">
        <f t="shared" si="11"/>
        <v>106_MN_00</v>
      </c>
      <c r="I355">
        <f>IF(B355=2012,IF(D355="00",K355,VLOOKUP(H355,district_latlong_lookup!$A$1:$F$439,5,FALSE)),0)</f>
        <v>0</v>
      </c>
      <c r="J355">
        <f>IF(B355=2012,IF(D355="00",L355,VLOOKUP(H355,district_latlong_lookup!$A$1:$F$439,6,FALSE)),0)</f>
        <v>0</v>
      </c>
      <c r="K355">
        <f>VLOOKUP(E355&amp;"*",state_latlong_lookup!$A$1:$D$56,3,FALSE)</f>
        <v>45.732599999999998</v>
      </c>
      <c r="L355">
        <f>VLOOKUP(E355&amp;"*",state_latlong_lookup!$A$1:$D$56,4,FALSE)</f>
        <v>-93.919600000000003</v>
      </c>
      <c r="M355">
        <v>200</v>
      </c>
      <c r="N355" t="str">
        <f t="shared" si="10"/>
        <v>Republican</v>
      </c>
      <c r="O355" t="s">
        <v>304</v>
      </c>
      <c r="P355">
        <v>0.51500000000000001</v>
      </c>
      <c r="Q355">
        <v>1607000</v>
      </c>
      <c r="R355" t="s">
        <v>1528</v>
      </c>
    </row>
    <row r="356" spans="1:18">
      <c r="A356">
        <v>106</v>
      </c>
      <c r="B356">
        <f>VLOOKUP(A356,year_congress_lookup!$A$1:$B$10,2)</f>
        <v>2000</v>
      </c>
      <c r="C356">
        <v>49101</v>
      </c>
      <c r="D356" s="1" t="s">
        <v>1794</v>
      </c>
      <c r="E356" t="s">
        <v>98</v>
      </c>
      <c r="F356" t="str">
        <f>VLOOKUP(E356&amp;"*",state_latlong_lookup!$A$1:$D$56,2,FALSE)</f>
        <v>MN</v>
      </c>
      <c r="G356" t="str">
        <f>VLOOKUP(E356&amp;"*",state_latlong_lookup!$A$1:$D$56,1,FALSE)</f>
        <v>MINNESOTA</v>
      </c>
      <c r="H356" t="str">
        <f t="shared" si="11"/>
        <v>106_MN_00</v>
      </c>
      <c r="I356">
        <f>IF(B356=2012,IF(D356="00",K356,VLOOKUP(H356,district_latlong_lookup!$A$1:$F$439,5,FALSE)),0)</f>
        <v>0</v>
      </c>
      <c r="J356">
        <f>IF(B356=2012,IF(D356="00",L356,VLOOKUP(H356,district_latlong_lookup!$A$1:$F$439,6,FALSE)),0)</f>
        <v>0</v>
      </c>
      <c r="K356">
        <f>VLOOKUP(E356&amp;"*",state_latlong_lookup!$A$1:$D$56,3,FALSE)</f>
        <v>45.732599999999998</v>
      </c>
      <c r="L356">
        <f>VLOOKUP(E356&amp;"*",state_latlong_lookup!$A$1:$D$56,4,FALSE)</f>
        <v>-93.919600000000003</v>
      </c>
      <c r="M356">
        <v>100</v>
      </c>
      <c r="N356" t="str">
        <f t="shared" si="10"/>
        <v>Democrat</v>
      </c>
      <c r="O356" t="s">
        <v>268</v>
      </c>
      <c r="P356">
        <v>-0.69699999999999995</v>
      </c>
      <c r="Q356">
        <v>44000</v>
      </c>
      <c r="R356" t="s">
        <v>1529</v>
      </c>
    </row>
    <row r="357" spans="1:18">
      <c r="A357">
        <v>106</v>
      </c>
      <c r="B357">
        <f>VLOOKUP(A357,year_congress_lookup!$A$1:$B$10,2)</f>
        <v>2000</v>
      </c>
      <c r="C357">
        <v>14009</v>
      </c>
      <c r="D357" s="1" t="s">
        <v>1794</v>
      </c>
      <c r="E357" t="s">
        <v>47</v>
      </c>
      <c r="F357" t="str">
        <f>VLOOKUP(E357&amp;"*",state_latlong_lookup!$A$1:$D$56,2,FALSE)</f>
        <v>MS</v>
      </c>
      <c r="G357" t="str">
        <f>VLOOKUP(E357&amp;"*",state_latlong_lookup!$A$1:$D$56,1,FALSE)</f>
        <v>MISSISSIPPI</v>
      </c>
      <c r="H357" t="str">
        <f t="shared" si="11"/>
        <v>106_MS_00</v>
      </c>
      <c r="I357">
        <f>IF(B357=2012,IF(D357="00",K357,VLOOKUP(H357,district_latlong_lookup!$A$1:$F$439,5,FALSE)),0)</f>
        <v>0</v>
      </c>
      <c r="J357">
        <f>IF(B357=2012,IF(D357="00",L357,VLOOKUP(H357,district_latlong_lookup!$A$1:$F$439,6,FALSE)),0)</f>
        <v>0</v>
      </c>
      <c r="K357">
        <f>VLOOKUP(E357&amp;"*",state_latlong_lookup!$A$1:$D$56,3,FALSE)</f>
        <v>32.767299999999999</v>
      </c>
      <c r="L357">
        <f>VLOOKUP(E357&amp;"*",state_latlong_lookup!$A$1:$D$56,4,FALSE)</f>
        <v>-89.681200000000004</v>
      </c>
      <c r="M357">
        <v>200</v>
      </c>
      <c r="N357" t="str">
        <f t="shared" si="10"/>
        <v>Republican</v>
      </c>
      <c r="O357" t="s">
        <v>269</v>
      </c>
      <c r="P357">
        <v>0.29399999999999998</v>
      </c>
      <c r="Q357">
        <v>742000</v>
      </c>
      <c r="R357" t="s">
        <v>1530</v>
      </c>
    </row>
    <row r="358" spans="1:18">
      <c r="A358">
        <v>106</v>
      </c>
      <c r="B358">
        <f>VLOOKUP(A358,year_congress_lookup!$A$1:$B$10,2)</f>
        <v>2000</v>
      </c>
      <c r="C358">
        <v>14031</v>
      </c>
      <c r="D358" s="1" t="s">
        <v>1794</v>
      </c>
      <c r="E358" t="s">
        <v>47</v>
      </c>
      <c r="F358" t="str">
        <f>VLOOKUP(E358&amp;"*",state_latlong_lookup!$A$1:$D$56,2,FALSE)</f>
        <v>MS</v>
      </c>
      <c r="G358" t="str">
        <f>VLOOKUP(E358&amp;"*",state_latlong_lookup!$A$1:$D$56,1,FALSE)</f>
        <v>MISSISSIPPI</v>
      </c>
      <c r="H358" t="str">
        <f t="shared" si="11"/>
        <v>106_MS_00</v>
      </c>
      <c r="I358">
        <f>IF(B358=2012,IF(D358="00",K358,VLOOKUP(H358,district_latlong_lookup!$A$1:$F$439,5,FALSE)),0)</f>
        <v>0</v>
      </c>
      <c r="J358">
        <f>IF(B358=2012,IF(D358="00",L358,VLOOKUP(H358,district_latlong_lookup!$A$1:$F$439,6,FALSE)),0)</f>
        <v>0</v>
      </c>
      <c r="K358">
        <f>VLOOKUP(E358&amp;"*",state_latlong_lookup!$A$1:$D$56,3,FALSE)</f>
        <v>32.767299999999999</v>
      </c>
      <c r="L358">
        <f>VLOOKUP(E358&amp;"*",state_latlong_lookup!$A$1:$D$56,4,FALSE)</f>
        <v>-89.681200000000004</v>
      </c>
      <c r="M358">
        <v>200</v>
      </c>
      <c r="N358" t="str">
        <f t="shared" si="10"/>
        <v>Republican</v>
      </c>
      <c r="O358" t="s">
        <v>270</v>
      </c>
      <c r="P358">
        <v>0.47599999999999998</v>
      </c>
      <c r="Q358">
        <v>1720000</v>
      </c>
      <c r="R358" t="s">
        <v>1531</v>
      </c>
    </row>
    <row r="359" spans="1:18">
      <c r="A359">
        <v>106</v>
      </c>
      <c r="B359">
        <f>VLOOKUP(A359,year_congress_lookup!$A$1:$B$10,2)</f>
        <v>2000</v>
      </c>
      <c r="C359">
        <v>49501</v>
      </c>
      <c r="D359" s="1" t="s">
        <v>1794</v>
      </c>
      <c r="E359" t="s">
        <v>51</v>
      </c>
      <c r="F359" t="str">
        <f>VLOOKUP(E359&amp;"*",state_latlong_lookup!$A$1:$D$56,2,FALSE)</f>
        <v>MO</v>
      </c>
      <c r="G359" t="str">
        <f>VLOOKUP(E359&amp;"*",state_latlong_lookup!$A$1:$D$56,1,FALSE)</f>
        <v>MISSOURI</v>
      </c>
      <c r="H359" t="str">
        <f t="shared" si="11"/>
        <v>106_MO_00</v>
      </c>
      <c r="I359">
        <f>IF(B359=2012,IF(D359="00",K359,VLOOKUP(H359,district_latlong_lookup!$A$1:$F$439,5,FALSE)),0)</f>
        <v>0</v>
      </c>
      <c r="J359">
        <f>IF(B359=2012,IF(D359="00",L359,VLOOKUP(H359,district_latlong_lookup!$A$1:$F$439,6,FALSE)),0)</f>
        <v>0</v>
      </c>
      <c r="K359">
        <f>VLOOKUP(E359&amp;"*",state_latlong_lookup!$A$1:$D$56,3,FALSE)</f>
        <v>38.462299999999999</v>
      </c>
      <c r="L359">
        <f>VLOOKUP(E359&amp;"*",state_latlong_lookup!$A$1:$D$56,4,FALSE)</f>
        <v>-92.302000000000007</v>
      </c>
      <c r="M359">
        <v>200</v>
      </c>
      <c r="N359" t="str">
        <f t="shared" si="10"/>
        <v>Republican</v>
      </c>
      <c r="O359" t="s">
        <v>305</v>
      </c>
      <c r="P359">
        <v>0.56499999999999995</v>
      </c>
      <c r="Q359">
        <v>15735000</v>
      </c>
      <c r="R359" t="s">
        <v>1532</v>
      </c>
    </row>
    <row r="360" spans="1:18">
      <c r="A360">
        <v>106</v>
      </c>
      <c r="B360">
        <f>VLOOKUP(A360,year_congress_lookup!$A$1:$B$10,2)</f>
        <v>2000</v>
      </c>
      <c r="C360">
        <v>15501</v>
      </c>
      <c r="D360" s="1" t="s">
        <v>1794</v>
      </c>
      <c r="E360" t="s">
        <v>51</v>
      </c>
      <c r="F360" t="str">
        <f>VLOOKUP(E360&amp;"*",state_latlong_lookup!$A$1:$D$56,2,FALSE)</f>
        <v>MO</v>
      </c>
      <c r="G360" t="str">
        <f>VLOOKUP(E360&amp;"*",state_latlong_lookup!$A$1:$D$56,1,FALSE)</f>
        <v>MISSOURI</v>
      </c>
      <c r="H360" t="str">
        <f t="shared" si="11"/>
        <v>106_MO_00</v>
      </c>
      <c r="I360">
        <f>IF(B360=2012,IF(D360="00",K360,VLOOKUP(H360,district_latlong_lookup!$A$1:$F$439,5,FALSE)),0)</f>
        <v>0</v>
      </c>
      <c r="J360">
        <f>IF(B360=2012,IF(D360="00",L360,VLOOKUP(H360,district_latlong_lookup!$A$1:$F$439,6,FALSE)),0)</f>
        <v>0</v>
      </c>
      <c r="K360">
        <f>VLOOKUP(E360&amp;"*",state_latlong_lookup!$A$1:$D$56,3,FALSE)</f>
        <v>38.462299999999999</v>
      </c>
      <c r="L360">
        <f>VLOOKUP(E360&amp;"*",state_latlong_lookup!$A$1:$D$56,4,FALSE)</f>
        <v>-92.302000000000007</v>
      </c>
      <c r="M360">
        <v>200</v>
      </c>
      <c r="N360" t="str">
        <f t="shared" si="10"/>
        <v>Republican</v>
      </c>
      <c r="O360" t="s">
        <v>271</v>
      </c>
      <c r="P360">
        <v>0.30299999999999999</v>
      </c>
      <c r="Q360">
        <v>2188000</v>
      </c>
      <c r="R360" t="s">
        <v>1533</v>
      </c>
    </row>
    <row r="361" spans="1:18">
      <c r="A361">
        <v>106</v>
      </c>
      <c r="B361">
        <f>VLOOKUP(A361,year_congress_lookup!$A$1:$B$10,2)</f>
        <v>2000</v>
      </c>
      <c r="C361">
        <v>14203</v>
      </c>
      <c r="D361" s="1" t="s">
        <v>1794</v>
      </c>
      <c r="E361" t="s">
        <v>127</v>
      </c>
      <c r="F361" t="str">
        <f>VLOOKUP(E361&amp;"*",state_latlong_lookup!$A$1:$D$56,2,FALSE)</f>
        <v>MT</v>
      </c>
      <c r="G361" t="str">
        <f>VLOOKUP(E361&amp;"*",state_latlong_lookup!$A$1:$D$56,1,FALSE)</f>
        <v>MONTANA</v>
      </c>
      <c r="H361" t="str">
        <f t="shared" si="11"/>
        <v>106_MT_00</v>
      </c>
      <c r="I361">
        <f>IF(B361=2012,IF(D361="00",K361,VLOOKUP(H361,district_latlong_lookup!$A$1:$F$439,5,FALSE)),0)</f>
        <v>0</v>
      </c>
      <c r="J361">
        <f>IF(B361=2012,IF(D361="00",L361,VLOOKUP(H361,district_latlong_lookup!$A$1:$F$439,6,FALSE)),0)</f>
        <v>0</v>
      </c>
      <c r="K361">
        <f>VLOOKUP(E361&amp;"*",state_latlong_lookup!$A$1:$D$56,3,FALSE)</f>
        <v>46.904800000000002</v>
      </c>
      <c r="L361">
        <f>VLOOKUP(E361&amp;"*",state_latlong_lookup!$A$1:$D$56,4,FALSE)</f>
        <v>-110.3261</v>
      </c>
      <c r="M361">
        <v>100</v>
      </c>
      <c r="N361" t="str">
        <f t="shared" si="10"/>
        <v>Democrat</v>
      </c>
      <c r="O361" t="s">
        <v>272</v>
      </c>
      <c r="P361">
        <v>-0.23100000000000001</v>
      </c>
      <c r="Q361">
        <v>1550000</v>
      </c>
      <c r="R361" t="s">
        <v>1534</v>
      </c>
    </row>
    <row r="362" spans="1:18">
      <c r="A362">
        <v>106</v>
      </c>
      <c r="B362">
        <f>VLOOKUP(A362,year_congress_lookup!$A$1:$B$10,2)</f>
        <v>2000</v>
      </c>
      <c r="C362">
        <v>15701</v>
      </c>
      <c r="D362" s="1" t="s">
        <v>1794</v>
      </c>
      <c r="E362" t="s">
        <v>127</v>
      </c>
      <c r="F362" t="str">
        <f>VLOOKUP(E362&amp;"*",state_latlong_lookup!$A$1:$D$56,2,FALSE)</f>
        <v>MT</v>
      </c>
      <c r="G362" t="str">
        <f>VLOOKUP(E362&amp;"*",state_latlong_lookup!$A$1:$D$56,1,FALSE)</f>
        <v>MONTANA</v>
      </c>
      <c r="H362" t="str">
        <f t="shared" si="11"/>
        <v>106_MT_00</v>
      </c>
      <c r="I362">
        <f>IF(B362=2012,IF(D362="00",K362,VLOOKUP(H362,district_latlong_lookup!$A$1:$F$439,5,FALSE)),0)</f>
        <v>0</v>
      </c>
      <c r="J362">
        <f>IF(B362=2012,IF(D362="00",L362,VLOOKUP(H362,district_latlong_lookup!$A$1:$F$439,6,FALSE)),0)</f>
        <v>0</v>
      </c>
      <c r="K362">
        <f>VLOOKUP(E362&amp;"*",state_latlong_lookup!$A$1:$D$56,3,FALSE)</f>
        <v>46.904800000000002</v>
      </c>
      <c r="L362">
        <f>VLOOKUP(E362&amp;"*",state_latlong_lookup!$A$1:$D$56,4,FALSE)</f>
        <v>-110.3261</v>
      </c>
      <c r="M362">
        <v>200</v>
      </c>
      <c r="N362" t="str">
        <f t="shared" si="10"/>
        <v>Republican</v>
      </c>
      <c r="O362" t="s">
        <v>273</v>
      </c>
      <c r="P362">
        <v>0.38700000000000001</v>
      </c>
      <c r="Q362">
        <v>2235000</v>
      </c>
      <c r="R362" t="s">
        <v>1535</v>
      </c>
    </row>
    <row r="363" spans="1:18">
      <c r="A363">
        <v>106</v>
      </c>
      <c r="B363">
        <f>VLOOKUP(A363,year_congress_lookup!$A$1:$B$10,2)</f>
        <v>2000</v>
      </c>
      <c r="C363">
        <v>49704</v>
      </c>
      <c r="D363" s="1" t="s">
        <v>1794</v>
      </c>
      <c r="E363" t="s">
        <v>117</v>
      </c>
      <c r="F363" t="str">
        <f>VLOOKUP(E363&amp;"*",state_latlong_lookup!$A$1:$D$56,2,FALSE)</f>
        <v>NE</v>
      </c>
      <c r="G363" t="str">
        <f>VLOOKUP(E363&amp;"*",state_latlong_lookup!$A$1:$D$56,1,FALSE)</f>
        <v>NEBRASKA</v>
      </c>
      <c r="H363" t="str">
        <f t="shared" si="11"/>
        <v>106_NE_00</v>
      </c>
      <c r="I363">
        <f>IF(B363=2012,IF(D363="00",K363,VLOOKUP(H363,district_latlong_lookup!$A$1:$F$439,5,FALSE)),0)</f>
        <v>0</v>
      </c>
      <c r="J363">
        <f>IF(B363=2012,IF(D363="00",L363,VLOOKUP(H363,district_latlong_lookup!$A$1:$F$439,6,FALSE)),0)</f>
        <v>0</v>
      </c>
      <c r="K363">
        <f>VLOOKUP(E363&amp;"*",state_latlong_lookup!$A$1:$D$56,3,FALSE)</f>
        <v>41.128900000000002</v>
      </c>
      <c r="L363">
        <f>VLOOKUP(E363&amp;"*",state_latlong_lookup!$A$1:$D$56,4,FALSE)</f>
        <v>-98.288300000000007</v>
      </c>
      <c r="M363">
        <v>200</v>
      </c>
      <c r="N363" t="str">
        <f t="shared" si="10"/>
        <v>Republican</v>
      </c>
      <c r="O363" t="s">
        <v>321</v>
      </c>
      <c r="P363">
        <v>0.35199999999999998</v>
      </c>
      <c r="Q363">
        <v>2397000</v>
      </c>
      <c r="R363" t="s">
        <v>1536</v>
      </c>
    </row>
    <row r="364" spans="1:18">
      <c r="A364">
        <v>106</v>
      </c>
      <c r="B364">
        <f>VLOOKUP(A364,year_congress_lookup!$A$1:$B$10,2)</f>
        <v>2000</v>
      </c>
      <c r="C364">
        <v>15702</v>
      </c>
      <c r="D364" s="1" t="s">
        <v>1794</v>
      </c>
      <c r="E364" t="s">
        <v>117</v>
      </c>
      <c r="F364" t="str">
        <f>VLOOKUP(E364&amp;"*",state_latlong_lookup!$A$1:$D$56,2,FALSE)</f>
        <v>NE</v>
      </c>
      <c r="G364" t="str">
        <f>VLOOKUP(E364&amp;"*",state_latlong_lookup!$A$1:$D$56,1,FALSE)</f>
        <v>NEBRASKA</v>
      </c>
      <c r="H364" t="str">
        <f t="shared" si="11"/>
        <v>106_NE_00</v>
      </c>
      <c r="I364">
        <f>IF(B364=2012,IF(D364="00",K364,VLOOKUP(H364,district_latlong_lookup!$A$1:$F$439,5,FALSE)),0)</f>
        <v>0</v>
      </c>
      <c r="J364">
        <f>IF(B364=2012,IF(D364="00",L364,VLOOKUP(H364,district_latlong_lookup!$A$1:$F$439,6,FALSE)),0)</f>
        <v>0</v>
      </c>
      <c r="K364">
        <f>VLOOKUP(E364&amp;"*",state_latlong_lookup!$A$1:$D$56,3,FALSE)</f>
        <v>41.128900000000002</v>
      </c>
      <c r="L364">
        <f>VLOOKUP(E364&amp;"*",state_latlong_lookup!$A$1:$D$56,4,FALSE)</f>
        <v>-98.288300000000007</v>
      </c>
      <c r="M364">
        <v>100</v>
      </c>
      <c r="N364" t="str">
        <f t="shared" si="10"/>
        <v>Democrat</v>
      </c>
      <c r="O364" t="s">
        <v>249</v>
      </c>
      <c r="P364">
        <v>-0.25700000000000001</v>
      </c>
      <c r="Q364">
        <v>2320000</v>
      </c>
      <c r="R364" t="s">
        <v>1537</v>
      </c>
    </row>
    <row r="365" spans="1:18">
      <c r="A365">
        <v>106</v>
      </c>
      <c r="B365">
        <f>VLOOKUP(A365,year_congress_lookup!$A$1:$B$10,2)</f>
        <v>2000</v>
      </c>
      <c r="C365">
        <v>15700</v>
      </c>
      <c r="D365" s="1" t="s">
        <v>1794</v>
      </c>
      <c r="E365" t="s">
        <v>110</v>
      </c>
      <c r="F365" t="str">
        <f>VLOOKUP(E365&amp;"*",state_latlong_lookup!$A$1:$D$56,2,FALSE)</f>
        <v>NV</v>
      </c>
      <c r="G365" t="str">
        <f>VLOOKUP(E365&amp;"*",state_latlong_lookup!$A$1:$D$56,1,FALSE)</f>
        <v>NEVADA</v>
      </c>
      <c r="H365" t="str">
        <f t="shared" si="11"/>
        <v>106_NV_00</v>
      </c>
      <c r="I365">
        <f>IF(B365=2012,IF(D365="00",K365,VLOOKUP(H365,district_latlong_lookup!$A$1:$F$439,5,FALSE)),0)</f>
        <v>0</v>
      </c>
      <c r="J365">
        <f>IF(B365=2012,IF(D365="00",L365,VLOOKUP(H365,district_latlong_lookup!$A$1:$F$439,6,FALSE)),0)</f>
        <v>0</v>
      </c>
      <c r="K365">
        <f>VLOOKUP(E365&amp;"*",state_latlong_lookup!$A$1:$D$56,3,FALSE)</f>
        <v>38.419899999999998</v>
      </c>
      <c r="L365">
        <f>VLOOKUP(E365&amp;"*",state_latlong_lookup!$A$1:$D$56,4,FALSE)</f>
        <v>-117.1219</v>
      </c>
      <c r="M365">
        <v>100</v>
      </c>
      <c r="N365" t="str">
        <f t="shared" si="10"/>
        <v>Democrat</v>
      </c>
      <c r="O365" t="s">
        <v>250</v>
      </c>
      <c r="P365">
        <v>-0.317</v>
      </c>
      <c r="Q365">
        <v>2086000</v>
      </c>
      <c r="R365" t="s">
        <v>1538</v>
      </c>
    </row>
    <row r="366" spans="1:18">
      <c r="A366">
        <v>106</v>
      </c>
      <c r="B366">
        <f>VLOOKUP(A366,year_congress_lookup!$A$1:$B$10,2)</f>
        <v>2000</v>
      </c>
      <c r="C366">
        <v>15054</v>
      </c>
      <c r="D366" s="1" t="s">
        <v>1794</v>
      </c>
      <c r="E366" t="s">
        <v>110</v>
      </c>
      <c r="F366" t="str">
        <f>VLOOKUP(E366&amp;"*",state_latlong_lookup!$A$1:$D$56,2,FALSE)</f>
        <v>NV</v>
      </c>
      <c r="G366" t="str">
        <f>VLOOKUP(E366&amp;"*",state_latlong_lookup!$A$1:$D$56,1,FALSE)</f>
        <v>NEVADA</v>
      </c>
      <c r="H366" t="str">
        <f t="shared" si="11"/>
        <v>106_NV_00</v>
      </c>
      <c r="I366">
        <f>IF(B366=2012,IF(D366="00",K366,VLOOKUP(H366,district_latlong_lookup!$A$1:$F$439,5,FALSE)),0)</f>
        <v>0</v>
      </c>
      <c r="J366">
        <f>IF(B366=2012,IF(D366="00",L366,VLOOKUP(H366,district_latlong_lookup!$A$1:$F$439,6,FALSE)),0)</f>
        <v>0</v>
      </c>
      <c r="K366">
        <f>VLOOKUP(E366&amp;"*",state_latlong_lookup!$A$1:$D$56,3,FALSE)</f>
        <v>38.419899999999998</v>
      </c>
      <c r="L366">
        <f>VLOOKUP(E366&amp;"*",state_latlong_lookup!$A$1:$D$56,4,FALSE)</f>
        <v>-117.1219</v>
      </c>
      <c r="M366">
        <v>100</v>
      </c>
      <c r="N366" t="str">
        <f t="shared" si="10"/>
        <v>Democrat</v>
      </c>
      <c r="O366" t="s">
        <v>96</v>
      </c>
      <c r="P366">
        <v>-0.316</v>
      </c>
      <c r="Q366">
        <v>0</v>
      </c>
    </row>
    <row r="367" spans="1:18">
      <c r="A367">
        <v>106</v>
      </c>
      <c r="B367">
        <f>VLOOKUP(A367,year_congress_lookup!$A$1:$B$10,2)</f>
        <v>2000</v>
      </c>
      <c r="C367">
        <v>14826</v>
      </c>
      <c r="D367" s="1" t="s">
        <v>1794</v>
      </c>
      <c r="E367" t="s">
        <v>7</v>
      </c>
      <c r="F367" t="str">
        <f>VLOOKUP(E367&amp;"*",state_latlong_lookup!$A$1:$D$56,2,FALSE)</f>
        <v>NH</v>
      </c>
      <c r="G367" t="str">
        <f>VLOOKUP(E367&amp;"*",state_latlong_lookup!$A$1:$D$56,1,FALSE)</f>
        <v>NEW HAMPSHIRE</v>
      </c>
      <c r="H367" t="str">
        <f t="shared" si="11"/>
        <v>106_NH_00</v>
      </c>
      <c r="I367">
        <f>IF(B367=2012,IF(D367="00",K367,VLOOKUP(H367,district_latlong_lookup!$A$1:$F$439,5,FALSE)),0)</f>
        <v>0</v>
      </c>
      <c r="J367">
        <f>IF(B367=2012,IF(D367="00",L367,VLOOKUP(H367,district_latlong_lookup!$A$1:$F$439,6,FALSE)),0)</f>
        <v>0</v>
      </c>
      <c r="K367">
        <f>VLOOKUP(E367&amp;"*",state_latlong_lookup!$A$1:$D$56,3,FALSE)</f>
        <v>43.410800000000002</v>
      </c>
      <c r="L367">
        <f>VLOOKUP(E367&amp;"*",state_latlong_lookup!$A$1:$D$56,4,FALSE)</f>
        <v>-71.565299999999993</v>
      </c>
      <c r="M367">
        <v>200</v>
      </c>
      <c r="N367" t="str">
        <f t="shared" si="10"/>
        <v>Republican</v>
      </c>
      <c r="O367" t="s">
        <v>293</v>
      </c>
      <c r="P367">
        <v>0.41099999999999998</v>
      </c>
      <c r="Q367">
        <v>689000</v>
      </c>
      <c r="R367" t="s">
        <v>1539</v>
      </c>
    </row>
    <row r="368" spans="1:18">
      <c r="A368">
        <v>106</v>
      </c>
      <c r="B368">
        <f>VLOOKUP(A368,year_congress_lookup!$A$1:$B$10,2)</f>
        <v>2000</v>
      </c>
      <c r="C368">
        <v>15116</v>
      </c>
      <c r="D368" s="1" t="s">
        <v>1794</v>
      </c>
      <c r="E368" t="s">
        <v>7</v>
      </c>
      <c r="F368" t="str">
        <f>VLOOKUP(E368&amp;"*",state_latlong_lookup!$A$1:$D$56,2,FALSE)</f>
        <v>NH</v>
      </c>
      <c r="G368" t="str">
        <f>VLOOKUP(E368&amp;"*",state_latlong_lookup!$A$1:$D$56,1,FALSE)</f>
        <v>NEW HAMPSHIRE</v>
      </c>
      <c r="H368" t="str">
        <f t="shared" si="11"/>
        <v>106_NH_00</v>
      </c>
      <c r="I368">
        <f>IF(B368=2012,IF(D368="00",K368,VLOOKUP(H368,district_latlong_lookup!$A$1:$F$439,5,FALSE)),0)</f>
        <v>0</v>
      </c>
      <c r="J368">
        <f>IF(B368=2012,IF(D368="00",L368,VLOOKUP(H368,district_latlong_lookup!$A$1:$F$439,6,FALSE)),0)</f>
        <v>0</v>
      </c>
      <c r="K368">
        <f>VLOOKUP(E368&amp;"*",state_latlong_lookup!$A$1:$D$56,3,FALSE)</f>
        <v>43.410800000000002</v>
      </c>
      <c r="L368">
        <f>VLOOKUP(E368&amp;"*",state_latlong_lookup!$A$1:$D$56,4,FALSE)</f>
        <v>-71.565299999999993</v>
      </c>
      <c r="M368">
        <v>200</v>
      </c>
      <c r="N368" t="str">
        <f t="shared" si="10"/>
        <v>Republican</v>
      </c>
      <c r="O368" t="s">
        <v>275</v>
      </c>
      <c r="P368">
        <v>0.74199999999999999</v>
      </c>
      <c r="Q368">
        <v>1102000</v>
      </c>
      <c r="R368" t="s">
        <v>1540</v>
      </c>
    </row>
    <row r="369" spans="1:18">
      <c r="A369">
        <v>106</v>
      </c>
      <c r="B369">
        <f>VLOOKUP(A369,year_congress_lookup!$A$1:$B$10,2)</f>
        <v>2000</v>
      </c>
      <c r="C369">
        <v>14914</v>
      </c>
      <c r="D369" s="1" t="s">
        <v>1794</v>
      </c>
      <c r="E369" t="s">
        <v>8</v>
      </c>
      <c r="F369" t="str">
        <f>VLOOKUP(E369&amp;"*",state_latlong_lookup!$A$1:$D$56,2,FALSE)</f>
        <v>NJ</v>
      </c>
      <c r="G369" t="str">
        <f>VLOOKUP(E369&amp;"*",state_latlong_lookup!$A$1:$D$56,1,FALSE)</f>
        <v>NEW JERSEY</v>
      </c>
      <c r="H369" t="str">
        <f t="shared" si="11"/>
        <v>106_NJ_00</v>
      </c>
      <c r="I369">
        <f>IF(B369=2012,IF(D369="00",K369,VLOOKUP(H369,district_latlong_lookup!$A$1:$F$439,5,FALSE)),0)</f>
        <v>0</v>
      </c>
      <c r="J369">
        <f>IF(B369=2012,IF(D369="00",L369,VLOOKUP(H369,district_latlong_lookup!$A$1:$F$439,6,FALSE)),0)</f>
        <v>0</v>
      </c>
      <c r="K369">
        <f>VLOOKUP(E369&amp;"*",state_latlong_lookup!$A$1:$D$56,3,FALSE)</f>
        <v>40.314</v>
      </c>
      <c r="L369">
        <f>VLOOKUP(E369&amp;"*",state_latlong_lookup!$A$1:$D$56,4,FALSE)</f>
        <v>-74.508899999999997</v>
      </c>
      <c r="M369">
        <v>100</v>
      </c>
      <c r="N369" t="str">
        <f t="shared" si="10"/>
        <v>Democrat</v>
      </c>
      <c r="O369" t="s">
        <v>239</v>
      </c>
      <c r="P369">
        <v>-0.45400000000000001</v>
      </c>
      <c r="Q369">
        <v>379000</v>
      </c>
      <c r="R369" t="s">
        <v>1541</v>
      </c>
    </row>
    <row r="370" spans="1:18">
      <c r="A370">
        <v>106</v>
      </c>
      <c r="B370">
        <f>VLOOKUP(A370,year_congress_lookup!$A$1:$B$10,2)</f>
        <v>2000</v>
      </c>
      <c r="C370">
        <v>15071</v>
      </c>
      <c r="D370" s="1" t="s">
        <v>1794</v>
      </c>
      <c r="E370" t="s">
        <v>8</v>
      </c>
      <c r="F370" t="str">
        <f>VLOOKUP(E370&amp;"*",state_latlong_lookup!$A$1:$D$56,2,FALSE)</f>
        <v>NJ</v>
      </c>
      <c r="G370" t="str">
        <f>VLOOKUP(E370&amp;"*",state_latlong_lookup!$A$1:$D$56,1,FALSE)</f>
        <v>NEW JERSEY</v>
      </c>
      <c r="H370" t="str">
        <f t="shared" si="11"/>
        <v>106_NJ_00</v>
      </c>
      <c r="I370">
        <f>IF(B370=2012,IF(D370="00",K370,VLOOKUP(H370,district_latlong_lookup!$A$1:$F$439,5,FALSE)),0)</f>
        <v>0</v>
      </c>
      <c r="J370">
        <f>IF(B370=2012,IF(D370="00",L370,VLOOKUP(H370,district_latlong_lookup!$A$1:$F$439,6,FALSE)),0)</f>
        <v>0</v>
      </c>
      <c r="K370">
        <f>VLOOKUP(E370&amp;"*",state_latlong_lookup!$A$1:$D$56,3,FALSE)</f>
        <v>40.314</v>
      </c>
      <c r="L370">
        <f>VLOOKUP(E370&amp;"*",state_latlong_lookup!$A$1:$D$56,4,FALSE)</f>
        <v>-74.508899999999997</v>
      </c>
      <c r="M370">
        <v>100</v>
      </c>
      <c r="N370" t="str">
        <f t="shared" si="10"/>
        <v>Democrat</v>
      </c>
      <c r="O370" t="s">
        <v>322</v>
      </c>
      <c r="P370">
        <v>-0.28599999999999998</v>
      </c>
      <c r="Q370">
        <v>0</v>
      </c>
      <c r="R370" t="s">
        <v>1542</v>
      </c>
    </row>
    <row r="371" spans="1:18">
      <c r="A371">
        <v>106</v>
      </c>
      <c r="B371">
        <f>VLOOKUP(A371,year_congress_lookup!$A$1:$B$10,2)</f>
        <v>2000</v>
      </c>
      <c r="C371">
        <v>14912</v>
      </c>
      <c r="D371" s="1" t="s">
        <v>1794</v>
      </c>
      <c r="E371" t="s">
        <v>156</v>
      </c>
      <c r="F371" t="str">
        <f>VLOOKUP(E371&amp;"*",state_latlong_lookup!$A$1:$D$56,2,FALSE)</f>
        <v>NM</v>
      </c>
      <c r="G371" t="str">
        <f>VLOOKUP(E371&amp;"*",state_latlong_lookup!$A$1:$D$56,1,FALSE)</f>
        <v>NEW MEXICO</v>
      </c>
      <c r="H371" t="str">
        <f t="shared" si="11"/>
        <v>106_NM_00</v>
      </c>
      <c r="I371">
        <f>IF(B371=2012,IF(D371="00",K371,VLOOKUP(H371,district_latlong_lookup!$A$1:$F$439,5,FALSE)),0)</f>
        <v>0</v>
      </c>
      <c r="J371">
        <f>IF(B371=2012,IF(D371="00",L371,VLOOKUP(H371,district_latlong_lookup!$A$1:$F$439,6,FALSE)),0)</f>
        <v>0</v>
      </c>
      <c r="K371">
        <f>VLOOKUP(E371&amp;"*",state_latlong_lookup!$A$1:$D$56,3,FALSE)</f>
        <v>34.837499999999999</v>
      </c>
      <c r="L371">
        <f>VLOOKUP(E371&amp;"*",state_latlong_lookup!$A$1:$D$56,4,FALSE)</f>
        <v>-106.2371</v>
      </c>
      <c r="M371">
        <v>100</v>
      </c>
      <c r="N371" t="str">
        <f t="shared" si="10"/>
        <v>Democrat</v>
      </c>
      <c r="O371" t="s">
        <v>240</v>
      </c>
      <c r="P371">
        <v>-0.315</v>
      </c>
      <c r="Q371">
        <v>0</v>
      </c>
    </row>
    <row r="372" spans="1:18">
      <c r="A372">
        <v>106</v>
      </c>
      <c r="B372">
        <f>VLOOKUP(A372,year_congress_lookup!$A$1:$B$10,2)</f>
        <v>2000</v>
      </c>
      <c r="C372">
        <v>14103</v>
      </c>
      <c r="D372" s="1" t="s">
        <v>1794</v>
      </c>
      <c r="E372" t="s">
        <v>156</v>
      </c>
      <c r="F372" t="str">
        <f>VLOOKUP(E372&amp;"*",state_latlong_lookup!$A$1:$D$56,2,FALSE)</f>
        <v>NM</v>
      </c>
      <c r="G372" t="str">
        <f>VLOOKUP(E372&amp;"*",state_latlong_lookup!$A$1:$D$56,1,FALSE)</f>
        <v>NEW MEXICO</v>
      </c>
      <c r="H372" t="str">
        <f t="shared" si="11"/>
        <v>106_NM_00</v>
      </c>
      <c r="I372">
        <f>IF(B372=2012,IF(D372="00",K372,VLOOKUP(H372,district_latlong_lookup!$A$1:$F$439,5,FALSE)),0)</f>
        <v>0</v>
      </c>
      <c r="J372">
        <f>IF(B372=2012,IF(D372="00",L372,VLOOKUP(H372,district_latlong_lookup!$A$1:$F$439,6,FALSE)),0)</f>
        <v>0</v>
      </c>
      <c r="K372">
        <f>VLOOKUP(E372&amp;"*",state_latlong_lookup!$A$1:$D$56,3,FALSE)</f>
        <v>34.837499999999999</v>
      </c>
      <c r="L372">
        <f>VLOOKUP(E372&amp;"*",state_latlong_lookup!$A$1:$D$56,4,FALSE)</f>
        <v>-106.2371</v>
      </c>
      <c r="M372">
        <v>200</v>
      </c>
      <c r="N372" t="str">
        <f t="shared" si="10"/>
        <v>Republican</v>
      </c>
      <c r="O372" t="s">
        <v>222</v>
      </c>
      <c r="P372">
        <v>0.247</v>
      </c>
      <c r="Q372">
        <v>972000</v>
      </c>
      <c r="R372" t="s">
        <v>1543</v>
      </c>
    </row>
    <row r="373" spans="1:18">
      <c r="A373">
        <v>106</v>
      </c>
      <c r="B373">
        <f>VLOOKUP(A373,year_congress_lookup!$A$1:$B$10,2)</f>
        <v>2000</v>
      </c>
      <c r="C373">
        <v>14508</v>
      </c>
      <c r="D373" s="1" t="s">
        <v>1794</v>
      </c>
      <c r="E373" t="s">
        <v>9</v>
      </c>
      <c r="F373" t="str">
        <f>VLOOKUP(E373&amp;"*",state_latlong_lookup!$A$1:$D$56,2,FALSE)</f>
        <v>NY</v>
      </c>
      <c r="G373" t="str">
        <f>VLOOKUP(E373&amp;"*",state_latlong_lookup!$A$1:$D$56,1,FALSE)</f>
        <v>NEW YORK</v>
      </c>
      <c r="H373" t="str">
        <f t="shared" si="11"/>
        <v>106_NY_00</v>
      </c>
      <c r="I373">
        <f>IF(B373=2012,IF(D373="00",K373,VLOOKUP(H373,district_latlong_lookup!$A$1:$F$439,5,FALSE)),0)</f>
        <v>0</v>
      </c>
      <c r="J373">
        <f>IF(B373=2012,IF(D373="00",L373,VLOOKUP(H373,district_latlong_lookup!$A$1:$F$439,6,FALSE)),0)</f>
        <v>0</v>
      </c>
      <c r="K373">
        <f>VLOOKUP(E373&amp;"*",state_latlong_lookup!$A$1:$D$56,3,FALSE)</f>
        <v>42.149700000000003</v>
      </c>
      <c r="L373">
        <f>VLOOKUP(E373&amp;"*",state_latlong_lookup!$A$1:$D$56,4,FALSE)</f>
        <v>-74.938400000000001</v>
      </c>
      <c r="M373">
        <v>100</v>
      </c>
      <c r="N373" t="str">
        <f t="shared" si="10"/>
        <v>Democrat</v>
      </c>
      <c r="O373" t="s">
        <v>231</v>
      </c>
      <c r="P373">
        <v>-0.37</v>
      </c>
      <c r="Q373">
        <v>698000</v>
      </c>
      <c r="R373" t="s">
        <v>1544</v>
      </c>
    </row>
    <row r="374" spans="1:18">
      <c r="A374">
        <v>106</v>
      </c>
      <c r="B374">
        <f>VLOOKUP(A374,year_congress_lookup!$A$1:$B$10,2)</f>
        <v>2000</v>
      </c>
      <c r="C374">
        <v>14858</v>
      </c>
      <c r="D374" s="1" t="s">
        <v>1794</v>
      </c>
      <c r="E374" t="s">
        <v>9</v>
      </c>
      <c r="F374" t="str">
        <f>VLOOKUP(E374&amp;"*",state_latlong_lookup!$A$1:$D$56,2,FALSE)</f>
        <v>NY</v>
      </c>
      <c r="G374" t="str">
        <f>VLOOKUP(E374&amp;"*",state_latlong_lookup!$A$1:$D$56,1,FALSE)</f>
        <v>NEW YORK</v>
      </c>
      <c r="H374" t="str">
        <f t="shared" si="11"/>
        <v>106_NY_00</v>
      </c>
      <c r="I374">
        <f>IF(B374=2012,IF(D374="00",K374,VLOOKUP(H374,district_latlong_lookup!$A$1:$F$439,5,FALSE)),0)</f>
        <v>0</v>
      </c>
      <c r="J374">
        <f>IF(B374=2012,IF(D374="00",L374,VLOOKUP(H374,district_latlong_lookup!$A$1:$F$439,6,FALSE)),0)</f>
        <v>0</v>
      </c>
      <c r="K374">
        <f>VLOOKUP(E374&amp;"*",state_latlong_lookup!$A$1:$D$56,3,FALSE)</f>
        <v>42.149700000000003</v>
      </c>
      <c r="L374">
        <f>VLOOKUP(E374&amp;"*",state_latlong_lookup!$A$1:$D$56,4,FALSE)</f>
        <v>-74.938400000000001</v>
      </c>
      <c r="M374">
        <v>100</v>
      </c>
      <c r="N374" t="str">
        <f t="shared" si="10"/>
        <v>Democrat</v>
      </c>
      <c r="O374" t="s">
        <v>328</v>
      </c>
      <c r="P374">
        <v>-0.36699999999999999</v>
      </c>
      <c r="Q374">
        <v>1078000</v>
      </c>
      <c r="R374" t="s">
        <v>1545</v>
      </c>
    </row>
    <row r="375" spans="1:18">
      <c r="A375">
        <v>106</v>
      </c>
      <c r="B375">
        <f>VLOOKUP(A375,year_congress_lookup!$A$1:$B$10,2)</f>
        <v>2000</v>
      </c>
      <c r="C375">
        <v>49902</v>
      </c>
      <c r="D375" s="1" t="s">
        <v>1794</v>
      </c>
      <c r="E375" t="s">
        <v>11</v>
      </c>
      <c r="F375" t="str">
        <f>VLOOKUP(E375&amp;"*",state_latlong_lookup!$A$1:$D$56,2,FALSE)</f>
        <v>NC</v>
      </c>
      <c r="G375" t="str">
        <f>VLOOKUP(E375&amp;"*",state_latlong_lookup!$A$1:$D$56,1,FALSE)</f>
        <v>NORTH CAROLINA</v>
      </c>
      <c r="H375" t="str">
        <f t="shared" si="11"/>
        <v>106_NC_00</v>
      </c>
      <c r="I375">
        <f>IF(B375=2012,IF(D375="00",K375,VLOOKUP(H375,district_latlong_lookup!$A$1:$F$439,5,FALSE)),0)</f>
        <v>0</v>
      </c>
      <c r="J375">
        <f>IF(B375=2012,IF(D375="00",L375,VLOOKUP(H375,district_latlong_lookup!$A$1:$F$439,6,FALSE)),0)</f>
        <v>0</v>
      </c>
      <c r="K375">
        <f>VLOOKUP(E375&amp;"*",state_latlong_lookup!$A$1:$D$56,3,FALSE)</f>
        <v>35.641100000000002</v>
      </c>
      <c r="L375">
        <f>VLOOKUP(E375&amp;"*",state_latlong_lookup!$A$1:$D$56,4,FALSE)</f>
        <v>-79.843100000000007</v>
      </c>
      <c r="M375">
        <v>100</v>
      </c>
      <c r="N375" t="str">
        <f t="shared" si="10"/>
        <v>Democrat</v>
      </c>
      <c r="O375" t="s">
        <v>26</v>
      </c>
      <c r="P375">
        <v>-0.34699999999999998</v>
      </c>
      <c r="Q375">
        <v>1604000</v>
      </c>
      <c r="R375" t="s">
        <v>1546</v>
      </c>
    </row>
    <row r="376" spans="1:18">
      <c r="A376">
        <v>106</v>
      </c>
      <c r="B376">
        <f>VLOOKUP(A376,year_congress_lookup!$A$1:$B$10,2)</f>
        <v>2000</v>
      </c>
      <c r="C376">
        <v>14105</v>
      </c>
      <c r="D376" s="1" t="s">
        <v>1794</v>
      </c>
      <c r="E376" t="s">
        <v>11</v>
      </c>
      <c r="F376" t="str">
        <f>VLOOKUP(E376&amp;"*",state_latlong_lookup!$A$1:$D$56,2,FALSE)</f>
        <v>NC</v>
      </c>
      <c r="G376" t="str">
        <f>VLOOKUP(E376&amp;"*",state_latlong_lookup!$A$1:$D$56,1,FALSE)</f>
        <v>NORTH CAROLINA</v>
      </c>
      <c r="H376" t="str">
        <f t="shared" si="11"/>
        <v>106_NC_00</v>
      </c>
      <c r="I376">
        <f>IF(B376=2012,IF(D376="00",K376,VLOOKUP(H376,district_latlong_lookup!$A$1:$F$439,5,FALSE)),0)</f>
        <v>0</v>
      </c>
      <c r="J376">
        <f>IF(B376=2012,IF(D376="00",L376,VLOOKUP(H376,district_latlong_lookup!$A$1:$F$439,6,FALSE)),0)</f>
        <v>0</v>
      </c>
      <c r="K376">
        <f>VLOOKUP(E376&amp;"*",state_latlong_lookup!$A$1:$D$56,3,FALSE)</f>
        <v>35.641100000000002</v>
      </c>
      <c r="L376">
        <f>VLOOKUP(E376&amp;"*",state_latlong_lookup!$A$1:$D$56,4,FALSE)</f>
        <v>-79.843100000000007</v>
      </c>
      <c r="M376">
        <v>200</v>
      </c>
      <c r="N376" t="str">
        <f t="shared" si="10"/>
        <v>Republican</v>
      </c>
      <c r="O376" t="s">
        <v>223</v>
      </c>
      <c r="P376">
        <v>0.79200000000000004</v>
      </c>
      <c r="Q376">
        <v>1620000</v>
      </c>
      <c r="R376" t="s">
        <v>1547</v>
      </c>
    </row>
    <row r="377" spans="1:18">
      <c r="A377">
        <v>106</v>
      </c>
      <c r="B377">
        <f>VLOOKUP(A377,year_congress_lookup!$A$1:$B$10,2)</f>
        <v>2000</v>
      </c>
      <c r="C377">
        <v>15502</v>
      </c>
      <c r="D377" s="1" t="s">
        <v>1794</v>
      </c>
      <c r="E377" t="s">
        <v>128</v>
      </c>
      <c r="F377" t="str">
        <f>VLOOKUP(E377&amp;"*",state_latlong_lookup!$A$1:$D$56,2,FALSE)</f>
        <v>ND</v>
      </c>
      <c r="G377" t="str">
        <f>VLOOKUP(E377&amp;"*",state_latlong_lookup!$A$1:$D$56,1,FALSE)</f>
        <v>NORTH DAKOTA</v>
      </c>
      <c r="H377" t="str">
        <f t="shared" si="11"/>
        <v>106_ND_00</v>
      </c>
      <c r="I377">
        <f>IF(B377=2012,IF(D377="00",K377,VLOOKUP(H377,district_latlong_lookup!$A$1:$F$439,5,FALSE)),0)</f>
        <v>0</v>
      </c>
      <c r="J377">
        <f>IF(B377=2012,IF(D377="00",L377,VLOOKUP(H377,district_latlong_lookup!$A$1:$F$439,6,FALSE)),0)</f>
        <v>0</v>
      </c>
      <c r="K377">
        <f>VLOOKUP(E377&amp;"*",state_latlong_lookup!$A$1:$D$56,3,FALSE)</f>
        <v>47.536200000000001</v>
      </c>
      <c r="L377">
        <f>VLOOKUP(E377&amp;"*",state_latlong_lookup!$A$1:$D$56,4,FALSE)</f>
        <v>-99.793000000000006</v>
      </c>
      <c r="M377">
        <v>100</v>
      </c>
      <c r="N377" t="str">
        <f t="shared" si="10"/>
        <v>Democrat</v>
      </c>
      <c r="O377" t="s">
        <v>74</v>
      </c>
      <c r="P377">
        <v>-0.34100000000000003</v>
      </c>
      <c r="Q377">
        <v>1412000</v>
      </c>
      <c r="R377" t="s">
        <v>1548</v>
      </c>
    </row>
    <row r="378" spans="1:18">
      <c r="A378">
        <v>106</v>
      </c>
      <c r="B378">
        <f>VLOOKUP(A378,year_congress_lookup!$A$1:$B$10,2)</f>
        <v>2000</v>
      </c>
      <c r="C378">
        <v>14812</v>
      </c>
      <c r="D378" s="1" t="s">
        <v>1794</v>
      </c>
      <c r="E378" t="s">
        <v>128</v>
      </c>
      <c r="F378" t="str">
        <f>VLOOKUP(E378&amp;"*",state_latlong_lookup!$A$1:$D$56,2,FALSE)</f>
        <v>ND</v>
      </c>
      <c r="G378" t="str">
        <f>VLOOKUP(E378&amp;"*",state_latlong_lookup!$A$1:$D$56,1,FALSE)</f>
        <v>NORTH DAKOTA</v>
      </c>
      <c r="H378" t="str">
        <f t="shared" si="11"/>
        <v>106_ND_00</v>
      </c>
      <c r="I378">
        <f>IF(B378=2012,IF(D378="00",K378,VLOOKUP(H378,district_latlong_lookup!$A$1:$F$439,5,FALSE)),0)</f>
        <v>0</v>
      </c>
      <c r="J378">
        <f>IF(B378=2012,IF(D378="00",L378,VLOOKUP(H378,district_latlong_lookup!$A$1:$F$439,6,FALSE)),0)</f>
        <v>0</v>
      </c>
      <c r="K378">
        <f>VLOOKUP(E378&amp;"*",state_latlong_lookup!$A$1:$D$56,3,FALSE)</f>
        <v>47.536200000000001</v>
      </c>
      <c r="L378">
        <f>VLOOKUP(E378&amp;"*",state_latlong_lookup!$A$1:$D$56,4,FALSE)</f>
        <v>-99.793000000000006</v>
      </c>
      <c r="M378">
        <v>100</v>
      </c>
      <c r="N378" t="str">
        <f t="shared" si="10"/>
        <v>Democrat</v>
      </c>
      <c r="O378" t="s">
        <v>295</v>
      </c>
      <c r="P378">
        <v>-0.372</v>
      </c>
      <c r="Q378">
        <v>9027000</v>
      </c>
      <c r="R378" t="s">
        <v>1549</v>
      </c>
    </row>
    <row r="379" spans="1:18">
      <c r="A379">
        <v>106</v>
      </c>
      <c r="B379">
        <f>VLOOKUP(A379,year_congress_lookup!$A$1:$B$10,2)</f>
        <v>2000</v>
      </c>
      <c r="C379">
        <v>15020</v>
      </c>
      <c r="D379" s="1" t="s">
        <v>1794</v>
      </c>
      <c r="E379" t="s">
        <v>40</v>
      </c>
      <c r="F379" t="str">
        <f>VLOOKUP(E379&amp;"*",state_latlong_lookup!$A$1:$D$56,2,FALSE)</f>
        <v>OH</v>
      </c>
      <c r="G379" t="str">
        <f>VLOOKUP(E379&amp;"*",state_latlong_lookup!$A$1:$D$56,1,FALSE)</f>
        <v>OHIO</v>
      </c>
      <c r="H379" t="str">
        <f t="shared" si="11"/>
        <v>106_OH_00</v>
      </c>
      <c r="I379">
        <f>IF(B379=2012,IF(D379="00",K379,VLOOKUP(H379,district_latlong_lookup!$A$1:$F$439,5,FALSE)),0)</f>
        <v>0</v>
      </c>
      <c r="J379">
        <f>IF(B379=2012,IF(D379="00",L379,VLOOKUP(H379,district_latlong_lookup!$A$1:$F$439,6,FALSE)),0)</f>
        <v>0</v>
      </c>
      <c r="K379">
        <f>VLOOKUP(E379&amp;"*",state_latlong_lookup!$A$1:$D$56,3,FALSE)</f>
        <v>40.373600000000003</v>
      </c>
      <c r="L379">
        <f>VLOOKUP(E379&amp;"*",state_latlong_lookup!$A$1:$D$56,4,FALSE)</f>
        <v>-82.775499999999994</v>
      </c>
      <c r="M379">
        <v>200</v>
      </c>
      <c r="N379" t="str">
        <f t="shared" si="10"/>
        <v>Republican</v>
      </c>
      <c r="O379" t="s">
        <v>306</v>
      </c>
      <c r="P379">
        <v>0.19800000000000001</v>
      </c>
      <c r="Q379">
        <v>2672000</v>
      </c>
      <c r="R379" t="s">
        <v>1550</v>
      </c>
    </row>
    <row r="380" spans="1:18">
      <c r="A380">
        <v>106</v>
      </c>
      <c r="B380">
        <f>VLOOKUP(A380,year_congress_lookup!$A$1:$B$10,2)</f>
        <v>2000</v>
      </c>
      <c r="C380">
        <v>49903</v>
      </c>
      <c r="D380" s="1" t="s">
        <v>1794</v>
      </c>
      <c r="E380" t="s">
        <v>40</v>
      </c>
      <c r="F380" t="str">
        <f>VLOOKUP(E380&amp;"*",state_latlong_lookup!$A$1:$D$56,2,FALSE)</f>
        <v>OH</v>
      </c>
      <c r="G380" t="str">
        <f>VLOOKUP(E380&amp;"*",state_latlong_lookup!$A$1:$D$56,1,FALSE)</f>
        <v>OHIO</v>
      </c>
      <c r="H380" t="str">
        <f t="shared" si="11"/>
        <v>106_OH_00</v>
      </c>
      <c r="I380">
        <f>IF(B380=2012,IF(D380="00",K380,VLOOKUP(H380,district_latlong_lookup!$A$1:$F$439,5,FALSE)),0)</f>
        <v>0</v>
      </c>
      <c r="J380">
        <f>IF(B380=2012,IF(D380="00",L380,VLOOKUP(H380,district_latlong_lookup!$A$1:$F$439,6,FALSE)),0)</f>
        <v>0</v>
      </c>
      <c r="K380">
        <f>VLOOKUP(E380&amp;"*",state_latlong_lookup!$A$1:$D$56,3,FALSE)</f>
        <v>40.373600000000003</v>
      </c>
      <c r="L380">
        <f>VLOOKUP(E380&amp;"*",state_latlong_lookup!$A$1:$D$56,4,FALSE)</f>
        <v>-82.775499999999994</v>
      </c>
      <c r="M380">
        <v>200</v>
      </c>
      <c r="N380" t="str">
        <f t="shared" si="10"/>
        <v>Republican</v>
      </c>
      <c r="O380" t="s">
        <v>329</v>
      </c>
      <c r="P380">
        <v>0.312</v>
      </c>
      <c r="Q380">
        <v>2252000</v>
      </c>
      <c r="R380" t="s">
        <v>1551</v>
      </c>
    </row>
    <row r="381" spans="1:18">
      <c r="A381">
        <v>106</v>
      </c>
      <c r="B381">
        <f>VLOOKUP(A381,year_congress_lookup!$A$1:$B$10,2)</f>
        <v>2000</v>
      </c>
      <c r="C381">
        <v>15424</v>
      </c>
      <c r="D381" s="1" t="s">
        <v>1794</v>
      </c>
      <c r="E381" t="s">
        <v>152</v>
      </c>
      <c r="F381" t="str">
        <f>VLOOKUP(E381&amp;"*",state_latlong_lookup!$A$1:$D$56,2,FALSE)</f>
        <v>OK</v>
      </c>
      <c r="G381" t="str">
        <f>VLOOKUP(E381&amp;"*",state_latlong_lookup!$A$1:$D$56,1,FALSE)</f>
        <v>OKLAHOMA</v>
      </c>
      <c r="H381" t="str">
        <f t="shared" si="11"/>
        <v>106_OK_00</v>
      </c>
      <c r="I381">
        <f>IF(B381=2012,IF(D381="00",K381,VLOOKUP(H381,district_latlong_lookup!$A$1:$F$439,5,FALSE)),0)</f>
        <v>0</v>
      </c>
      <c r="J381">
        <f>IF(B381=2012,IF(D381="00",L381,VLOOKUP(H381,district_latlong_lookup!$A$1:$F$439,6,FALSE)),0)</f>
        <v>0</v>
      </c>
      <c r="K381">
        <f>VLOOKUP(E381&amp;"*",state_latlong_lookup!$A$1:$D$56,3,FALSE)</f>
        <v>35.537599999999998</v>
      </c>
      <c r="L381">
        <f>VLOOKUP(E381&amp;"*",state_latlong_lookup!$A$1:$D$56,4,FALSE)</f>
        <v>-96.924700000000001</v>
      </c>
      <c r="M381">
        <v>200</v>
      </c>
      <c r="N381" t="str">
        <f t="shared" si="10"/>
        <v>Republican</v>
      </c>
      <c r="O381" t="s">
        <v>307</v>
      </c>
      <c r="P381">
        <v>0.67400000000000004</v>
      </c>
      <c r="Q381">
        <v>0</v>
      </c>
    </row>
    <row r="382" spans="1:18">
      <c r="A382">
        <v>106</v>
      </c>
      <c r="B382">
        <f>VLOOKUP(A382,year_congress_lookup!$A$1:$B$10,2)</f>
        <v>2000</v>
      </c>
      <c r="C382">
        <v>14908</v>
      </c>
      <c r="D382" s="1" t="s">
        <v>1794</v>
      </c>
      <c r="E382" t="s">
        <v>152</v>
      </c>
      <c r="F382" t="str">
        <f>VLOOKUP(E382&amp;"*",state_latlong_lookup!$A$1:$D$56,2,FALSE)</f>
        <v>OK</v>
      </c>
      <c r="G382" t="str">
        <f>VLOOKUP(E382&amp;"*",state_latlong_lookup!$A$1:$D$56,1,FALSE)</f>
        <v>OKLAHOMA</v>
      </c>
      <c r="H382" t="str">
        <f t="shared" si="11"/>
        <v>106_OK_00</v>
      </c>
      <c r="I382">
        <f>IF(B382=2012,IF(D382="00",K382,VLOOKUP(H382,district_latlong_lookup!$A$1:$F$439,5,FALSE)),0)</f>
        <v>0</v>
      </c>
      <c r="J382">
        <f>IF(B382=2012,IF(D382="00",L382,VLOOKUP(H382,district_latlong_lookup!$A$1:$F$439,6,FALSE)),0)</f>
        <v>0</v>
      </c>
      <c r="K382">
        <f>VLOOKUP(E382&amp;"*",state_latlong_lookup!$A$1:$D$56,3,FALSE)</f>
        <v>35.537599999999998</v>
      </c>
      <c r="L382">
        <f>VLOOKUP(E382&amp;"*",state_latlong_lookup!$A$1:$D$56,4,FALSE)</f>
        <v>-96.924700000000001</v>
      </c>
      <c r="M382">
        <v>200</v>
      </c>
      <c r="N382" t="str">
        <f t="shared" si="10"/>
        <v>Republican</v>
      </c>
      <c r="O382" t="s">
        <v>251</v>
      </c>
      <c r="P382">
        <v>0.60899999999999999</v>
      </c>
      <c r="Q382">
        <v>12673000</v>
      </c>
      <c r="R382" t="s">
        <v>1552</v>
      </c>
    </row>
    <row r="383" spans="1:18">
      <c r="A383">
        <v>106</v>
      </c>
      <c r="B383">
        <f>VLOOKUP(A383,year_congress_lookup!$A$1:$B$10,2)</f>
        <v>2000</v>
      </c>
      <c r="C383">
        <v>49705</v>
      </c>
      <c r="D383" s="1" t="s">
        <v>1794</v>
      </c>
      <c r="E383" t="s">
        <v>99</v>
      </c>
      <c r="F383" t="str">
        <f>VLOOKUP(E383&amp;"*",state_latlong_lookup!$A$1:$D$56,2,FALSE)</f>
        <v>OR</v>
      </c>
      <c r="G383" t="str">
        <f>VLOOKUP(E383&amp;"*",state_latlong_lookup!$A$1:$D$56,1,FALSE)</f>
        <v>OREGON</v>
      </c>
      <c r="H383" t="str">
        <f t="shared" si="11"/>
        <v>106_OR_00</v>
      </c>
      <c r="I383">
        <f>IF(B383=2012,IF(D383="00",K383,VLOOKUP(H383,district_latlong_lookup!$A$1:$F$439,5,FALSE)),0)</f>
        <v>0</v>
      </c>
      <c r="J383">
        <f>IF(B383=2012,IF(D383="00",L383,VLOOKUP(H383,district_latlong_lookup!$A$1:$F$439,6,FALSE)),0)</f>
        <v>0</v>
      </c>
      <c r="K383">
        <f>VLOOKUP(E383&amp;"*",state_latlong_lookup!$A$1:$D$56,3,FALSE)</f>
        <v>44.5672</v>
      </c>
      <c r="L383">
        <f>VLOOKUP(E383&amp;"*",state_latlong_lookup!$A$1:$D$56,4,FALSE)</f>
        <v>-122.12690000000001</v>
      </c>
      <c r="M383">
        <v>200</v>
      </c>
      <c r="N383" t="str">
        <f t="shared" si="10"/>
        <v>Republican</v>
      </c>
      <c r="O383" t="s">
        <v>323</v>
      </c>
      <c r="P383">
        <v>0.191</v>
      </c>
      <c r="Q383">
        <v>555000</v>
      </c>
      <c r="R383" t="s">
        <v>1553</v>
      </c>
    </row>
    <row r="384" spans="1:18">
      <c r="A384">
        <v>106</v>
      </c>
      <c r="B384">
        <f>VLOOKUP(A384,year_congress_lookup!$A$1:$B$10,2)</f>
        <v>2000</v>
      </c>
      <c r="C384">
        <v>14871</v>
      </c>
      <c r="D384" s="1" t="s">
        <v>1794</v>
      </c>
      <c r="E384" t="s">
        <v>99</v>
      </c>
      <c r="F384" t="str">
        <f>VLOOKUP(E384&amp;"*",state_latlong_lookup!$A$1:$D$56,2,FALSE)</f>
        <v>OR</v>
      </c>
      <c r="G384" t="str">
        <f>VLOOKUP(E384&amp;"*",state_latlong_lookup!$A$1:$D$56,1,FALSE)</f>
        <v>OREGON</v>
      </c>
      <c r="H384" t="str">
        <f t="shared" si="11"/>
        <v>106_OR_00</v>
      </c>
      <c r="I384">
        <f>IF(B384=2012,IF(D384="00",K384,VLOOKUP(H384,district_latlong_lookup!$A$1:$F$439,5,FALSE)),0)</f>
        <v>0</v>
      </c>
      <c r="J384">
        <f>IF(B384=2012,IF(D384="00",L384,VLOOKUP(H384,district_latlong_lookup!$A$1:$F$439,6,FALSE)),0)</f>
        <v>0</v>
      </c>
      <c r="K384">
        <f>VLOOKUP(E384&amp;"*",state_latlong_lookup!$A$1:$D$56,3,FALSE)</f>
        <v>44.5672</v>
      </c>
      <c r="L384">
        <f>VLOOKUP(E384&amp;"*",state_latlong_lookup!$A$1:$D$56,4,FALSE)</f>
        <v>-122.12690000000001</v>
      </c>
      <c r="M384">
        <v>100</v>
      </c>
      <c r="N384" t="str">
        <f t="shared" si="10"/>
        <v>Democrat</v>
      </c>
      <c r="O384" t="s">
        <v>308</v>
      </c>
      <c r="P384">
        <v>-0.35699999999999998</v>
      </c>
      <c r="Q384">
        <v>736000</v>
      </c>
      <c r="R384" t="s">
        <v>1554</v>
      </c>
    </row>
    <row r="385" spans="1:18">
      <c r="A385">
        <v>106</v>
      </c>
      <c r="B385">
        <f>VLOOKUP(A385,year_congress_lookup!$A$1:$B$10,2)</f>
        <v>2000</v>
      </c>
      <c r="C385">
        <v>29141</v>
      </c>
      <c r="D385" s="1" t="s">
        <v>1794</v>
      </c>
      <c r="E385" t="s">
        <v>12</v>
      </c>
      <c r="F385" t="str">
        <f>VLOOKUP(E385&amp;"*",state_latlong_lookup!$A$1:$D$56,2,FALSE)</f>
        <v>PA</v>
      </c>
      <c r="G385" t="str">
        <f>VLOOKUP(E385&amp;"*",state_latlong_lookup!$A$1:$D$56,1,FALSE)</f>
        <v>PENNSYLVANIA</v>
      </c>
      <c r="H385" t="str">
        <f t="shared" si="11"/>
        <v>106_PA_00</v>
      </c>
      <c r="I385">
        <f>IF(B385=2012,IF(D385="00",K385,VLOOKUP(H385,district_latlong_lookup!$A$1:$F$439,5,FALSE)),0)</f>
        <v>0</v>
      </c>
      <c r="J385">
        <f>IF(B385=2012,IF(D385="00",L385,VLOOKUP(H385,district_latlong_lookup!$A$1:$F$439,6,FALSE)),0)</f>
        <v>0</v>
      </c>
      <c r="K385">
        <f>VLOOKUP(E385&amp;"*",state_latlong_lookup!$A$1:$D$56,3,FALSE)</f>
        <v>40.577300000000001</v>
      </c>
      <c r="L385">
        <f>VLOOKUP(E385&amp;"*",state_latlong_lookup!$A$1:$D$56,4,FALSE)</f>
        <v>-77.263999999999996</v>
      </c>
      <c r="M385">
        <v>200</v>
      </c>
      <c r="N385" t="str">
        <f t="shared" si="10"/>
        <v>Republican</v>
      </c>
      <c r="O385" t="s">
        <v>309</v>
      </c>
      <c r="P385">
        <v>0.35499999999999998</v>
      </c>
      <c r="Q385">
        <v>1154000</v>
      </c>
      <c r="R385" t="s">
        <v>1555</v>
      </c>
    </row>
    <row r="386" spans="1:18">
      <c r="A386">
        <v>106</v>
      </c>
      <c r="B386">
        <f>VLOOKUP(A386,year_congress_lookup!$A$1:$B$10,2)</f>
        <v>2000</v>
      </c>
      <c r="C386">
        <v>14910</v>
      </c>
      <c r="D386" s="1" t="s">
        <v>1794</v>
      </c>
      <c r="E386" t="s">
        <v>12</v>
      </c>
      <c r="F386" t="str">
        <f>VLOOKUP(E386&amp;"*",state_latlong_lookup!$A$1:$D$56,2,FALSE)</f>
        <v>PA</v>
      </c>
      <c r="G386" t="str">
        <f>VLOOKUP(E386&amp;"*",state_latlong_lookup!$A$1:$D$56,1,FALSE)</f>
        <v>PENNSYLVANIA</v>
      </c>
      <c r="H386" t="str">
        <f t="shared" si="11"/>
        <v>106_PA_00</v>
      </c>
      <c r="I386">
        <f>IF(B386=2012,IF(D386="00",K386,VLOOKUP(H386,district_latlong_lookup!$A$1:$F$439,5,FALSE)),0)</f>
        <v>0</v>
      </c>
      <c r="J386">
        <f>IF(B386=2012,IF(D386="00",L386,VLOOKUP(H386,district_latlong_lookup!$A$1:$F$439,6,FALSE)),0)</f>
        <v>0</v>
      </c>
      <c r="K386">
        <f>VLOOKUP(E386&amp;"*",state_latlong_lookup!$A$1:$D$56,3,FALSE)</f>
        <v>40.577300000000001</v>
      </c>
      <c r="L386">
        <f>VLOOKUP(E386&amp;"*",state_latlong_lookup!$A$1:$D$56,4,FALSE)</f>
        <v>-77.263999999999996</v>
      </c>
      <c r="M386">
        <v>200</v>
      </c>
      <c r="N386" t="str">
        <f t="shared" ref="N386:N449" si="12">IF(M386=100,"Democrat",IF(M386=200,"Republican",IF(M386=328,"Independent")))</f>
        <v>Republican</v>
      </c>
      <c r="O386" t="s">
        <v>279</v>
      </c>
      <c r="P386">
        <v>3.5999999999999997E-2</v>
      </c>
      <c r="Q386">
        <v>1490000</v>
      </c>
      <c r="R386" t="s">
        <v>1556</v>
      </c>
    </row>
    <row r="387" spans="1:18">
      <c r="A387">
        <v>106</v>
      </c>
      <c r="B387">
        <f>VLOOKUP(A387,year_congress_lookup!$A$1:$B$10,2)</f>
        <v>2000</v>
      </c>
      <c r="C387">
        <v>14500</v>
      </c>
      <c r="D387" s="1" t="s">
        <v>1794</v>
      </c>
      <c r="E387" t="s">
        <v>13</v>
      </c>
      <c r="F387" t="str">
        <f>VLOOKUP(E387&amp;"*",state_latlong_lookup!$A$1:$D$56,2,FALSE)</f>
        <v>RI</v>
      </c>
      <c r="G387" t="str">
        <f>VLOOKUP(E387&amp;"*",state_latlong_lookup!$A$1:$D$56,1,FALSE)</f>
        <v>RHODE ISLAND</v>
      </c>
      <c r="H387" t="str">
        <f t="shared" ref="H387:H450" si="13">CONCATENATE(A387,"_",F387,"_",D387)</f>
        <v>106_RI_00</v>
      </c>
      <c r="I387">
        <f>IF(B387=2012,IF(D387="00",K387,VLOOKUP(H387,district_latlong_lookup!$A$1:$F$439,5,FALSE)),0)</f>
        <v>0</v>
      </c>
      <c r="J387">
        <f>IF(B387=2012,IF(D387="00",L387,VLOOKUP(H387,district_latlong_lookup!$A$1:$F$439,6,FALSE)),0)</f>
        <v>0</v>
      </c>
      <c r="K387">
        <f>VLOOKUP(E387&amp;"*",state_latlong_lookup!$A$1:$D$56,3,FALSE)</f>
        <v>41.677199999999999</v>
      </c>
      <c r="L387">
        <f>VLOOKUP(E387&amp;"*",state_latlong_lookup!$A$1:$D$56,4,FALSE)</f>
        <v>-71.510099999999994</v>
      </c>
      <c r="M387">
        <v>200</v>
      </c>
      <c r="N387" t="str">
        <f t="shared" si="12"/>
        <v>Republican</v>
      </c>
      <c r="O387" t="s">
        <v>232</v>
      </c>
      <c r="P387">
        <v>3.1E-2</v>
      </c>
      <c r="Q387">
        <v>0</v>
      </c>
    </row>
    <row r="388" spans="1:18">
      <c r="A388">
        <v>106</v>
      </c>
      <c r="B388">
        <f>VLOOKUP(A388,year_congress_lookup!$A$1:$B$10,2)</f>
        <v>2000</v>
      </c>
      <c r="C388">
        <v>49905</v>
      </c>
      <c r="D388" s="1" t="s">
        <v>1794</v>
      </c>
      <c r="E388" t="s">
        <v>13</v>
      </c>
      <c r="F388" t="str">
        <f>VLOOKUP(E388&amp;"*",state_latlong_lookup!$A$1:$D$56,2,FALSE)</f>
        <v>RI</v>
      </c>
      <c r="G388" t="str">
        <f>VLOOKUP(E388&amp;"*",state_latlong_lookup!$A$1:$D$56,1,FALSE)</f>
        <v>RHODE ISLAND</v>
      </c>
      <c r="H388" t="str">
        <f t="shared" si="13"/>
        <v>106_RI_00</v>
      </c>
      <c r="I388">
        <f>IF(B388=2012,IF(D388="00",K388,VLOOKUP(H388,district_latlong_lookup!$A$1:$F$439,5,FALSE)),0)</f>
        <v>0</v>
      </c>
      <c r="J388">
        <f>IF(B388=2012,IF(D388="00",L388,VLOOKUP(H388,district_latlong_lookup!$A$1:$F$439,6,FALSE)),0)</f>
        <v>0</v>
      </c>
      <c r="K388">
        <f>VLOOKUP(E388&amp;"*",state_latlong_lookup!$A$1:$D$56,3,FALSE)</f>
        <v>41.677199999999999</v>
      </c>
      <c r="L388">
        <f>VLOOKUP(E388&amp;"*",state_latlong_lookup!$A$1:$D$56,4,FALSE)</f>
        <v>-71.510099999999994</v>
      </c>
      <c r="M388">
        <v>200</v>
      </c>
      <c r="N388" t="str">
        <f t="shared" si="12"/>
        <v>Republican</v>
      </c>
      <c r="O388" t="s">
        <v>232</v>
      </c>
      <c r="P388">
        <v>-5.1999999999999998E-2</v>
      </c>
      <c r="Q388">
        <v>0</v>
      </c>
    </row>
    <row r="389" spans="1:18">
      <c r="A389">
        <v>106</v>
      </c>
      <c r="B389">
        <f>VLOOKUP(A389,year_congress_lookup!$A$1:$B$10,2)</f>
        <v>2000</v>
      </c>
      <c r="C389">
        <v>29142</v>
      </c>
      <c r="D389" s="1" t="s">
        <v>1794</v>
      </c>
      <c r="E389" t="s">
        <v>13</v>
      </c>
      <c r="F389" t="str">
        <f>VLOOKUP(E389&amp;"*",state_latlong_lookup!$A$1:$D$56,2,FALSE)</f>
        <v>RI</v>
      </c>
      <c r="G389" t="str">
        <f>VLOOKUP(E389&amp;"*",state_latlong_lookup!$A$1:$D$56,1,FALSE)</f>
        <v>RHODE ISLAND</v>
      </c>
      <c r="H389" t="str">
        <f t="shared" si="13"/>
        <v>106_RI_00</v>
      </c>
      <c r="I389">
        <f>IF(B389=2012,IF(D389="00",K389,VLOOKUP(H389,district_latlong_lookup!$A$1:$F$439,5,FALSE)),0)</f>
        <v>0</v>
      </c>
      <c r="J389">
        <f>IF(B389=2012,IF(D389="00",L389,VLOOKUP(H389,district_latlong_lookup!$A$1:$F$439,6,FALSE)),0)</f>
        <v>0</v>
      </c>
      <c r="K389">
        <f>VLOOKUP(E389&amp;"*",state_latlong_lookup!$A$1:$D$56,3,FALSE)</f>
        <v>41.677199999999999</v>
      </c>
      <c r="L389">
        <f>VLOOKUP(E389&amp;"*",state_latlong_lookup!$A$1:$D$56,4,FALSE)</f>
        <v>-71.510099999999994</v>
      </c>
      <c r="M389">
        <v>100</v>
      </c>
      <c r="N389" t="str">
        <f t="shared" si="12"/>
        <v>Democrat</v>
      </c>
      <c r="O389" t="s">
        <v>159</v>
      </c>
      <c r="P389">
        <v>-0.495</v>
      </c>
      <c r="Q389">
        <v>239000</v>
      </c>
      <c r="R389" t="s">
        <v>1557</v>
      </c>
    </row>
    <row r="390" spans="1:18">
      <c r="A390">
        <v>106</v>
      </c>
      <c r="B390">
        <f>VLOOKUP(A390,year_congress_lookup!$A$1:$B$10,2)</f>
        <v>2000</v>
      </c>
      <c r="C390">
        <v>11204</v>
      </c>
      <c r="D390" s="1" t="s">
        <v>1794</v>
      </c>
      <c r="E390" t="s">
        <v>15</v>
      </c>
      <c r="F390" t="str">
        <f>VLOOKUP(E390&amp;"*",state_latlong_lookup!$A$1:$D$56,2,FALSE)</f>
        <v>SC</v>
      </c>
      <c r="G390" t="str">
        <f>VLOOKUP(E390&amp;"*",state_latlong_lookup!$A$1:$D$56,1,FALSE)</f>
        <v>SOUTH CAROLINA</v>
      </c>
      <c r="H390" t="str">
        <f t="shared" si="13"/>
        <v>106_SC_00</v>
      </c>
      <c r="I390">
        <f>IF(B390=2012,IF(D390="00",K390,VLOOKUP(H390,district_latlong_lookup!$A$1:$F$439,5,FALSE)),0)</f>
        <v>0</v>
      </c>
      <c r="J390">
        <f>IF(B390=2012,IF(D390="00",L390,VLOOKUP(H390,district_latlong_lookup!$A$1:$F$439,6,FALSE)),0)</f>
        <v>0</v>
      </c>
      <c r="K390">
        <f>VLOOKUP(E390&amp;"*",state_latlong_lookup!$A$1:$D$56,3,FALSE)</f>
        <v>33.819099999999999</v>
      </c>
      <c r="L390">
        <f>VLOOKUP(E390&amp;"*",state_latlong_lookup!$A$1:$D$56,4,FALSE)</f>
        <v>-80.906599999999997</v>
      </c>
      <c r="M390">
        <v>100</v>
      </c>
      <c r="N390" t="str">
        <f t="shared" si="12"/>
        <v>Democrat</v>
      </c>
      <c r="O390" t="s">
        <v>211</v>
      </c>
      <c r="P390">
        <v>-0.308</v>
      </c>
      <c r="Q390">
        <v>1517000</v>
      </c>
      <c r="R390" t="s">
        <v>1558</v>
      </c>
    </row>
    <row r="391" spans="1:18">
      <c r="A391">
        <v>106</v>
      </c>
      <c r="B391">
        <f>VLOOKUP(A391,year_congress_lookup!$A$1:$B$10,2)</f>
        <v>2000</v>
      </c>
      <c r="C391">
        <v>9369</v>
      </c>
      <c r="D391" s="1" t="s">
        <v>1794</v>
      </c>
      <c r="E391" t="s">
        <v>15</v>
      </c>
      <c r="F391" t="str">
        <f>VLOOKUP(E391&amp;"*",state_latlong_lookup!$A$1:$D$56,2,FALSE)</f>
        <v>SC</v>
      </c>
      <c r="G391" t="str">
        <f>VLOOKUP(E391&amp;"*",state_latlong_lookup!$A$1:$D$56,1,FALSE)</f>
        <v>SOUTH CAROLINA</v>
      </c>
      <c r="H391" t="str">
        <f t="shared" si="13"/>
        <v>106_SC_00</v>
      </c>
      <c r="I391">
        <f>IF(B391=2012,IF(D391="00",K391,VLOOKUP(H391,district_latlong_lookup!$A$1:$F$439,5,FALSE)),0)</f>
        <v>0</v>
      </c>
      <c r="J391">
        <f>IF(B391=2012,IF(D391="00",L391,VLOOKUP(H391,district_latlong_lookup!$A$1:$F$439,6,FALSE)),0)</f>
        <v>0</v>
      </c>
      <c r="K391">
        <f>VLOOKUP(E391&amp;"*",state_latlong_lookup!$A$1:$D$56,3,FALSE)</f>
        <v>33.819099999999999</v>
      </c>
      <c r="L391">
        <f>VLOOKUP(E391&amp;"*",state_latlong_lookup!$A$1:$D$56,4,FALSE)</f>
        <v>-80.906599999999997</v>
      </c>
      <c r="M391">
        <v>200</v>
      </c>
      <c r="N391" t="str">
        <f t="shared" si="12"/>
        <v>Republican</v>
      </c>
      <c r="O391" t="s">
        <v>195</v>
      </c>
      <c r="P391">
        <v>0.36699999999999999</v>
      </c>
      <c r="Q391">
        <v>1087000</v>
      </c>
      <c r="R391" t="s">
        <v>1559</v>
      </c>
    </row>
    <row r="392" spans="1:18">
      <c r="A392">
        <v>106</v>
      </c>
      <c r="B392">
        <f>VLOOKUP(A392,year_congress_lookup!$A$1:$B$10,2)</f>
        <v>2000</v>
      </c>
      <c r="C392">
        <v>14617</v>
      </c>
      <c r="D392" s="1" t="s">
        <v>1794</v>
      </c>
      <c r="E392" t="s">
        <v>129</v>
      </c>
      <c r="F392" t="str">
        <f>VLOOKUP(E392&amp;"*",state_latlong_lookup!$A$1:$D$56,2,FALSE)</f>
        <v>SD</v>
      </c>
      <c r="G392" t="str">
        <f>VLOOKUP(E392&amp;"*",state_latlong_lookup!$A$1:$D$56,1,FALSE)</f>
        <v>SOUTH DAKOTA</v>
      </c>
      <c r="H392" t="str">
        <f t="shared" si="13"/>
        <v>106_SD_00</v>
      </c>
      <c r="I392">
        <f>IF(B392=2012,IF(D392="00",K392,VLOOKUP(H392,district_latlong_lookup!$A$1:$F$439,5,FALSE)),0)</f>
        <v>0</v>
      </c>
      <c r="J392">
        <f>IF(B392=2012,IF(D392="00",L392,VLOOKUP(H392,district_latlong_lookup!$A$1:$F$439,6,FALSE)),0)</f>
        <v>0</v>
      </c>
      <c r="K392">
        <f>VLOOKUP(E392&amp;"*",state_latlong_lookup!$A$1:$D$56,3,FALSE)</f>
        <v>44.285299999999999</v>
      </c>
      <c r="L392">
        <f>VLOOKUP(E392&amp;"*",state_latlong_lookup!$A$1:$D$56,4,FALSE)</f>
        <v>-99.463200000000001</v>
      </c>
      <c r="M392">
        <v>100</v>
      </c>
      <c r="N392" t="str">
        <f t="shared" si="12"/>
        <v>Democrat</v>
      </c>
      <c r="O392" t="s">
        <v>280</v>
      </c>
      <c r="P392">
        <v>-0.372</v>
      </c>
      <c r="Q392">
        <v>2054000</v>
      </c>
      <c r="R392" t="s">
        <v>1560</v>
      </c>
    </row>
    <row r="393" spans="1:18">
      <c r="A393">
        <v>106</v>
      </c>
      <c r="B393">
        <f>VLOOKUP(A393,year_congress_lookup!$A$1:$B$10,2)</f>
        <v>2000</v>
      </c>
      <c r="C393">
        <v>15425</v>
      </c>
      <c r="D393" s="1" t="s">
        <v>1794</v>
      </c>
      <c r="E393" t="s">
        <v>129</v>
      </c>
      <c r="F393" t="str">
        <f>VLOOKUP(E393&amp;"*",state_latlong_lookup!$A$1:$D$56,2,FALSE)</f>
        <v>SD</v>
      </c>
      <c r="G393" t="str">
        <f>VLOOKUP(E393&amp;"*",state_latlong_lookup!$A$1:$D$56,1,FALSE)</f>
        <v>SOUTH DAKOTA</v>
      </c>
      <c r="H393" t="str">
        <f t="shared" si="13"/>
        <v>106_SD_00</v>
      </c>
      <c r="I393">
        <f>IF(B393=2012,IF(D393="00",K393,VLOOKUP(H393,district_latlong_lookup!$A$1:$F$439,5,FALSE)),0)</f>
        <v>0</v>
      </c>
      <c r="J393">
        <f>IF(B393=2012,IF(D393="00",L393,VLOOKUP(H393,district_latlong_lookup!$A$1:$F$439,6,FALSE)),0)</f>
        <v>0</v>
      </c>
      <c r="K393">
        <f>VLOOKUP(E393&amp;"*",state_latlong_lookup!$A$1:$D$56,3,FALSE)</f>
        <v>44.285299999999999</v>
      </c>
      <c r="L393">
        <f>VLOOKUP(E393&amp;"*",state_latlong_lookup!$A$1:$D$56,4,FALSE)</f>
        <v>-99.463200000000001</v>
      </c>
      <c r="M393">
        <v>100</v>
      </c>
      <c r="N393" t="str">
        <f t="shared" si="12"/>
        <v>Democrat</v>
      </c>
      <c r="O393" t="s">
        <v>1</v>
      </c>
      <c r="P393">
        <v>-0.33200000000000002</v>
      </c>
      <c r="Q393">
        <v>788000</v>
      </c>
      <c r="R393" t="s">
        <v>1561</v>
      </c>
    </row>
    <row r="394" spans="1:18">
      <c r="A394">
        <v>106</v>
      </c>
      <c r="B394">
        <f>VLOOKUP(A394,year_congress_lookup!$A$1:$B$10,2)</f>
        <v>2000</v>
      </c>
      <c r="C394">
        <v>49502</v>
      </c>
      <c r="D394" s="1" t="s">
        <v>1794</v>
      </c>
      <c r="E394" t="s">
        <v>36</v>
      </c>
      <c r="F394" t="str">
        <f>VLOOKUP(E394&amp;"*",state_latlong_lookup!$A$1:$D$56,2,FALSE)</f>
        <v>TN</v>
      </c>
      <c r="G394" t="str">
        <f>VLOOKUP(E394&amp;"*",state_latlong_lookup!$A$1:$D$56,1,FALSE)</f>
        <v>TENNESSEE</v>
      </c>
      <c r="H394" t="str">
        <f t="shared" si="13"/>
        <v>106_TN_00</v>
      </c>
      <c r="I394">
        <f>IF(B394=2012,IF(D394="00",K394,VLOOKUP(H394,district_latlong_lookup!$A$1:$F$439,5,FALSE)),0)</f>
        <v>0</v>
      </c>
      <c r="J394">
        <f>IF(B394=2012,IF(D394="00",L394,VLOOKUP(H394,district_latlong_lookup!$A$1:$F$439,6,FALSE)),0)</f>
        <v>0</v>
      </c>
      <c r="K394">
        <f>VLOOKUP(E394&amp;"*",state_latlong_lookup!$A$1:$D$56,3,FALSE)</f>
        <v>35.744900000000001</v>
      </c>
      <c r="L394">
        <f>VLOOKUP(E394&amp;"*",state_latlong_lookup!$A$1:$D$56,4,FALSE)</f>
        <v>-86.748900000000006</v>
      </c>
      <c r="M394">
        <v>200</v>
      </c>
      <c r="N394" t="str">
        <f t="shared" si="12"/>
        <v>Republican</v>
      </c>
      <c r="O394" t="s">
        <v>310</v>
      </c>
      <c r="P394">
        <v>0.35599999999999998</v>
      </c>
      <c r="Q394">
        <v>0</v>
      </c>
      <c r="R394" t="s">
        <v>1562</v>
      </c>
    </row>
    <row r="395" spans="1:18">
      <c r="A395">
        <v>106</v>
      </c>
      <c r="B395">
        <f>VLOOKUP(A395,year_congress_lookup!$A$1:$B$10,2)</f>
        <v>2000</v>
      </c>
      <c r="C395">
        <v>49503</v>
      </c>
      <c r="D395" s="1" t="s">
        <v>1794</v>
      </c>
      <c r="E395" t="s">
        <v>36</v>
      </c>
      <c r="F395" t="str">
        <f>VLOOKUP(E395&amp;"*",state_latlong_lookup!$A$1:$D$56,2,FALSE)</f>
        <v>TN</v>
      </c>
      <c r="G395" t="str">
        <f>VLOOKUP(E395&amp;"*",state_latlong_lookup!$A$1:$D$56,1,FALSE)</f>
        <v>TENNESSEE</v>
      </c>
      <c r="H395" t="str">
        <f t="shared" si="13"/>
        <v>106_TN_00</v>
      </c>
      <c r="I395">
        <f>IF(B395=2012,IF(D395="00",K395,VLOOKUP(H395,district_latlong_lookup!$A$1:$F$439,5,FALSE)),0)</f>
        <v>0</v>
      </c>
      <c r="J395">
        <f>IF(B395=2012,IF(D395="00",L395,VLOOKUP(H395,district_latlong_lookup!$A$1:$F$439,6,FALSE)),0)</f>
        <v>0</v>
      </c>
      <c r="K395">
        <f>VLOOKUP(E395&amp;"*",state_latlong_lookup!$A$1:$D$56,3,FALSE)</f>
        <v>35.744900000000001</v>
      </c>
      <c r="L395">
        <f>VLOOKUP(E395&amp;"*",state_latlong_lookup!$A$1:$D$56,4,FALSE)</f>
        <v>-86.748900000000006</v>
      </c>
      <c r="M395">
        <v>200</v>
      </c>
      <c r="N395" t="str">
        <f t="shared" si="12"/>
        <v>Republican</v>
      </c>
      <c r="O395" t="s">
        <v>44</v>
      </c>
      <c r="P395">
        <v>0.39500000000000002</v>
      </c>
      <c r="Q395">
        <v>699000</v>
      </c>
      <c r="R395" t="s">
        <v>1563</v>
      </c>
    </row>
    <row r="396" spans="1:18">
      <c r="A396">
        <v>106</v>
      </c>
      <c r="B396">
        <f>VLOOKUP(A396,year_congress_lookup!$A$1:$B$10,2)</f>
        <v>2000</v>
      </c>
      <c r="C396">
        <v>14628</v>
      </c>
      <c r="D396" s="1" t="s">
        <v>1794</v>
      </c>
      <c r="E396" t="s">
        <v>82</v>
      </c>
      <c r="F396" t="str">
        <f>VLOOKUP(E396&amp;"*",state_latlong_lookup!$A$1:$D$56,2,FALSE)</f>
        <v>TX</v>
      </c>
      <c r="G396" t="str">
        <f>VLOOKUP(E396&amp;"*",state_latlong_lookup!$A$1:$D$56,1,FALSE)</f>
        <v>TEXAS</v>
      </c>
      <c r="H396" t="str">
        <f t="shared" si="13"/>
        <v>106_TX_00</v>
      </c>
      <c r="I396">
        <f>IF(B396=2012,IF(D396="00",K396,VLOOKUP(H396,district_latlong_lookup!$A$1:$F$439,5,FALSE)),0)</f>
        <v>0</v>
      </c>
      <c r="J396">
        <f>IF(B396=2012,IF(D396="00",L396,VLOOKUP(H396,district_latlong_lookup!$A$1:$F$439,6,FALSE)),0)</f>
        <v>0</v>
      </c>
      <c r="K396">
        <f>VLOOKUP(E396&amp;"*",state_latlong_lookup!$A$1:$D$56,3,FALSE)</f>
        <v>31.106000000000002</v>
      </c>
      <c r="L396">
        <f>VLOOKUP(E396&amp;"*",state_latlong_lookup!$A$1:$D$56,4,FALSE)</f>
        <v>-97.647499999999994</v>
      </c>
      <c r="M396">
        <v>200</v>
      </c>
      <c r="N396" t="str">
        <f t="shared" si="12"/>
        <v>Republican</v>
      </c>
      <c r="O396" t="s">
        <v>282</v>
      </c>
      <c r="P396">
        <v>0.60299999999999998</v>
      </c>
      <c r="Q396">
        <v>651000</v>
      </c>
      <c r="R396" t="s">
        <v>1564</v>
      </c>
    </row>
    <row r="397" spans="1:18">
      <c r="A397">
        <v>106</v>
      </c>
      <c r="B397">
        <f>VLOOKUP(A397,year_congress_lookup!$A$1:$B$10,2)</f>
        <v>2000</v>
      </c>
      <c r="C397">
        <v>49306</v>
      </c>
      <c r="D397" s="1" t="s">
        <v>1794</v>
      </c>
      <c r="E397" t="s">
        <v>82</v>
      </c>
      <c r="F397" t="str">
        <f>VLOOKUP(E397&amp;"*",state_latlong_lookup!$A$1:$D$56,2,FALSE)</f>
        <v>TX</v>
      </c>
      <c r="G397" t="str">
        <f>VLOOKUP(E397&amp;"*",state_latlong_lookup!$A$1:$D$56,1,FALSE)</f>
        <v>TEXAS</v>
      </c>
      <c r="H397" t="str">
        <f t="shared" si="13"/>
        <v>106_TX_00</v>
      </c>
      <c r="I397">
        <f>IF(B397=2012,IF(D397="00",K397,VLOOKUP(H397,district_latlong_lookup!$A$1:$F$439,5,FALSE)),0)</f>
        <v>0</v>
      </c>
      <c r="J397">
        <f>IF(B397=2012,IF(D397="00",L397,VLOOKUP(H397,district_latlong_lookup!$A$1:$F$439,6,FALSE)),0)</f>
        <v>0</v>
      </c>
      <c r="K397">
        <f>VLOOKUP(E397&amp;"*",state_latlong_lookup!$A$1:$D$56,3,FALSE)</f>
        <v>31.106000000000002</v>
      </c>
      <c r="L397">
        <f>VLOOKUP(E397&amp;"*",state_latlong_lookup!$A$1:$D$56,4,FALSE)</f>
        <v>-97.647499999999994</v>
      </c>
      <c r="M397">
        <v>200</v>
      </c>
      <c r="N397" t="str">
        <f t="shared" si="12"/>
        <v>Republican</v>
      </c>
      <c r="O397" t="s">
        <v>297</v>
      </c>
      <c r="P397">
        <v>0.37</v>
      </c>
      <c r="Q397">
        <v>2647000</v>
      </c>
      <c r="R397" t="s">
        <v>1565</v>
      </c>
    </row>
    <row r="398" spans="1:18">
      <c r="A398">
        <v>106</v>
      </c>
      <c r="B398">
        <f>VLOOKUP(A398,year_congress_lookup!$A$1:$B$10,2)</f>
        <v>2000</v>
      </c>
      <c r="C398">
        <v>49307</v>
      </c>
      <c r="D398" s="1" t="s">
        <v>1794</v>
      </c>
      <c r="E398" t="s">
        <v>142</v>
      </c>
      <c r="F398" t="str">
        <f>VLOOKUP(E398&amp;"*",state_latlong_lookup!$A$1:$D$56,2,FALSE)</f>
        <v>UT</v>
      </c>
      <c r="G398" t="str">
        <f>VLOOKUP(E398&amp;"*",state_latlong_lookup!$A$1:$D$56,1,FALSE)</f>
        <v>UTAH</v>
      </c>
      <c r="H398" t="str">
        <f t="shared" si="13"/>
        <v>106_UT_00</v>
      </c>
      <c r="I398">
        <f>IF(B398=2012,IF(D398="00",K398,VLOOKUP(H398,district_latlong_lookup!$A$1:$F$439,5,FALSE)),0)</f>
        <v>0</v>
      </c>
      <c r="J398">
        <f>IF(B398=2012,IF(D398="00",L398,VLOOKUP(H398,district_latlong_lookup!$A$1:$F$439,6,FALSE)),0)</f>
        <v>0</v>
      </c>
      <c r="K398">
        <f>VLOOKUP(E398&amp;"*",state_latlong_lookup!$A$1:$D$56,3,FALSE)</f>
        <v>40.113500000000002</v>
      </c>
      <c r="L398">
        <f>VLOOKUP(E398&amp;"*",state_latlong_lookup!$A$1:$D$56,4,FALSE)</f>
        <v>-111.8535</v>
      </c>
      <c r="M398">
        <v>200</v>
      </c>
      <c r="N398" t="str">
        <f t="shared" si="12"/>
        <v>Republican</v>
      </c>
      <c r="O398" t="s">
        <v>189</v>
      </c>
      <c r="P398">
        <v>0.33800000000000002</v>
      </c>
      <c r="Q398">
        <v>0</v>
      </c>
    </row>
    <row r="399" spans="1:18">
      <c r="A399">
        <v>106</v>
      </c>
      <c r="B399">
        <f>VLOOKUP(A399,year_congress_lookup!$A$1:$B$10,2)</f>
        <v>2000</v>
      </c>
      <c r="C399">
        <v>14503</v>
      </c>
      <c r="D399" s="1" t="s">
        <v>1794</v>
      </c>
      <c r="E399" t="s">
        <v>142</v>
      </c>
      <c r="F399" t="str">
        <f>VLOOKUP(E399&amp;"*",state_latlong_lookup!$A$1:$D$56,2,FALSE)</f>
        <v>UT</v>
      </c>
      <c r="G399" t="str">
        <f>VLOOKUP(E399&amp;"*",state_latlong_lookup!$A$1:$D$56,1,FALSE)</f>
        <v>UTAH</v>
      </c>
      <c r="H399" t="str">
        <f t="shared" si="13"/>
        <v>106_UT_00</v>
      </c>
      <c r="I399">
        <f>IF(B399=2012,IF(D399="00",K399,VLOOKUP(H399,district_latlong_lookup!$A$1:$F$439,5,FALSE)),0)</f>
        <v>0</v>
      </c>
      <c r="J399">
        <f>IF(B399=2012,IF(D399="00",L399,VLOOKUP(H399,district_latlong_lookup!$A$1:$F$439,6,FALSE)),0)</f>
        <v>0</v>
      </c>
      <c r="K399">
        <f>VLOOKUP(E399&amp;"*",state_latlong_lookup!$A$1:$D$56,3,FALSE)</f>
        <v>40.113500000000002</v>
      </c>
      <c r="L399">
        <f>VLOOKUP(E399&amp;"*",state_latlong_lookup!$A$1:$D$56,4,FALSE)</f>
        <v>-111.8535</v>
      </c>
      <c r="M399">
        <v>200</v>
      </c>
      <c r="N399" t="str">
        <f t="shared" si="12"/>
        <v>Republican</v>
      </c>
      <c r="O399" t="s">
        <v>168</v>
      </c>
      <c r="P399">
        <v>0.39100000000000001</v>
      </c>
      <c r="Q399">
        <v>871000</v>
      </c>
      <c r="R399" t="s">
        <v>1566</v>
      </c>
    </row>
    <row r="400" spans="1:18">
      <c r="A400">
        <v>106</v>
      </c>
      <c r="B400">
        <f>VLOOKUP(A400,year_congress_lookup!$A$1:$B$10,2)</f>
        <v>2000</v>
      </c>
      <c r="C400">
        <v>14240</v>
      </c>
      <c r="D400" s="1" t="s">
        <v>1794</v>
      </c>
      <c r="E400" t="s">
        <v>21</v>
      </c>
      <c r="F400" t="str">
        <f>VLOOKUP(E400&amp;"*",state_latlong_lookup!$A$1:$D$56,2,FALSE)</f>
        <v>VT</v>
      </c>
      <c r="G400" t="str">
        <f>VLOOKUP(E400&amp;"*",state_latlong_lookup!$A$1:$D$56,1,FALSE)</f>
        <v>VERMONT</v>
      </c>
      <c r="H400" t="str">
        <f t="shared" si="13"/>
        <v>106_VT_00</v>
      </c>
      <c r="I400">
        <f>IF(B400=2012,IF(D400="00",K400,VLOOKUP(H400,district_latlong_lookup!$A$1:$F$439,5,FALSE)),0)</f>
        <v>0</v>
      </c>
      <c r="J400">
        <f>IF(B400=2012,IF(D400="00",L400,VLOOKUP(H400,district_latlong_lookup!$A$1:$F$439,6,FALSE)),0)</f>
        <v>0</v>
      </c>
      <c r="K400">
        <f>VLOOKUP(E400&amp;"*",state_latlong_lookup!$A$1:$D$56,3,FALSE)</f>
        <v>44.040700000000001</v>
      </c>
      <c r="L400">
        <f>VLOOKUP(E400&amp;"*",state_latlong_lookup!$A$1:$D$56,4,FALSE)</f>
        <v>-72.709299999999999</v>
      </c>
      <c r="M400">
        <v>200</v>
      </c>
      <c r="N400" t="str">
        <f t="shared" si="12"/>
        <v>Republican</v>
      </c>
      <c r="O400" t="s">
        <v>283</v>
      </c>
      <c r="P400">
        <v>-2.7E-2</v>
      </c>
      <c r="Q400">
        <v>5662000</v>
      </c>
      <c r="R400" t="s">
        <v>1567</v>
      </c>
    </row>
    <row r="401" spans="1:18">
      <c r="A401">
        <v>106</v>
      </c>
      <c r="B401">
        <f>VLOOKUP(A401,year_congress_lookup!$A$1:$B$10,2)</f>
        <v>2000</v>
      </c>
      <c r="C401">
        <v>14307</v>
      </c>
      <c r="D401" s="1" t="s">
        <v>1794</v>
      </c>
      <c r="E401" t="s">
        <v>21</v>
      </c>
      <c r="F401" t="str">
        <f>VLOOKUP(E401&amp;"*",state_latlong_lookup!$A$1:$D$56,2,FALSE)</f>
        <v>VT</v>
      </c>
      <c r="G401" t="str">
        <f>VLOOKUP(E401&amp;"*",state_latlong_lookup!$A$1:$D$56,1,FALSE)</f>
        <v>VERMONT</v>
      </c>
      <c r="H401" t="str">
        <f t="shared" si="13"/>
        <v>106_VT_00</v>
      </c>
      <c r="I401">
        <f>IF(B401=2012,IF(D401="00",K401,VLOOKUP(H401,district_latlong_lookup!$A$1:$F$439,5,FALSE)),0)</f>
        <v>0</v>
      </c>
      <c r="J401">
        <f>IF(B401=2012,IF(D401="00",L401,VLOOKUP(H401,district_latlong_lookup!$A$1:$F$439,6,FALSE)),0)</f>
        <v>0</v>
      </c>
      <c r="K401">
        <f>VLOOKUP(E401&amp;"*",state_latlong_lookup!$A$1:$D$56,3,FALSE)</f>
        <v>44.040700000000001</v>
      </c>
      <c r="L401">
        <f>VLOOKUP(E401&amp;"*",state_latlong_lookup!$A$1:$D$56,4,FALSE)</f>
        <v>-72.709299999999999</v>
      </c>
      <c r="M401">
        <v>100</v>
      </c>
      <c r="N401" t="str">
        <f t="shared" si="12"/>
        <v>Democrat</v>
      </c>
      <c r="O401" t="s">
        <v>187</v>
      </c>
      <c r="P401">
        <v>-0.41899999999999998</v>
      </c>
      <c r="Q401">
        <v>4570000</v>
      </c>
      <c r="R401" t="s">
        <v>1568</v>
      </c>
    </row>
    <row r="402" spans="1:18">
      <c r="A402">
        <v>106</v>
      </c>
      <c r="B402">
        <f>VLOOKUP(A402,year_congress_lookup!$A$1:$B$10,2)</f>
        <v>2000</v>
      </c>
      <c r="C402">
        <v>15705</v>
      </c>
      <c r="D402" s="1" t="s">
        <v>1794</v>
      </c>
      <c r="E402" t="s">
        <v>16</v>
      </c>
      <c r="F402" t="str">
        <f>VLOOKUP(E402&amp;"*",state_latlong_lookup!$A$1:$D$56,2,FALSE)</f>
        <v>VA</v>
      </c>
      <c r="G402" t="str">
        <f>VLOOKUP(E402&amp;"*",state_latlong_lookup!$A$1:$D$56,1,FALSE)</f>
        <v>VIRGINIA</v>
      </c>
      <c r="H402" t="str">
        <f t="shared" si="13"/>
        <v>106_VA_00</v>
      </c>
      <c r="I402">
        <f>IF(B402=2012,IF(D402="00",K402,VLOOKUP(H402,district_latlong_lookup!$A$1:$F$439,5,FALSE)),0)</f>
        <v>0</v>
      </c>
      <c r="J402">
        <f>IF(B402=2012,IF(D402="00",L402,VLOOKUP(H402,district_latlong_lookup!$A$1:$F$439,6,FALSE)),0)</f>
        <v>0</v>
      </c>
      <c r="K402">
        <f>VLOOKUP(E402&amp;"*",state_latlong_lookup!$A$1:$D$56,3,FALSE)</f>
        <v>37.768000000000001</v>
      </c>
      <c r="L402">
        <f>VLOOKUP(E402&amp;"*",state_latlong_lookup!$A$1:$D$56,4,FALSE)</f>
        <v>-78.205699999999993</v>
      </c>
      <c r="M402">
        <v>100</v>
      </c>
      <c r="N402" t="str">
        <f t="shared" si="12"/>
        <v>Democrat</v>
      </c>
      <c r="O402" t="s">
        <v>284</v>
      </c>
      <c r="P402">
        <v>-0.29699999999999999</v>
      </c>
      <c r="Q402">
        <v>1745000</v>
      </c>
      <c r="R402" t="s">
        <v>1569</v>
      </c>
    </row>
    <row r="403" spans="1:18">
      <c r="A403">
        <v>106</v>
      </c>
      <c r="B403">
        <f>VLOOKUP(A403,year_congress_lookup!$A$1:$B$10,2)</f>
        <v>2000</v>
      </c>
      <c r="C403">
        <v>14712</v>
      </c>
      <c r="D403" s="1" t="s">
        <v>1794</v>
      </c>
      <c r="E403" t="s">
        <v>16</v>
      </c>
      <c r="F403" t="str">
        <f>VLOOKUP(E403&amp;"*",state_latlong_lookup!$A$1:$D$56,2,FALSE)</f>
        <v>VA</v>
      </c>
      <c r="G403" t="str">
        <f>VLOOKUP(E403&amp;"*",state_latlong_lookup!$A$1:$D$56,1,FALSE)</f>
        <v>VIRGINIA</v>
      </c>
      <c r="H403" t="str">
        <f t="shared" si="13"/>
        <v>106_VA_00</v>
      </c>
      <c r="I403">
        <f>IF(B403=2012,IF(D403="00",K403,VLOOKUP(H403,district_latlong_lookup!$A$1:$F$439,5,FALSE)),0)</f>
        <v>0</v>
      </c>
      <c r="J403">
        <f>IF(B403=2012,IF(D403="00",L403,VLOOKUP(H403,district_latlong_lookup!$A$1:$F$439,6,FALSE)),0)</f>
        <v>0</v>
      </c>
      <c r="K403">
        <f>VLOOKUP(E403&amp;"*",state_latlong_lookup!$A$1:$D$56,3,FALSE)</f>
        <v>37.768000000000001</v>
      </c>
      <c r="L403">
        <f>VLOOKUP(E403&amp;"*",state_latlong_lookup!$A$1:$D$56,4,FALSE)</f>
        <v>-78.205699999999993</v>
      </c>
      <c r="M403">
        <v>200</v>
      </c>
      <c r="N403" t="str">
        <f t="shared" si="12"/>
        <v>Republican</v>
      </c>
      <c r="O403" t="s">
        <v>112</v>
      </c>
      <c r="P403">
        <v>0.24099999999999999</v>
      </c>
      <c r="Q403">
        <v>1445000</v>
      </c>
      <c r="R403" t="s">
        <v>1570</v>
      </c>
    </row>
    <row r="404" spans="1:18">
      <c r="A404">
        <v>106</v>
      </c>
      <c r="B404">
        <f>VLOOKUP(A404,year_congress_lookup!$A$1:$B$10,2)</f>
        <v>2000</v>
      </c>
      <c r="C404">
        <v>14904</v>
      </c>
      <c r="D404" s="1" t="s">
        <v>1794</v>
      </c>
      <c r="E404" t="s">
        <v>130</v>
      </c>
      <c r="F404" t="str">
        <f>VLOOKUP(E404&amp;"*",state_latlong_lookup!$A$1:$D$56,2,FALSE)</f>
        <v>WA</v>
      </c>
      <c r="G404" t="str">
        <f>VLOOKUP(E404&amp;"*",state_latlong_lookup!$A$1:$D$56,1,FALSE)</f>
        <v>WASHINGTON</v>
      </c>
      <c r="H404" t="str">
        <f t="shared" si="13"/>
        <v>106_WA_00</v>
      </c>
      <c r="I404">
        <f>IF(B404=2012,IF(D404="00",K404,VLOOKUP(H404,district_latlong_lookup!$A$1:$F$439,5,FALSE)),0)</f>
        <v>0</v>
      </c>
      <c r="J404">
        <f>IF(B404=2012,IF(D404="00",L404,VLOOKUP(H404,district_latlong_lookup!$A$1:$F$439,6,FALSE)),0)</f>
        <v>0</v>
      </c>
      <c r="K404">
        <f>VLOOKUP(E404&amp;"*",state_latlong_lookup!$A$1:$D$56,3,FALSE)</f>
        <v>47.3917</v>
      </c>
      <c r="L404">
        <f>VLOOKUP(E404&amp;"*",state_latlong_lookup!$A$1:$D$56,4,FALSE)</f>
        <v>-121.57080000000001</v>
      </c>
      <c r="M404">
        <v>200</v>
      </c>
      <c r="N404" t="str">
        <f t="shared" si="12"/>
        <v>Republican</v>
      </c>
      <c r="O404" t="s">
        <v>285</v>
      </c>
      <c r="P404">
        <v>0.27200000000000002</v>
      </c>
      <c r="Q404">
        <v>0</v>
      </c>
    </row>
    <row r="405" spans="1:18">
      <c r="A405">
        <v>106</v>
      </c>
      <c r="B405">
        <f>VLOOKUP(A405,year_congress_lookup!$A$1:$B$10,2)</f>
        <v>2000</v>
      </c>
      <c r="C405">
        <v>49308</v>
      </c>
      <c r="D405" s="1" t="s">
        <v>1794</v>
      </c>
      <c r="E405" t="s">
        <v>130</v>
      </c>
      <c r="F405" t="str">
        <f>VLOOKUP(E405&amp;"*",state_latlong_lookup!$A$1:$D$56,2,FALSE)</f>
        <v>WA</v>
      </c>
      <c r="G405" t="str">
        <f>VLOOKUP(E405&amp;"*",state_latlong_lookup!$A$1:$D$56,1,FALSE)</f>
        <v>WASHINGTON</v>
      </c>
      <c r="H405" t="str">
        <f t="shared" si="13"/>
        <v>106_WA_00</v>
      </c>
      <c r="I405">
        <f>IF(B405=2012,IF(D405="00",K405,VLOOKUP(H405,district_latlong_lookup!$A$1:$F$439,5,FALSE)),0)</f>
        <v>0</v>
      </c>
      <c r="J405">
        <f>IF(B405=2012,IF(D405="00",L405,VLOOKUP(H405,district_latlong_lookup!$A$1:$F$439,6,FALSE)),0)</f>
        <v>0</v>
      </c>
      <c r="K405">
        <f>VLOOKUP(E405&amp;"*",state_latlong_lookup!$A$1:$D$56,3,FALSE)</f>
        <v>47.3917</v>
      </c>
      <c r="L405">
        <f>VLOOKUP(E405&amp;"*",state_latlong_lookup!$A$1:$D$56,4,FALSE)</f>
        <v>-121.57080000000001</v>
      </c>
      <c r="M405">
        <v>100</v>
      </c>
      <c r="N405" t="str">
        <f t="shared" si="12"/>
        <v>Democrat</v>
      </c>
      <c r="O405" t="s">
        <v>167</v>
      </c>
      <c r="P405">
        <v>-0.41399999999999998</v>
      </c>
      <c r="Q405">
        <v>853000</v>
      </c>
      <c r="R405" t="s">
        <v>1571</v>
      </c>
    </row>
    <row r="406" spans="1:18">
      <c r="A406">
        <v>106</v>
      </c>
      <c r="B406">
        <f>VLOOKUP(A406,year_congress_lookup!$A$1:$B$10,2)</f>
        <v>2000</v>
      </c>
      <c r="C406">
        <v>1366</v>
      </c>
      <c r="D406" s="1" t="s">
        <v>1794</v>
      </c>
      <c r="E406" t="s">
        <v>111</v>
      </c>
      <c r="F406" t="str">
        <f>VLOOKUP(E406&amp;"*",state_latlong_lookup!$A$1:$D$56,2,FALSE)</f>
        <v>WV</v>
      </c>
      <c r="G406" t="str">
        <f>VLOOKUP(E406&amp;"*",state_latlong_lookup!$A$1:$D$56,1,FALSE)</f>
        <v>WEST VIRGINIA</v>
      </c>
      <c r="H406" t="str">
        <f t="shared" si="13"/>
        <v>106_WV_00</v>
      </c>
      <c r="I406">
        <f>IF(B406=2012,IF(D406="00",K406,VLOOKUP(H406,district_latlong_lookup!$A$1:$F$439,5,FALSE)),0)</f>
        <v>0</v>
      </c>
      <c r="J406">
        <f>IF(B406=2012,IF(D406="00",L406,VLOOKUP(H406,district_latlong_lookup!$A$1:$F$439,6,FALSE)),0)</f>
        <v>0</v>
      </c>
      <c r="K406">
        <f>VLOOKUP(E406&amp;"*",state_latlong_lookup!$A$1:$D$56,3,FALSE)</f>
        <v>38.468000000000004</v>
      </c>
      <c r="L406">
        <f>VLOOKUP(E406&amp;"*",state_latlong_lookup!$A$1:$D$56,4,FALSE)</f>
        <v>-80.9696</v>
      </c>
      <c r="M406">
        <v>100</v>
      </c>
      <c r="N406" t="str">
        <f t="shared" si="12"/>
        <v>Democrat</v>
      </c>
      <c r="O406" t="s">
        <v>252</v>
      </c>
      <c r="P406">
        <v>-0.35899999999999999</v>
      </c>
      <c r="Q406">
        <v>1264000</v>
      </c>
      <c r="R406" t="s">
        <v>1572</v>
      </c>
    </row>
    <row r="407" spans="1:18">
      <c r="A407">
        <v>106</v>
      </c>
      <c r="B407">
        <f>VLOOKUP(A407,year_congress_lookup!$A$1:$B$10,2)</f>
        <v>2000</v>
      </c>
      <c r="C407">
        <v>14922</v>
      </c>
      <c r="D407" s="1" t="s">
        <v>1794</v>
      </c>
      <c r="E407" t="s">
        <v>111</v>
      </c>
      <c r="F407" t="str">
        <f>VLOOKUP(E407&amp;"*",state_latlong_lookup!$A$1:$D$56,2,FALSE)</f>
        <v>WV</v>
      </c>
      <c r="G407" t="str">
        <f>VLOOKUP(E407&amp;"*",state_latlong_lookup!$A$1:$D$56,1,FALSE)</f>
        <v>WEST VIRGINIA</v>
      </c>
      <c r="H407" t="str">
        <f t="shared" si="13"/>
        <v>106_WV_00</v>
      </c>
      <c r="I407">
        <f>IF(B407=2012,IF(D407="00",K407,VLOOKUP(H407,district_latlong_lookup!$A$1:$F$439,5,FALSE)),0)</f>
        <v>0</v>
      </c>
      <c r="J407">
        <f>IF(B407=2012,IF(D407="00",L407,VLOOKUP(H407,district_latlong_lookup!$A$1:$F$439,6,FALSE)),0)</f>
        <v>0</v>
      </c>
      <c r="K407">
        <f>VLOOKUP(E407&amp;"*",state_latlong_lookup!$A$1:$D$56,3,FALSE)</f>
        <v>38.468000000000004</v>
      </c>
      <c r="L407">
        <f>VLOOKUP(E407&amp;"*",state_latlong_lookup!$A$1:$D$56,4,FALSE)</f>
        <v>-80.9696</v>
      </c>
      <c r="M407">
        <v>100</v>
      </c>
      <c r="N407" t="str">
        <f t="shared" si="12"/>
        <v>Democrat</v>
      </c>
      <c r="O407" t="s">
        <v>241</v>
      </c>
      <c r="P407">
        <v>-0.36099999999999999</v>
      </c>
      <c r="Q407">
        <v>1260000</v>
      </c>
      <c r="R407" t="s">
        <v>1573</v>
      </c>
    </row>
    <row r="408" spans="1:18">
      <c r="A408">
        <v>106</v>
      </c>
      <c r="B408">
        <f>VLOOKUP(A408,year_congress_lookup!$A$1:$B$10,2)</f>
        <v>2000</v>
      </c>
      <c r="C408">
        <v>49309</v>
      </c>
      <c r="D408" s="1" t="s">
        <v>1794</v>
      </c>
      <c r="E408" t="s">
        <v>89</v>
      </c>
      <c r="F408" t="str">
        <f>VLOOKUP(E408&amp;"*",state_latlong_lookup!$A$1:$D$56,2,FALSE)</f>
        <v>WI</v>
      </c>
      <c r="G408" t="str">
        <f>VLOOKUP(E408&amp;"*",state_latlong_lookup!$A$1:$D$56,1,FALSE)</f>
        <v>WISCONSIN</v>
      </c>
      <c r="H408" t="str">
        <f t="shared" si="13"/>
        <v>106_WI_00</v>
      </c>
      <c r="I408">
        <f>IF(B408=2012,IF(D408="00",K408,VLOOKUP(H408,district_latlong_lookup!$A$1:$F$439,5,FALSE)),0)</f>
        <v>0</v>
      </c>
      <c r="J408">
        <f>IF(B408=2012,IF(D408="00",L408,VLOOKUP(H408,district_latlong_lookup!$A$1:$F$439,6,FALSE)),0)</f>
        <v>0</v>
      </c>
      <c r="K408">
        <f>VLOOKUP(E408&amp;"*",state_latlong_lookup!$A$1:$D$56,3,FALSE)</f>
        <v>44.256300000000003</v>
      </c>
      <c r="L408">
        <f>VLOOKUP(E408&amp;"*",state_latlong_lookup!$A$1:$D$56,4,FALSE)</f>
        <v>-89.638499999999993</v>
      </c>
      <c r="M408">
        <v>100</v>
      </c>
      <c r="N408" t="str">
        <f t="shared" si="12"/>
        <v>Democrat</v>
      </c>
      <c r="O408" t="s">
        <v>299</v>
      </c>
      <c r="P408">
        <v>-0.51800000000000002</v>
      </c>
      <c r="Q408">
        <v>1706000</v>
      </c>
      <c r="R408" t="s">
        <v>1574</v>
      </c>
    </row>
    <row r="409" spans="1:18">
      <c r="A409">
        <v>106</v>
      </c>
      <c r="B409">
        <f>VLOOKUP(A409,year_congress_lookup!$A$1:$B$10,2)</f>
        <v>2000</v>
      </c>
      <c r="C409">
        <v>15703</v>
      </c>
      <c r="D409" s="1" t="s">
        <v>1794</v>
      </c>
      <c r="E409" t="s">
        <v>89</v>
      </c>
      <c r="F409" t="str">
        <f>VLOOKUP(E409&amp;"*",state_latlong_lookup!$A$1:$D$56,2,FALSE)</f>
        <v>WI</v>
      </c>
      <c r="G409" t="str">
        <f>VLOOKUP(E409&amp;"*",state_latlong_lookup!$A$1:$D$56,1,FALSE)</f>
        <v>WISCONSIN</v>
      </c>
      <c r="H409" t="str">
        <f t="shared" si="13"/>
        <v>106_WI_00</v>
      </c>
      <c r="I409">
        <f>IF(B409=2012,IF(D409="00",K409,VLOOKUP(H409,district_latlong_lookup!$A$1:$F$439,5,FALSE)),0)</f>
        <v>0</v>
      </c>
      <c r="J409">
        <f>IF(B409=2012,IF(D409="00",L409,VLOOKUP(H409,district_latlong_lookup!$A$1:$F$439,6,FALSE)),0)</f>
        <v>0</v>
      </c>
      <c r="K409">
        <f>VLOOKUP(E409&amp;"*",state_latlong_lookup!$A$1:$D$56,3,FALSE)</f>
        <v>44.256300000000003</v>
      </c>
      <c r="L409">
        <f>VLOOKUP(E409&amp;"*",state_latlong_lookup!$A$1:$D$56,4,FALSE)</f>
        <v>-89.638499999999993</v>
      </c>
      <c r="M409">
        <v>100</v>
      </c>
      <c r="N409" t="str">
        <f t="shared" si="12"/>
        <v>Democrat</v>
      </c>
      <c r="O409" t="s">
        <v>286</v>
      </c>
      <c r="P409">
        <v>-0.312</v>
      </c>
      <c r="Q409">
        <v>2757000</v>
      </c>
      <c r="R409" t="s">
        <v>1575</v>
      </c>
    </row>
    <row r="410" spans="1:18">
      <c r="A410">
        <v>106</v>
      </c>
      <c r="B410">
        <f>VLOOKUP(A410,year_congress_lookup!$A$1:$B$10,2)</f>
        <v>2000</v>
      </c>
      <c r="C410">
        <v>49706</v>
      </c>
      <c r="D410" s="1" t="s">
        <v>1794</v>
      </c>
      <c r="E410" t="s">
        <v>131</v>
      </c>
      <c r="F410" t="str">
        <f>VLOOKUP(E410&amp;"*",state_latlong_lookup!$A$1:$D$56,2,FALSE)</f>
        <v>WY</v>
      </c>
      <c r="G410" t="str">
        <f>VLOOKUP(E410&amp;"*",state_latlong_lookup!$A$1:$D$56,1,FALSE)</f>
        <v>WYOMING</v>
      </c>
      <c r="H410" t="str">
        <f t="shared" si="13"/>
        <v>106_WY_00</v>
      </c>
      <c r="I410">
        <f>IF(B410=2012,IF(D410="00",K410,VLOOKUP(H410,district_latlong_lookup!$A$1:$F$439,5,FALSE)),0)</f>
        <v>0</v>
      </c>
      <c r="J410">
        <f>IF(B410=2012,IF(D410="00",L410,VLOOKUP(H410,district_latlong_lookup!$A$1:$F$439,6,FALSE)),0)</f>
        <v>0</v>
      </c>
      <c r="K410">
        <f>VLOOKUP(E410&amp;"*",state_latlong_lookup!$A$1:$D$56,3,FALSE)</f>
        <v>42.747500000000002</v>
      </c>
      <c r="L410">
        <f>VLOOKUP(E410&amp;"*",state_latlong_lookup!$A$1:$D$56,4,FALSE)</f>
        <v>-107.2085</v>
      </c>
      <c r="M410">
        <v>200</v>
      </c>
      <c r="N410" t="str">
        <f t="shared" si="12"/>
        <v>Republican</v>
      </c>
      <c r="O410" t="s">
        <v>324</v>
      </c>
      <c r="P410">
        <v>0.57999999999999996</v>
      </c>
      <c r="Q410">
        <v>0</v>
      </c>
      <c r="R410" t="s">
        <v>1576</v>
      </c>
    </row>
    <row r="411" spans="1:18">
      <c r="A411">
        <v>106</v>
      </c>
      <c r="B411">
        <f>VLOOKUP(A411,year_congress_lookup!$A$1:$B$10,2)</f>
        <v>2000</v>
      </c>
      <c r="C411">
        <v>15633</v>
      </c>
      <c r="D411" s="1" t="s">
        <v>1794</v>
      </c>
      <c r="E411" t="s">
        <v>131</v>
      </c>
      <c r="F411" t="str">
        <f>VLOOKUP(E411&amp;"*",state_latlong_lookup!$A$1:$D$56,2,FALSE)</f>
        <v>WY</v>
      </c>
      <c r="G411" t="str">
        <f>VLOOKUP(E411&amp;"*",state_latlong_lookup!$A$1:$D$56,1,FALSE)</f>
        <v>WYOMING</v>
      </c>
      <c r="H411" t="str">
        <f t="shared" si="13"/>
        <v>106_WY_00</v>
      </c>
      <c r="I411">
        <f>IF(B411=2012,IF(D411="00",K411,VLOOKUP(H411,district_latlong_lookup!$A$1:$F$439,5,FALSE)),0)</f>
        <v>0</v>
      </c>
      <c r="J411">
        <f>IF(B411=2012,IF(D411="00",L411,VLOOKUP(H411,district_latlong_lookup!$A$1:$F$439,6,FALSE)),0)</f>
        <v>0</v>
      </c>
      <c r="K411">
        <f>VLOOKUP(E411&amp;"*",state_latlong_lookup!$A$1:$D$56,3,FALSE)</f>
        <v>42.747500000000002</v>
      </c>
      <c r="L411">
        <f>VLOOKUP(E411&amp;"*",state_latlong_lookup!$A$1:$D$56,4,FALSE)</f>
        <v>-107.2085</v>
      </c>
      <c r="M411">
        <v>200</v>
      </c>
      <c r="N411" t="str">
        <f t="shared" si="12"/>
        <v>Republican</v>
      </c>
      <c r="O411" t="s">
        <v>311</v>
      </c>
      <c r="P411">
        <v>0.48799999999999999</v>
      </c>
      <c r="Q411">
        <v>4426000</v>
      </c>
      <c r="R411" t="s">
        <v>1577</v>
      </c>
    </row>
    <row r="412" spans="1:18">
      <c r="A412">
        <v>107</v>
      </c>
      <c r="B412">
        <f>VLOOKUP(A412,year_congress_lookup!$A$1:$B$10,2)</f>
        <v>2002</v>
      </c>
      <c r="C412">
        <v>99910</v>
      </c>
      <c r="D412" s="1" t="s">
        <v>1794</v>
      </c>
      <c r="E412" t="s">
        <v>194</v>
      </c>
      <c r="F412" t="str">
        <f>VLOOKUP(E412&amp;"*",state_latlong_lookup!$A$1:$D$56,2,FALSE)</f>
        <v>USA</v>
      </c>
      <c r="G412" t="str">
        <f>VLOOKUP(E412&amp;"*",state_latlong_lookup!$A$1:$D$56,1,FALSE)</f>
        <v>USA</v>
      </c>
      <c r="H412" t="str">
        <f t="shared" si="13"/>
        <v>107_USA_00</v>
      </c>
      <c r="I412">
        <f>IF(B412=2012,IF(D412="00",K412,VLOOKUP(H412,district_latlong_lookup!$A$1:$F$439,5,FALSE)),0)</f>
        <v>0</v>
      </c>
      <c r="J412">
        <f>IF(B412=2012,IF(D412="00",L412,VLOOKUP(H412,district_latlong_lookup!$A$1:$F$439,6,FALSE)),0)</f>
        <v>0</v>
      </c>
      <c r="K412">
        <f>VLOOKUP(E412&amp;"*",state_latlong_lookup!$A$1:$D$56,3,FALSE)</f>
        <v>39.5</v>
      </c>
      <c r="L412">
        <f>VLOOKUP(E412&amp;"*",state_latlong_lookup!$A$1:$D$56,4,FALSE)</f>
        <v>-98.35</v>
      </c>
      <c r="M412">
        <v>200</v>
      </c>
      <c r="N412" t="str">
        <f t="shared" si="12"/>
        <v>Republican</v>
      </c>
      <c r="O412" t="s">
        <v>190</v>
      </c>
      <c r="P412">
        <v>0.52</v>
      </c>
      <c r="Q412">
        <v>1176000</v>
      </c>
      <c r="R412" t="s">
        <v>1578</v>
      </c>
    </row>
    <row r="413" spans="1:18">
      <c r="A413">
        <v>107</v>
      </c>
      <c r="B413">
        <f>VLOOKUP(A413,year_congress_lookup!$A$1:$B$10,2)</f>
        <v>2002</v>
      </c>
      <c r="C413">
        <v>49700</v>
      </c>
      <c r="D413" s="1" t="s">
        <v>1794</v>
      </c>
      <c r="E413" t="s">
        <v>48</v>
      </c>
      <c r="F413" t="str">
        <f>VLOOKUP(E413&amp;"*",state_latlong_lookup!$A$1:$D$56,2,FALSE)</f>
        <v>AL</v>
      </c>
      <c r="G413" t="str">
        <f>VLOOKUP(E413&amp;"*",state_latlong_lookup!$A$1:$D$56,1,FALSE)</f>
        <v>ALABAMA</v>
      </c>
      <c r="H413" t="str">
        <f t="shared" si="13"/>
        <v>107_AL_00</v>
      </c>
      <c r="I413">
        <f>IF(B413=2012,IF(D413="00",K413,VLOOKUP(H413,district_latlong_lookup!$A$1:$F$439,5,FALSE)),0)</f>
        <v>0</v>
      </c>
      <c r="J413">
        <f>IF(B413=2012,IF(D413="00",L413,VLOOKUP(H413,district_latlong_lookup!$A$1:$F$439,6,FALSE)),0)</f>
        <v>0</v>
      </c>
      <c r="K413">
        <f>VLOOKUP(E413&amp;"*",state_latlong_lookup!$A$1:$D$56,3,FALSE)</f>
        <v>32.798999999999999</v>
      </c>
      <c r="L413">
        <f>VLOOKUP(E413&amp;"*",state_latlong_lookup!$A$1:$D$56,4,FALSE)</f>
        <v>-86.807299999999998</v>
      </c>
      <c r="M413">
        <v>200</v>
      </c>
      <c r="N413" t="str">
        <f t="shared" si="12"/>
        <v>Republican</v>
      </c>
      <c r="O413" t="s">
        <v>312</v>
      </c>
      <c r="P413">
        <v>0.57899999999999996</v>
      </c>
      <c r="Q413">
        <v>1052000</v>
      </c>
      <c r="R413" t="s">
        <v>1579</v>
      </c>
    </row>
    <row r="414" spans="1:18">
      <c r="A414">
        <v>107</v>
      </c>
      <c r="B414">
        <f>VLOOKUP(A414,year_congress_lookup!$A$1:$B$10,2)</f>
        <v>2002</v>
      </c>
      <c r="C414">
        <v>94659</v>
      </c>
      <c r="D414" s="1" t="s">
        <v>1794</v>
      </c>
      <c r="E414" t="s">
        <v>48</v>
      </c>
      <c r="F414" t="str">
        <f>VLOOKUP(E414&amp;"*",state_latlong_lookup!$A$1:$D$56,2,FALSE)</f>
        <v>AL</v>
      </c>
      <c r="G414" t="str">
        <f>VLOOKUP(E414&amp;"*",state_latlong_lookup!$A$1:$D$56,1,FALSE)</f>
        <v>ALABAMA</v>
      </c>
      <c r="H414" t="str">
        <f t="shared" si="13"/>
        <v>107_AL_00</v>
      </c>
      <c r="I414">
        <f>IF(B414=2012,IF(D414="00",K414,VLOOKUP(H414,district_latlong_lookup!$A$1:$F$439,5,FALSE)),0)</f>
        <v>0</v>
      </c>
      <c r="J414">
        <f>IF(B414=2012,IF(D414="00",L414,VLOOKUP(H414,district_latlong_lookup!$A$1:$F$439,6,FALSE)),0)</f>
        <v>0</v>
      </c>
      <c r="K414">
        <f>VLOOKUP(E414&amp;"*",state_latlong_lookup!$A$1:$D$56,3,FALSE)</f>
        <v>32.798999999999999</v>
      </c>
      <c r="L414">
        <f>VLOOKUP(E414&amp;"*",state_latlong_lookup!$A$1:$D$56,4,FALSE)</f>
        <v>-86.807299999999998</v>
      </c>
      <c r="M414">
        <v>200</v>
      </c>
      <c r="N414" t="str">
        <f t="shared" si="12"/>
        <v>Republican</v>
      </c>
      <c r="O414" t="s">
        <v>254</v>
      </c>
      <c r="P414">
        <v>0.42599999999999999</v>
      </c>
      <c r="Q414">
        <v>1333000</v>
      </c>
      <c r="R414" t="s">
        <v>1580</v>
      </c>
    </row>
    <row r="415" spans="1:18">
      <c r="A415">
        <v>107</v>
      </c>
      <c r="B415">
        <f>VLOOKUP(A415,year_congress_lookup!$A$1:$B$10,2)</f>
        <v>2002</v>
      </c>
      <c r="C415">
        <v>14907</v>
      </c>
      <c r="D415" s="1" t="s">
        <v>1794</v>
      </c>
      <c r="E415" t="s">
        <v>198</v>
      </c>
      <c r="F415" t="str">
        <f>VLOOKUP(E415&amp;"*",state_latlong_lookup!$A$1:$D$56,2,FALSE)</f>
        <v>AK</v>
      </c>
      <c r="G415" t="str">
        <f>VLOOKUP(E415&amp;"*",state_latlong_lookup!$A$1:$D$56,1,FALSE)</f>
        <v>ALASKA</v>
      </c>
      <c r="H415" t="str">
        <f t="shared" si="13"/>
        <v>107_AK_00</v>
      </c>
      <c r="I415">
        <f>IF(B415=2012,IF(D415="00",K415,VLOOKUP(H415,district_latlong_lookup!$A$1:$F$439,5,FALSE)),0)</f>
        <v>0</v>
      </c>
      <c r="J415">
        <f>IF(B415=2012,IF(D415="00",L415,VLOOKUP(H415,district_latlong_lookup!$A$1:$F$439,6,FALSE)),0)</f>
        <v>0</v>
      </c>
      <c r="K415">
        <f>VLOOKUP(E415&amp;"*",state_latlong_lookup!$A$1:$D$56,3,FALSE)</f>
        <v>61.384999999999998</v>
      </c>
      <c r="L415">
        <f>VLOOKUP(E415&amp;"*",state_latlong_lookup!$A$1:$D$56,4,FALSE)</f>
        <v>-152.26830000000001</v>
      </c>
      <c r="M415">
        <v>200</v>
      </c>
      <c r="N415" t="str">
        <f t="shared" si="12"/>
        <v>Republican</v>
      </c>
      <c r="O415" t="s">
        <v>238</v>
      </c>
      <c r="P415">
        <v>0.36899999999999999</v>
      </c>
      <c r="Q415">
        <v>647000</v>
      </c>
      <c r="R415" t="s">
        <v>1581</v>
      </c>
    </row>
    <row r="416" spans="1:18">
      <c r="A416">
        <v>107</v>
      </c>
      <c r="B416">
        <f>VLOOKUP(A416,year_congress_lookup!$A$1:$B$10,2)</f>
        <v>2002</v>
      </c>
      <c r="C416">
        <v>12109</v>
      </c>
      <c r="D416" s="1" t="s">
        <v>1794</v>
      </c>
      <c r="E416" t="s">
        <v>198</v>
      </c>
      <c r="F416" t="str">
        <f>VLOOKUP(E416&amp;"*",state_latlong_lookup!$A$1:$D$56,2,FALSE)</f>
        <v>AK</v>
      </c>
      <c r="G416" t="str">
        <f>VLOOKUP(E416&amp;"*",state_latlong_lookup!$A$1:$D$56,1,FALSE)</f>
        <v>ALASKA</v>
      </c>
      <c r="H416" t="str">
        <f t="shared" si="13"/>
        <v>107_AK_00</v>
      </c>
      <c r="I416">
        <f>IF(B416=2012,IF(D416="00",K416,VLOOKUP(H416,district_latlong_lookup!$A$1:$F$439,5,FALSE)),0)</f>
        <v>0</v>
      </c>
      <c r="J416">
        <f>IF(B416=2012,IF(D416="00",L416,VLOOKUP(H416,district_latlong_lookup!$A$1:$F$439,6,FALSE)),0)</f>
        <v>0</v>
      </c>
      <c r="K416">
        <f>VLOOKUP(E416&amp;"*",state_latlong_lookup!$A$1:$D$56,3,FALSE)</f>
        <v>61.384999999999998</v>
      </c>
      <c r="L416">
        <f>VLOOKUP(E416&amp;"*",state_latlong_lookup!$A$1:$D$56,4,FALSE)</f>
        <v>-152.26830000000001</v>
      </c>
      <c r="M416">
        <v>200</v>
      </c>
      <c r="N416" t="str">
        <f t="shared" si="12"/>
        <v>Republican</v>
      </c>
      <c r="O416" t="s">
        <v>213</v>
      </c>
      <c r="P416">
        <v>0.22900000000000001</v>
      </c>
      <c r="Q416">
        <v>1400000</v>
      </c>
      <c r="R416" t="s">
        <v>1582</v>
      </c>
    </row>
    <row r="417" spans="1:18">
      <c r="A417">
        <v>107</v>
      </c>
      <c r="B417">
        <f>VLOOKUP(A417,year_congress_lookup!$A$1:$B$10,2)</f>
        <v>2002</v>
      </c>
      <c r="C417">
        <v>15429</v>
      </c>
      <c r="D417" s="1" t="s">
        <v>1794</v>
      </c>
      <c r="E417" t="s">
        <v>155</v>
      </c>
      <c r="F417" t="str">
        <f>VLOOKUP(E417&amp;"*",state_latlong_lookup!$A$1:$D$56,2,FALSE)</f>
        <v>AZ</v>
      </c>
      <c r="G417" t="str">
        <f>VLOOKUP(E417&amp;"*",state_latlong_lookup!$A$1:$D$56,1,FALSE)</f>
        <v>ARIZONA</v>
      </c>
      <c r="H417" t="str">
        <f t="shared" si="13"/>
        <v>107_AZ_00</v>
      </c>
      <c r="I417">
        <f>IF(B417=2012,IF(D417="00",K417,VLOOKUP(H417,district_latlong_lookup!$A$1:$F$439,5,FALSE)),0)</f>
        <v>0</v>
      </c>
      <c r="J417">
        <f>IF(B417=2012,IF(D417="00",L417,VLOOKUP(H417,district_latlong_lookup!$A$1:$F$439,6,FALSE)),0)</f>
        <v>0</v>
      </c>
      <c r="K417">
        <f>VLOOKUP(E417&amp;"*",state_latlong_lookup!$A$1:$D$56,3,FALSE)</f>
        <v>33.7712</v>
      </c>
      <c r="L417">
        <f>VLOOKUP(E417&amp;"*",state_latlong_lookup!$A$1:$D$56,4,FALSE)</f>
        <v>-111.3877</v>
      </c>
      <c r="M417">
        <v>200</v>
      </c>
      <c r="N417" t="str">
        <f t="shared" si="12"/>
        <v>Republican</v>
      </c>
      <c r="O417" t="s">
        <v>300</v>
      </c>
      <c r="P417">
        <v>0.58899999999999997</v>
      </c>
      <c r="Q417">
        <v>0</v>
      </c>
    </row>
    <row r="418" spans="1:18">
      <c r="A418">
        <v>107</v>
      </c>
      <c r="B418">
        <f>VLOOKUP(A418,year_congress_lookup!$A$1:$B$10,2)</f>
        <v>2002</v>
      </c>
      <c r="C418">
        <v>15039</v>
      </c>
      <c r="D418" s="1" t="s">
        <v>1794</v>
      </c>
      <c r="E418" t="s">
        <v>155</v>
      </c>
      <c r="F418" t="str">
        <f>VLOOKUP(E418&amp;"*",state_latlong_lookup!$A$1:$D$56,2,FALSE)</f>
        <v>AZ</v>
      </c>
      <c r="G418" t="str">
        <f>VLOOKUP(E418&amp;"*",state_latlong_lookup!$A$1:$D$56,1,FALSE)</f>
        <v>ARIZONA</v>
      </c>
      <c r="H418" t="str">
        <f t="shared" si="13"/>
        <v>107_AZ_00</v>
      </c>
      <c r="I418">
        <f>IF(B418=2012,IF(D418="00",K418,VLOOKUP(H418,district_latlong_lookup!$A$1:$F$439,5,FALSE)),0)</f>
        <v>0</v>
      </c>
      <c r="J418">
        <f>IF(B418=2012,IF(D418="00",L418,VLOOKUP(H418,district_latlong_lookup!$A$1:$F$439,6,FALSE)),0)</f>
        <v>0</v>
      </c>
      <c r="K418">
        <f>VLOOKUP(E418&amp;"*",state_latlong_lookup!$A$1:$D$56,3,FALSE)</f>
        <v>33.7712</v>
      </c>
      <c r="L418">
        <f>VLOOKUP(E418&amp;"*",state_latlong_lookup!$A$1:$D$56,4,FALSE)</f>
        <v>-111.3877</v>
      </c>
      <c r="M418">
        <v>200</v>
      </c>
      <c r="N418" t="str">
        <f t="shared" si="12"/>
        <v>Republican</v>
      </c>
      <c r="O418" t="s">
        <v>255</v>
      </c>
      <c r="P418">
        <v>0.38100000000000001</v>
      </c>
      <c r="Q418">
        <v>49000</v>
      </c>
      <c r="R418" t="s">
        <v>1583</v>
      </c>
    </row>
    <row r="419" spans="1:18">
      <c r="A419">
        <v>107</v>
      </c>
      <c r="B419">
        <f>VLOOKUP(A419,year_congress_lookup!$A$1:$B$10,2)</f>
        <v>2002</v>
      </c>
      <c r="C419">
        <v>29306</v>
      </c>
      <c r="D419" s="1" t="s">
        <v>1794</v>
      </c>
      <c r="E419" t="s">
        <v>56</v>
      </c>
      <c r="F419" t="str">
        <f>VLOOKUP(E419&amp;"*",state_latlong_lookup!$A$1:$D$56,2,FALSE)</f>
        <v>AR</v>
      </c>
      <c r="G419" t="str">
        <f>VLOOKUP(E419&amp;"*",state_latlong_lookup!$A$1:$D$56,1,FALSE)</f>
        <v>ARKANSAS</v>
      </c>
      <c r="H419" t="str">
        <f t="shared" si="13"/>
        <v>107_AR_00</v>
      </c>
      <c r="I419">
        <f>IF(B419=2012,IF(D419="00",K419,VLOOKUP(H419,district_latlong_lookup!$A$1:$F$439,5,FALSE)),0)</f>
        <v>0</v>
      </c>
      <c r="J419">
        <f>IF(B419=2012,IF(D419="00",L419,VLOOKUP(H419,district_latlong_lookup!$A$1:$F$439,6,FALSE)),0)</f>
        <v>0</v>
      </c>
      <c r="K419">
        <f>VLOOKUP(E419&amp;"*",state_latlong_lookup!$A$1:$D$56,3,FALSE)</f>
        <v>34.951300000000003</v>
      </c>
      <c r="L419">
        <f>VLOOKUP(E419&amp;"*",state_latlong_lookup!$A$1:$D$56,4,FALSE)</f>
        <v>-92.380899999999997</v>
      </c>
      <c r="M419">
        <v>200</v>
      </c>
      <c r="N419" t="str">
        <f t="shared" si="12"/>
        <v>Republican</v>
      </c>
      <c r="O419" t="s">
        <v>330</v>
      </c>
      <c r="P419">
        <v>0.45400000000000001</v>
      </c>
      <c r="Q419">
        <v>795000</v>
      </c>
      <c r="R419" t="s">
        <v>1584</v>
      </c>
    </row>
    <row r="420" spans="1:18">
      <c r="A420">
        <v>107</v>
      </c>
      <c r="B420">
        <f>VLOOKUP(A420,year_congress_lookup!$A$1:$B$10,2)</f>
        <v>2002</v>
      </c>
      <c r="C420">
        <v>29305</v>
      </c>
      <c r="D420" s="1" t="s">
        <v>1794</v>
      </c>
      <c r="E420" t="s">
        <v>56</v>
      </c>
      <c r="F420" t="str">
        <f>VLOOKUP(E420&amp;"*",state_latlong_lookup!$A$1:$D$56,2,FALSE)</f>
        <v>AR</v>
      </c>
      <c r="G420" t="str">
        <f>VLOOKUP(E420&amp;"*",state_latlong_lookup!$A$1:$D$56,1,FALSE)</f>
        <v>ARKANSAS</v>
      </c>
      <c r="H420" t="str">
        <f t="shared" si="13"/>
        <v>107_AR_00</v>
      </c>
      <c r="I420">
        <f>IF(B420=2012,IF(D420="00",K420,VLOOKUP(H420,district_latlong_lookup!$A$1:$F$439,5,FALSE)),0)</f>
        <v>0</v>
      </c>
      <c r="J420">
        <f>IF(B420=2012,IF(D420="00",L420,VLOOKUP(H420,district_latlong_lookup!$A$1:$F$439,6,FALSE)),0)</f>
        <v>0</v>
      </c>
      <c r="K420">
        <f>VLOOKUP(E420&amp;"*",state_latlong_lookup!$A$1:$D$56,3,FALSE)</f>
        <v>34.951300000000003</v>
      </c>
      <c r="L420">
        <f>VLOOKUP(E420&amp;"*",state_latlong_lookup!$A$1:$D$56,4,FALSE)</f>
        <v>-92.380899999999997</v>
      </c>
      <c r="M420">
        <v>100</v>
      </c>
      <c r="N420" t="str">
        <f t="shared" si="12"/>
        <v>Democrat</v>
      </c>
      <c r="O420" t="s">
        <v>325</v>
      </c>
      <c r="P420">
        <v>-0.24399999999999999</v>
      </c>
      <c r="Q420">
        <v>842000</v>
      </c>
      <c r="R420" t="s">
        <v>1585</v>
      </c>
    </row>
    <row r="421" spans="1:18">
      <c r="A421">
        <v>107</v>
      </c>
      <c r="B421">
        <f>VLOOKUP(A421,year_congress_lookup!$A$1:$B$10,2)</f>
        <v>2002</v>
      </c>
      <c r="C421">
        <v>15011</v>
      </c>
      <c r="D421" s="1" t="s">
        <v>1794</v>
      </c>
      <c r="E421" t="s">
        <v>90</v>
      </c>
      <c r="F421" t="str">
        <f>VLOOKUP(E421&amp;"*",state_latlong_lookup!$A$1:$D$56,2,FALSE)</f>
        <v>CA</v>
      </c>
      <c r="G421" t="str">
        <f>VLOOKUP(E421&amp;"*",state_latlong_lookup!$A$1:$D$56,1,FALSE)</f>
        <v>CALIFORNIA</v>
      </c>
      <c r="H421" t="str">
        <f t="shared" si="13"/>
        <v>107_CA_00</v>
      </c>
      <c r="I421">
        <f>IF(B421=2012,IF(D421="00",K421,VLOOKUP(H421,district_latlong_lookup!$A$1:$F$439,5,FALSE)),0)</f>
        <v>0</v>
      </c>
      <c r="J421">
        <f>IF(B421=2012,IF(D421="00",L421,VLOOKUP(H421,district_latlong_lookup!$A$1:$F$439,6,FALSE)),0)</f>
        <v>0</v>
      </c>
      <c r="K421">
        <f>VLOOKUP(E421&amp;"*",state_latlong_lookup!$A$1:$D$56,3,FALSE)</f>
        <v>36.17</v>
      </c>
      <c r="L421">
        <f>VLOOKUP(E421&amp;"*",state_latlong_lookup!$A$1:$D$56,4,FALSE)</f>
        <v>-119.7462</v>
      </c>
      <c r="M421">
        <v>100</v>
      </c>
      <c r="N421" t="str">
        <f t="shared" si="12"/>
        <v>Democrat</v>
      </c>
      <c r="O421" t="s">
        <v>288</v>
      </c>
      <c r="P421">
        <v>-0.496</v>
      </c>
      <c r="Q421">
        <v>1672000</v>
      </c>
      <c r="R421" t="s">
        <v>1586</v>
      </c>
    </row>
    <row r="422" spans="1:18">
      <c r="A422">
        <v>107</v>
      </c>
      <c r="B422">
        <f>VLOOKUP(A422,year_congress_lookup!$A$1:$B$10,2)</f>
        <v>2002</v>
      </c>
      <c r="C422">
        <v>49300</v>
      </c>
      <c r="D422" s="1" t="s">
        <v>1794</v>
      </c>
      <c r="E422" t="s">
        <v>90</v>
      </c>
      <c r="F422" t="str">
        <f>VLOOKUP(E422&amp;"*",state_latlong_lookup!$A$1:$D$56,2,FALSE)</f>
        <v>CA</v>
      </c>
      <c r="G422" t="str">
        <f>VLOOKUP(E422&amp;"*",state_latlong_lookup!$A$1:$D$56,1,FALSE)</f>
        <v>CALIFORNIA</v>
      </c>
      <c r="H422" t="str">
        <f t="shared" si="13"/>
        <v>107_CA_00</v>
      </c>
      <c r="I422">
        <f>IF(B422=2012,IF(D422="00",K422,VLOOKUP(H422,district_latlong_lookup!$A$1:$F$439,5,FALSE)),0)</f>
        <v>0</v>
      </c>
      <c r="J422">
        <f>IF(B422=2012,IF(D422="00",L422,VLOOKUP(H422,district_latlong_lookup!$A$1:$F$439,6,FALSE)),0)</f>
        <v>0</v>
      </c>
      <c r="K422">
        <f>VLOOKUP(E422&amp;"*",state_latlong_lookup!$A$1:$D$56,3,FALSE)</f>
        <v>36.17</v>
      </c>
      <c r="L422">
        <f>VLOOKUP(E422&amp;"*",state_latlong_lookup!$A$1:$D$56,4,FALSE)</f>
        <v>-119.7462</v>
      </c>
      <c r="M422">
        <v>100</v>
      </c>
      <c r="N422" t="str">
        <f t="shared" si="12"/>
        <v>Democrat</v>
      </c>
      <c r="O422" t="s">
        <v>289</v>
      </c>
      <c r="P422">
        <v>-0.316</v>
      </c>
      <c r="Q422">
        <v>2578000</v>
      </c>
      <c r="R422" t="s">
        <v>1587</v>
      </c>
    </row>
    <row r="423" spans="1:18">
      <c r="A423">
        <v>107</v>
      </c>
      <c r="B423">
        <f>VLOOKUP(A423,year_congress_lookup!$A$1:$B$10,2)</f>
        <v>2002</v>
      </c>
      <c r="C423">
        <v>29108</v>
      </c>
      <c r="D423" s="1" t="s">
        <v>1794</v>
      </c>
      <c r="E423" t="s">
        <v>123</v>
      </c>
      <c r="F423" t="str">
        <f>VLOOKUP(E423&amp;"*",state_latlong_lookup!$A$1:$D$56,2,FALSE)</f>
        <v>CO</v>
      </c>
      <c r="G423" t="str">
        <f>VLOOKUP(E423&amp;"*",state_latlong_lookup!$A$1:$D$56,1,FALSE)</f>
        <v>COLORADO</v>
      </c>
      <c r="H423" t="str">
        <f t="shared" si="13"/>
        <v>107_CO_00</v>
      </c>
      <c r="I423">
        <f>IF(B423=2012,IF(D423="00",K423,VLOOKUP(H423,district_latlong_lookup!$A$1:$F$439,5,FALSE)),0)</f>
        <v>0</v>
      </c>
      <c r="J423">
        <f>IF(B423=2012,IF(D423="00",L423,VLOOKUP(H423,district_latlong_lookup!$A$1:$F$439,6,FALSE)),0)</f>
        <v>0</v>
      </c>
      <c r="K423">
        <f>VLOOKUP(E423&amp;"*",state_latlong_lookup!$A$1:$D$56,3,FALSE)</f>
        <v>39.064599999999999</v>
      </c>
      <c r="L423">
        <f>VLOOKUP(E423&amp;"*",state_latlong_lookup!$A$1:$D$56,4,FALSE)</f>
        <v>-105.3272</v>
      </c>
      <c r="M423">
        <v>200</v>
      </c>
      <c r="N423" t="str">
        <f t="shared" si="12"/>
        <v>Republican</v>
      </c>
      <c r="O423" t="s">
        <v>314</v>
      </c>
      <c r="P423">
        <v>0.60099999999999998</v>
      </c>
      <c r="Q423">
        <v>2704000</v>
      </c>
      <c r="R423" t="s">
        <v>1588</v>
      </c>
    </row>
    <row r="424" spans="1:18">
      <c r="A424">
        <v>107</v>
      </c>
      <c r="B424">
        <f>VLOOKUP(A424,year_congress_lookup!$A$1:$B$10,2)</f>
        <v>2002</v>
      </c>
      <c r="C424">
        <v>95407</v>
      </c>
      <c r="D424" s="1" t="s">
        <v>1794</v>
      </c>
      <c r="E424" t="s">
        <v>123</v>
      </c>
      <c r="F424" t="str">
        <f>VLOOKUP(E424&amp;"*",state_latlong_lookup!$A$1:$D$56,2,FALSE)</f>
        <v>CO</v>
      </c>
      <c r="G424" t="str">
        <f>VLOOKUP(E424&amp;"*",state_latlong_lookup!$A$1:$D$56,1,FALSE)</f>
        <v>COLORADO</v>
      </c>
      <c r="H424" t="str">
        <f t="shared" si="13"/>
        <v>107_CO_00</v>
      </c>
      <c r="I424">
        <f>IF(B424=2012,IF(D424="00",K424,VLOOKUP(H424,district_latlong_lookup!$A$1:$F$439,5,FALSE)),0)</f>
        <v>0</v>
      </c>
      <c r="J424">
        <f>IF(B424=2012,IF(D424="00",L424,VLOOKUP(H424,district_latlong_lookup!$A$1:$F$439,6,FALSE)),0)</f>
        <v>0</v>
      </c>
      <c r="K424">
        <f>VLOOKUP(E424&amp;"*",state_latlong_lookup!$A$1:$D$56,3,FALSE)</f>
        <v>39.064599999999999</v>
      </c>
      <c r="L424">
        <f>VLOOKUP(E424&amp;"*",state_latlong_lookup!$A$1:$D$56,4,FALSE)</f>
        <v>-105.3272</v>
      </c>
      <c r="M424">
        <v>200</v>
      </c>
      <c r="N424" t="str">
        <f t="shared" si="12"/>
        <v>Republican</v>
      </c>
      <c r="O424" t="s">
        <v>43</v>
      </c>
      <c r="P424">
        <v>0.24199999999999999</v>
      </c>
      <c r="Q424">
        <v>543000</v>
      </c>
      <c r="R424" t="s">
        <v>1589</v>
      </c>
    </row>
    <row r="425" spans="1:18">
      <c r="A425">
        <v>107</v>
      </c>
      <c r="B425">
        <f>VLOOKUP(A425,year_congress_lookup!$A$1:$B$10,2)</f>
        <v>2002</v>
      </c>
      <c r="C425">
        <v>14213</v>
      </c>
      <c r="D425" s="1" t="s">
        <v>1794</v>
      </c>
      <c r="E425" t="s">
        <v>0</v>
      </c>
      <c r="F425" t="str">
        <f>VLOOKUP(E425&amp;"*",state_latlong_lookup!$A$1:$D$56,2,FALSE)</f>
        <v>CT</v>
      </c>
      <c r="G425" t="str">
        <f>VLOOKUP(E425&amp;"*",state_latlong_lookup!$A$1:$D$56,1,FALSE)</f>
        <v>CONNECTICUT</v>
      </c>
      <c r="H425" t="str">
        <f t="shared" si="13"/>
        <v>107_CT_00</v>
      </c>
      <c r="I425">
        <f>IF(B425=2012,IF(D425="00",K425,VLOOKUP(H425,district_latlong_lookup!$A$1:$F$439,5,FALSE)),0)</f>
        <v>0</v>
      </c>
      <c r="J425">
        <f>IF(B425=2012,IF(D425="00",L425,VLOOKUP(H425,district_latlong_lookup!$A$1:$F$439,6,FALSE)),0)</f>
        <v>0</v>
      </c>
      <c r="K425">
        <f>VLOOKUP(E425&amp;"*",state_latlong_lookup!$A$1:$D$56,3,FALSE)</f>
        <v>41.583399999999997</v>
      </c>
      <c r="L425">
        <f>VLOOKUP(E425&amp;"*",state_latlong_lookup!$A$1:$D$56,4,FALSE)</f>
        <v>-72.762200000000007</v>
      </c>
      <c r="M425">
        <v>100</v>
      </c>
      <c r="N425" t="str">
        <f t="shared" si="12"/>
        <v>Democrat</v>
      </c>
      <c r="O425" t="s">
        <v>200</v>
      </c>
      <c r="P425">
        <v>-0.39600000000000002</v>
      </c>
      <c r="Q425">
        <v>1339000</v>
      </c>
      <c r="R425" t="s">
        <v>1590</v>
      </c>
    </row>
    <row r="426" spans="1:18">
      <c r="A426">
        <v>107</v>
      </c>
      <c r="B426">
        <f>VLOOKUP(A426,year_congress_lookup!$A$1:$B$10,2)</f>
        <v>2002</v>
      </c>
      <c r="C426">
        <v>15704</v>
      </c>
      <c r="D426" s="1" t="s">
        <v>1794</v>
      </c>
      <c r="E426" t="s">
        <v>0</v>
      </c>
      <c r="F426" t="str">
        <f>VLOOKUP(E426&amp;"*",state_latlong_lookup!$A$1:$D$56,2,FALSE)</f>
        <v>CT</v>
      </c>
      <c r="G426" t="str">
        <f>VLOOKUP(E426&amp;"*",state_latlong_lookup!$A$1:$D$56,1,FALSE)</f>
        <v>CONNECTICUT</v>
      </c>
      <c r="H426" t="str">
        <f t="shared" si="13"/>
        <v>107_CT_00</v>
      </c>
      <c r="I426">
        <f>IF(B426=2012,IF(D426="00",K426,VLOOKUP(H426,district_latlong_lookup!$A$1:$F$439,5,FALSE)),0)</f>
        <v>0</v>
      </c>
      <c r="J426">
        <f>IF(B426=2012,IF(D426="00",L426,VLOOKUP(H426,district_latlong_lookup!$A$1:$F$439,6,FALSE)),0)</f>
        <v>0</v>
      </c>
      <c r="K426">
        <f>VLOOKUP(E426&amp;"*",state_latlong_lookup!$A$1:$D$56,3,FALSE)</f>
        <v>41.583399999999997</v>
      </c>
      <c r="L426">
        <f>VLOOKUP(E426&amp;"*",state_latlong_lookup!$A$1:$D$56,4,FALSE)</f>
        <v>-72.762200000000007</v>
      </c>
      <c r="M426">
        <v>100</v>
      </c>
      <c r="N426" t="str">
        <f t="shared" si="12"/>
        <v>Democrat</v>
      </c>
      <c r="O426" t="s">
        <v>242</v>
      </c>
      <c r="P426">
        <v>-0.26800000000000002</v>
      </c>
      <c r="Q426">
        <v>2375000</v>
      </c>
      <c r="R426" t="s">
        <v>1591</v>
      </c>
    </row>
    <row r="427" spans="1:18">
      <c r="A427">
        <v>107</v>
      </c>
      <c r="B427">
        <f>VLOOKUP(A427,year_congress_lookup!$A$1:$B$10,2)</f>
        <v>2002</v>
      </c>
      <c r="C427">
        <v>14101</v>
      </c>
      <c r="D427" s="1" t="s">
        <v>1794</v>
      </c>
      <c r="E427" t="s">
        <v>3</v>
      </c>
      <c r="F427" t="str">
        <f>VLOOKUP(E427&amp;"*",state_latlong_lookup!$A$1:$D$56,2,FALSE)</f>
        <v>DE</v>
      </c>
      <c r="G427" t="str">
        <f>VLOOKUP(E427&amp;"*",state_latlong_lookup!$A$1:$D$56,1,FALSE)</f>
        <v>DELAWARE</v>
      </c>
      <c r="H427" t="str">
        <f t="shared" si="13"/>
        <v>107_DE_00</v>
      </c>
      <c r="I427">
        <f>IF(B427=2012,IF(D427="00",K427,VLOOKUP(H427,district_latlong_lookup!$A$1:$F$439,5,FALSE)),0)</f>
        <v>0</v>
      </c>
      <c r="J427">
        <f>IF(B427=2012,IF(D427="00",L427,VLOOKUP(H427,district_latlong_lookup!$A$1:$F$439,6,FALSE)),0)</f>
        <v>0</v>
      </c>
      <c r="K427">
        <f>VLOOKUP(E427&amp;"*",state_latlong_lookup!$A$1:$D$56,3,FALSE)</f>
        <v>39.349800000000002</v>
      </c>
      <c r="L427">
        <f>VLOOKUP(E427&amp;"*",state_latlong_lookup!$A$1:$D$56,4,FALSE)</f>
        <v>-75.514799999999994</v>
      </c>
      <c r="M427">
        <v>100</v>
      </c>
      <c r="N427" t="str">
        <f t="shared" si="12"/>
        <v>Democrat</v>
      </c>
      <c r="O427" t="s">
        <v>220</v>
      </c>
      <c r="P427">
        <v>-0.30599999999999999</v>
      </c>
      <c r="Q427">
        <v>0</v>
      </c>
    </row>
    <row r="428" spans="1:18">
      <c r="A428">
        <v>107</v>
      </c>
      <c r="B428">
        <f>VLOOKUP(A428,year_congress_lookup!$A$1:$B$10,2)</f>
        <v>2002</v>
      </c>
      <c r="C428">
        <v>15015</v>
      </c>
      <c r="D428" s="1" t="s">
        <v>1794</v>
      </c>
      <c r="E428" t="s">
        <v>3</v>
      </c>
      <c r="F428" t="str">
        <f>VLOOKUP(E428&amp;"*",state_latlong_lookup!$A$1:$D$56,2,FALSE)</f>
        <v>DE</v>
      </c>
      <c r="G428" t="str">
        <f>VLOOKUP(E428&amp;"*",state_latlong_lookup!$A$1:$D$56,1,FALSE)</f>
        <v>DELAWARE</v>
      </c>
      <c r="H428" t="str">
        <f t="shared" si="13"/>
        <v>107_DE_00</v>
      </c>
      <c r="I428">
        <f>IF(B428=2012,IF(D428="00",K428,VLOOKUP(H428,district_latlong_lookup!$A$1:$F$439,5,FALSE)),0)</f>
        <v>0</v>
      </c>
      <c r="J428">
        <f>IF(B428=2012,IF(D428="00",L428,VLOOKUP(H428,district_latlong_lookup!$A$1:$F$439,6,FALSE)),0)</f>
        <v>0</v>
      </c>
      <c r="K428">
        <f>VLOOKUP(E428&amp;"*",state_latlong_lookup!$A$1:$D$56,3,FALSE)</f>
        <v>39.349800000000002</v>
      </c>
      <c r="L428">
        <f>VLOOKUP(E428&amp;"*",state_latlong_lookup!$A$1:$D$56,4,FALSE)</f>
        <v>-75.514799999999994</v>
      </c>
      <c r="M428">
        <v>100</v>
      </c>
      <c r="N428" t="str">
        <f t="shared" si="12"/>
        <v>Democrat</v>
      </c>
      <c r="O428" t="s">
        <v>331</v>
      </c>
      <c r="P428">
        <v>-0.219</v>
      </c>
      <c r="Q428">
        <v>1521000</v>
      </c>
      <c r="R428" t="s">
        <v>1592</v>
      </c>
    </row>
    <row r="429" spans="1:18">
      <c r="A429">
        <v>107</v>
      </c>
      <c r="B429">
        <f>VLOOKUP(A429,year_congress_lookup!$A$1:$B$10,2)</f>
        <v>2002</v>
      </c>
      <c r="C429">
        <v>15503</v>
      </c>
      <c r="D429" s="1" t="s">
        <v>1794</v>
      </c>
      <c r="E429" t="s">
        <v>81</v>
      </c>
      <c r="F429" t="str">
        <f>VLOOKUP(E429&amp;"*",state_latlong_lookup!$A$1:$D$56,2,FALSE)</f>
        <v>FL</v>
      </c>
      <c r="G429" t="str">
        <f>VLOOKUP(E429&amp;"*",state_latlong_lookup!$A$1:$D$56,1,FALSE)</f>
        <v>FLORIDA</v>
      </c>
      <c r="H429" t="str">
        <f t="shared" si="13"/>
        <v>107_FL_00</v>
      </c>
      <c r="I429">
        <f>IF(B429=2012,IF(D429="00",K429,VLOOKUP(H429,district_latlong_lookup!$A$1:$F$439,5,FALSE)),0)</f>
        <v>0</v>
      </c>
      <c r="J429">
        <f>IF(B429=2012,IF(D429="00",L429,VLOOKUP(H429,district_latlong_lookup!$A$1:$F$439,6,FALSE)),0)</f>
        <v>0</v>
      </c>
      <c r="K429">
        <f>VLOOKUP(E429&amp;"*",state_latlong_lookup!$A$1:$D$56,3,FALSE)</f>
        <v>27.833300000000001</v>
      </c>
      <c r="L429">
        <f>VLOOKUP(E429&amp;"*",state_latlong_lookup!$A$1:$D$56,4,FALSE)</f>
        <v>-81.716999999999999</v>
      </c>
      <c r="M429">
        <v>100</v>
      </c>
      <c r="N429" t="str">
        <f t="shared" si="12"/>
        <v>Democrat</v>
      </c>
      <c r="O429" t="s">
        <v>332</v>
      </c>
      <c r="P429">
        <v>-0.35</v>
      </c>
      <c r="Q429">
        <v>0</v>
      </c>
    </row>
    <row r="430" spans="1:18">
      <c r="A430">
        <v>107</v>
      </c>
      <c r="B430">
        <f>VLOOKUP(A430,year_congress_lookup!$A$1:$B$10,2)</f>
        <v>2002</v>
      </c>
      <c r="C430">
        <v>14651</v>
      </c>
      <c r="D430" s="1" t="s">
        <v>1794</v>
      </c>
      <c r="E430" t="s">
        <v>81</v>
      </c>
      <c r="F430" t="str">
        <f>VLOOKUP(E430&amp;"*",state_latlong_lookup!$A$1:$D$56,2,FALSE)</f>
        <v>FL</v>
      </c>
      <c r="G430" t="str">
        <f>VLOOKUP(E430&amp;"*",state_latlong_lookup!$A$1:$D$56,1,FALSE)</f>
        <v>FLORIDA</v>
      </c>
      <c r="H430" t="str">
        <f t="shared" si="13"/>
        <v>107_FL_00</v>
      </c>
      <c r="I430">
        <f>IF(B430=2012,IF(D430="00",K430,VLOOKUP(H430,district_latlong_lookup!$A$1:$F$439,5,FALSE)),0)</f>
        <v>0</v>
      </c>
      <c r="J430">
        <f>IF(B430=2012,IF(D430="00",L430,VLOOKUP(H430,district_latlong_lookup!$A$1:$F$439,6,FALSE)),0)</f>
        <v>0</v>
      </c>
      <c r="K430">
        <f>VLOOKUP(E430&amp;"*",state_latlong_lookup!$A$1:$D$56,3,FALSE)</f>
        <v>27.833300000000001</v>
      </c>
      <c r="L430">
        <f>VLOOKUP(E430&amp;"*",state_latlong_lookup!$A$1:$D$56,4,FALSE)</f>
        <v>-81.716999999999999</v>
      </c>
      <c r="M430">
        <v>100</v>
      </c>
      <c r="N430" t="str">
        <f t="shared" si="12"/>
        <v>Democrat</v>
      </c>
      <c r="O430" t="s">
        <v>333</v>
      </c>
      <c r="P430">
        <v>-0.309</v>
      </c>
      <c r="Q430">
        <v>1483000</v>
      </c>
      <c r="R430" t="s">
        <v>1593</v>
      </c>
    </row>
    <row r="431" spans="1:18">
      <c r="A431">
        <v>107</v>
      </c>
      <c r="B431">
        <f>VLOOKUP(A431,year_congress_lookup!$A$1:$B$10,2)</f>
        <v>2002</v>
      </c>
      <c r="C431">
        <v>49701</v>
      </c>
      <c r="D431" s="1" t="s">
        <v>1794</v>
      </c>
      <c r="E431" t="s">
        <v>4</v>
      </c>
      <c r="F431" t="str">
        <f>VLOOKUP(E431&amp;"*",state_latlong_lookup!$A$1:$D$56,2,FALSE)</f>
        <v>GA</v>
      </c>
      <c r="G431" t="str">
        <f>VLOOKUP(E431&amp;"*",state_latlong_lookup!$A$1:$D$56,1,FALSE)</f>
        <v>GEORGIA</v>
      </c>
      <c r="H431" t="str">
        <f t="shared" si="13"/>
        <v>107_GA_00</v>
      </c>
      <c r="I431">
        <f>IF(B431=2012,IF(D431="00",K431,VLOOKUP(H431,district_latlong_lookup!$A$1:$F$439,5,FALSE)),0)</f>
        <v>0</v>
      </c>
      <c r="J431">
        <f>IF(B431=2012,IF(D431="00",L431,VLOOKUP(H431,district_latlong_lookup!$A$1:$F$439,6,FALSE)),0)</f>
        <v>0</v>
      </c>
      <c r="K431">
        <f>VLOOKUP(E431&amp;"*",state_latlong_lookup!$A$1:$D$56,3,FALSE)</f>
        <v>32.986600000000003</v>
      </c>
      <c r="L431">
        <f>VLOOKUP(E431&amp;"*",state_latlong_lookup!$A$1:$D$56,4,FALSE)</f>
        <v>-83.648700000000005</v>
      </c>
      <c r="M431">
        <v>100</v>
      </c>
      <c r="N431" t="str">
        <f t="shared" si="12"/>
        <v>Democrat</v>
      </c>
      <c r="O431" t="s">
        <v>315</v>
      </c>
      <c r="P431">
        <v>-0.27100000000000002</v>
      </c>
      <c r="Q431">
        <v>0</v>
      </c>
    </row>
    <row r="432" spans="1:18">
      <c r="A432">
        <v>107</v>
      </c>
      <c r="B432">
        <f>VLOOKUP(A432,year_congress_lookup!$A$1:$B$10,2)</f>
        <v>2002</v>
      </c>
      <c r="C432">
        <v>49904</v>
      </c>
      <c r="D432" s="1" t="s">
        <v>1794</v>
      </c>
      <c r="E432" t="s">
        <v>4</v>
      </c>
      <c r="F432" t="str">
        <f>VLOOKUP(E432&amp;"*",state_latlong_lookup!$A$1:$D$56,2,FALSE)</f>
        <v>GA</v>
      </c>
      <c r="G432" t="str">
        <f>VLOOKUP(E432&amp;"*",state_latlong_lookup!$A$1:$D$56,1,FALSE)</f>
        <v>GEORGIA</v>
      </c>
      <c r="H432" t="str">
        <f t="shared" si="13"/>
        <v>107_GA_00</v>
      </c>
      <c r="I432">
        <f>IF(B432=2012,IF(D432="00",K432,VLOOKUP(H432,district_latlong_lookup!$A$1:$F$439,5,FALSE)),0)</f>
        <v>0</v>
      </c>
      <c r="J432">
        <f>IF(B432=2012,IF(D432="00",L432,VLOOKUP(H432,district_latlong_lookup!$A$1:$F$439,6,FALSE)),0)</f>
        <v>0</v>
      </c>
      <c r="K432">
        <f>VLOOKUP(E432&amp;"*",state_latlong_lookup!$A$1:$D$56,3,FALSE)</f>
        <v>32.986600000000003</v>
      </c>
      <c r="L432">
        <f>VLOOKUP(E432&amp;"*",state_latlong_lookup!$A$1:$D$56,4,FALSE)</f>
        <v>-83.648700000000005</v>
      </c>
      <c r="M432">
        <v>100</v>
      </c>
      <c r="N432" t="str">
        <f t="shared" si="12"/>
        <v>Democrat</v>
      </c>
      <c r="O432" t="s">
        <v>76</v>
      </c>
      <c r="P432">
        <v>0.121</v>
      </c>
      <c r="Q432">
        <v>9995000</v>
      </c>
      <c r="R432" t="s">
        <v>1594</v>
      </c>
    </row>
    <row r="433" spans="1:18">
      <c r="A433">
        <v>107</v>
      </c>
      <c r="B433">
        <f>VLOOKUP(A433,year_congress_lookup!$A$1:$B$10,2)</f>
        <v>2002</v>
      </c>
      <c r="C433">
        <v>14400</v>
      </c>
      <c r="D433" s="1" t="s">
        <v>1794</v>
      </c>
      <c r="E433" t="s">
        <v>201</v>
      </c>
      <c r="F433" t="str">
        <f>VLOOKUP(E433&amp;"*",state_latlong_lookup!$A$1:$D$56,2,FALSE)</f>
        <v>HI</v>
      </c>
      <c r="G433" t="str">
        <f>VLOOKUP(E433&amp;"*",state_latlong_lookup!$A$1:$D$56,1,FALSE)</f>
        <v>HAWAII</v>
      </c>
      <c r="H433" t="str">
        <f t="shared" si="13"/>
        <v>107_HI_00</v>
      </c>
      <c r="I433">
        <f>IF(B433=2012,IF(D433="00",K433,VLOOKUP(H433,district_latlong_lookup!$A$1:$F$439,5,FALSE)),0)</f>
        <v>0</v>
      </c>
      <c r="J433">
        <f>IF(B433=2012,IF(D433="00",L433,VLOOKUP(H433,district_latlong_lookup!$A$1:$F$439,6,FALSE)),0)</f>
        <v>0</v>
      </c>
      <c r="K433">
        <f>VLOOKUP(E433&amp;"*",state_latlong_lookup!$A$1:$D$56,3,FALSE)</f>
        <v>21.1098</v>
      </c>
      <c r="L433">
        <f>VLOOKUP(E433&amp;"*",state_latlong_lookup!$A$1:$D$56,4,FALSE)</f>
        <v>-157.53110000000001</v>
      </c>
      <c r="M433">
        <v>100</v>
      </c>
      <c r="N433" t="str">
        <f t="shared" si="12"/>
        <v>Democrat</v>
      </c>
      <c r="O433" t="s">
        <v>245</v>
      </c>
      <c r="P433">
        <v>-0.43099999999999999</v>
      </c>
      <c r="Q433">
        <v>1213000</v>
      </c>
      <c r="R433" t="s">
        <v>1595</v>
      </c>
    </row>
    <row r="434" spans="1:18">
      <c r="A434">
        <v>107</v>
      </c>
      <c r="B434">
        <f>VLOOKUP(A434,year_congress_lookup!$A$1:$B$10,2)</f>
        <v>2002</v>
      </c>
      <c r="C434">
        <v>4812</v>
      </c>
      <c r="D434" s="1" t="s">
        <v>1794</v>
      </c>
      <c r="E434" t="s">
        <v>201</v>
      </c>
      <c r="F434" t="str">
        <f>VLOOKUP(E434&amp;"*",state_latlong_lookup!$A$1:$D$56,2,FALSE)</f>
        <v>HI</v>
      </c>
      <c r="G434" t="str">
        <f>VLOOKUP(E434&amp;"*",state_latlong_lookup!$A$1:$D$56,1,FALSE)</f>
        <v>HAWAII</v>
      </c>
      <c r="H434" t="str">
        <f t="shared" si="13"/>
        <v>107_HI_00</v>
      </c>
      <c r="I434">
        <f>IF(B434=2012,IF(D434="00",K434,VLOOKUP(H434,district_latlong_lookup!$A$1:$F$439,5,FALSE)),0)</f>
        <v>0</v>
      </c>
      <c r="J434">
        <f>IF(B434=2012,IF(D434="00",L434,VLOOKUP(H434,district_latlong_lookup!$A$1:$F$439,6,FALSE)),0)</f>
        <v>0</v>
      </c>
      <c r="K434">
        <f>VLOOKUP(E434&amp;"*",state_latlong_lookup!$A$1:$D$56,3,FALSE)</f>
        <v>21.1098</v>
      </c>
      <c r="L434">
        <f>VLOOKUP(E434&amp;"*",state_latlong_lookup!$A$1:$D$56,4,FALSE)</f>
        <v>-157.53110000000001</v>
      </c>
      <c r="M434">
        <v>100</v>
      </c>
      <c r="N434" t="str">
        <f t="shared" si="12"/>
        <v>Democrat</v>
      </c>
      <c r="O434" t="s">
        <v>204</v>
      </c>
      <c r="P434">
        <v>-0.35299999999999998</v>
      </c>
      <c r="Q434">
        <v>0</v>
      </c>
    </row>
    <row r="435" spans="1:18">
      <c r="A435">
        <v>107</v>
      </c>
      <c r="B435">
        <f>VLOOKUP(A435,year_congress_lookup!$A$1:$B$10,2)</f>
        <v>2002</v>
      </c>
      <c r="C435">
        <v>14809</v>
      </c>
      <c r="D435" s="1" t="s">
        <v>1794</v>
      </c>
      <c r="E435" t="s">
        <v>125</v>
      </c>
      <c r="F435" t="str">
        <f>VLOOKUP(E435&amp;"*",state_latlong_lookup!$A$1:$D$56,2,FALSE)</f>
        <v>ID</v>
      </c>
      <c r="G435" t="str">
        <f>VLOOKUP(E435&amp;"*",state_latlong_lookup!$A$1:$D$56,1,FALSE)</f>
        <v>IDAHO</v>
      </c>
      <c r="H435" t="str">
        <f t="shared" si="13"/>
        <v>107_ID_00</v>
      </c>
      <c r="I435">
        <f>IF(B435=2012,IF(D435="00",K435,VLOOKUP(H435,district_latlong_lookup!$A$1:$F$439,5,FALSE)),0)</f>
        <v>0</v>
      </c>
      <c r="J435">
        <f>IF(B435=2012,IF(D435="00",L435,VLOOKUP(H435,district_latlong_lookup!$A$1:$F$439,6,FALSE)),0)</f>
        <v>0</v>
      </c>
      <c r="K435">
        <f>VLOOKUP(E435&amp;"*",state_latlong_lookup!$A$1:$D$56,3,FALSE)</f>
        <v>44.239400000000003</v>
      </c>
      <c r="L435">
        <f>VLOOKUP(E435&amp;"*",state_latlong_lookup!$A$1:$D$56,4,FALSE)</f>
        <v>-114.5103</v>
      </c>
      <c r="M435">
        <v>200</v>
      </c>
      <c r="N435" t="str">
        <f t="shared" si="12"/>
        <v>Republican</v>
      </c>
      <c r="O435" t="s">
        <v>259</v>
      </c>
      <c r="P435">
        <v>0.495</v>
      </c>
      <c r="Q435">
        <v>1044000</v>
      </c>
      <c r="R435" t="s">
        <v>1596</v>
      </c>
    </row>
    <row r="436" spans="1:18">
      <c r="A436">
        <v>107</v>
      </c>
      <c r="B436">
        <f>VLOOKUP(A436,year_congress_lookup!$A$1:$B$10,2)</f>
        <v>2002</v>
      </c>
      <c r="C436">
        <v>29345</v>
      </c>
      <c r="D436" s="1" t="s">
        <v>1794</v>
      </c>
      <c r="E436" t="s">
        <v>125</v>
      </c>
      <c r="F436" t="str">
        <f>VLOOKUP(E436&amp;"*",state_latlong_lookup!$A$1:$D$56,2,FALSE)</f>
        <v>ID</v>
      </c>
      <c r="G436" t="str">
        <f>VLOOKUP(E436&amp;"*",state_latlong_lookup!$A$1:$D$56,1,FALSE)</f>
        <v>IDAHO</v>
      </c>
      <c r="H436" t="str">
        <f t="shared" si="13"/>
        <v>107_ID_00</v>
      </c>
      <c r="I436">
        <f>IF(B436=2012,IF(D436="00",K436,VLOOKUP(H436,district_latlong_lookup!$A$1:$F$439,5,FALSE)),0)</f>
        <v>0</v>
      </c>
      <c r="J436">
        <f>IF(B436=2012,IF(D436="00",L436,VLOOKUP(H436,district_latlong_lookup!$A$1:$F$439,6,FALSE)),0)</f>
        <v>0</v>
      </c>
      <c r="K436">
        <f>VLOOKUP(E436&amp;"*",state_latlong_lookup!$A$1:$D$56,3,FALSE)</f>
        <v>44.239400000000003</v>
      </c>
      <c r="L436">
        <f>VLOOKUP(E436&amp;"*",state_latlong_lookup!$A$1:$D$56,4,FALSE)</f>
        <v>-114.5103</v>
      </c>
      <c r="M436">
        <v>200</v>
      </c>
      <c r="N436" t="str">
        <f t="shared" si="12"/>
        <v>Republican</v>
      </c>
      <c r="O436" t="s">
        <v>326</v>
      </c>
      <c r="P436">
        <v>0.47599999999999998</v>
      </c>
      <c r="Q436">
        <v>0</v>
      </c>
    </row>
    <row r="437" spans="1:18">
      <c r="A437">
        <v>107</v>
      </c>
      <c r="B437">
        <f>VLOOKUP(A437,year_congress_lookup!$A$1:$B$10,2)</f>
        <v>2002</v>
      </c>
      <c r="C437">
        <v>15021</v>
      </c>
      <c r="D437" s="1" t="s">
        <v>1794</v>
      </c>
      <c r="E437" t="s">
        <v>46</v>
      </c>
      <c r="F437" t="str">
        <f>VLOOKUP(E437&amp;"*",state_latlong_lookup!$A$1:$D$56,2,FALSE)</f>
        <v>IL</v>
      </c>
      <c r="G437" t="str">
        <f>VLOOKUP(E437&amp;"*",state_latlong_lookup!$A$1:$D$56,1,FALSE)</f>
        <v>ILLINOIS</v>
      </c>
      <c r="H437" t="str">
        <f t="shared" si="13"/>
        <v>107_IL_00</v>
      </c>
      <c r="I437">
        <f>IF(B437=2012,IF(D437="00",K437,VLOOKUP(H437,district_latlong_lookup!$A$1:$F$439,5,FALSE)),0)</f>
        <v>0</v>
      </c>
      <c r="J437">
        <f>IF(B437=2012,IF(D437="00",L437,VLOOKUP(H437,district_latlong_lookup!$A$1:$F$439,6,FALSE)),0)</f>
        <v>0</v>
      </c>
      <c r="K437">
        <f>VLOOKUP(E437&amp;"*",state_latlong_lookup!$A$1:$D$56,3,FALSE)</f>
        <v>40.336300000000001</v>
      </c>
      <c r="L437">
        <f>VLOOKUP(E437&amp;"*",state_latlong_lookup!$A$1:$D$56,4,FALSE)</f>
        <v>-89.002200000000002</v>
      </c>
      <c r="M437">
        <v>100</v>
      </c>
      <c r="N437" t="str">
        <f t="shared" si="12"/>
        <v>Democrat</v>
      </c>
      <c r="O437" t="s">
        <v>316</v>
      </c>
      <c r="P437">
        <v>-0.47899999999999998</v>
      </c>
      <c r="Q437">
        <v>2242000</v>
      </c>
      <c r="R437" t="s">
        <v>1597</v>
      </c>
    </row>
    <row r="438" spans="1:18">
      <c r="A438">
        <v>107</v>
      </c>
      <c r="B438">
        <f>VLOOKUP(A438,year_congress_lookup!$A$1:$B$10,2)</f>
        <v>2002</v>
      </c>
      <c r="C438">
        <v>49900</v>
      </c>
      <c r="D438" s="1" t="s">
        <v>1794</v>
      </c>
      <c r="E438" t="s">
        <v>46</v>
      </c>
      <c r="F438" t="str">
        <f>VLOOKUP(E438&amp;"*",state_latlong_lookup!$A$1:$D$56,2,FALSE)</f>
        <v>IL</v>
      </c>
      <c r="G438" t="str">
        <f>VLOOKUP(E438&amp;"*",state_latlong_lookup!$A$1:$D$56,1,FALSE)</f>
        <v>ILLINOIS</v>
      </c>
      <c r="H438" t="str">
        <f t="shared" si="13"/>
        <v>107_IL_00</v>
      </c>
      <c r="I438">
        <f>IF(B438=2012,IF(D438="00",K438,VLOOKUP(H438,district_latlong_lookup!$A$1:$F$439,5,FALSE)),0)</f>
        <v>0</v>
      </c>
      <c r="J438">
        <f>IF(B438=2012,IF(D438="00",L438,VLOOKUP(H438,district_latlong_lookup!$A$1:$F$439,6,FALSE)),0)</f>
        <v>0</v>
      </c>
      <c r="K438">
        <f>VLOOKUP(E438&amp;"*",state_latlong_lookup!$A$1:$D$56,3,FALSE)</f>
        <v>40.336300000000001</v>
      </c>
      <c r="L438">
        <f>VLOOKUP(E438&amp;"*",state_latlong_lookup!$A$1:$D$56,4,FALSE)</f>
        <v>-89.002200000000002</v>
      </c>
      <c r="M438">
        <v>200</v>
      </c>
      <c r="N438" t="str">
        <f t="shared" si="12"/>
        <v>Republican</v>
      </c>
      <c r="O438" t="s">
        <v>86</v>
      </c>
      <c r="P438">
        <v>0.26300000000000001</v>
      </c>
      <c r="Q438">
        <v>1351000</v>
      </c>
      <c r="R438" t="s">
        <v>1598</v>
      </c>
    </row>
    <row r="439" spans="1:18">
      <c r="A439">
        <v>107</v>
      </c>
      <c r="B439">
        <f>VLOOKUP(A439,year_congress_lookup!$A$1:$B$10,2)</f>
        <v>2002</v>
      </c>
      <c r="C439">
        <v>49901</v>
      </c>
      <c r="D439" s="1" t="s">
        <v>1794</v>
      </c>
      <c r="E439" t="s">
        <v>45</v>
      </c>
      <c r="F439" t="str">
        <f>VLOOKUP(E439&amp;"*",state_latlong_lookup!$A$1:$D$56,2,FALSE)</f>
        <v>IN</v>
      </c>
      <c r="G439" t="str">
        <f>VLOOKUP(E439&amp;"*",state_latlong_lookup!$A$1:$D$56,1,FALSE)</f>
        <v>INDIANA</v>
      </c>
      <c r="H439" t="str">
        <f t="shared" si="13"/>
        <v>107_IN_00</v>
      </c>
      <c r="I439">
        <f>IF(B439=2012,IF(D439="00",K439,VLOOKUP(H439,district_latlong_lookup!$A$1:$F$439,5,FALSE)),0)</f>
        <v>0</v>
      </c>
      <c r="J439">
        <f>IF(B439=2012,IF(D439="00",L439,VLOOKUP(H439,district_latlong_lookup!$A$1:$F$439,6,FALSE)),0)</f>
        <v>0</v>
      </c>
      <c r="K439">
        <f>VLOOKUP(E439&amp;"*",state_latlong_lookup!$A$1:$D$56,3,FALSE)</f>
        <v>39.864699999999999</v>
      </c>
      <c r="L439">
        <f>VLOOKUP(E439&amp;"*",state_latlong_lookup!$A$1:$D$56,4,FALSE)</f>
        <v>-86.260400000000004</v>
      </c>
      <c r="M439">
        <v>100</v>
      </c>
      <c r="N439" t="str">
        <f t="shared" si="12"/>
        <v>Democrat</v>
      </c>
      <c r="O439" t="s">
        <v>205</v>
      </c>
      <c r="P439">
        <v>-0.26700000000000002</v>
      </c>
      <c r="Q439">
        <v>0</v>
      </c>
    </row>
    <row r="440" spans="1:18">
      <c r="A440">
        <v>107</v>
      </c>
      <c r="B440">
        <f>VLOOKUP(A440,year_congress_lookup!$A$1:$B$10,2)</f>
        <v>2002</v>
      </c>
      <c r="C440">
        <v>14506</v>
      </c>
      <c r="D440" s="1" t="s">
        <v>1794</v>
      </c>
      <c r="E440" t="s">
        <v>45</v>
      </c>
      <c r="F440" t="str">
        <f>VLOOKUP(E440&amp;"*",state_latlong_lookup!$A$1:$D$56,2,FALSE)</f>
        <v>IN</v>
      </c>
      <c r="G440" t="str">
        <f>VLOOKUP(E440&amp;"*",state_latlong_lookup!$A$1:$D$56,1,FALSE)</f>
        <v>INDIANA</v>
      </c>
      <c r="H440" t="str">
        <f t="shared" si="13"/>
        <v>107_IN_00</v>
      </c>
      <c r="I440">
        <f>IF(B440=2012,IF(D440="00",K440,VLOOKUP(H440,district_latlong_lookup!$A$1:$F$439,5,FALSE)),0)</f>
        <v>0</v>
      </c>
      <c r="J440">
        <f>IF(B440=2012,IF(D440="00",L440,VLOOKUP(H440,district_latlong_lookup!$A$1:$F$439,6,FALSE)),0)</f>
        <v>0</v>
      </c>
      <c r="K440">
        <f>VLOOKUP(E440&amp;"*",state_latlong_lookup!$A$1:$D$56,3,FALSE)</f>
        <v>39.864699999999999</v>
      </c>
      <c r="L440">
        <f>VLOOKUP(E440&amp;"*",state_latlong_lookup!$A$1:$D$56,4,FALSE)</f>
        <v>-86.260400000000004</v>
      </c>
      <c r="M440">
        <v>200</v>
      </c>
      <c r="N440" t="str">
        <f t="shared" si="12"/>
        <v>Republican</v>
      </c>
      <c r="O440" t="s">
        <v>227</v>
      </c>
      <c r="P440">
        <v>0.26600000000000001</v>
      </c>
      <c r="Q440">
        <v>1017000</v>
      </c>
      <c r="R440" t="s">
        <v>1599</v>
      </c>
    </row>
    <row r="441" spans="1:18">
      <c r="A441">
        <v>107</v>
      </c>
      <c r="B441">
        <f>VLOOKUP(A441,year_congress_lookup!$A$1:$B$10,2)</f>
        <v>2002</v>
      </c>
      <c r="C441">
        <v>14226</v>
      </c>
      <c r="D441" s="1" t="s">
        <v>1794</v>
      </c>
      <c r="E441" t="s">
        <v>84</v>
      </c>
      <c r="F441" t="str">
        <f>VLOOKUP(E441&amp;"*",state_latlong_lookup!$A$1:$D$56,2,FALSE)</f>
        <v>IA</v>
      </c>
      <c r="G441" t="str">
        <f>VLOOKUP(E441&amp;"*",state_latlong_lookup!$A$1:$D$56,1,FALSE)</f>
        <v>IOWA</v>
      </c>
      <c r="H441" t="str">
        <f t="shared" si="13"/>
        <v>107_IA_00</v>
      </c>
      <c r="I441">
        <f>IF(B441=2012,IF(D441="00",K441,VLOOKUP(H441,district_latlong_lookup!$A$1:$F$439,5,FALSE)),0)</f>
        <v>0</v>
      </c>
      <c r="J441">
        <f>IF(B441=2012,IF(D441="00",L441,VLOOKUP(H441,district_latlong_lookup!$A$1:$F$439,6,FALSE)),0)</f>
        <v>0</v>
      </c>
      <c r="K441">
        <f>VLOOKUP(E441&amp;"*",state_latlong_lookup!$A$1:$D$56,3,FALSE)</f>
        <v>42.004600000000003</v>
      </c>
      <c r="L441">
        <f>VLOOKUP(E441&amp;"*",state_latlong_lookup!$A$1:$D$56,4,FALSE)</f>
        <v>-93.213999999999999</v>
      </c>
      <c r="M441">
        <v>200</v>
      </c>
      <c r="N441" t="str">
        <f t="shared" si="12"/>
        <v>Republican</v>
      </c>
      <c r="O441" t="s">
        <v>261</v>
      </c>
      <c r="P441">
        <v>0.377</v>
      </c>
      <c r="Q441">
        <v>832000</v>
      </c>
      <c r="R441" t="s">
        <v>1600</v>
      </c>
    </row>
    <row r="442" spans="1:18">
      <c r="A442">
        <v>107</v>
      </c>
      <c r="B442">
        <f>VLOOKUP(A442,year_congress_lookup!$A$1:$B$10,2)</f>
        <v>2002</v>
      </c>
      <c r="C442">
        <v>14230</v>
      </c>
      <c r="D442" s="1" t="s">
        <v>1794</v>
      </c>
      <c r="E442" t="s">
        <v>84</v>
      </c>
      <c r="F442" t="str">
        <f>VLOOKUP(E442&amp;"*",state_latlong_lookup!$A$1:$D$56,2,FALSE)</f>
        <v>IA</v>
      </c>
      <c r="G442" t="str">
        <f>VLOOKUP(E442&amp;"*",state_latlong_lookup!$A$1:$D$56,1,FALSE)</f>
        <v>IOWA</v>
      </c>
      <c r="H442" t="str">
        <f t="shared" si="13"/>
        <v>107_IA_00</v>
      </c>
      <c r="I442">
        <f>IF(B442=2012,IF(D442="00",K442,VLOOKUP(H442,district_latlong_lookup!$A$1:$F$439,5,FALSE)),0)</f>
        <v>0</v>
      </c>
      <c r="J442">
        <f>IF(B442=2012,IF(D442="00",L442,VLOOKUP(H442,district_latlong_lookup!$A$1:$F$439,6,FALSE)),0)</f>
        <v>0</v>
      </c>
      <c r="K442">
        <f>VLOOKUP(E442&amp;"*",state_latlong_lookup!$A$1:$D$56,3,FALSE)</f>
        <v>42.004600000000003</v>
      </c>
      <c r="L442">
        <f>VLOOKUP(E442&amp;"*",state_latlong_lookup!$A$1:$D$56,4,FALSE)</f>
        <v>-93.213999999999999</v>
      </c>
      <c r="M442">
        <v>100</v>
      </c>
      <c r="N442" t="str">
        <f t="shared" si="12"/>
        <v>Democrat</v>
      </c>
      <c r="O442" t="s">
        <v>262</v>
      </c>
      <c r="P442">
        <v>-0.49099999999999999</v>
      </c>
      <c r="Q442">
        <v>3441000</v>
      </c>
      <c r="R442" t="s">
        <v>1601</v>
      </c>
    </row>
    <row r="443" spans="1:18">
      <c r="A443">
        <v>107</v>
      </c>
      <c r="B443">
        <f>VLOOKUP(A443,year_congress_lookup!$A$1:$B$10,2)</f>
        <v>2002</v>
      </c>
      <c r="C443">
        <v>29523</v>
      </c>
      <c r="D443" s="1" t="s">
        <v>1794</v>
      </c>
      <c r="E443" t="s">
        <v>105</v>
      </c>
      <c r="F443" t="str">
        <f>VLOOKUP(E443&amp;"*",state_latlong_lookup!$A$1:$D$56,2,FALSE)</f>
        <v>KS</v>
      </c>
      <c r="G443" t="str">
        <f>VLOOKUP(E443&amp;"*",state_latlong_lookup!$A$1:$D$56,1,FALSE)</f>
        <v>KANSAS</v>
      </c>
      <c r="H443" t="str">
        <f t="shared" si="13"/>
        <v>107_KS_00</v>
      </c>
      <c r="I443">
        <f>IF(B443=2012,IF(D443="00",K443,VLOOKUP(H443,district_latlong_lookup!$A$1:$F$439,5,FALSE)),0)</f>
        <v>0</v>
      </c>
      <c r="J443">
        <f>IF(B443=2012,IF(D443="00",L443,VLOOKUP(H443,district_latlong_lookup!$A$1:$F$439,6,FALSE)),0)</f>
        <v>0</v>
      </c>
      <c r="K443">
        <f>VLOOKUP(E443&amp;"*",state_latlong_lookup!$A$1:$D$56,3,FALSE)</f>
        <v>38.511099999999999</v>
      </c>
      <c r="L443">
        <f>VLOOKUP(E443&amp;"*",state_latlong_lookup!$A$1:$D$56,4,FALSE)</f>
        <v>-96.8005</v>
      </c>
      <c r="M443">
        <v>200</v>
      </c>
      <c r="N443" t="str">
        <f t="shared" si="12"/>
        <v>Republican</v>
      </c>
      <c r="O443" t="s">
        <v>317</v>
      </c>
      <c r="P443">
        <v>0.44600000000000001</v>
      </c>
      <c r="Q443">
        <v>0</v>
      </c>
    </row>
    <row r="444" spans="1:18">
      <c r="A444">
        <v>107</v>
      </c>
      <c r="B444">
        <f>VLOOKUP(A444,year_congress_lookup!$A$1:$B$10,2)</f>
        <v>2002</v>
      </c>
      <c r="C444">
        <v>14852</v>
      </c>
      <c r="D444" s="1" t="s">
        <v>1794</v>
      </c>
      <c r="E444" t="s">
        <v>105</v>
      </c>
      <c r="F444" t="str">
        <f>VLOOKUP(E444&amp;"*",state_latlong_lookup!$A$1:$D$56,2,FALSE)</f>
        <v>KS</v>
      </c>
      <c r="G444" t="str">
        <f>VLOOKUP(E444&amp;"*",state_latlong_lookup!$A$1:$D$56,1,FALSE)</f>
        <v>KANSAS</v>
      </c>
      <c r="H444" t="str">
        <f t="shared" si="13"/>
        <v>107_KS_00</v>
      </c>
      <c r="I444">
        <f>IF(B444=2012,IF(D444="00",K444,VLOOKUP(H444,district_latlong_lookup!$A$1:$F$439,5,FALSE)),0)</f>
        <v>0</v>
      </c>
      <c r="J444">
        <f>IF(B444=2012,IF(D444="00",L444,VLOOKUP(H444,district_latlong_lookup!$A$1:$F$439,6,FALSE)),0)</f>
        <v>0</v>
      </c>
      <c r="K444">
        <f>VLOOKUP(E444&amp;"*",state_latlong_lookup!$A$1:$D$56,3,FALSE)</f>
        <v>38.511099999999999</v>
      </c>
      <c r="L444">
        <f>VLOOKUP(E444&amp;"*",state_latlong_lookup!$A$1:$D$56,4,FALSE)</f>
        <v>-96.8005</v>
      </c>
      <c r="M444">
        <v>200</v>
      </c>
      <c r="N444" t="str">
        <f t="shared" si="12"/>
        <v>Republican</v>
      </c>
      <c r="O444" t="s">
        <v>318</v>
      </c>
      <c r="P444">
        <v>0.38900000000000001</v>
      </c>
      <c r="Q444">
        <v>0</v>
      </c>
    </row>
    <row r="445" spans="1:18">
      <c r="A445">
        <v>107</v>
      </c>
      <c r="B445">
        <f>VLOOKUP(A445,year_congress_lookup!$A$1:$B$10,2)</f>
        <v>2002</v>
      </c>
      <c r="C445">
        <v>15406</v>
      </c>
      <c r="D445" s="1" t="s">
        <v>1794</v>
      </c>
      <c r="E445" t="s">
        <v>25</v>
      </c>
      <c r="F445" t="str">
        <f>VLOOKUP(E445&amp;"*",state_latlong_lookup!$A$1:$D$56,2,FALSE)</f>
        <v>KY</v>
      </c>
      <c r="G445" t="str">
        <f>VLOOKUP(E445&amp;"*",state_latlong_lookup!$A$1:$D$56,1,FALSE)</f>
        <v>KENTUCKY</v>
      </c>
      <c r="H445" t="str">
        <f t="shared" si="13"/>
        <v>107_KY_00</v>
      </c>
      <c r="I445">
        <f>IF(B445=2012,IF(D445="00",K445,VLOOKUP(H445,district_latlong_lookup!$A$1:$F$439,5,FALSE)),0)</f>
        <v>0</v>
      </c>
      <c r="J445">
        <f>IF(B445=2012,IF(D445="00",L445,VLOOKUP(H445,district_latlong_lookup!$A$1:$F$439,6,FALSE)),0)</f>
        <v>0</v>
      </c>
      <c r="K445">
        <f>VLOOKUP(E445&amp;"*",state_latlong_lookup!$A$1:$D$56,3,FALSE)</f>
        <v>37.668999999999997</v>
      </c>
      <c r="L445">
        <f>VLOOKUP(E445&amp;"*",state_latlong_lookup!$A$1:$D$56,4,FALSE)</f>
        <v>-84.651399999999995</v>
      </c>
      <c r="M445">
        <v>200</v>
      </c>
      <c r="N445" t="str">
        <f t="shared" si="12"/>
        <v>Republican</v>
      </c>
      <c r="O445" t="s">
        <v>327</v>
      </c>
      <c r="P445">
        <v>0.6</v>
      </c>
      <c r="Q445">
        <v>532000</v>
      </c>
      <c r="R445" t="s">
        <v>1602</v>
      </c>
    </row>
    <row r="446" spans="1:18">
      <c r="A446">
        <v>107</v>
      </c>
      <c r="B446">
        <f>VLOOKUP(A446,year_congress_lookup!$A$1:$B$10,2)</f>
        <v>2002</v>
      </c>
      <c r="C446">
        <v>14921</v>
      </c>
      <c r="D446" s="1" t="s">
        <v>1794</v>
      </c>
      <c r="E446" t="s">
        <v>25</v>
      </c>
      <c r="F446" t="str">
        <f>VLOOKUP(E446&amp;"*",state_latlong_lookup!$A$1:$D$56,2,FALSE)</f>
        <v>KY</v>
      </c>
      <c r="G446" t="str">
        <f>VLOOKUP(E446&amp;"*",state_latlong_lookup!$A$1:$D$56,1,FALSE)</f>
        <v>KENTUCKY</v>
      </c>
      <c r="H446" t="str">
        <f t="shared" si="13"/>
        <v>107_KY_00</v>
      </c>
      <c r="I446">
        <f>IF(B446=2012,IF(D446="00",K446,VLOOKUP(H446,district_latlong_lookup!$A$1:$F$439,5,FALSE)),0)</f>
        <v>0</v>
      </c>
      <c r="J446">
        <f>IF(B446=2012,IF(D446="00",L446,VLOOKUP(H446,district_latlong_lookup!$A$1:$F$439,6,FALSE)),0)</f>
        <v>0</v>
      </c>
      <c r="K446">
        <f>VLOOKUP(E446&amp;"*",state_latlong_lookup!$A$1:$D$56,3,FALSE)</f>
        <v>37.668999999999997</v>
      </c>
      <c r="L446">
        <f>VLOOKUP(E446&amp;"*",state_latlong_lookup!$A$1:$D$56,4,FALSE)</f>
        <v>-84.651399999999995</v>
      </c>
      <c r="M446">
        <v>200</v>
      </c>
      <c r="N446" t="str">
        <f t="shared" si="12"/>
        <v>Republican</v>
      </c>
      <c r="O446" t="s">
        <v>126</v>
      </c>
      <c r="P446">
        <v>0.441</v>
      </c>
      <c r="Q446">
        <v>0</v>
      </c>
    </row>
    <row r="447" spans="1:18">
      <c r="A447">
        <v>107</v>
      </c>
      <c r="B447">
        <f>VLOOKUP(A447,year_congress_lookup!$A$1:$B$10,2)</f>
        <v>2002</v>
      </c>
      <c r="C447">
        <v>13056</v>
      </c>
      <c r="D447" s="1" t="s">
        <v>1794</v>
      </c>
      <c r="E447" t="s">
        <v>42</v>
      </c>
      <c r="F447" t="str">
        <f>VLOOKUP(E447&amp;"*",state_latlong_lookup!$A$1:$D$56,2,FALSE)</f>
        <v>LA</v>
      </c>
      <c r="G447" t="str">
        <f>VLOOKUP(E447&amp;"*",state_latlong_lookup!$A$1:$D$56,1,FALSE)</f>
        <v>LOUISIANNA</v>
      </c>
      <c r="H447" t="str">
        <f t="shared" si="13"/>
        <v>107_LA_00</v>
      </c>
      <c r="I447">
        <f>IF(B447=2012,IF(D447="00",K447,VLOOKUP(H447,district_latlong_lookup!$A$1:$F$439,5,FALSE)),0)</f>
        <v>0</v>
      </c>
      <c r="J447">
        <f>IF(B447=2012,IF(D447="00",L447,VLOOKUP(H447,district_latlong_lookup!$A$1:$F$439,6,FALSE)),0)</f>
        <v>0</v>
      </c>
      <c r="K447">
        <f>VLOOKUP(E447&amp;"*",state_latlong_lookup!$A$1:$D$56,3,FALSE)</f>
        <v>31.180099999999999</v>
      </c>
      <c r="L447">
        <f>VLOOKUP(E447&amp;"*",state_latlong_lookup!$A$1:$D$56,4,FALSE)</f>
        <v>-91.874899999999997</v>
      </c>
      <c r="M447">
        <v>100</v>
      </c>
      <c r="N447" t="str">
        <f t="shared" si="12"/>
        <v>Democrat</v>
      </c>
      <c r="O447" t="s">
        <v>263</v>
      </c>
      <c r="P447">
        <v>-0.128</v>
      </c>
      <c r="Q447">
        <v>2388000</v>
      </c>
      <c r="R447" t="s">
        <v>1603</v>
      </c>
    </row>
    <row r="448" spans="1:18">
      <c r="A448">
        <v>107</v>
      </c>
      <c r="B448">
        <f>VLOOKUP(A448,year_congress_lookup!$A$1:$B$10,2)</f>
        <v>2002</v>
      </c>
      <c r="C448">
        <v>49702</v>
      </c>
      <c r="D448" s="1" t="s">
        <v>1794</v>
      </c>
      <c r="E448" t="s">
        <v>42</v>
      </c>
      <c r="F448" t="str">
        <f>VLOOKUP(E448&amp;"*",state_latlong_lookup!$A$1:$D$56,2,FALSE)</f>
        <v>LA</v>
      </c>
      <c r="G448" t="str">
        <f>VLOOKUP(E448&amp;"*",state_latlong_lookup!$A$1:$D$56,1,FALSE)</f>
        <v>LOUISIANNA</v>
      </c>
      <c r="H448" t="str">
        <f t="shared" si="13"/>
        <v>107_LA_00</v>
      </c>
      <c r="I448">
        <f>IF(B448=2012,IF(D448="00",K448,VLOOKUP(H448,district_latlong_lookup!$A$1:$F$439,5,FALSE)),0)</f>
        <v>0</v>
      </c>
      <c r="J448">
        <f>IF(B448=2012,IF(D448="00",L448,VLOOKUP(H448,district_latlong_lookup!$A$1:$F$439,6,FALSE)),0)</f>
        <v>0</v>
      </c>
      <c r="K448">
        <f>VLOOKUP(E448&amp;"*",state_latlong_lookup!$A$1:$D$56,3,FALSE)</f>
        <v>31.180099999999999</v>
      </c>
      <c r="L448">
        <f>VLOOKUP(E448&amp;"*",state_latlong_lookup!$A$1:$D$56,4,FALSE)</f>
        <v>-91.874899999999997</v>
      </c>
      <c r="M448">
        <v>100</v>
      </c>
      <c r="N448" t="str">
        <f t="shared" si="12"/>
        <v>Democrat</v>
      </c>
      <c r="O448" t="s">
        <v>319</v>
      </c>
      <c r="P448">
        <v>-0.24199999999999999</v>
      </c>
      <c r="Q448">
        <v>1155000</v>
      </c>
      <c r="R448" t="s">
        <v>1604</v>
      </c>
    </row>
    <row r="449" spans="1:18">
      <c r="A449">
        <v>107</v>
      </c>
      <c r="B449">
        <f>VLOOKUP(A449,year_congress_lookup!$A$1:$B$10,2)</f>
        <v>2002</v>
      </c>
      <c r="C449">
        <v>49703</v>
      </c>
      <c r="D449" s="1" t="s">
        <v>1794</v>
      </c>
      <c r="E449" t="s">
        <v>49</v>
      </c>
      <c r="F449" t="str">
        <f>VLOOKUP(E449&amp;"*",state_latlong_lookup!$A$1:$D$56,2,FALSE)</f>
        <v>ME</v>
      </c>
      <c r="G449" t="str">
        <f>VLOOKUP(E449&amp;"*",state_latlong_lookup!$A$1:$D$56,1,FALSE)</f>
        <v>MAINE</v>
      </c>
      <c r="H449" t="str">
        <f t="shared" si="13"/>
        <v>107_ME_00</v>
      </c>
      <c r="I449">
        <f>IF(B449=2012,IF(D449="00",K449,VLOOKUP(H449,district_latlong_lookup!$A$1:$F$439,5,FALSE)),0)</f>
        <v>0</v>
      </c>
      <c r="J449">
        <f>IF(B449=2012,IF(D449="00",L449,VLOOKUP(H449,district_latlong_lookup!$A$1:$F$439,6,FALSE)),0)</f>
        <v>0</v>
      </c>
      <c r="K449">
        <f>VLOOKUP(E449&amp;"*",state_latlong_lookup!$A$1:$D$56,3,FALSE)</f>
        <v>44.607399999999998</v>
      </c>
      <c r="L449">
        <f>VLOOKUP(E449&amp;"*",state_latlong_lookup!$A$1:$D$56,4,FALSE)</f>
        <v>-69.3977</v>
      </c>
      <c r="M449">
        <v>200</v>
      </c>
      <c r="N449" t="str">
        <f t="shared" si="12"/>
        <v>Republican</v>
      </c>
      <c r="O449" t="s">
        <v>320</v>
      </c>
      <c r="P449">
        <v>6.8000000000000005E-2</v>
      </c>
      <c r="Q449">
        <v>867000</v>
      </c>
      <c r="R449" t="s">
        <v>1605</v>
      </c>
    </row>
    <row r="450" spans="1:18">
      <c r="A450">
        <v>107</v>
      </c>
      <c r="B450">
        <f>VLOOKUP(A450,year_congress_lookup!$A$1:$B$10,2)</f>
        <v>2002</v>
      </c>
      <c r="C450">
        <v>14661</v>
      </c>
      <c r="D450" s="1" t="s">
        <v>1794</v>
      </c>
      <c r="E450" t="s">
        <v>49</v>
      </c>
      <c r="F450" t="str">
        <f>VLOOKUP(E450&amp;"*",state_latlong_lookup!$A$1:$D$56,2,FALSE)</f>
        <v>ME</v>
      </c>
      <c r="G450" t="str">
        <f>VLOOKUP(E450&amp;"*",state_latlong_lookup!$A$1:$D$56,1,FALSE)</f>
        <v>MAINE</v>
      </c>
      <c r="H450" t="str">
        <f t="shared" si="13"/>
        <v>107_ME_00</v>
      </c>
      <c r="I450">
        <f>IF(B450=2012,IF(D450="00",K450,VLOOKUP(H450,district_latlong_lookup!$A$1:$F$439,5,FALSE)),0)</f>
        <v>0</v>
      </c>
      <c r="J450">
        <f>IF(B450=2012,IF(D450="00",L450,VLOOKUP(H450,district_latlong_lookup!$A$1:$F$439,6,FALSE)),0)</f>
        <v>0</v>
      </c>
      <c r="K450">
        <f>VLOOKUP(E450&amp;"*",state_latlong_lookup!$A$1:$D$56,3,FALSE)</f>
        <v>44.607399999999998</v>
      </c>
      <c r="L450">
        <f>VLOOKUP(E450&amp;"*",state_latlong_lookup!$A$1:$D$56,4,FALSE)</f>
        <v>-69.3977</v>
      </c>
      <c r="M450">
        <v>200</v>
      </c>
      <c r="N450" t="str">
        <f t="shared" ref="N450:N513" si="14">IF(M450=100,"Democrat",IF(M450=200,"Republican",IF(M450=328,"Independent")))</f>
        <v>Republican</v>
      </c>
      <c r="O450" t="s">
        <v>302</v>
      </c>
      <c r="P450">
        <v>3.4000000000000002E-2</v>
      </c>
      <c r="Q450">
        <v>0</v>
      </c>
    </row>
    <row r="451" spans="1:18">
      <c r="A451">
        <v>107</v>
      </c>
      <c r="B451">
        <f>VLOOKUP(A451,year_congress_lookup!$A$1:$B$10,2)</f>
        <v>2002</v>
      </c>
      <c r="C451">
        <v>14440</v>
      </c>
      <c r="D451" s="1" t="s">
        <v>1794</v>
      </c>
      <c r="E451" t="s">
        <v>5</v>
      </c>
      <c r="F451" t="str">
        <f>VLOOKUP(E451&amp;"*",state_latlong_lookup!$A$1:$D$56,2,FALSE)</f>
        <v>MD</v>
      </c>
      <c r="G451" t="str">
        <f>VLOOKUP(E451&amp;"*",state_latlong_lookup!$A$1:$D$56,1,FALSE)</f>
        <v>MARYLAND</v>
      </c>
      <c r="H451" t="str">
        <f t="shared" ref="H451:H514" si="15">CONCATENATE(A451,"_",F451,"_",D451)</f>
        <v>107_MD_00</v>
      </c>
      <c r="I451">
        <f>IF(B451=2012,IF(D451="00",K451,VLOOKUP(H451,district_latlong_lookup!$A$1:$F$439,5,FALSE)),0)</f>
        <v>0</v>
      </c>
      <c r="J451">
        <f>IF(B451=2012,IF(D451="00",L451,VLOOKUP(H451,district_latlong_lookup!$A$1:$F$439,6,FALSE)),0)</f>
        <v>0</v>
      </c>
      <c r="K451">
        <f>VLOOKUP(E451&amp;"*",state_latlong_lookup!$A$1:$D$56,3,FALSE)</f>
        <v>39.072400000000002</v>
      </c>
      <c r="L451">
        <f>VLOOKUP(E451&amp;"*",state_latlong_lookup!$A$1:$D$56,4,FALSE)</f>
        <v>-76.790199999999999</v>
      </c>
      <c r="M451">
        <v>100</v>
      </c>
      <c r="N451" t="str">
        <f t="shared" si="14"/>
        <v>Democrat</v>
      </c>
      <c r="O451" t="s">
        <v>266</v>
      </c>
      <c r="P451">
        <v>-0.40600000000000003</v>
      </c>
      <c r="Q451">
        <v>744000</v>
      </c>
      <c r="R451" t="s">
        <v>1606</v>
      </c>
    </row>
    <row r="452" spans="1:18">
      <c r="A452">
        <v>107</v>
      </c>
      <c r="B452">
        <f>VLOOKUP(A452,year_congress_lookup!$A$1:$B$10,2)</f>
        <v>2002</v>
      </c>
      <c r="C452">
        <v>13039</v>
      </c>
      <c r="D452" s="1" t="s">
        <v>1794</v>
      </c>
      <c r="E452" t="s">
        <v>5</v>
      </c>
      <c r="F452" t="str">
        <f>VLOOKUP(E452&amp;"*",state_latlong_lookup!$A$1:$D$56,2,FALSE)</f>
        <v>MD</v>
      </c>
      <c r="G452" t="str">
        <f>VLOOKUP(E452&amp;"*",state_latlong_lookup!$A$1:$D$56,1,FALSE)</f>
        <v>MARYLAND</v>
      </c>
      <c r="H452" t="str">
        <f t="shared" si="15"/>
        <v>107_MD_00</v>
      </c>
      <c r="I452">
        <f>IF(B452=2012,IF(D452="00",K452,VLOOKUP(H452,district_latlong_lookup!$A$1:$F$439,5,FALSE)),0)</f>
        <v>0</v>
      </c>
      <c r="J452">
        <f>IF(B452=2012,IF(D452="00",L452,VLOOKUP(H452,district_latlong_lookup!$A$1:$F$439,6,FALSE)),0)</f>
        <v>0</v>
      </c>
      <c r="K452">
        <f>VLOOKUP(E452&amp;"*",state_latlong_lookup!$A$1:$D$56,3,FALSE)</f>
        <v>39.072400000000002</v>
      </c>
      <c r="L452">
        <f>VLOOKUP(E452&amp;"*",state_latlong_lookup!$A$1:$D$56,4,FALSE)</f>
        <v>-76.790199999999999</v>
      </c>
      <c r="M452">
        <v>100</v>
      </c>
      <c r="N452" t="str">
        <f t="shared" si="14"/>
        <v>Democrat</v>
      </c>
      <c r="O452" t="s">
        <v>228</v>
      </c>
      <c r="P452">
        <v>-0.48399999999999999</v>
      </c>
      <c r="Q452">
        <v>2406000</v>
      </c>
      <c r="R452" t="s">
        <v>1607</v>
      </c>
    </row>
    <row r="453" spans="1:18">
      <c r="A453">
        <v>107</v>
      </c>
      <c r="B453">
        <f>VLOOKUP(A453,year_congress_lookup!$A$1:$B$10,2)</f>
        <v>2002</v>
      </c>
      <c r="C453">
        <v>10808</v>
      </c>
      <c r="D453" s="1" t="s">
        <v>1794</v>
      </c>
      <c r="E453" t="s">
        <v>6</v>
      </c>
      <c r="F453" t="str">
        <f>VLOOKUP(E453&amp;"*",state_latlong_lookup!$A$1:$D$56,2,FALSE)</f>
        <v>MA</v>
      </c>
      <c r="G453" t="str">
        <f>VLOOKUP(E453&amp;"*",state_latlong_lookup!$A$1:$D$56,1,FALSE)</f>
        <v>MASSACHUSETTS</v>
      </c>
      <c r="H453" t="str">
        <f t="shared" si="15"/>
        <v>107_MA_00</v>
      </c>
      <c r="I453">
        <f>IF(B453=2012,IF(D453="00",K453,VLOOKUP(H453,district_latlong_lookup!$A$1:$F$439,5,FALSE)),0)</f>
        <v>0</v>
      </c>
      <c r="J453">
        <f>IF(B453=2012,IF(D453="00",L453,VLOOKUP(H453,district_latlong_lookup!$A$1:$F$439,6,FALSE)),0)</f>
        <v>0</v>
      </c>
      <c r="K453">
        <f>VLOOKUP(E453&amp;"*",state_latlong_lookup!$A$1:$D$56,3,FALSE)</f>
        <v>42.237299999999998</v>
      </c>
      <c r="L453">
        <f>VLOOKUP(E453&amp;"*",state_latlong_lookup!$A$1:$D$56,4,FALSE)</f>
        <v>-71.531400000000005</v>
      </c>
      <c r="M453">
        <v>100</v>
      </c>
      <c r="N453" t="str">
        <f t="shared" si="14"/>
        <v>Democrat</v>
      </c>
      <c r="O453" t="s">
        <v>334</v>
      </c>
      <c r="P453">
        <v>-0.49199999999999999</v>
      </c>
      <c r="Q453">
        <v>1523000</v>
      </c>
      <c r="R453" t="s">
        <v>1608</v>
      </c>
    </row>
    <row r="454" spans="1:18">
      <c r="A454">
        <v>107</v>
      </c>
      <c r="B454">
        <f>VLOOKUP(A454,year_congress_lookup!$A$1:$B$10,2)</f>
        <v>2002</v>
      </c>
      <c r="C454">
        <v>14920</v>
      </c>
      <c r="D454" s="1" t="s">
        <v>1794</v>
      </c>
      <c r="E454" t="s">
        <v>6</v>
      </c>
      <c r="F454" t="str">
        <f>VLOOKUP(E454&amp;"*",state_latlong_lookup!$A$1:$D$56,2,FALSE)</f>
        <v>MA</v>
      </c>
      <c r="G454" t="str">
        <f>VLOOKUP(E454&amp;"*",state_latlong_lookup!$A$1:$D$56,1,FALSE)</f>
        <v>MASSACHUSETTS</v>
      </c>
      <c r="H454" t="str">
        <f t="shared" si="15"/>
        <v>107_MA_00</v>
      </c>
      <c r="I454">
        <f>IF(B454=2012,IF(D454="00",K454,VLOOKUP(H454,district_latlong_lookup!$A$1:$F$439,5,FALSE)),0)</f>
        <v>0</v>
      </c>
      <c r="J454">
        <f>IF(B454=2012,IF(D454="00",L454,VLOOKUP(H454,district_latlong_lookup!$A$1:$F$439,6,FALSE)),0)</f>
        <v>0</v>
      </c>
      <c r="K454">
        <f>VLOOKUP(E454&amp;"*",state_latlong_lookup!$A$1:$D$56,3,FALSE)</f>
        <v>42.237299999999998</v>
      </c>
      <c r="L454">
        <f>VLOOKUP(E454&amp;"*",state_latlong_lookup!$A$1:$D$56,4,FALSE)</f>
        <v>-71.531400000000005</v>
      </c>
      <c r="M454">
        <v>100</v>
      </c>
      <c r="N454" t="str">
        <f t="shared" si="14"/>
        <v>Democrat</v>
      </c>
      <c r="O454" t="s">
        <v>335</v>
      </c>
      <c r="P454">
        <v>-0.41</v>
      </c>
      <c r="Q454">
        <v>2403000</v>
      </c>
      <c r="R454" t="s">
        <v>1609</v>
      </c>
    </row>
    <row r="455" spans="1:18">
      <c r="A455">
        <v>107</v>
      </c>
      <c r="B455">
        <f>VLOOKUP(A455,year_congress_lookup!$A$1:$B$10,2)</f>
        <v>2002</v>
      </c>
      <c r="C455">
        <v>29732</v>
      </c>
      <c r="D455" s="1" t="s">
        <v>1794</v>
      </c>
      <c r="E455" t="s">
        <v>64</v>
      </c>
      <c r="F455" t="str">
        <f>VLOOKUP(E455&amp;"*",state_latlong_lookup!$A$1:$D$56,2,FALSE)</f>
        <v>MI</v>
      </c>
      <c r="G455" t="str">
        <f>VLOOKUP(E455&amp;"*",state_latlong_lookup!$A$1:$D$56,1,FALSE)</f>
        <v>MICHIGAN</v>
      </c>
      <c r="H455" t="str">
        <f t="shared" si="15"/>
        <v>107_MI_00</v>
      </c>
      <c r="I455">
        <f>IF(B455=2012,IF(D455="00",K455,VLOOKUP(H455,district_latlong_lookup!$A$1:$F$439,5,FALSE)),0)</f>
        <v>0</v>
      </c>
      <c r="J455">
        <f>IF(B455=2012,IF(D455="00",L455,VLOOKUP(H455,district_latlong_lookup!$A$1:$F$439,6,FALSE)),0)</f>
        <v>0</v>
      </c>
      <c r="K455">
        <f>VLOOKUP(E455&amp;"*",state_latlong_lookup!$A$1:$D$56,3,FALSE)</f>
        <v>43.3504</v>
      </c>
      <c r="L455">
        <f>VLOOKUP(E455&amp;"*",state_latlong_lookup!$A$1:$D$56,4,FALSE)</f>
        <v>-84.560299999999998</v>
      </c>
      <c r="M455">
        <v>100</v>
      </c>
      <c r="N455" t="str">
        <f t="shared" si="14"/>
        <v>Democrat</v>
      </c>
      <c r="O455" t="s">
        <v>336</v>
      </c>
      <c r="P455">
        <v>-0.45200000000000001</v>
      </c>
      <c r="Q455">
        <v>0</v>
      </c>
    </row>
    <row r="456" spans="1:18">
      <c r="A456">
        <v>107</v>
      </c>
      <c r="B456">
        <f>VLOOKUP(A456,year_congress_lookup!$A$1:$B$10,2)</f>
        <v>2002</v>
      </c>
      <c r="C456">
        <v>14709</v>
      </c>
      <c r="D456" s="1" t="s">
        <v>1794</v>
      </c>
      <c r="E456" t="s">
        <v>64</v>
      </c>
      <c r="F456" t="str">
        <f>VLOOKUP(E456&amp;"*",state_latlong_lookup!$A$1:$D$56,2,FALSE)</f>
        <v>MI</v>
      </c>
      <c r="G456" t="str">
        <f>VLOOKUP(E456&amp;"*",state_latlong_lookup!$A$1:$D$56,1,FALSE)</f>
        <v>MICHIGAN</v>
      </c>
      <c r="H456" t="str">
        <f t="shared" si="15"/>
        <v>107_MI_00</v>
      </c>
      <c r="I456">
        <f>IF(B456=2012,IF(D456="00",K456,VLOOKUP(H456,district_latlong_lookup!$A$1:$F$439,5,FALSE)),0)</f>
        <v>0</v>
      </c>
      <c r="J456">
        <f>IF(B456=2012,IF(D456="00",L456,VLOOKUP(H456,district_latlong_lookup!$A$1:$F$439,6,FALSE)),0)</f>
        <v>0</v>
      </c>
      <c r="K456">
        <f>VLOOKUP(E456&amp;"*",state_latlong_lookup!$A$1:$D$56,3,FALSE)</f>
        <v>43.3504</v>
      </c>
      <c r="L456">
        <f>VLOOKUP(E456&amp;"*",state_latlong_lookup!$A$1:$D$56,4,FALSE)</f>
        <v>-84.560299999999998</v>
      </c>
      <c r="M456">
        <v>100</v>
      </c>
      <c r="N456" t="str">
        <f t="shared" si="14"/>
        <v>Democrat</v>
      </c>
      <c r="O456" t="s">
        <v>337</v>
      </c>
      <c r="P456">
        <v>-0.44600000000000001</v>
      </c>
      <c r="Q456">
        <v>808000</v>
      </c>
      <c r="R456" t="s">
        <v>1610</v>
      </c>
    </row>
    <row r="457" spans="1:18">
      <c r="A457">
        <v>107</v>
      </c>
      <c r="B457">
        <f>VLOOKUP(A457,year_congress_lookup!$A$1:$B$10,2)</f>
        <v>2002</v>
      </c>
      <c r="C457">
        <v>40101</v>
      </c>
      <c r="D457" s="1" t="s">
        <v>1794</v>
      </c>
      <c r="E457" t="s">
        <v>98</v>
      </c>
      <c r="F457" t="str">
        <f>VLOOKUP(E457&amp;"*",state_latlong_lookup!$A$1:$D$56,2,FALSE)</f>
        <v>MN</v>
      </c>
      <c r="G457" t="str">
        <f>VLOOKUP(E457&amp;"*",state_latlong_lookup!$A$1:$D$56,1,FALSE)</f>
        <v>MINNESOTA</v>
      </c>
      <c r="H457" t="str">
        <f t="shared" si="15"/>
        <v>107_MN_00</v>
      </c>
      <c r="I457">
        <f>IF(B457=2012,IF(D457="00",K457,VLOOKUP(H457,district_latlong_lookup!$A$1:$F$439,5,FALSE)),0)</f>
        <v>0</v>
      </c>
      <c r="J457">
        <f>IF(B457=2012,IF(D457="00",L457,VLOOKUP(H457,district_latlong_lookup!$A$1:$F$439,6,FALSE)),0)</f>
        <v>0</v>
      </c>
      <c r="K457">
        <f>VLOOKUP(E457&amp;"*",state_latlong_lookup!$A$1:$D$56,3,FALSE)</f>
        <v>45.732599999999998</v>
      </c>
      <c r="L457">
        <f>VLOOKUP(E457&amp;"*",state_latlong_lookup!$A$1:$D$56,4,FALSE)</f>
        <v>-93.919600000000003</v>
      </c>
      <c r="M457">
        <v>100</v>
      </c>
      <c r="N457" t="str">
        <f t="shared" si="14"/>
        <v>Democrat</v>
      </c>
      <c r="O457" t="s">
        <v>38</v>
      </c>
      <c r="P457">
        <v>-0.48699999999999999</v>
      </c>
      <c r="Q457">
        <v>1069000</v>
      </c>
      <c r="R457" t="s">
        <v>1611</v>
      </c>
    </row>
    <row r="458" spans="1:18">
      <c r="A458">
        <v>107</v>
      </c>
      <c r="B458">
        <f>VLOOKUP(A458,year_congress_lookup!$A$1:$B$10,2)</f>
        <v>2002</v>
      </c>
      <c r="C458">
        <v>49101</v>
      </c>
      <c r="D458" s="1" t="s">
        <v>1794</v>
      </c>
      <c r="E458" t="s">
        <v>98</v>
      </c>
      <c r="F458" t="str">
        <f>VLOOKUP(E458&amp;"*",state_latlong_lookup!$A$1:$D$56,2,FALSE)</f>
        <v>MN</v>
      </c>
      <c r="G458" t="str">
        <f>VLOOKUP(E458&amp;"*",state_latlong_lookup!$A$1:$D$56,1,FALSE)</f>
        <v>MINNESOTA</v>
      </c>
      <c r="H458" t="str">
        <f t="shared" si="15"/>
        <v>107_MN_00</v>
      </c>
      <c r="I458">
        <f>IF(B458=2012,IF(D458="00",K458,VLOOKUP(H458,district_latlong_lookup!$A$1:$F$439,5,FALSE)),0)</f>
        <v>0</v>
      </c>
      <c r="J458">
        <f>IF(B458=2012,IF(D458="00",L458,VLOOKUP(H458,district_latlong_lookup!$A$1:$F$439,6,FALSE)),0)</f>
        <v>0</v>
      </c>
      <c r="K458">
        <f>VLOOKUP(E458&amp;"*",state_latlong_lookup!$A$1:$D$56,3,FALSE)</f>
        <v>45.732599999999998</v>
      </c>
      <c r="L458">
        <f>VLOOKUP(E458&amp;"*",state_latlong_lookup!$A$1:$D$56,4,FALSE)</f>
        <v>-93.919600000000003</v>
      </c>
      <c r="M458">
        <v>100</v>
      </c>
      <c r="N458" t="str">
        <f t="shared" si="14"/>
        <v>Democrat</v>
      </c>
      <c r="O458" t="s">
        <v>268</v>
      </c>
      <c r="P458">
        <v>-0.72699999999999998</v>
      </c>
      <c r="Q458">
        <v>1020000</v>
      </c>
      <c r="R458" t="s">
        <v>1612</v>
      </c>
    </row>
    <row r="459" spans="1:18">
      <c r="A459">
        <v>107</v>
      </c>
      <c r="B459">
        <f>VLOOKUP(A459,year_congress_lookup!$A$1:$B$10,2)</f>
        <v>2002</v>
      </c>
      <c r="C459">
        <v>14009</v>
      </c>
      <c r="D459" s="1" t="s">
        <v>1794</v>
      </c>
      <c r="E459" t="s">
        <v>47</v>
      </c>
      <c r="F459" t="str">
        <f>VLOOKUP(E459&amp;"*",state_latlong_lookup!$A$1:$D$56,2,FALSE)</f>
        <v>MS</v>
      </c>
      <c r="G459" t="str">
        <f>VLOOKUP(E459&amp;"*",state_latlong_lookup!$A$1:$D$56,1,FALSE)</f>
        <v>MISSISSIPPI</v>
      </c>
      <c r="H459" t="str">
        <f t="shared" si="15"/>
        <v>107_MS_00</v>
      </c>
      <c r="I459">
        <f>IF(B459=2012,IF(D459="00",K459,VLOOKUP(H459,district_latlong_lookup!$A$1:$F$439,5,FALSE)),0)</f>
        <v>0</v>
      </c>
      <c r="J459">
        <f>IF(B459=2012,IF(D459="00",L459,VLOOKUP(H459,district_latlong_lookup!$A$1:$F$439,6,FALSE)),0)</f>
        <v>0</v>
      </c>
      <c r="K459">
        <f>VLOOKUP(E459&amp;"*",state_latlong_lookup!$A$1:$D$56,3,FALSE)</f>
        <v>32.767299999999999</v>
      </c>
      <c r="L459">
        <f>VLOOKUP(E459&amp;"*",state_latlong_lookup!$A$1:$D$56,4,FALSE)</f>
        <v>-89.681200000000004</v>
      </c>
      <c r="M459">
        <v>200</v>
      </c>
      <c r="N459" t="str">
        <f t="shared" si="14"/>
        <v>Republican</v>
      </c>
      <c r="O459" t="s">
        <v>269</v>
      </c>
      <c r="P459">
        <v>0.3</v>
      </c>
      <c r="Q459">
        <v>1798000</v>
      </c>
      <c r="R459" t="s">
        <v>1613</v>
      </c>
    </row>
    <row r="460" spans="1:18">
      <c r="A460">
        <v>107</v>
      </c>
      <c r="B460">
        <f>VLOOKUP(A460,year_congress_lookup!$A$1:$B$10,2)</f>
        <v>2002</v>
      </c>
      <c r="C460">
        <v>14031</v>
      </c>
      <c r="D460" s="1" t="s">
        <v>1794</v>
      </c>
      <c r="E460" t="s">
        <v>47</v>
      </c>
      <c r="F460" t="str">
        <f>VLOOKUP(E460&amp;"*",state_latlong_lookup!$A$1:$D$56,2,FALSE)</f>
        <v>MS</v>
      </c>
      <c r="G460" t="str">
        <f>VLOOKUP(E460&amp;"*",state_latlong_lookup!$A$1:$D$56,1,FALSE)</f>
        <v>MISSISSIPPI</v>
      </c>
      <c r="H460" t="str">
        <f t="shared" si="15"/>
        <v>107_MS_00</v>
      </c>
      <c r="I460">
        <f>IF(B460=2012,IF(D460="00",K460,VLOOKUP(H460,district_latlong_lookup!$A$1:$F$439,5,FALSE)),0)</f>
        <v>0</v>
      </c>
      <c r="J460">
        <f>IF(B460=2012,IF(D460="00",L460,VLOOKUP(H460,district_latlong_lookup!$A$1:$F$439,6,FALSE)),0)</f>
        <v>0</v>
      </c>
      <c r="K460">
        <f>VLOOKUP(E460&amp;"*",state_latlong_lookup!$A$1:$D$56,3,FALSE)</f>
        <v>32.767299999999999</v>
      </c>
      <c r="L460">
        <f>VLOOKUP(E460&amp;"*",state_latlong_lookup!$A$1:$D$56,4,FALSE)</f>
        <v>-89.681200000000004</v>
      </c>
      <c r="M460">
        <v>200</v>
      </c>
      <c r="N460" t="str">
        <f t="shared" si="14"/>
        <v>Republican</v>
      </c>
      <c r="O460" t="s">
        <v>270</v>
      </c>
      <c r="P460">
        <v>0.48099999999999998</v>
      </c>
      <c r="Q460">
        <v>11157000</v>
      </c>
      <c r="R460" t="s">
        <v>1614</v>
      </c>
    </row>
    <row r="461" spans="1:18">
      <c r="A461">
        <v>107</v>
      </c>
      <c r="B461">
        <f>VLOOKUP(A461,year_congress_lookup!$A$1:$B$10,2)</f>
        <v>2002</v>
      </c>
      <c r="C461">
        <v>40102</v>
      </c>
      <c r="D461" s="1" t="s">
        <v>1794</v>
      </c>
      <c r="E461" t="s">
        <v>51</v>
      </c>
      <c r="F461" t="str">
        <f>VLOOKUP(E461&amp;"*",state_latlong_lookup!$A$1:$D$56,2,FALSE)</f>
        <v>MO</v>
      </c>
      <c r="G461" t="str">
        <f>VLOOKUP(E461&amp;"*",state_latlong_lookup!$A$1:$D$56,1,FALSE)</f>
        <v>MISSOURI</v>
      </c>
      <c r="H461" t="str">
        <f t="shared" si="15"/>
        <v>107_MO_00</v>
      </c>
      <c r="I461">
        <f>IF(B461=2012,IF(D461="00",K461,VLOOKUP(H461,district_latlong_lookup!$A$1:$F$439,5,FALSE)),0)</f>
        <v>0</v>
      </c>
      <c r="J461">
        <f>IF(B461=2012,IF(D461="00",L461,VLOOKUP(H461,district_latlong_lookup!$A$1:$F$439,6,FALSE)),0)</f>
        <v>0</v>
      </c>
      <c r="K461">
        <f>VLOOKUP(E461&amp;"*",state_latlong_lookup!$A$1:$D$56,3,FALSE)</f>
        <v>38.462299999999999</v>
      </c>
      <c r="L461">
        <f>VLOOKUP(E461&amp;"*",state_latlong_lookup!$A$1:$D$56,4,FALSE)</f>
        <v>-92.302000000000007</v>
      </c>
      <c r="M461">
        <v>100</v>
      </c>
      <c r="N461" t="str">
        <f t="shared" si="14"/>
        <v>Democrat</v>
      </c>
      <c r="O461" t="s">
        <v>338</v>
      </c>
      <c r="P461">
        <v>-0.29799999999999999</v>
      </c>
      <c r="Q461">
        <v>886000</v>
      </c>
      <c r="R461" t="s">
        <v>1615</v>
      </c>
    </row>
    <row r="462" spans="1:18">
      <c r="A462">
        <v>107</v>
      </c>
      <c r="B462">
        <f>VLOOKUP(A462,year_congress_lookup!$A$1:$B$10,2)</f>
        <v>2002</v>
      </c>
      <c r="C462">
        <v>15501</v>
      </c>
      <c r="D462" s="1" t="s">
        <v>1794</v>
      </c>
      <c r="E462" t="s">
        <v>51</v>
      </c>
      <c r="F462" t="str">
        <f>VLOOKUP(E462&amp;"*",state_latlong_lookup!$A$1:$D$56,2,FALSE)</f>
        <v>MO</v>
      </c>
      <c r="G462" t="str">
        <f>VLOOKUP(E462&amp;"*",state_latlong_lookup!$A$1:$D$56,1,FALSE)</f>
        <v>MISSOURI</v>
      </c>
      <c r="H462" t="str">
        <f t="shared" si="15"/>
        <v>107_MO_00</v>
      </c>
      <c r="I462">
        <f>IF(B462=2012,IF(D462="00",K462,VLOOKUP(H462,district_latlong_lookup!$A$1:$F$439,5,FALSE)),0)</f>
        <v>0</v>
      </c>
      <c r="J462">
        <f>IF(B462=2012,IF(D462="00",L462,VLOOKUP(H462,district_latlong_lookup!$A$1:$F$439,6,FALSE)),0)</f>
        <v>0</v>
      </c>
      <c r="K462">
        <f>VLOOKUP(E462&amp;"*",state_latlong_lookup!$A$1:$D$56,3,FALSE)</f>
        <v>38.462299999999999</v>
      </c>
      <c r="L462">
        <f>VLOOKUP(E462&amp;"*",state_latlong_lookup!$A$1:$D$56,4,FALSE)</f>
        <v>-92.302000000000007</v>
      </c>
      <c r="M462">
        <v>200</v>
      </c>
      <c r="N462" t="str">
        <f t="shared" si="14"/>
        <v>Republican</v>
      </c>
      <c r="O462" t="s">
        <v>271</v>
      </c>
      <c r="P462">
        <v>0.30499999999999999</v>
      </c>
      <c r="Q462">
        <v>1124000</v>
      </c>
      <c r="R462" t="s">
        <v>1616</v>
      </c>
    </row>
    <row r="463" spans="1:18">
      <c r="A463">
        <v>107</v>
      </c>
      <c r="B463">
        <f>VLOOKUP(A463,year_congress_lookup!$A$1:$B$10,2)</f>
        <v>2002</v>
      </c>
      <c r="C463">
        <v>14203</v>
      </c>
      <c r="D463" s="1" t="s">
        <v>1794</v>
      </c>
      <c r="E463" t="s">
        <v>127</v>
      </c>
      <c r="F463" t="str">
        <f>VLOOKUP(E463&amp;"*",state_latlong_lookup!$A$1:$D$56,2,FALSE)</f>
        <v>MT</v>
      </c>
      <c r="G463" t="str">
        <f>VLOOKUP(E463&amp;"*",state_latlong_lookup!$A$1:$D$56,1,FALSE)</f>
        <v>MONTANA</v>
      </c>
      <c r="H463" t="str">
        <f t="shared" si="15"/>
        <v>107_MT_00</v>
      </c>
      <c r="I463">
        <f>IF(B463=2012,IF(D463="00",K463,VLOOKUP(H463,district_latlong_lookup!$A$1:$F$439,5,FALSE)),0)</f>
        <v>0</v>
      </c>
      <c r="J463">
        <f>IF(B463=2012,IF(D463="00",L463,VLOOKUP(H463,district_latlong_lookup!$A$1:$F$439,6,FALSE)),0)</f>
        <v>0</v>
      </c>
      <c r="K463">
        <f>VLOOKUP(E463&amp;"*",state_latlong_lookup!$A$1:$D$56,3,FALSE)</f>
        <v>46.904800000000002</v>
      </c>
      <c r="L463">
        <f>VLOOKUP(E463&amp;"*",state_latlong_lookup!$A$1:$D$56,4,FALSE)</f>
        <v>-110.3261</v>
      </c>
      <c r="M463">
        <v>100</v>
      </c>
      <c r="N463" t="str">
        <f t="shared" si="14"/>
        <v>Democrat</v>
      </c>
      <c r="O463" t="s">
        <v>272</v>
      </c>
      <c r="P463">
        <v>-0.223</v>
      </c>
      <c r="Q463">
        <v>3516000</v>
      </c>
      <c r="R463" t="s">
        <v>1617</v>
      </c>
    </row>
    <row r="464" spans="1:18">
      <c r="A464">
        <v>107</v>
      </c>
      <c r="B464">
        <f>VLOOKUP(A464,year_congress_lookup!$A$1:$B$10,2)</f>
        <v>2002</v>
      </c>
      <c r="C464">
        <v>15701</v>
      </c>
      <c r="D464" s="1" t="s">
        <v>1794</v>
      </c>
      <c r="E464" t="s">
        <v>127</v>
      </c>
      <c r="F464" t="str">
        <f>VLOOKUP(E464&amp;"*",state_latlong_lookup!$A$1:$D$56,2,FALSE)</f>
        <v>MT</v>
      </c>
      <c r="G464" t="str">
        <f>VLOOKUP(E464&amp;"*",state_latlong_lookup!$A$1:$D$56,1,FALSE)</f>
        <v>MONTANA</v>
      </c>
      <c r="H464" t="str">
        <f t="shared" si="15"/>
        <v>107_MT_00</v>
      </c>
      <c r="I464">
        <f>IF(B464=2012,IF(D464="00",K464,VLOOKUP(H464,district_latlong_lookup!$A$1:$F$439,5,FALSE)),0)</f>
        <v>0</v>
      </c>
      <c r="J464">
        <f>IF(B464=2012,IF(D464="00",L464,VLOOKUP(H464,district_latlong_lookup!$A$1:$F$439,6,FALSE)),0)</f>
        <v>0</v>
      </c>
      <c r="K464">
        <f>VLOOKUP(E464&amp;"*",state_latlong_lookup!$A$1:$D$56,3,FALSE)</f>
        <v>46.904800000000002</v>
      </c>
      <c r="L464">
        <f>VLOOKUP(E464&amp;"*",state_latlong_lookup!$A$1:$D$56,4,FALSE)</f>
        <v>-110.3261</v>
      </c>
      <c r="M464">
        <v>200</v>
      </c>
      <c r="N464" t="str">
        <f t="shared" si="14"/>
        <v>Republican</v>
      </c>
      <c r="O464" t="s">
        <v>273</v>
      </c>
      <c r="P464">
        <v>0.39500000000000002</v>
      </c>
      <c r="Q464">
        <v>1527000</v>
      </c>
      <c r="R464" t="s">
        <v>1618</v>
      </c>
    </row>
    <row r="465" spans="1:18">
      <c r="A465">
        <v>107</v>
      </c>
      <c r="B465">
        <f>VLOOKUP(A465,year_congress_lookup!$A$1:$B$10,2)</f>
        <v>2002</v>
      </c>
      <c r="C465">
        <v>49704</v>
      </c>
      <c r="D465" s="1" t="s">
        <v>1794</v>
      </c>
      <c r="E465" t="s">
        <v>117</v>
      </c>
      <c r="F465" t="str">
        <f>VLOOKUP(E465&amp;"*",state_latlong_lookup!$A$1:$D$56,2,FALSE)</f>
        <v>NE</v>
      </c>
      <c r="G465" t="str">
        <f>VLOOKUP(E465&amp;"*",state_latlong_lookup!$A$1:$D$56,1,FALSE)</f>
        <v>NEBRASKA</v>
      </c>
      <c r="H465" t="str">
        <f t="shared" si="15"/>
        <v>107_NE_00</v>
      </c>
      <c r="I465">
        <f>IF(B465=2012,IF(D465="00",K465,VLOOKUP(H465,district_latlong_lookup!$A$1:$F$439,5,FALSE)),0)</f>
        <v>0</v>
      </c>
      <c r="J465">
        <f>IF(B465=2012,IF(D465="00",L465,VLOOKUP(H465,district_latlong_lookup!$A$1:$F$439,6,FALSE)),0)</f>
        <v>0</v>
      </c>
      <c r="K465">
        <f>VLOOKUP(E465&amp;"*",state_latlong_lookup!$A$1:$D$56,3,FALSE)</f>
        <v>41.128900000000002</v>
      </c>
      <c r="L465">
        <f>VLOOKUP(E465&amp;"*",state_latlong_lookup!$A$1:$D$56,4,FALSE)</f>
        <v>-98.288300000000007</v>
      </c>
      <c r="M465">
        <v>200</v>
      </c>
      <c r="N465" t="str">
        <f t="shared" si="14"/>
        <v>Republican</v>
      </c>
      <c r="O465" t="s">
        <v>321</v>
      </c>
      <c r="P465">
        <v>0.34100000000000003</v>
      </c>
      <c r="Q465">
        <v>1398000</v>
      </c>
      <c r="R465" t="s">
        <v>1619</v>
      </c>
    </row>
    <row r="466" spans="1:18">
      <c r="A466">
        <v>107</v>
      </c>
      <c r="B466">
        <f>VLOOKUP(A466,year_congress_lookup!$A$1:$B$10,2)</f>
        <v>2002</v>
      </c>
      <c r="C466">
        <v>40103</v>
      </c>
      <c r="D466" s="1" t="s">
        <v>1794</v>
      </c>
      <c r="E466" t="s">
        <v>117</v>
      </c>
      <c r="F466" t="str">
        <f>VLOOKUP(E466&amp;"*",state_latlong_lookup!$A$1:$D$56,2,FALSE)</f>
        <v>NE</v>
      </c>
      <c r="G466" t="str">
        <f>VLOOKUP(E466&amp;"*",state_latlong_lookup!$A$1:$D$56,1,FALSE)</f>
        <v>NEBRASKA</v>
      </c>
      <c r="H466" t="str">
        <f t="shared" si="15"/>
        <v>107_NE_00</v>
      </c>
      <c r="I466">
        <f>IF(B466=2012,IF(D466="00",K466,VLOOKUP(H466,district_latlong_lookup!$A$1:$F$439,5,FALSE)),0)</f>
        <v>0</v>
      </c>
      <c r="J466">
        <f>IF(B466=2012,IF(D466="00",L466,VLOOKUP(H466,district_latlong_lookup!$A$1:$F$439,6,FALSE)),0)</f>
        <v>0</v>
      </c>
      <c r="K466">
        <f>VLOOKUP(E466&amp;"*",state_latlong_lookup!$A$1:$D$56,3,FALSE)</f>
        <v>41.128900000000002</v>
      </c>
      <c r="L466">
        <f>VLOOKUP(E466&amp;"*",state_latlong_lookup!$A$1:$D$56,4,FALSE)</f>
        <v>-98.288300000000007</v>
      </c>
      <c r="M466">
        <v>100</v>
      </c>
      <c r="N466" t="str">
        <f t="shared" si="14"/>
        <v>Democrat</v>
      </c>
      <c r="O466" t="s">
        <v>339</v>
      </c>
      <c r="P466">
        <v>-7.3999999999999996E-2</v>
      </c>
      <c r="Q466">
        <v>0</v>
      </c>
    </row>
    <row r="467" spans="1:18">
      <c r="A467">
        <v>107</v>
      </c>
      <c r="B467">
        <f>VLOOKUP(A467,year_congress_lookup!$A$1:$B$10,2)</f>
        <v>2002</v>
      </c>
      <c r="C467">
        <v>29537</v>
      </c>
      <c r="D467" s="1" t="s">
        <v>1794</v>
      </c>
      <c r="E467" t="s">
        <v>110</v>
      </c>
      <c r="F467" t="str">
        <f>VLOOKUP(E467&amp;"*",state_latlong_lookup!$A$1:$D$56,2,FALSE)</f>
        <v>NV</v>
      </c>
      <c r="G467" t="str">
        <f>VLOOKUP(E467&amp;"*",state_latlong_lookup!$A$1:$D$56,1,FALSE)</f>
        <v>NEVADA</v>
      </c>
      <c r="H467" t="str">
        <f t="shared" si="15"/>
        <v>107_NV_00</v>
      </c>
      <c r="I467">
        <f>IF(B467=2012,IF(D467="00",K467,VLOOKUP(H467,district_latlong_lookup!$A$1:$F$439,5,FALSE)),0)</f>
        <v>0</v>
      </c>
      <c r="J467">
        <f>IF(B467=2012,IF(D467="00",L467,VLOOKUP(H467,district_latlong_lookup!$A$1:$F$439,6,FALSE)),0)</f>
        <v>0</v>
      </c>
      <c r="K467">
        <f>VLOOKUP(E467&amp;"*",state_latlong_lookup!$A$1:$D$56,3,FALSE)</f>
        <v>38.419899999999998</v>
      </c>
      <c r="L467">
        <f>VLOOKUP(E467&amp;"*",state_latlong_lookup!$A$1:$D$56,4,FALSE)</f>
        <v>-117.1219</v>
      </c>
      <c r="M467">
        <v>200</v>
      </c>
      <c r="N467" t="str">
        <f t="shared" si="14"/>
        <v>Republican</v>
      </c>
      <c r="O467" t="s">
        <v>340</v>
      </c>
      <c r="P467">
        <v>0.35499999999999998</v>
      </c>
      <c r="Q467">
        <v>5594000</v>
      </c>
      <c r="R467" t="s">
        <v>1620</v>
      </c>
    </row>
    <row r="468" spans="1:18">
      <c r="A468">
        <v>107</v>
      </c>
      <c r="B468">
        <f>VLOOKUP(A468,year_congress_lookup!$A$1:$B$10,2)</f>
        <v>2002</v>
      </c>
      <c r="C468">
        <v>15054</v>
      </c>
      <c r="D468" s="1" t="s">
        <v>1794</v>
      </c>
      <c r="E468" t="s">
        <v>110</v>
      </c>
      <c r="F468" t="str">
        <f>VLOOKUP(E468&amp;"*",state_latlong_lookup!$A$1:$D$56,2,FALSE)</f>
        <v>NV</v>
      </c>
      <c r="G468" t="str">
        <f>VLOOKUP(E468&amp;"*",state_latlong_lookup!$A$1:$D$56,1,FALSE)</f>
        <v>NEVADA</v>
      </c>
      <c r="H468" t="str">
        <f t="shared" si="15"/>
        <v>107_NV_00</v>
      </c>
      <c r="I468">
        <f>IF(B468=2012,IF(D468="00",K468,VLOOKUP(H468,district_latlong_lookup!$A$1:$F$439,5,FALSE)),0)</f>
        <v>0</v>
      </c>
      <c r="J468">
        <f>IF(B468=2012,IF(D468="00",L468,VLOOKUP(H468,district_latlong_lookup!$A$1:$F$439,6,FALSE)),0)</f>
        <v>0</v>
      </c>
      <c r="K468">
        <f>VLOOKUP(E468&amp;"*",state_latlong_lookup!$A$1:$D$56,3,FALSE)</f>
        <v>38.419899999999998</v>
      </c>
      <c r="L468">
        <f>VLOOKUP(E468&amp;"*",state_latlong_lookup!$A$1:$D$56,4,FALSE)</f>
        <v>-117.1219</v>
      </c>
      <c r="M468">
        <v>100</v>
      </c>
      <c r="N468" t="str">
        <f t="shared" si="14"/>
        <v>Democrat</v>
      </c>
      <c r="O468" t="s">
        <v>96</v>
      </c>
      <c r="P468">
        <v>-0.33200000000000002</v>
      </c>
      <c r="Q468">
        <v>909000</v>
      </c>
      <c r="R468" t="s">
        <v>1621</v>
      </c>
    </row>
    <row r="469" spans="1:18">
      <c r="A469">
        <v>107</v>
      </c>
      <c r="B469">
        <f>VLOOKUP(A469,year_congress_lookup!$A$1:$B$10,2)</f>
        <v>2002</v>
      </c>
      <c r="C469">
        <v>14826</v>
      </c>
      <c r="D469" s="1" t="s">
        <v>1794</v>
      </c>
      <c r="E469" t="s">
        <v>7</v>
      </c>
      <c r="F469" t="str">
        <f>VLOOKUP(E469&amp;"*",state_latlong_lookup!$A$1:$D$56,2,FALSE)</f>
        <v>NH</v>
      </c>
      <c r="G469" t="str">
        <f>VLOOKUP(E469&amp;"*",state_latlong_lookup!$A$1:$D$56,1,FALSE)</f>
        <v>NEW HAMPSHIRE</v>
      </c>
      <c r="H469" t="str">
        <f t="shared" si="15"/>
        <v>107_NH_00</v>
      </c>
      <c r="I469">
        <f>IF(B469=2012,IF(D469="00",K469,VLOOKUP(H469,district_latlong_lookup!$A$1:$F$439,5,FALSE)),0)</f>
        <v>0</v>
      </c>
      <c r="J469">
        <f>IF(B469=2012,IF(D469="00",L469,VLOOKUP(H469,district_latlong_lookup!$A$1:$F$439,6,FALSE)),0)</f>
        <v>0</v>
      </c>
      <c r="K469">
        <f>VLOOKUP(E469&amp;"*",state_latlong_lookup!$A$1:$D$56,3,FALSE)</f>
        <v>43.410800000000002</v>
      </c>
      <c r="L469">
        <f>VLOOKUP(E469&amp;"*",state_latlong_lookup!$A$1:$D$56,4,FALSE)</f>
        <v>-71.565299999999993</v>
      </c>
      <c r="M469">
        <v>200</v>
      </c>
      <c r="N469" t="str">
        <f t="shared" si="14"/>
        <v>Republican</v>
      </c>
      <c r="O469" t="s">
        <v>293</v>
      </c>
      <c r="P469">
        <v>0.40799999999999997</v>
      </c>
      <c r="Q469">
        <v>3320000</v>
      </c>
      <c r="R469" t="s">
        <v>1622</v>
      </c>
    </row>
    <row r="470" spans="1:18">
      <c r="A470">
        <v>107</v>
      </c>
      <c r="B470">
        <f>VLOOKUP(A470,year_congress_lookup!$A$1:$B$10,2)</f>
        <v>2002</v>
      </c>
      <c r="C470">
        <v>15116</v>
      </c>
      <c r="D470" s="1" t="s">
        <v>1794</v>
      </c>
      <c r="E470" t="s">
        <v>7</v>
      </c>
      <c r="F470" t="str">
        <f>VLOOKUP(E470&amp;"*",state_latlong_lookup!$A$1:$D$56,2,FALSE)</f>
        <v>NH</v>
      </c>
      <c r="G470" t="str">
        <f>VLOOKUP(E470&amp;"*",state_latlong_lookup!$A$1:$D$56,1,FALSE)</f>
        <v>NEW HAMPSHIRE</v>
      </c>
      <c r="H470" t="str">
        <f t="shared" si="15"/>
        <v>107_NH_00</v>
      </c>
      <c r="I470">
        <f>IF(B470=2012,IF(D470="00",K470,VLOOKUP(H470,district_latlong_lookup!$A$1:$F$439,5,FALSE)),0)</f>
        <v>0</v>
      </c>
      <c r="J470">
        <f>IF(B470=2012,IF(D470="00",L470,VLOOKUP(H470,district_latlong_lookup!$A$1:$F$439,6,FALSE)),0)</f>
        <v>0</v>
      </c>
      <c r="K470">
        <f>VLOOKUP(E470&amp;"*",state_latlong_lookup!$A$1:$D$56,3,FALSE)</f>
        <v>43.410800000000002</v>
      </c>
      <c r="L470">
        <f>VLOOKUP(E470&amp;"*",state_latlong_lookup!$A$1:$D$56,4,FALSE)</f>
        <v>-71.565299999999993</v>
      </c>
      <c r="M470">
        <v>200</v>
      </c>
      <c r="N470" t="str">
        <f t="shared" si="14"/>
        <v>Republican</v>
      </c>
      <c r="O470" t="s">
        <v>341</v>
      </c>
      <c r="P470">
        <v>0.73799999999999999</v>
      </c>
      <c r="Q470">
        <v>2449000</v>
      </c>
      <c r="R470" t="s">
        <v>1623</v>
      </c>
    </row>
    <row r="471" spans="1:18">
      <c r="A471">
        <v>107</v>
      </c>
      <c r="B471">
        <f>VLOOKUP(A471,year_congress_lookup!$A$1:$B$10,2)</f>
        <v>2002</v>
      </c>
      <c r="C471">
        <v>40104</v>
      </c>
      <c r="D471" s="1" t="s">
        <v>1794</v>
      </c>
      <c r="E471" t="s">
        <v>8</v>
      </c>
      <c r="F471" t="str">
        <f>VLOOKUP(E471&amp;"*",state_latlong_lookup!$A$1:$D$56,2,FALSE)</f>
        <v>NJ</v>
      </c>
      <c r="G471" t="str">
        <f>VLOOKUP(E471&amp;"*",state_latlong_lookup!$A$1:$D$56,1,FALSE)</f>
        <v>NEW JERSEY</v>
      </c>
      <c r="H471" t="str">
        <f t="shared" si="15"/>
        <v>107_NJ_00</v>
      </c>
      <c r="I471">
        <f>IF(B471=2012,IF(D471="00",K471,VLOOKUP(H471,district_latlong_lookup!$A$1:$F$439,5,FALSE)),0)</f>
        <v>0</v>
      </c>
      <c r="J471">
        <f>IF(B471=2012,IF(D471="00",L471,VLOOKUP(H471,district_latlong_lookup!$A$1:$F$439,6,FALSE)),0)</f>
        <v>0</v>
      </c>
      <c r="K471">
        <f>VLOOKUP(E471&amp;"*",state_latlong_lookup!$A$1:$D$56,3,FALSE)</f>
        <v>40.314</v>
      </c>
      <c r="L471">
        <f>VLOOKUP(E471&amp;"*",state_latlong_lookup!$A$1:$D$56,4,FALSE)</f>
        <v>-74.508899999999997</v>
      </c>
      <c r="M471">
        <v>100</v>
      </c>
      <c r="N471" t="str">
        <f t="shared" si="14"/>
        <v>Democrat</v>
      </c>
      <c r="O471" t="s">
        <v>342</v>
      </c>
      <c r="P471">
        <v>-0.51</v>
      </c>
      <c r="Q471">
        <v>9423000</v>
      </c>
      <c r="R471" t="s">
        <v>1624</v>
      </c>
    </row>
    <row r="472" spans="1:18">
      <c r="A472">
        <v>107</v>
      </c>
      <c r="B472">
        <f>VLOOKUP(A472,year_congress_lookup!$A$1:$B$10,2)</f>
        <v>2002</v>
      </c>
      <c r="C472">
        <v>15071</v>
      </c>
      <c r="D472" s="1" t="s">
        <v>1794</v>
      </c>
      <c r="E472" t="s">
        <v>8</v>
      </c>
      <c r="F472" t="str">
        <f>VLOOKUP(E472&amp;"*",state_latlong_lookup!$A$1:$D$56,2,FALSE)</f>
        <v>NJ</v>
      </c>
      <c r="G472" t="str">
        <f>VLOOKUP(E472&amp;"*",state_latlong_lookup!$A$1:$D$56,1,FALSE)</f>
        <v>NEW JERSEY</v>
      </c>
      <c r="H472" t="str">
        <f t="shared" si="15"/>
        <v>107_NJ_00</v>
      </c>
      <c r="I472">
        <f>IF(B472=2012,IF(D472="00",K472,VLOOKUP(H472,district_latlong_lookup!$A$1:$F$439,5,FALSE)),0)</f>
        <v>0</v>
      </c>
      <c r="J472">
        <f>IF(B472=2012,IF(D472="00",L472,VLOOKUP(H472,district_latlong_lookup!$A$1:$F$439,6,FALSE)),0)</f>
        <v>0</v>
      </c>
      <c r="K472">
        <f>VLOOKUP(E472&amp;"*",state_latlong_lookup!$A$1:$D$56,3,FALSE)</f>
        <v>40.314</v>
      </c>
      <c r="L472">
        <f>VLOOKUP(E472&amp;"*",state_latlong_lookup!$A$1:$D$56,4,FALSE)</f>
        <v>-74.508899999999997</v>
      </c>
      <c r="M472">
        <v>100</v>
      </c>
      <c r="N472" t="str">
        <f t="shared" si="14"/>
        <v>Democrat</v>
      </c>
      <c r="O472" t="s">
        <v>322</v>
      </c>
      <c r="P472">
        <v>-0.28599999999999998</v>
      </c>
      <c r="Q472">
        <v>7640000</v>
      </c>
      <c r="R472" t="s">
        <v>1625</v>
      </c>
    </row>
    <row r="473" spans="1:18">
      <c r="A473">
        <v>107</v>
      </c>
      <c r="B473">
        <f>VLOOKUP(A473,year_congress_lookup!$A$1:$B$10,2)</f>
        <v>2002</v>
      </c>
      <c r="C473">
        <v>14912</v>
      </c>
      <c r="D473" s="1" t="s">
        <v>1794</v>
      </c>
      <c r="E473" t="s">
        <v>156</v>
      </c>
      <c r="F473" t="str">
        <f>VLOOKUP(E473&amp;"*",state_latlong_lookup!$A$1:$D$56,2,FALSE)</f>
        <v>NM</v>
      </c>
      <c r="G473" t="str">
        <f>VLOOKUP(E473&amp;"*",state_latlong_lookup!$A$1:$D$56,1,FALSE)</f>
        <v>NEW MEXICO</v>
      </c>
      <c r="H473" t="str">
        <f t="shared" si="15"/>
        <v>107_NM_00</v>
      </c>
      <c r="I473">
        <f>IF(B473=2012,IF(D473="00",K473,VLOOKUP(H473,district_latlong_lookup!$A$1:$F$439,5,FALSE)),0)</f>
        <v>0</v>
      </c>
      <c r="J473">
        <f>IF(B473=2012,IF(D473="00",L473,VLOOKUP(H473,district_latlong_lookup!$A$1:$F$439,6,FALSE)),0)</f>
        <v>0</v>
      </c>
      <c r="K473">
        <f>VLOOKUP(E473&amp;"*",state_latlong_lookup!$A$1:$D$56,3,FALSE)</f>
        <v>34.837499999999999</v>
      </c>
      <c r="L473">
        <f>VLOOKUP(E473&amp;"*",state_latlong_lookup!$A$1:$D$56,4,FALSE)</f>
        <v>-106.2371</v>
      </c>
      <c r="M473">
        <v>100</v>
      </c>
      <c r="N473" t="str">
        <f t="shared" si="14"/>
        <v>Democrat</v>
      </c>
      <c r="O473" t="s">
        <v>240</v>
      </c>
      <c r="P473">
        <v>-0.32100000000000001</v>
      </c>
      <c r="Q473">
        <v>2713000</v>
      </c>
      <c r="R473" t="s">
        <v>1626</v>
      </c>
    </row>
    <row r="474" spans="1:18">
      <c r="A474">
        <v>107</v>
      </c>
      <c r="B474">
        <f>VLOOKUP(A474,year_congress_lookup!$A$1:$B$10,2)</f>
        <v>2002</v>
      </c>
      <c r="C474">
        <v>14103</v>
      </c>
      <c r="D474" s="1" t="s">
        <v>1794</v>
      </c>
      <c r="E474" t="s">
        <v>156</v>
      </c>
      <c r="F474" t="str">
        <f>VLOOKUP(E474&amp;"*",state_latlong_lookup!$A$1:$D$56,2,FALSE)</f>
        <v>NM</v>
      </c>
      <c r="G474" t="str">
        <f>VLOOKUP(E474&amp;"*",state_latlong_lookup!$A$1:$D$56,1,FALSE)</f>
        <v>NEW MEXICO</v>
      </c>
      <c r="H474" t="str">
        <f t="shared" si="15"/>
        <v>107_NM_00</v>
      </c>
      <c r="I474">
        <f>IF(B474=2012,IF(D474="00",K474,VLOOKUP(H474,district_latlong_lookup!$A$1:$F$439,5,FALSE)),0)</f>
        <v>0</v>
      </c>
      <c r="J474">
        <f>IF(B474=2012,IF(D474="00",L474,VLOOKUP(H474,district_latlong_lookup!$A$1:$F$439,6,FALSE)),0)</f>
        <v>0</v>
      </c>
      <c r="K474">
        <f>VLOOKUP(E474&amp;"*",state_latlong_lookup!$A$1:$D$56,3,FALSE)</f>
        <v>34.837499999999999</v>
      </c>
      <c r="L474">
        <f>VLOOKUP(E474&amp;"*",state_latlong_lookup!$A$1:$D$56,4,FALSE)</f>
        <v>-106.2371</v>
      </c>
      <c r="M474">
        <v>200</v>
      </c>
      <c r="N474" t="str">
        <f t="shared" si="14"/>
        <v>Republican</v>
      </c>
      <c r="O474" t="s">
        <v>222</v>
      </c>
      <c r="P474">
        <v>0.25</v>
      </c>
      <c r="Q474">
        <v>1295000</v>
      </c>
      <c r="R474" t="s">
        <v>1627</v>
      </c>
    </row>
    <row r="475" spans="1:18">
      <c r="A475">
        <v>107</v>
      </c>
      <c r="B475">
        <f>VLOOKUP(A475,year_congress_lookup!$A$1:$B$10,2)</f>
        <v>2002</v>
      </c>
      <c r="C475">
        <v>40105</v>
      </c>
      <c r="D475" s="1" t="s">
        <v>1794</v>
      </c>
      <c r="E475" t="s">
        <v>9</v>
      </c>
      <c r="F475" t="str">
        <f>VLOOKUP(E475&amp;"*",state_latlong_lookup!$A$1:$D$56,2,FALSE)</f>
        <v>NY</v>
      </c>
      <c r="G475" t="str">
        <f>VLOOKUP(E475&amp;"*",state_latlong_lookup!$A$1:$D$56,1,FALSE)</f>
        <v>NEW YORK</v>
      </c>
      <c r="H475" t="str">
        <f t="shared" si="15"/>
        <v>107_NY_00</v>
      </c>
      <c r="I475">
        <f>IF(B475=2012,IF(D475="00",K475,VLOOKUP(H475,district_latlong_lookup!$A$1:$F$439,5,FALSE)),0)</f>
        <v>0</v>
      </c>
      <c r="J475">
        <f>IF(B475=2012,IF(D475="00",L475,VLOOKUP(H475,district_latlong_lookup!$A$1:$F$439,6,FALSE)),0)</f>
        <v>0</v>
      </c>
      <c r="K475">
        <f>VLOOKUP(E475&amp;"*",state_latlong_lookup!$A$1:$D$56,3,FALSE)</f>
        <v>42.149700000000003</v>
      </c>
      <c r="L475">
        <f>VLOOKUP(E475&amp;"*",state_latlong_lookup!$A$1:$D$56,4,FALSE)</f>
        <v>-74.938400000000001</v>
      </c>
      <c r="M475">
        <v>100</v>
      </c>
      <c r="N475" t="str">
        <f t="shared" si="14"/>
        <v>Democrat</v>
      </c>
      <c r="O475" t="s">
        <v>287</v>
      </c>
      <c r="P475">
        <v>-0.433</v>
      </c>
      <c r="Q475">
        <v>4476000</v>
      </c>
      <c r="R475" t="s">
        <v>1628</v>
      </c>
    </row>
    <row r="476" spans="1:18">
      <c r="A476">
        <v>107</v>
      </c>
      <c r="B476">
        <f>VLOOKUP(A476,year_congress_lookup!$A$1:$B$10,2)</f>
        <v>2002</v>
      </c>
      <c r="C476">
        <v>14858</v>
      </c>
      <c r="D476" s="1" t="s">
        <v>1794</v>
      </c>
      <c r="E476" t="s">
        <v>9</v>
      </c>
      <c r="F476" t="str">
        <f>VLOOKUP(E476&amp;"*",state_latlong_lookup!$A$1:$D$56,2,FALSE)</f>
        <v>NY</v>
      </c>
      <c r="G476" t="str">
        <f>VLOOKUP(E476&amp;"*",state_latlong_lookup!$A$1:$D$56,1,FALSE)</f>
        <v>NEW YORK</v>
      </c>
      <c r="H476" t="str">
        <f t="shared" si="15"/>
        <v>107_NY_00</v>
      </c>
      <c r="I476">
        <f>IF(B476=2012,IF(D476="00",K476,VLOOKUP(H476,district_latlong_lookup!$A$1:$F$439,5,FALSE)),0)</f>
        <v>0</v>
      </c>
      <c r="J476">
        <f>IF(B476=2012,IF(D476="00",L476,VLOOKUP(H476,district_latlong_lookup!$A$1:$F$439,6,FALSE)),0)</f>
        <v>0</v>
      </c>
      <c r="K476">
        <f>VLOOKUP(E476&amp;"*",state_latlong_lookup!$A$1:$D$56,3,FALSE)</f>
        <v>42.149700000000003</v>
      </c>
      <c r="L476">
        <f>VLOOKUP(E476&amp;"*",state_latlong_lookup!$A$1:$D$56,4,FALSE)</f>
        <v>-74.938400000000001</v>
      </c>
      <c r="M476">
        <v>100</v>
      </c>
      <c r="N476" t="str">
        <f t="shared" si="14"/>
        <v>Democrat</v>
      </c>
      <c r="O476" t="s">
        <v>328</v>
      </c>
      <c r="P476">
        <v>-0.377</v>
      </c>
      <c r="Q476">
        <v>1092000</v>
      </c>
      <c r="R476" t="s">
        <v>1629</v>
      </c>
    </row>
    <row r="477" spans="1:18">
      <c r="A477">
        <v>107</v>
      </c>
      <c r="B477">
        <f>VLOOKUP(A477,year_congress_lookup!$A$1:$B$10,2)</f>
        <v>2002</v>
      </c>
      <c r="C477">
        <v>49902</v>
      </c>
      <c r="D477" s="1" t="s">
        <v>1794</v>
      </c>
      <c r="E477" t="s">
        <v>11</v>
      </c>
      <c r="F477" t="str">
        <f>VLOOKUP(E477&amp;"*",state_latlong_lookup!$A$1:$D$56,2,FALSE)</f>
        <v>NC</v>
      </c>
      <c r="G477" t="str">
        <f>VLOOKUP(E477&amp;"*",state_latlong_lookup!$A$1:$D$56,1,FALSE)</f>
        <v>NORTH CAROLINA</v>
      </c>
      <c r="H477" t="str">
        <f t="shared" si="15"/>
        <v>107_NC_00</v>
      </c>
      <c r="I477">
        <f>IF(B477=2012,IF(D477="00",K477,VLOOKUP(H477,district_latlong_lookup!$A$1:$F$439,5,FALSE)),0)</f>
        <v>0</v>
      </c>
      <c r="J477">
        <f>IF(B477=2012,IF(D477="00",L477,VLOOKUP(H477,district_latlong_lookup!$A$1:$F$439,6,FALSE)),0)</f>
        <v>0</v>
      </c>
      <c r="K477">
        <f>VLOOKUP(E477&amp;"*",state_latlong_lookup!$A$1:$D$56,3,FALSE)</f>
        <v>35.641100000000002</v>
      </c>
      <c r="L477">
        <f>VLOOKUP(E477&amp;"*",state_latlong_lookup!$A$1:$D$56,4,FALSE)</f>
        <v>-79.843100000000007</v>
      </c>
      <c r="M477">
        <v>100</v>
      </c>
      <c r="N477" t="str">
        <f t="shared" si="14"/>
        <v>Democrat</v>
      </c>
      <c r="O477" t="s">
        <v>26</v>
      </c>
      <c r="P477">
        <v>-0.34699999999999998</v>
      </c>
      <c r="Q477">
        <v>901000</v>
      </c>
      <c r="R477" t="s">
        <v>1630</v>
      </c>
    </row>
    <row r="478" spans="1:18">
      <c r="A478">
        <v>107</v>
      </c>
      <c r="B478">
        <f>VLOOKUP(A478,year_congress_lookup!$A$1:$B$10,2)</f>
        <v>2002</v>
      </c>
      <c r="C478">
        <v>14105</v>
      </c>
      <c r="D478" s="1" t="s">
        <v>1794</v>
      </c>
      <c r="E478" t="s">
        <v>11</v>
      </c>
      <c r="F478" t="str">
        <f>VLOOKUP(E478&amp;"*",state_latlong_lookup!$A$1:$D$56,2,FALSE)</f>
        <v>NC</v>
      </c>
      <c r="G478" t="str">
        <f>VLOOKUP(E478&amp;"*",state_latlong_lookup!$A$1:$D$56,1,FALSE)</f>
        <v>NORTH CAROLINA</v>
      </c>
      <c r="H478" t="str">
        <f t="shared" si="15"/>
        <v>107_NC_00</v>
      </c>
      <c r="I478">
        <f>IF(B478=2012,IF(D478="00",K478,VLOOKUP(H478,district_latlong_lookup!$A$1:$F$439,5,FALSE)),0)</f>
        <v>0</v>
      </c>
      <c r="J478">
        <f>IF(B478=2012,IF(D478="00",L478,VLOOKUP(H478,district_latlong_lookup!$A$1:$F$439,6,FALSE)),0)</f>
        <v>0</v>
      </c>
      <c r="K478">
        <f>VLOOKUP(E478&amp;"*",state_latlong_lookup!$A$1:$D$56,3,FALSE)</f>
        <v>35.641100000000002</v>
      </c>
      <c r="L478">
        <f>VLOOKUP(E478&amp;"*",state_latlong_lookup!$A$1:$D$56,4,FALSE)</f>
        <v>-79.843100000000007</v>
      </c>
      <c r="M478">
        <v>200</v>
      </c>
      <c r="N478" t="str">
        <f t="shared" si="14"/>
        <v>Republican</v>
      </c>
      <c r="O478" t="s">
        <v>223</v>
      </c>
      <c r="P478">
        <v>0.80700000000000005</v>
      </c>
      <c r="Q478">
        <v>0</v>
      </c>
    </row>
    <row r="479" spans="1:18">
      <c r="A479">
        <v>107</v>
      </c>
      <c r="B479">
        <f>VLOOKUP(A479,year_congress_lookup!$A$1:$B$10,2)</f>
        <v>2002</v>
      </c>
      <c r="C479">
        <v>15502</v>
      </c>
      <c r="D479" s="1" t="s">
        <v>1794</v>
      </c>
      <c r="E479" t="s">
        <v>128</v>
      </c>
      <c r="F479" t="str">
        <f>VLOOKUP(E479&amp;"*",state_latlong_lookup!$A$1:$D$56,2,FALSE)</f>
        <v>ND</v>
      </c>
      <c r="G479" t="str">
        <f>VLOOKUP(E479&amp;"*",state_latlong_lookup!$A$1:$D$56,1,FALSE)</f>
        <v>NORTH DAKOTA</v>
      </c>
      <c r="H479" t="str">
        <f t="shared" si="15"/>
        <v>107_ND_00</v>
      </c>
      <c r="I479">
        <f>IF(B479=2012,IF(D479="00",K479,VLOOKUP(H479,district_latlong_lookup!$A$1:$F$439,5,FALSE)),0)</f>
        <v>0</v>
      </c>
      <c r="J479">
        <f>IF(B479=2012,IF(D479="00",L479,VLOOKUP(H479,district_latlong_lookup!$A$1:$F$439,6,FALSE)),0)</f>
        <v>0</v>
      </c>
      <c r="K479">
        <f>VLOOKUP(E479&amp;"*",state_latlong_lookup!$A$1:$D$56,3,FALSE)</f>
        <v>47.536200000000001</v>
      </c>
      <c r="L479">
        <f>VLOOKUP(E479&amp;"*",state_latlong_lookup!$A$1:$D$56,4,FALSE)</f>
        <v>-99.793000000000006</v>
      </c>
      <c r="M479">
        <v>100</v>
      </c>
      <c r="N479" t="str">
        <f t="shared" si="14"/>
        <v>Democrat</v>
      </c>
      <c r="O479" t="s">
        <v>74</v>
      </c>
      <c r="P479">
        <v>-0.33</v>
      </c>
      <c r="Q479">
        <v>0</v>
      </c>
    </row>
    <row r="480" spans="1:18">
      <c r="A480">
        <v>107</v>
      </c>
      <c r="B480">
        <f>VLOOKUP(A480,year_congress_lookup!$A$1:$B$10,2)</f>
        <v>2002</v>
      </c>
      <c r="C480">
        <v>14812</v>
      </c>
      <c r="D480" s="1" t="s">
        <v>1794</v>
      </c>
      <c r="E480" t="s">
        <v>128</v>
      </c>
      <c r="F480" t="str">
        <f>VLOOKUP(E480&amp;"*",state_latlong_lookup!$A$1:$D$56,2,FALSE)</f>
        <v>ND</v>
      </c>
      <c r="G480" t="str">
        <f>VLOOKUP(E480&amp;"*",state_latlong_lookup!$A$1:$D$56,1,FALSE)</f>
        <v>NORTH DAKOTA</v>
      </c>
      <c r="H480" t="str">
        <f t="shared" si="15"/>
        <v>107_ND_00</v>
      </c>
      <c r="I480">
        <f>IF(B480=2012,IF(D480="00",K480,VLOOKUP(H480,district_latlong_lookup!$A$1:$F$439,5,FALSE)),0)</f>
        <v>0</v>
      </c>
      <c r="J480">
        <f>IF(B480=2012,IF(D480="00",L480,VLOOKUP(H480,district_latlong_lookup!$A$1:$F$439,6,FALSE)),0)</f>
        <v>0</v>
      </c>
      <c r="K480">
        <f>VLOOKUP(E480&amp;"*",state_latlong_lookup!$A$1:$D$56,3,FALSE)</f>
        <v>47.536200000000001</v>
      </c>
      <c r="L480">
        <f>VLOOKUP(E480&amp;"*",state_latlong_lookup!$A$1:$D$56,4,FALSE)</f>
        <v>-99.793000000000006</v>
      </c>
      <c r="M480">
        <v>100</v>
      </c>
      <c r="N480" t="str">
        <f t="shared" si="14"/>
        <v>Democrat</v>
      </c>
      <c r="O480" t="s">
        <v>295</v>
      </c>
      <c r="P480">
        <v>-0.36399999999999999</v>
      </c>
      <c r="Q480">
        <v>1055000</v>
      </c>
      <c r="R480" t="s">
        <v>1631</v>
      </c>
    </row>
    <row r="481" spans="1:18">
      <c r="A481">
        <v>107</v>
      </c>
      <c r="B481">
        <f>VLOOKUP(A481,year_congress_lookup!$A$1:$B$10,2)</f>
        <v>2002</v>
      </c>
      <c r="C481">
        <v>15020</v>
      </c>
      <c r="D481" s="1" t="s">
        <v>1794</v>
      </c>
      <c r="E481" t="s">
        <v>40</v>
      </c>
      <c r="F481" t="str">
        <f>VLOOKUP(E481&amp;"*",state_latlong_lookup!$A$1:$D$56,2,FALSE)</f>
        <v>OH</v>
      </c>
      <c r="G481" t="str">
        <f>VLOOKUP(E481&amp;"*",state_latlong_lookup!$A$1:$D$56,1,FALSE)</f>
        <v>OHIO</v>
      </c>
      <c r="H481" t="str">
        <f t="shared" si="15"/>
        <v>107_OH_00</v>
      </c>
      <c r="I481">
        <f>IF(B481=2012,IF(D481="00",K481,VLOOKUP(H481,district_latlong_lookup!$A$1:$F$439,5,FALSE)),0)</f>
        <v>0</v>
      </c>
      <c r="J481">
        <f>IF(B481=2012,IF(D481="00",L481,VLOOKUP(H481,district_latlong_lookup!$A$1:$F$439,6,FALSE)),0)</f>
        <v>0</v>
      </c>
      <c r="K481">
        <f>VLOOKUP(E481&amp;"*",state_latlong_lookup!$A$1:$D$56,3,FALSE)</f>
        <v>40.373600000000003</v>
      </c>
      <c r="L481">
        <f>VLOOKUP(E481&amp;"*",state_latlong_lookup!$A$1:$D$56,4,FALSE)</f>
        <v>-82.775499999999994</v>
      </c>
      <c r="M481">
        <v>200</v>
      </c>
      <c r="N481" t="str">
        <f t="shared" si="14"/>
        <v>Republican</v>
      </c>
      <c r="O481" t="s">
        <v>306</v>
      </c>
      <c r="P481">
        <v>0.16600000000000001</v>
      </c>
      <c r="Q481">
        <v>2021000</v>
      </c>
      <c r="R481" t="s">
        <v>1632</v>
      </c>
    </row>
    <row r="482" spans="1:18">
      <c r="A482">
        <v>107</v>
      </c>
      <c r="B482">
        <f>VLOOKUP(A482,year_congress_lookup!$A$1:$B$10,2)</f>
        <v>2002</v>
      </c>
      <c r="C482">
        <v>49903</v>
      </c>
      <c r="D482" s="1" t="s">
        <v>1794</v>
      </c>
      <c r="E482" t="s">
        <v>40</v>
      </c>
      <c r="F482" t="str">
        <f>VLOOKUP(E482&amp;"*",state_latlong_lookup!$A$1:$D$56,2,FALSE)</f>
        <v>OH</v>
      </c>
      <c r="G482" t="str">
        <f>VLOOKUP(E482&amp;"*",state_latlong_lookup!$A$1:$D$56,1,FALSE)</f>
        <v>OHIO</v>
      </c>
      <c r="H482" t="str">
        <f t="shared" si="15"/>
        <v>107_OH_00</v>
      </c>
      <c r="I482">
        <f>IF(B482=2012,IF(D482="00",K482,VLOOKUP(H482,district_latlong_lookup!$A$1:$F$439,5,FALSE)),0)</f>
        <v>0</v>
      </c>
      <c r="J482">
        <f>IF(B482=2012,IF(D482="00",L482,VLOOKUP(H482,district_latlong_lookup!$A$1:$F$439,6,FALSE)),0)</f>
        <v>0</v>
      </c>
      <c r="K482">
        <f>VLOOKUP(E482&amp;"*",state_latlong_lookup!$A$1:$D$56,3,FALSE)</f>
        <v>40.373600000000003</v>
      </c>
      <c r="L482">
        <f>VLOOKUP(E482&amp;"*",state_latlong_lookup!$A$1:$D$56,4,FALSE)</f>
        <v>-82.775499999999994</v>
      </c>
      <c r="M482">
        <v>200</v>
      </c>
      <c r="N482" t="str">
        <f t="shared" si="14"/>
        <v>Republican</v>
      </c>
      <c r="O482" t="s">
        <v>329</v>
      </c>
      <c r="P482">
        <v>0.27200000000000002</v>
      </c>
      <c r="Q482">
        <v>1372000</v>
      </c>
      <c r="R482" t="s">
        <v>1633</v>
      </c>
    </row>
    <row r="483" spans="1:18">
      <c r="A483">
        <v>107</v>
      </c>
      <c r="B483">
        <f>VLOOKUP(A483,year_congress_lookup!$A$1:$B$10,2)</f>
        <v>2002</v>
      </c>
      <c r="C483">
        <v>15424</v>
      </c>
      <c r="D483" s="1" t="s">
        <v>1794</v>
      </c>
      <c r="E483" t="s">
        <v>152</v>
      </c>
      <c r="F483" t="str">
        <f>VLOOKUP(E483&amp;"*",state_latlong_lookup!$A$1:$D$56,2,FALSE)</f>
        <v>OK</v>
      </c>
      <c r="G483" t="str">
        <f>VLOOKUP(E483&amp;"*",state_latlong_lookup!$A$1:$D$56,1,FALSE)</f>
        <v>OKLAHOMA</v>
      </c>
      <c r="H483" t="str">
        <f t="shared" si="15"/>
        <v>107_OK_00</v>
      </c>
      <c r="I483">
        <f>IF(B483=2012,IF(D483="00",K483,VLOOKUP(H483,district_latlong_lookup!$A$1:$F$439,5,FALSE)),0)</f>
        <v>0</v>
      </c>
      <c r="J483">
        <f>IF(B483=2012,IF(D483="00",L483,VLOOKUP(H483,district_latlong_lookup!$A$1:$F$439,6,FALSE)),0)</f>
        <v>0</v>
      </c>
      <c r="K483">
        <f>VLOOKUP(E483&amp;"*",state_latlong_lookup!$A$1:$D$56,3,FALSE)</f>
        <v>35.537599999999998</v>
      </c>
      <c r="L483">
        <f>VLOOKUP(E483&amp;"*",state_latlong_lookup!$A$1:$D$56,4,FALSE)</f>
        <v>-96.924700000000001</v>
      </c>
      <c r="M483">
        <v>200</v>
      </c>
      <c r="N483" t="str">
        <f t="shared" si="14"/>
        <v>Republican</v>
      </c>
      <c r="O483" t="s">
        <v>307</v>
      </c>
      <c r="P483">
        <v>0.67700000000000005</v>
      </c>
      <c r="Q483">
        <v>2731000</v>
      </c>
      <c r="R483" t="s">
        <v>1634</v>
      </c>
    </row>
    <row r="484" spans="1:18">
      <c r="A484">
        <v>107</v>
      </c>
      <c r="B484">
        <f>VLOOKUP(A484,year_congress_lookup!$A$1:$B$10,2)</f>
        <v>2002</v>
      </c>
      <c r="C484">
        <v>14908</v>
      </c>
      <c r="D484" s="1" t="s">
        <v>1794</v>
      </c>
      <c r="E484" t="s">
        <v>152</v>
      </c>
      <c r="F484" t="str">
        <f>VLOOKUP(E484&amp;"*",state_latlong_lookup!$A$1:$D$56,2,FALSE)</f>
        <v>OK</v>
      </c>
      <c r="G484" t="str">
        <f>VLOOKUP(E484&amp;"*",state_latlong_lookup!$A$1:$D$56,1,FALSE)</f>
        <v>OKLAHOMA</v>
      </c>
      <c r="H484" t="str">
        <f t="shared" si="15"/>
        <v>107_OK_00</v>
      </c>
      <c r="I484">
        <f>IF(B484=2012,IF(D484="00",K484,VLOOKUP(H484,district_latlong_lookup!$A$1:$F$439,5,FALSE)),0)</f>
        <v>0</v>
      </c>
      <c r="J484">
        <f>IF(B484=2012,IF(D484="00",L484,VLOOKUP(H484,district_latlong_lookup!$A$1:$F$439,6,FALSE)),0)</f>
        <v>0</v>
      </c>
      <c r="K484">
        <f>VLOOKUP(E484&amp;"*",state_latlong_lookup!$A$1:$D$56,3,FALSE)</f>
        <v>35.537599999999998</v>
      </c>
      <c r="L484">
        <f>VLOOKUP(E484&amp;"*",state_latlong_lookup!$A$1:$D$56,4,FALSE)</f>
        <v>-96.924700000000001</v>
      </c>
      <c r="M484">
        <v>200</v>
      </c>
      <c r="N484" t="str">
        <f t="shared" si="14"/>
        <v>Republican</v>
      </c>
      <c r="O484" t="s">
        <v>343</v>
      </c>
      <c r="P484">
        <v>0.63</v>
      </c>
      <c r="Q484">
        <v>615000</v>
      </c>
      <c r="R484" t="s">
        <v>1635</v>
      </c>
    </row>
    <row r="485" spans="1:18">
      <c r="A485">
        <v>107</v>
      </c>
      <c r="B485">
        <f>VLOOKUP(A485,year_congress_lookup!$A$1:$B$10,2)</f>
        <v>2002</v>
      </c>
      <c r="C485">
        <v>49705</v>
      </c>
      <c r="D485" s="1" t="s">
        <v>1794</v>
      </c>
      <c r="E485" t="s">
        <v>99</v>
      </c>
      <c r="F485" t="str">
        <f>VLOOKUP(E485&amp;"*",state_latlong_lookup!$A$1:$D$56,2,FALSE)</f>
        <v>OR</v>
      </c>
      <c r="G485" t="str">
        <f>VLOOKUP(E485&amp;"*",state_latlong_lookup!$A$1:$D$56,1,FALSE)</f>
        <v>OREGON</v>
      </c>
      <c r="H485" t="str">
        <f t="shared" si="15"/>
        <v>107_OR_00</v>
      </c>
      <c r="I485">
        <f>IF(B485=2012,IF(D485="00",K485,VLOOKUP(H485,district_latlong_lookup!$A$1:$F$439,5,FALSE)),0)</f>
        <v>0</v>
      </c>
      <c r="J485">
        <f>IF(B485=2012,IF(D485="00",L485,VLOOKUP(H485,district_latlong_lookup!$A$1:$F$439,6,FALSE)),0)</f>
        <v>0</v>
      </c>
      <c r="K485">
        <f>VLOOKUP(E485&amp;"*",state_latlong_lookup!$A$1:$D$56,3,FALSE)</f>
        <v>44.5672</v>
      </c>
      <c r="L485">
        <f>VLOOKUP(E485&amp;"*",state_latlong_lookup!$A$1:$D$56,4,FALSE)</f>
        <v>-122.12690000000001</v>
      </c>
      <c r="M485">
        <v>200</v>
      </c>
      <c r="N485" t="str">
        <f t="shared" si="14"/>
        <v>Republican</v>
      </c>
      <c r="O485" t="s">
        <v>344</v>
      </c>
      <c r="P485">
        <v>0.17499999999999999</v>
      </c>
      <c r="Q485">
        <v>28155000</v>
      </c>
      <c r="R485" t="s">
        <v>1636</v>
      </c>
    </row>
    <row r="486" spans="1:18">
      <c r="A486">
        <v>107</v>
      </c>
      <c r="B486">
        <f>VLOOKUP(A486,year_congress_lookup!$A$1:$B$10,2)</f>
        <v>2002</v>
      </c>
      <c r="C486">
        <v>14871</v>
      </c>
      <c r="D486" s="1" t="s">
        <v>1794</v>
      </c>
      <c r="E486" t="s">
        <v>99</v>
      </c>
      <c r="F486" t="str">
        <f>VLOOKUP(E486&amp;"*",state_latlong_lookup!$A$1:$D$56,2,FALSE)</f>
        <v>OR</v>
      </c>
      <c r="G486" t="str">
        <f>VLOOKUP(E486&amp;"*",state_latlong_lookup!$A$1:$D$56,1,FALSE)</f>
        <v>OREGON</v>
      </c>
      <c r="H486" t="str">
        <f t="shared" si="15"/>
        <v>107_OR_00</v>
      </c>
      <c r="I486">
        <f>IF(B486=2012,IF(D486="00",K486,VLOOKUP(H486,district_latlong_lookup!$A$1:$F$439,5,FALSE)),0)</f>
        <v>0</v>
      </c>
      <c r="J486">
        <f>IF(B486=2012,IF(D486="00",L486,VLOOKUP(H486,district_latlong_lookup!$A$1:$F$439,6,FALSE)),0)</f>
        <v>0</v>
      </c>
      <c r="K486">
        <f>VLOOKUP(E486&amp;"*",state_latlong_lookup!$A$1:$D$56,3,FALSE)</f>
        <v>44.5672</v>
      </c>
      <c r="L486">
        <f>VLOOKUP(E486&amp;"*",state_latlong_lookup!$A$1:$D$56,4,FALSE)</f>
        <v>-122.12690000000001</v>
      </c>
      <c r="M486">
        <v>100</v>
      </c>
      <c r="N486" t="str">
        <f t="shared" si="14"/>
        <v>Democrat</v>
      </c>
      <c r="O486" t="s">
        <v>308</v>
      </c>
      <c r="P486">
        <v>-0.36299999999999999</v>
      </c>
      <c r="Q486">
        <v>20945000</v>
      </c>
      <c r="R486" t="s">
        <v>1637</v>
      </c>
    </row>
    <row r="487" spans="1:18">
      <c r="A487">
        <v>107</v>
      </c>
      <c r="B487">
        <f>VLOOKUP(A487,year_congress_lookup!$A$1:$B$10,2)</f>
        <v>2002</v>
      </c>
      <c r="C487">
        <v>29141</v>
      </c>
      <c r="D487" s="1" t="s">
        <v>1794</v>
      </c>
      <c r="E487" t="s">
        <v>12</v>
      </c>
      <c r="F487" t="str">
        <f>VLOOKUP(E487&amp;"*",state_latlong_lookup!$A$1:$D$56,2,FALSE)</f>
        <v>PA</v>
      </c>
      <c r="G487" t="str">
        <f>VLOOKUP(E487&amp;"*",state_latlong_lookup!$A$1:$D$56,1,FALSE)</f>
        <v>PENNSYLVANIA</v>
      </c>
      <c r="H487" t="str">
        <f t="shared" si="15"/>
        <v>107_PA_00</v>
      </c>
      <c r="I487">
        <f>IF(B487=2012,IF(D487="00",K487,VLOOKUP(H487,district_latlong_lookup!$A$1:$F$439,5,FALSE)),0)</f>
        <v>0</v>
      </c>
      <c r="J487">
        <f>IF(B487=2012,IF(D487="00",L487,VLOOKUP(H487,district_latlong_lookup!$A$1:$F$439,6,FALSE)),0)</f>
        <v>0</v>
      </c>
      <c r="K487">
        <f>VLOOKUP(E487&amp;"*",state_latlong_lookup!$A$1:$D$56,3,FALSE)</f>
        <v>40.577300000000001</v>
      </c>
      <c r="L487">
        <f>VLOOKUP(E487&amp;"*",state_latlong_lookup!$A$1:$D$56,4,FALSE)</f>
        <v>-77.263999999999996</v>
      </c>
      <c r="M487">
        <v>200</v>
      </c>
      <c r="N487" t="str">
        <f t="shared" si="14"/>
        <v>Republican</v>
      </c>
      <c r="O487" t="s">
        <v>309</v>
      </c>
      <c r="P487">
        <v>0.36799999999999999</v>
      </c>
      <c r="Q487">
        <v>1351000</v>
      </c>
      <c r="R487" t="s">
        <v>1638</v>
      </c>
    </row>
    <row r="488" spans="1:18">
      <c r="A488">
        <v>107</v>
      </c>
      <c r="B488">
        <f>VLOOKUP(A488,year_congress_lookup!$A$1:$B$10,2)</f>
        <v>2002</v>
      </c>
      <c r="C488">
        <v>14910</v>
      </c>
      <c r="D488" s="1" t="s">
        <v>1794</v>
      </c>
      <c r="E488" t="s">
        <v>12</v>
      </c>
      <c r="F488" t="str">
        <f>VLOOKUP(E488&amp;"*",state_latlong_lookup!$A$1:$D$56,2,FALSE)</f>
        <v>PA</v>
      </c>
      <c r="G488" t="str">
        <f>VLOOKUP(E488&amp;"*",state_latlong_lookup!$A$1:$D$56,1,FALSE)</f>
        <v>PENNSYLVANIA</v>
      </c>
      <c r="H488" t="str">
        <f t="shared" si="15"/>
        <v>107_PA_00</v>
      </c>
      <c r="I488">
        <f>IF(B488=2012,IF(D488="00",K488,VLOOKUP(H488,district_latlong_lookup!$A$1:$F$439,5,FALSE)),0)</f>
        <v>0</v>
      </c>
      <c r="J488">
        <f>IF(B488=2012,IF(D488="00",L488,VLOOKUP(H488,district_latlong_lookup!$A$1:$F$439,6,FALSE)),0)</f>
        <v>0</v>
      </c>
      <c r="K488">
        <f>VLOOKUP(E488&amp;"*",state_latlong_lookup!$A$1:$D$56,3,FALSE)</f>
        <v>40.577300000000001</v>
      </c>
      <c r="L488">
        <f>VLOOKUP(E488&amp;"*",state_latlong_lookup!$A$1:$D$56,4,FALSE)</f>
        <v>-77.263999999999996</v>
      </c>
      <c r="M488">
        <v>200</v>
      </c>
      <c r="N488" t="str">
        <f t="shared" si="14"/>
        <v>Republican</v>
      </c>
      <c r="O488" t="s">
        <v>279</v>
      </c>
      <c r="P488">
        <v>4.3999999999999997E-2</v>
      </c>
      <c r="Q488">
        <v>905000</v>
      </c>
      <c r="R488" t="s">
        <v>1639</v>
      </c>
    </row>
    <row r="489" spans="1:18">
      <c r="A489">
        <v>107</v>
      </c>
      <c r="B489">
        <f>VLOOKUP(A489,year_congress_lookup!$A$1:$B$10,2)</f>
        <v>2002</v>
      </c>
      <c r="C489">
        <v>49905</v>
      </c>
      <c r="D489" s="1" t="s">
        <v>1794</v>
      </c>
      <c r="E489" t="s">
        <v>13</v>
      </c>
      <c r="F489" t="str">
        <f>VLOOKUP(E489&amp;"*",state_latlong_lookup!$A$1:$D$56,2,FALSE)</f>
        <v>RI</v>
      </c>
      <c r="G489" t="str">
        <f>VLOOKUP(E489&amp;"*",state_latlong_lookup!$A$1:$D$56,1,FALSE)</f>
        <v>RHODE ISLAND</v>
      </c>
      <c r="H489" t="str">
        <f t="shared" si="15"/>
        <v>107_RI_00</v>
      </c>
      <c r="I489">
        <f>IF(B489=2012,IF(D489="00",K489,VLOOKUP(H489,district_latlong_lookup!$A$1:$F$439,5,FALSE)),0)</f>
        <v>0</v>
      </c>
      <c r="J489">
        <f>IF(B489=2012,IF(D489="00",L489,VLOOKUP(H489,district_latlong_lookup!$A$1:$F$439,6,FALSE)),0)</f>
        <v>0</v>
      </c>
      <c r="K489">
        <f>VLOOKUP(E489&amp;"*",state_latlong_lookup!$A$1:$D$56,3,FALSE)</f>
        <v>41.677199999999999</v>
      </c>
      <c r="L489">
        <f>VLOOKUP(E489&amp;"*",state_latlong_lookup!$A$1:$D$56,4,FALSE)</f>
        <v>-71.510099999999994</v>
      </c>
      <c r="M489">
        <v>200</v>
      </c>
      <c r="N489" t="str">
        <f t="shared" si="14"/>
        <v>Republican</v>
      </c>
      <c r="O489" t="s">
        <v>232</v>
      </c>
      <c r="P489">
        <v>-5.1999999999999998E-2</v>
      </c>
      <c r="Q489">
        <v>2687000</v>
      </c>
      <c r="R489" t="s">
        <v>1640</v>
      </c>
    </row>
    <row r="490" spans="1:18">
      <c r="A490">
        <v>107</v>
      </c>
      <c r="B490">
        <f>VLOOKUP(A490,year_congress_lookup!$A$1:$B$10,2)</f>
        <v>2002</v>
      </c>
      <c r="C490">
        <v>29142</v>
      </c>
      <c r="D490" s="1" t="s">
        <v>1794</v>
      </c>
      <c r="E490" t="s">
        <v>13</v>
      </c>
      <c r="F490" t="str">
        <f>VLOOKUP(E490&amp;"*",state_latlong_lookup!$A$1:$D$56,2,FALSE)</f>
        <v>RI</v>
      </c>
      <c r="G490" t="str">
        <f>VLOOKUP(E490&amp;"*",state_latlong_lookup!$A$1:$D$56,1,FALSE)</f>
        <v>RHODE ISLAND</v>
      </c>
      <c r="H490" t="str">
        <f t="shared" si="15"/>
        <v>107_RI_00</v>
      </c>
      <c r="I490">
        <f>IF(B490=2012,IF(D490="00",K490,VLOOKUP(H490,district_latlong_lookup!$A$1:$F$439,5,FALSE)),0)</f>
        <v>0</v>
      </c>
      <c r="J490">
        <f>IF(B490=2012,IF(D490="00",L490,VLOOKUP(H490,district_latlong_lookup!$A$1:$F$439,6,FALSE)),0)</f>
        <v>0</v>
      </c>
      <c r="K490">
        <f>VLOOKUP(E490&amp;"*",state_latlong_lookup!$A$1:$D$56,3,FALSE)</f>
        <v>41.677199999999999</v>
      </c>
      <c r="L490">
        <f>VLOOKUP(E490&amp;"*",state_latlong_lookup!$A$1:$D$56,4,FALSE)</f>
        <v>-71.510099999999994</v>
      </c>
      <c r="M490">
        <v>100</v>
      </c>
      <c r="N490" t="str">
        <f t="shared" si="14"/>
        <v>Democrat</v>
      </c>
      <c r="O490" t="s">
        <v>159</v>
      </c>
      <c r="P490">
        <v>-0.49199999999999999</v>
      </c>
      <c r="Q490">
        <v>746000</v>
      </c>
      <c r="R490" t="s">
        <v>1641</v>
      </c>
    </row>
    <row r="491" spans="1:18">
      <c r="A491">
        <v>107</v>
      </c>
      <c r="B491">
        <f>VLOOKUP(A491,year_congress_lookup!$A$1:$B$10,2)</f>
        <v>2002</v>
      </c>
      <c r="C491">
        <v>11204</v>
      </c>
      <c r="D491" s="1" t="s">
        <v>1794</v>
      </c>
      <c r="E491" t="s">
        <v>15</v>
      </c>
      <c r="F491" t="str">
        <f>VLOOKUP(E491&amp;"*",state_latlong_lookup!$A$1:$D$56,2,FALSE)</f>
        <v>SC</v>
      </c>
      <c r="G491" t="str">
        <f>VLOOKUP(E491&amp;"*",state_latlong_lookup!$A$1:$D$56,1,FALSE)</f>
        <v>SOUTH CAROLINA</v>
      </c>
      <c r="H491" t="str">
        <f t="shared" si="15"/>
        <v>107_SC_00</v>
      </c>
      <c r="I491">
        <f>IF(B491=2012,IF(D491="00",K491,VLOOKUP(H491,district_latlong_lookup!$A$1:$F$439,5,FALSE)),0)</f>
        <v>0</v>
      </c>
      <c r="J491">
        <f>IF(B491=2012,IF(D491="00",L491,VLOOKUP(H491,district_latlong_lookup!$A$1:$F$439,6,FALSE)),0)</f>
        <v>0</v>
      </c>
      <c r="K491">
        <f>VLOOKUP(E491&amp;"*",state_latlong_lookup!$A$1:$D$56,3,FALSE)</f>
        <v>33.819099999999999</v>
      </c>
      <c r="L491">
        <f>VLOOKUP(E491&amp;"*",state_latlong_lookup!$A$1:$D$56,4,FALSE)</f>
        <v>-80.906599999999997</v>
      </c>
      <c r="M491">
        <v>100</v>
      </c>
      <c r="N491" t="str">
        <f t="shared" si="14"/>
        <v>Democrat</v>
      </c>
      <c r="O491" t="s">
        <v>211</v>
      </c>
      <c r="P491">
        <v>-0.314</v>
      </c>
      <c r="Q491">
        <v>1386000</v>
      </c>
      <c r="R491" t="s">
        <v>1642</v>
      </c>
    </row>
    <row r="492" spans="1:18">
      <c r="A492">
        <v>107</v>
      </c>
      <c r="B492">
        <f>VLOOKUP(A492,year_congress_lookup!$A$1:$B$10,2)</f>
        <v>2002</v>
      </c>
      <c r="C492">
        <v>9369</v>
      </c>
      <c r="D492" s="1" t="s">
        <v>1794</v>
      </c>
      <c r="E492" t="s">
        <v>15</v>
      </c>
      <c r="F492" t="str">
        <f>VLOOKUP(E492&amp;"*",state_latlong_lookup!$A$1:$D$56,2,FALSE)</f>
        <v>SC</v>
      </c>
      <c r="G492" t="str">
        <f>VLOOKUP(E492&amp;"*",state_latlong_lookup!$A$1:$D$56,1,FALSE)</f>
        <v>SOUTH CAROLINA</v>
      </c>
      <c r="H492" t="str">
        <f t="shared" si="15"/>
        <v>107_SC_00</v>
      </c>
      <c r="I492">
        <f>IF(B492=2012,IF(D492="00",K492,VLOOKUP(H492,district_latlong_lookup!$A$1:$F$439,5,FALSE)),0)</f>
        <v>0</v>
      </c>
      <c r="J492">
        <f>IF(B492=2012,IF(D492="00",L492,VLOOKUP(H492,district_latlong_lookup!$A$1:$F$439,6,FALSE)),0)</f>
        <v>0</v>
      </c>
      <c r="K492">
        <f>VLOOKUP(E492&amp;"*",state_latlong_lookup!$A$1:$D$56,3,FALSE)</f>
        <v>33.819099999999999</v>
      </c>
      <c r="L492">
        <f>VLOOKUP(E492&amp;"*",state_latlong_lookup!$A$1:$D$56,4,FALSE)</f>
        <v>-80.906599999999997</v>
      </c>
      <c r="M492">
        <v>200</v>
      </c>
      <c r="N492" t="str">
        <f t="shared" si="14"/>
        <v>Republican</v>
      </c>
      <c r="O492" t="s">
        <v>195</v>
      </c>
      <c r="P492">
        <v>0.36299999999999999</v>
      </c>
      <c r="Q492">
        <v>0</v>
      </c>
    </row>
    <row r="493" spans="1:18">
      <c r="A493">
        <v>107</v>
      </c>
      <c r="B493">
        <f>VLOOKUP(A493,year_congress_lookup!$A$1:$B$10,2)</f>
        <v>2002</v>
      </c>
      <c r="C493">
        <v>14617</v>
      </c>
      <c r="D493" s="1" t="s">
        <v>1794</v>
      </c>
      <c r="E493" t="s">
        <v>129</v>
      </c>
      <c r="F493" t="str">
        <f>VLOOKUP(E493&amp;"*",state_latlong_lookup!$A$1:$D$56,2,FALSE)</f>
        <v>SD</v>
      </c>
      <c r="G493" t="str">
        <f>VLOOKUP(E493&amp;"*",state_latlong_lookup!$A$1:$D$56,1,FALSE)</f>
        <v>SOUTH DAKOTA</v>
      </c>
      <c r="H493" t="str">
        <f t="shared" si="15"/>
        <v>107_SD_00</v>
      </c>
      <c r="I493">
        <f>IF(B493=2012,IF(D493="00",K493,VLOOKUP(H493,district_latlong_lookup!$A$1:$F$439,5,FALSE)),0)</f>
        <v>0</v>
      </c>
      <c r="J493">
        <f>IF(B493=2012,IF(D493="00",L493,VLOOKUP(H493,district_latlong_lookup!$A$1:$F$439,6,FALSE)),0)</f>
        <v>0</v>
      </c>
      <c r="K493">
        <f>VLOOKUP(E493&amp;"*",state_latlong_lookup!$A$1:$D$56,3,FALSE)</f>
        <v>44.285299999999999</v>
      </c>
      <c r="L493">
        <f>VLOOKUP(E493&amp;"*",state_latlong_lookup!$A$1:$D$56,4,FALSE)</f>
        <v>-99.463200000000001</v>
      </c>
      <c r="M493">
        <v>100</v>
      </c>
      <c r="N493" t="str">
        <f t="shared" si="14"/>
        <v>Democrat</v>
      </c>
      <c r="O493" t="s">
        <v>280</v>
      </c>
      <c r="P493">
        <v>-0.37</v>
      </c>
      <c r="Q493">
        <v>4497000</v>
      </c>
      <c r="R493" t="s">
        <v>1643</v>
      </c>
    </row>
    <row r="494" spans="1:18">
      <c r="A494">
        <v>107</v>
      </c>
      <c r="B494">
        <f>VLOOKUP(A494,year_congress_lookup!$A$1:$B$10,2)</f>
        <v>2002</v>
      </c>
      <c r="C494">
        <v>15425</v>
      </c>
      <c r="D494" s="1" t="s">
        <v>1794</v>
      </c>
      <c r="E494" t="s">
        <v>129</v>
      </c>
      <c r="F494" t="str">
        <f>VLOOKUP(E494&amp;"*",state_latlong_lookup!$A$1:$D$56,2,FALSE)</f>
        <v>SD</v>
      </c>
      <c r="G494" t="str">
        <f>VLOOKUP(E494&amp;"*",state_latlong_lookup!$A$1:$D$56,1,FALSE)</f>
        <v>SOUTH DAKOTA</v>
      </c>
      <c r="H494" t="str">
        <f t="shared" si="15"/>
        <v>107_SD_00</v>
      </c>
      <c r="I494">
        <f>IF(B494=2012,IF(D494="00",K494,VLOOKUP(H494,district_latlong_lookup!$A$1:$F$439,5,FALSE)),0)</f>
        <v>0</v>
      </c>
      <c r="J494">
        <f>IF(B494=2012,IF(D494="00",L494,VLOOKUP(H494,district_latlong_lookup!$A$1:$F$439,6,FALSE)),0)</f>
        <v>0</v>
      </c>
      <c r="K494">
        <f>VLOOKUP(E494&amp;"*",state_latlong_lookup!$A$1:$D$56,3,FALSE)</f>
        <v>44.285299999999999</v>
      </c>
      <c r="L494">
        <f>VLOOKUP(E494&amp;"*",state_latlong_lookup!$A$1:$D$56,4,FALSE)</f>
        <v>-99.463200000000001</v>
      </c>
      <c r="M494">
        <v>100</v>
      </c>
      <c r="N494" t="str">
        <f t="shared" si="14"/>
        <v>Democrat</v>
      </c>
      <c r="O494" t="s">
        <v>1</v>
      </c>
      <c r="P494">
        <v>-0.32900000000000001</v>
      </c>
      <c r="Q494">
        <v>1748000</v>
      </c>
      <c r="R494" t="s">
        <v>1644</v>
      </c>
    </row>
    <row r="495" spans="1:18">
      <c r="A495">
        <v>107</v>
      </c>
      <c r="B495">
        <f>VLOOKUP(A495,year_congress_lookup!$A$1:$B$10,2)</f>
        <v>2002</v>
      </c>
      <c r="C495">
        <v>49502</v>
      </c>
      <c r="D495" s="1" t="s">
        <v>1794</v>
      </c>
      <c r="E495" t="s">
        <v>36</v>
      </c>
      <c r="F495" t="str">
        <f>VLOOKUP(E495&amp;"*",state_latlong_lookup!$A$1:$D$56,2,FALSE)</f>
        <v>TN</v>
      </c>
      <c r="G495" t="str">
        <f>VLOOKUP(E495&amp;"*",state_latlong_lookup!$A$1:$D$56,1,FALSE)</f>
        <v>TENNESSEE</v>
      </c>
      <c r="H495" t="str">
        <f t="shared" si="15"/>
        <v>107_TN_00</v>
      </c>
      <c r="I495">
        <f>IF(B495=2012,IF(D495="00",K495,VLOOKUP(H495,district_latlong_lookup!$A$1:$F$439,5,FALSE)),0)</f>
        <v>0</v>
      </c>
      <c r="J495">
        <f>IF(B495=2012,IF(D495="00",L495,VLOOKUP(H495,district_latlong_lookup!$A$1:$F$439,6,FALSE)),0)</f>
        <v>0</v>
      </c>
      <c r="K495">
        <f>VLOOKUP(E495&amp;"*",state_latlong_lookup!$A$1:$D$56,3,FALSE)</f>
        <v>35.744900000000001</v>
      </c>
      <c r="L495">
        <f>VLOOKUP(E495&amp;"*",state_latlong_lookup!$A$1:$D$56,4,FALSE)</f>
        <v>-86.748900000000006</v>
      </c>
      <c r="M495">
        <v>200</v>
      </c>
      <c r="N495" t="str">
        <f t="shared" si="14"/>
        <v>Republican</v>
      </c>
      <c r="O495" t="s">
        <v>310</v>
      </c>
      <c r="P495">
        <v>0.376</v>
      </c>
      <c r="Q495">
        <v>0</v>
      </c>
    </row>
    <row r="496" spans="1:18">
      <c r="A496">
        <v>107</v>
      </c>
      <c r="B496">
        <f>VLOOKUP(A496,year_congress_lookup!$A$1:$B$10,2)</f>
        <v>2002</v>
      </c>
      <c r="C496">
        <v>49503</v>
      </c>
      <c r="D496" s="1" t="s">
        <v>1794</v>
      </c>
      <c r="E496" t="s">
        <v>36</v>
      </c>
      <c r="F496" t="str">
        <f>VLOOKUP(E496&amp;"*",state_latlong_lookup!$A$1:$D$56,2,FALSE)</f>
        <v>TN</v>
      </c>
      <c r="G496" t="str">
        <f>VLOOKUP(E496&amp;"*",state_latlong_lookup!$A$1:$D$56,1,FALSE)</f>
        <v>TENNESSEE</v>
      </c>
      <c r="H496" t="str">
        <f t="shared" si="15"/>
        <v>107_TN_00</v>
      </c>
      <c r="I496">
        <f>IF(B496=2012,IF(D496="00",K496,VLOOKUP(H496,district_latlong_lookup!$A$1:$F$439,5,FALSE)),0)</f>
        <v>0</v>
      </c>
      <c r="J496">
        <f>IF(B496=2012,IF(D496="00",L496,VLOOKUP(H496,district_latlong_lookup!$A$1:$F$439,6,FALSE)),0)</f>
        <v>0</v>
      </c>
      <c r="K496">
        <f>VLOOKUP(E496&amp;"*",state_latlong_lookup!$A$1:$D$56,3,FALSE)</f>
        <v>35.744900000000001</v>
      </c>
      <c r="L496">
        <f>VLOOKUP(E496&amp;"*",state_latlong_lookup!$A$1:$D$56,4,FALSE)</f>
        <v>-86.748900000000006</v>
      </c>
      <c r="M496">
        <v>200</v>
      </c>
      <c r="N496" t="str">
        <f t="shared" si="14"/>
        <v>Republican</v>
      </c>
      <c r="O496" t="s">
        <v>44</v>
      </c>
      <c r="P496">
        <v>0.39500000000000002</v>
      </c>
      <c r="Q496">
        <v>0</v>
      </c>
    </row>
    <row r="497" spans="1:18">
      <c r="A497">
        <v>107</v>
      </c>
      <c r="B497">
        <f>VLOOKUP(A497,year_congress_lookup!$A$1:$B$10,2)</f>
        <v>2002</v>
      </c>
      <c r="C497">
        <v>14628</v>
      </c>
      <c r="D497" s="1" t="s">
        <v>1794</v>
      </c>
      <c r="E497" t="s">
        <v>82</v>
      </c>
      <c r="F497" t="str">
        <f>VLOOKUP(E497&amp;"*",state_latlong_lookup!$A$1:$D$56,2,FALSE)</f>
        <v>TX</v>
      </c>
      <c r="G497" t="str">
        <f>VLOOKUP(E497&amp;"*",state_latlong_lookup!$A$1:$D$56,1,FALSE)</f>
        <v>TEXAS</v>
      </c>
      <c r="H497" t="str">
        <f t="shared" si="15"/>
        <v>107_TX_00</v>
      </c>
      <c r="I497">
        <f>IF(B497=2012,IF(D497="00",K497,VLOOKUP(H497,district_latlong_lookup!$A$1:$F$439,5,FALSE)),0)</f>
        <v>0</v>
      </c>
      <c r="J497">
        <f>IF(B497=2012,IF(D497="00",L497,VLOOKUP(H497,district_latlong_lookup!$A$1:$F$439,6,FALSE)),0)</f>
        <v>0</v>
      </c>
      <c r="K497">
        <f>VLOOKUP(E497&amp;"*",state_latlong_lookup!$A$1:$D$56,3,FALSE)</f>
        <v>31.106000000000002</v>
      </c>
      <c r="L497">
        <f>VLOOKUP(E497&amp;"*",state_latlong_lookup!$A$1:$D$56,4,FALSE)</f>
        <v>-97.647499999999994</v>
      </c>
      <c r="M497">
        <v>200</v>
      </c>
      <c r="N497" t="str">
        <f t="shared" si="14"/>
        <v>Republican</v>
      </c>
      <c r="O497" t="s">
        <v>345</v>
      </c>
      <c r="P497">
        <v>0.61799999999999999</v>
      </c>
      <c r="Q497">
        <v>2259000</v>
      </c>
      <c r="R497" t="s">
        <v>1645</v>
      </c>
    </row>
    <row r="498" spans="1:18">
      <c r="A498">
        <v>107</v>
      </c>
      <c r="B498">
        <f>VLOOKUP(A498,year_congress_lookup!$A$1:$B$10,2)</f>
        <v>2002</v>
      </c>
      <c r="C498">
        <v>49306</v>
      </c>
      <c r="D498" s="1" t="s">
        <v>1794</v>
      </c>
      <c r="E498" t="s">
        <v>82</v>
      </c>
      <c r="F498" t="str">
        <f>VLOOKUP(E498&amp;"*",state_latlong_lookup!$A$1:$D$56,2,FALSE)</f>
        <v>TX</v>
      </c>
      <c r="G498" t="str">
        <f>VLOOKUP(E498&amp;"*",state_latlong_lookup!$A$1:$D$56,1,FALSE)</f>
        <v>TEXAS</v>
      </c>
      <c r="H498" t="str">
        <f t="shared" si="15"/>
        <v>107_TX_00</v>
      </c>
      <c r="I498">
        <f>IF(B498=2012,IF(D498="00",K498,VLOOKUP(H498,district_latlong_lookup!$A$1:$F$439,5,FALSE)),0)</f>
        <v>0</v>
      </c>
      <c r="J498">
        <f>IF(B498=2012,IF(D498="00",L498,VLOOKUP(H498,district_latlong_lookup!$A$1:$F$439,6,FALSE)),0)</f>
        <v>0</v>
      </c>
      <c r="K498">
        <f>VLOOKUP(E498&amp;"*",state_latlong_lookup!$A$1:$D$56,3,FALSE)</f>
        <v>31.106000000000002</v>
      </c>
      <c r="L498">
        <f>VLOOKUP(E498&amp;"*",state_latlong_lookup!$A$1:$D$56,4,FALSE)</f>
        <v>-97.647499999999994</v>
      </c>
      <c r="M498">
        <v>200</v>
      </c>
      <c r="N498" t="str">
        <f t="shared" si="14"/>
        <v>Republican</v>
      </c>
      <c r="O498" t="s">
        <v>346</v>
      </c>
      <c r="P498">
        <v>0.374</v>
      </c>
      <c r="Q498">
        <v>1141000</v>
      </c>
      <c r="R498" t="s">
        <v>1646</v>
      </c>
    </row>
    <row r="499" spans="1:18">
      <c r="A499">
        <v>107</v>
      </c>
      <c r="B499">
        <f>VLOOKUP(A499,year_congress_lookup!$A$1:$B$10,2)</f>
        <v>2002</v>
      </c>
      <c r="C499">
        <v>49307</v>
      </c>
      <c r="D499" s="1" t="s">
        <v>1794</v>
      </c>
      <c r="E499" t="s">
        <v>142</v>
      </c>
      <c r="F499" t="str">
        <f>VLOOKUP(E499&amp;"*",state_latlong_lookup!$A$1:$D$56,2,FALSE)</f>
        <v>UT</v>
      </c>
      <c r="G499" t="str">
        <f>VLOOKUP(E499&amp;"*",state_latlong_lookup!$A$1:$D$56,1,FALSE)</f>
        <v>UTAH</v>
      </c>
      <c r="H499" t="str">
        <f t="shared" si="15"/>
        <v>107_UT_00</v>
      </c>
      <c r="I499">
        <f>IF(B499=2012,IF(D499="00",K499,VLOOKUP(H499,district_latlong_lookup!$A$1:$F$439,5,FALSE)),0)</f>
        <v>0</v>
      </c>
      <c r="J499">
        <f>IF(B499=2012,IF(D499="00",L499,VLOOKUP(H499,district_latlong_lookup!$A$1:$F$439,6,FALSE)),0)</f>
        <v>0</v>
      </c>
      <c r="K499">
        <f>VLOOKUP(E499&amp;"*",state_latlong_lookup!$A$1:$D$56,3,FALSE)</f>
        <v>40.113500000000002</v>
      </c>
      <c r="L499">
        <f>VLOOKUP(E499&amp;"*",state_latlong_lookup!$A$1:$D$56,4,FALSE)</f>
        <v>-111.8535</v>
      </c>
      <c r="M499">
        <v>200</v>
      </c>
      <c r="N499" t="str">
        <f t="shared" si="14"/>
        <v>Republican</v>
      </c>
      <c r="O499" t="s">
        <v>189</v>
      </c>
      <c r="P499">
        <v>0.34100000000000003</v>
      </c>
      <c r="Q499">
        <v>2494000</v>
      </c>
      <c r="R499" t="s">
        <v>1647</v>
      </c>
    </row>
    <row r="500" spans="1:18">
      <c r="A500">
        <v>107</v>
      </c>
      <c r="B500">
        <f>VLOOKUP(A500,year_congress_lookup!$A$1:$B$10,2)</f>
        <v>2002</v>
      </c>
      <c r="C500">
        <v>14503</v>
      </c>
      <c r="D500" s="1" t="s">
        <v>1794</v>
      </c>
      <c r="E500" t="s">
        <v>142</v>
      </c>
      <c r="F500" t="str">
        <f>VLOOKUP(E500&amp;"*",state_latlong_lookup!$A$1:$D$56,2,FALSE)</f>
        <v>UT</v>
      </c>
      <c r="G500" t="str">
        <f>VLOOKUP(E500&amp;"*",state_latlong_lookup!$A$1:$D$56,1,FALSE)</f>
        <v>UTAH</v>
      </c>
      <c r="H500" t="str">
        <f t="shared" si="15"/>
        <v>107_UT_00</v>
      </c>
      <c r="I500">
        <f>IF(B500=2012,IF(D500="00",K500,VLOOKUP(H500,district_latlong_lookup!$A$1:$F$439,5,FALSE)),0)</f>
        <v>0</v>
      </c>
      <c r="J500">
        <f>IF(B500=2012,IF(D500="00",L500,VLOOKUP(H500,district_latlong_lookup!$A$1:$F$439,6,FALSE)),0)</f>
        <v>0</v>
      </c>
      <c r="K500">
        <f>VLOOKUP(E500&amp;"*",state_latlong_lookup!$A$1:$D$56,3,FALSE)</f>
        <v>40.113500000000002</v>
      </c>
      <c r="L500">
        <f>VLOOKUP(E500&amp;"*",state_latlong_lookup!$A$1:$D$56,4,FALSE)</f>
        <v>-111.8535</v>
      </c>
      <c r="M500">
        <v>200</v>
      </c>
      <c r="N500" t="str">
        <f t="shared" si="14"/>
        <v>Republican</v>
      </c>
      <c r="O500" t="s">
        <v>168</v>
      </c>
      <c r="P500">
        <v>0.38700000000000001</v>
      </c>
      <c r="Q500">
        <v>0</v>
      </c>
    </row>
    <row r="501" spans="1:18">
      <c r="A501">
        <v>107</v>
      </c>
      <c r="B501">
        <f>VLOOKUP(A501,year_congress_lookup!$A$1:$B$10,2)</f>
        <v>2002</v>
      </c>
      <c r="C501">
        <v>14240</v>
      </c>
      <c r="D501" s="1" t="s">
        <v>1794</v>
      </c>
      <c r="E501" t="s">
        <v>21</v>
      </c>
      <c r="F501" t="str">
        <f>VLOOKUP(E501&amp;"*",state_latlong_lookup!$A$1:$D$56,2,FALSE)</f>
        <v>VT</v>
      </c>
      <c r="G501" t="str">
        <f>VLOOKUP(E501&amp;"*",state_latlong_lookup!$A$1:$D$56,1,FALSE)</f>
        <v>VERMONT</v>
      </c>
      <c r="H501" t="str">
        <f t="shared" si="15"/>
        <v>107_VT_00</v>
      </c>
      <c r="I501">
        <f>IF(B501=2012,IF(D501="00",K501,VLOOKUP(H501,district_latlong_lookup!$A$1:$F$439,5,FALSE)),0)</f>
        <v>0</v>
      </c>
      <c r="J501">
        <f>IF(B501=2012,IF(D501="00",L501,VLOOKUP(H501,district_latlong_lookup!$A$1:$F$439,6,FALSE)),0)</f>
        <v>0</v>
      </c>
      <c r="K501">
        <f>VLOOKUP(E501&amp;"*",state_latlong_lookup!$A$1:$D$56,3,FALSE)</f>
        <v>44.040700000000001</v>
      </c>
      <c r="L501">
        <f>VLOOKUP(E501&amp;"*",state_latlong_lookup!$A$1:$D$56,4,FALSE)</f>
        <v>-72.709299999999999</v>
      </c>
      <c r="M501">
        <v>200</v>
      </c>
      <c r="N501" t="str">
        <f t="shared" si="14"/>
        <v>Republican</v>
      </c>
      <c r="O501" t="s">
        <v>283</v>
      </c>
      <c r="P501">
        <v>-6.0000000000000001E-3</v>
      </c>
      <c r="Q501">
        <v>0</v>
      </c>
    </row>
    <row r="502" spans="1:18">
      <c r="A502">
        <v>107</v>
      </c>
      <c r="B502">
        <f>VLOOKUP(A502,year_congress_lookup!$A$1:$B$10,2)</f>
        <v>2002</v>
      </c>
      <c r="C502">
        <v>94240</v>
      </c>
      <c r="D502" s="1" t="s">
        <v>1794</v>
      </c>
      <c r="E502" t="s">
        <v>21</v>
      </c>
      <c r="F502" t="str">
        <f>VLOOKUP(E502&amp;"*",state_latlong_lookup!$A$1:$D$56,2,FALSE)</f>
        <v>VT</v>
      </c>
      <c r="G502" t="str">
        <f>VLOOKUP(E502&amp;"*",state_latlong_lookup!$A$1:$D$56,1,FALSE)</f>
        <v>VERMONT</v>
      </c>
      <c r="H502" t="str">
        <f t="shared" si="15"/>
        <v>107_VT_00</v>
      </c>
      <c r="I502">
        <f>IF(B502=2012,IF(D502="00",K502,VLOOKUP(H502,district_latlong_lookup!$A$1:$F$439,5,FALSE)),0)</f>
        <v>0</v>
      </c>
      <c r="J502">
        <f>IF(B502=2012,IF(D502="00",L502,VLOOKUP(H502,district_latlong_lookup!$A$1:$F$439,6,FALSE)),0)</f>
        <v>0</v>
      </c>
      <c r="K502">
        <f>VLOOKUP(E502&amp;"*",state_latlong_lookup!$A$1:$D$56,3,FALSE)</f>
        <v>44.040700000000001</v>
      </c>
      <c r="L502">
        <f>VLOOKUP(E502&amp;"*",state_latlong_lookup!$A$1:$D$56,4,FALSE)</f>
        <v>-72.709299999999999</v>
      </c>
      <c r="M502">
        <v>328</v>
      </c>
      <c r="N502" t="str">
        <f t="shared" si="14"/>
        <v>Independent</v>
      </c>
      <c r="O502" t="s">
        <v>283</v>
      </c>
      <c r="P502">
        <v>-0.34</v>
      </c>
      <c r="Q502">
        <v>1185000</v>
      </c>
      <c r="R502" t="s">
        <v>1648</v>
      </c>
    </row>
    <row r="503" spans="1:18">
      <c r="A503">
        <v>107</v>
      </c>
      <c r="B503">
        <f>VLOOKUP(A503,year_congress_lookup!$A$1:$B$10,2)</f>
        <v>2002</v>
      </c>
      <c r="C503">
        <v>14307</v>
      </c>
      <c r="D503" s="1" t="s">
        <v>1794</v>
      </c>
      <c r="E503" t="s">
        <v>21</v>
      </c>
      <c r="F503" t="str">
        <f>VLOOKUP(E503&amp;"*",state_latlong_lookup!$A$1:$D$56,2,FALSE)</f>
        <v>VT</v>
      </c>
      <c r="G503" t="str">
        <f>VLOOKUP(E503&amp;"*",state_latlong_lookup!$A$1:$D$56,1,FALSE)</f>
        <v>VERMONT</v>
      </c>
      <c r="H503" t="str">
        <f t="shared" si="15"/>
        <v>107_VT_00</v>
      </c>
      <c r="I503">
        <f>IF(B503=2012,IF(D503="00",K503,VLOOKUP(H503,district_latlong_lookup!$A$1:$F$439,5,FALSE)),0)</f>
        <v>0</v>
      </c>
      <c r="J503">
        <f>IF(B503=2012,IF(D503="00",L503,VLOOKUP(H503,district_latlong_lookup!$A$1:$F$439,6,FALSE)),0)</f>
        <v>0</v>
      </c>
      <c r="K503">
        <f>VLOOKUP(E503&amp;"*",state_latlong_lookup!$A$1:$D$56,3,FALSE)</f>
        <v>44.040700000000001</v>
      </c>
      <c r="L503">
        <f>VLOOKUP(E503&amp;"*",state_latlong_lookup!$A$1:$D$56,4,FALSE)</f>
        <v>-72.709299999999999</v>
      </c>
      <c r="M503">
        <v>100</v>
      </c>
      <c r="N503" t="str">
        <f t="shared" si="14"/>
        <v>Democrat</v>
      </c>
      <c r="O503" t="s">
        <v>187</v>
      </c>
      <c r="P503">
        <v>-0.42399999999999999</v>
      </c>
      <c r="Q503">
        <v>1780000</v>
      </c>
      <c r="R503" t="s">
        <v>1649</v>
      </c>
    </row>
    <row r="504" spans="1:18">
      <c r="A504">
        <v>107</v>
      </c>
      <c r="B504">
        <f>VLOOKUP(A504,year_congress_lookup!$A$1:$B$10,2)</f>
        <v>2002</v>
      </c>
      <c r="C504">
        <v>29148</v>
      </c>
      <c r="D504" s="1" t="s">
        <v>1794</v>
      </c>
      <c r="E504" t="s">
        <v>16</v>
      </c>
      <c r="F504" t="str">
        <f>VLOOKUP(E504&amp;"*",state_latlong_lookup!$A$1:$D$56,2,FALSE)</f>
        <v>VA</v>
      </c>
      <c r="G504" t="str">
        <f>VLOOKUP(E504&amp;"*",state_latlong_lookup!$A$1:$D$56,1,FALSE)</f>
        <v>VIRGINIA</v>
      </c>
      <c r="H504" t="str">
        <f t="shared" si="15"/>
        <v>107_VA_00</v>
      </c>
      <c r="I504">
        <f>IF(B504=2012,IF(D504="00",K504,VLOOKUP(H504,district_latlong_lookup!$A$1:$F$439,5,FALSE)),0)</f>
        <v>0</v>
      </c>
      <c r="J504">
        <f>IF(B504=2012,IF(D504="00",L504,VLOOKUP(H504,district_latlong_lookup!$A$1:$F$439,6,FALSE)),0)</f>
        <v>0</v>
      </c>
      <c r="K504">
        <f>VLOOKUP(E504&amp;"*",state_latlong_lookup!$A$1:$D$56,3,FALSE)</f>
        <v>37.768000000000001</v>
      </c>
      <c r="L504">
        <f>VLOOKUP(E504&amp;"*",state_latlong_lookup!$A$1:$D$56,4,FALSE)</f>
        <v>-78.205699999999993</v>
      </c>
      <c r="M504">
        <v>200</v>
      </c>
      <c r="N504" t="str">
        <f t="shared" si="14"/>
        <v>Republican</v>
      </c>
      <c r="O504" t="s">
        <v>71</v>
      </c>
      <c r="P504">
        <v>0.39700000000000002</v>
      </c>
      <c r="Q504">
        <v>1780000</v>
      </c>
      <c r="R504" t="s">
        <v>1649</v>
      </c>
    </row>
    <row r="505" spans="1:18">
      <c r="A505">
        <v>107</v>
      </c>
      <c r="B505">
        <f>VLOOKUP(A505,year_congress_lookup!$A$1:$B$10,2)</f>
        <v>2002</v>
      </c>
      <c r="C505">
        <v>14712</v>
      </c>
      <c r="D505" s="1" t="s">
        <v>1794</v>
      </c>
      <c r="E505" t="s">
        <v>16</v>
      </c>
      <c r="F505" t="str">
        <f>VLOOKUP(E505&amp;"*",state_latlong_lookup!$A$1:$D$56,2,FALSE)</f>
        <v>VA</v>
      </c>
      <c r="G505" t="str">
        <f>VLOOKUP(E505&amp;"*",state_latlong_lookup!$A$1:$D$56,1,FALSE)</f>
        <v>VIRGINIA</v>
      </c>
      <c r="H505" t="str">
        <f t="shared" si="15"/>
        <v>107_VA_00</v>
      </c>
      <c r="I505">
        <f>IF(B505=2012,IF(D505="00",K505,VLOOKUP(H505,district_latlong_lookup!$A$1:$F$439,5,FALSE)),0)</f>
        <v>0</v>
      </c>
      <c r="J505">
        <f>IF(B505=2012,IF(D505="00",L505,VLOOKUP(H505,district_latlong_lookup!$A$1:$F$439,6,FALSE)),0)</f>
        <v>0</v>
      </c>
      <c r="K505">
        <f>VLOOKUP(E505&amp;"*",state_latlong_lookup!$A$1:$D$56,3,FALSE)</f>
        <v>37.768000000000001</v>
      </c>
      <c r="L505">
        <f>VLOOKUP(E505&amp;"*",state_latlong_lookup!$A$1:$D$56,4,FALSE)</f>
        <v>-78.205699999999993</v>
      </c>
      <c r="M505">
        <v>200</v>
      </c>
      <c r="N505" t="str">
        <f t="shared" si="14"/>
        <v>Republican</v>
      </c>
      <c r="O505" t="s">
        <v>112</v>
      </c>
      <c r="P505">
        <v>0.24</v>
      </c>
      <c r="Q505">
        <v>1291000</v>
      </c>
      <c r="R505" t="s">
        <v>1650</v>
      </c>
    </row>
    <row r="506" spans="1:18">
      <c r="A506">
        <v>107</v>
      </c>
      <c r="B506">
        <f>VLOOKUP(A506,year_congress_lookup!$A$1:$B$10,2)</f>
        <v>2002</v>
      </c>
      <c r="C506">
        <v>39310</v>
      </c>
      <c r="D506" s="1" t="s">
        <v>1794</v>
      </c>
      <c r="E506" t="s">
        <v>130</v>
      </c>
      <c r="F506" t="str">
        <f>VLOOKUP(E506&amp;"*",state_latlong_lookup!$A$1:$D$56,2,FALSE)</f>
        <v>WA</v>
      </c>
      <c r="G506" t="str">
        <f>VLOOKUP(E506&amp;"*",state_latlong_lookup!$A$1:$D$56,1,FALSE)</f>
        <v>WASHINGTON</v>
      </c>
      <c r="H506" t="str">
        <f t="shared" si="15"/>
        <v>107_WA_00</v>
      </c>
      <c r="I506">
        <f>IF(B506=2012,IF(D506="00",K506,VLOOKUP(H506,district_latlong_lookup!$A$1:$F$439,5,FALSE)),0)</f>
        <v>0</v>
      </c>
      <c r="J506">
        <f>IF(B506=2012,IF(D506="00",L506,VLOOKUP(H506,district_latlong_lookup!$A$1:$F$439,6,FALSE)),0)</f>
        <v>0</v>
      </c>
      <c r="K506">
        <f>VLOOKUP(E506&amp;"*",state_latlong_lookup!$A$1:$D$56,3,FALSE)</f>
        <v>47.3917</v>
      </c>
      <c r="L506">
        <f>VLOOKUP(E506&amp;"*",state_latlong_lookup!$A$1:$D$56,4,FALSE)</f>
        <v>-121.57080000000001</v>
      </c>
      <c r="M506">
        <v>100</v>
      </c>
      <c r="N506" t="str">
        <f t="shared" si="14"/>
        <v>Democrat</v>
      </c>
      <c r="O506" t="s">
        <v>347</v>
      </c>
      <c r="P506">
        <v>-0.35199999999999998</v>
      </c>
      <c r="Q506">
        <v>2731000</v>
      </c>
      <c r="R506" t="s">
        <v>1651</v>
      </c>
    </row>
    <row r="507" spans="1:18">
      <c r="A507">
        <v>107</v>
      </c>
      <c r="B507">
        <f>VLOOKUP(A507,year_congress_lookup!$A$1:$B$10,2)</f>
        <v>2002</v>
      </c>
      <c r="C507">
        <v>49308</v>
      </c>
      <c r="D507" s="1" t="s">
        <v>1794</v>
      </c>
      <c r="E507" t="s">
        <v>130</v>
      </c>
      <c r="F507" t="str">
        <f>VLOOKUP(E507&amp;"*",state_latlong_lookup!$A$1:$D$56,2,FALSE)</f>
        <v>WA</v>
      </c>
      <c r="G507" t="str">
        <f>VLOOKUP(E507&amp;"*",state_latlong_lookup!$A$1:$D$56,1,FALSE)</f>
        <v>WASHINGTON</v>
      </c>
      <c r="H507" t="str">
        <f t="shared" si="15"/>
        <v>107_WA_00</v>
      </c>
      <c r="I507">
        <f>IF(B507=2012,IF(D507="00",K507,VLOOKUP(H507,district_latlong_lookup!$A$1:$F$439,5,FALSE)),0)</f>
        <v>0</v>
      </c>
      <c r="J507">
        <f>IF(B507=2012,IF(D507="00",L507,VLOOKUP(H507,district_latlong_lookup!$A$1:$F$439,6,FALSE)),0)</f>
        <v>0</v>
      </c>
      <c r="K507">
        <f>VLOOKUP(E507&amp;"*",state_latlong_lookup!$A$1:$D$56,3,FALSE)</f>
        <v>47.3917</v>
      </c>
      <c r="L507">
        <f>VLOOKUP(E507&amp;"*",state_latlong_lookup!$A$1:$D$56,4,FALSE)</f>
        <v>-121.57080000000001</v>
      </c>
      <c r="M507">
        <v>100</v>
      </c>
      <c r="N507" t="str">
        <f t="shared" si="14"/>
        <v>Democrat</v>
      </c>
      <c r="O507" t="s">
        <v>167</v>
      </c>
      <c r="P507">
        <v>-0.41</v>
      </c>
      <c r="Q507">
        <v>353000</v>
      </c>
      <c r="R507" t="s">
        <v>1652</v>
      </c>
    </row>
    <row r="508" spans="1:18">
      <c r="A508">
        <v>107</v>
      </c>
      <c r="B508">
        <f>VLOOKUP(A508,year_congress_lookup!$A$1:$B$10,2)</f>
        <v>2002</v>
      </c>
      <c r="C508">
        <v>1366</v>
      </c>
      <c r="D508" s="1" t="s">
        <v>1794</v>
      </c>
      <c r="E508" t="s">
        <v>111</v>
      </c>
      <c r="F508" t="str">
        <f>VLOOKUP(E508&amp;"*",state_latlong_lookup!$A$1:$D$56,2,FALSE)</f>
        <v>WV</v>
      </c>
      <c r="G508" t="str">
        <f>VLOOKUP(E508&amp;"*",state_latlong_lookup!$A$1:$D$56,1,FALSE)</f>
        <v>WEST VIRGINIA</v>
      </c>
      <c r="H508" t="str">
        <f t="shared" si="15"/>
        <v>107_WV_00</v>
      </c>
      <c r="I508">
        <f>IF(B508=2012,IF(D508="00",K508,VLOOKUP(H508,district_latlong_lookup!$A$1:$F$439,5,FALSE)),0)</f>
        <v>0</v>
      </c>
      <c r="J508">
        <f>IF(B508=2012,IF(D508="00",L508,VLOOKUP(H508,district_latlong_lookup!$A$1:$F$439,6,FALSE)),0)</f>
        <v>0</v>
      </c>
      <c r="K508">
        <f>VLOOKUP(E508&amp;"*",state_latlong_lookup!$A$1:$D$56,3,FALSE)</f>
        <v>38.468000000000004</v>
      </c>
      <c r="L508">
        <f>VLOOKUP(E508&amp;"*",state_latlong_lookup!$A$1:$D$56,4,FALSE)</f>
        <v>-80.9696</v>
      </c>
      <c r="M508">
        <v>100</v>
      </c>
      <c r="N508" t="str">
        <f t="shared" si="14"/>
        <v>Democrat</v>
      </c>
      <c r="O508" t="s">
        <v>348</v>
      </c>
      <c r="P508">
        <v>-0.36699999999999999</v>
      </c>
      <c r="Q508">
        <v>0</v>
      </c>
    </row>
    <row r="509" spans="1:18">
      <c r="A509">
        <v>107</v>
      </c>
      <c r="B509">
        <f>VLOOKUP(A509,year_congress_lookup!$A$1:$B$10,2)</f>
        <v>2002</v>
      </c>
      <c r="C509">
        <v>14922</v>
      </c>
      <c r="D509" s="1" t="s">
        <v>1794</v>
      </c>
      <c r="E509" t="s">
        <v>111</v>
      </c>
      <c r="F509" t="str">
        <f>VLOOKUP(E509&amp;"*",state_latlong_lookup!$A$1:$D$56,2,FALSE)</f>
        <v>WV</v>
      </c>
      <c r="G509" t="str">
        <f>VLOOKUP(E509&amp;"*",state_latlong_lookup!$A$1:$D$56,1,FALSE)</f>
        <v>WEST VIRGINIA</v>
      </c>
      <c r="H509" t="str">
        <f t="shared" si="15"/>
        <v>107_WV_00</v>
      </c>
      <c r="I509">
        <f>IF(B509=2012,IF(D509="00",K509,VLOOKUP(H509,district_latlong_lookup!$A$1:$F$439,5,FALSE)),0)</f>
        <v>0</v>
      </c>
      <c r="J509">
        <f>IF(B509=2012,IF(D509="00",L509,VLOOKUP(H509,district_latlong_lookup!$A$1:$F$439,6,FALSE)),0)</f>
        <v>0</v>
      </c>
      <c r="K509">
        <f>VLOOKUP(E509&amp;"*",state_latlong_lookup!$A$1:$D$56,3,FALSE)</f>
        <v>38.468000000000004</v>
      </c>
      <c r="L509">
        <f>VLOOKUP(E509&amp;"*",state_latlong_lookup!$A$1:$D$56,4,FALSE)</f>
        <v>-80.9696</v>
      </c>
      <c r="M509">
        <v>100</v>
      </c>
      <c r="N509" t="str">
        <f t="shared" si="14"/>
        <v>Democrat</v>
      </c>
      <c r="O509" t="s">
        <v>241</v>
      </c>
      <c r="P509">
        <v>-0.36399999999999999</v>
      </c>
      <c r="Q509">
        <v>759000</v>
      </c>
      <c r="R509" t="s">
        <v>1653</v>
      </c>
    </row>
    <row r="510" spans="1:18">
      <c r="A510">
        <v>107</v>
      </c>
      <c r="B510">
        <f>VLOOKUP(A510,year_congress_lookup!$A$1:$B$10,2)</f>
        <v>2002</v>
      </c>
      <c r="C510">
        <v>49309</v>
      </c>
      <c r="D510" s="1" t="s">
        <v>1794</v>
      </c>
      <c r="E510" t="s">
        <v>89</v>
      </c>
      <c r="F510" t="str">
        <f>VLOOKUP(E510&amp;"*",state_latlong_lookup!$A$1:$D$56,2,FALSE)</f>
        <v>WI</v>
      </c>
      <c r="G510" t="str">
        <f>VLOOKUP(E510&amp;"*",state_latlong_lookup!$A$1:$D$56,1,FALSE)</f>
        <v>WISCONSIN</v>
      </c>
      <c r="H510" t="str">
        <f t="shared" si="15"/>
        <v>107_WI_00</v>
      </c>
      <c r="I510">
        <f>IF(B510=2012,IF(D510="00",K510,VLOOKUP(H510,district_latlong_lookup!$A$1:$F$439,5,FALSE)),0)</f>
        <v>0</v>
      </c>
      <c r="J510">
        <f>IF(B510=2012,IF(D510="00",L510,VLOOKUP(H510,district_latlong_lookup!$A$1:$F$439,6,FALSE)),0)</f>
        <v>0</v>
      </c>
      <c r="K510">
        <f>VLOOKUP(E510&amp;"*",state_latlong_lookup!$A$1:$D$56,3,FALSE)</f>
        <v>44.256300000000003</v>
      </c>
      <c r="L510">
        <f>VLOOKUP(E510&amp;"*",state_latlong_lookup!$A$1:$D$56,4,FALSE)</f>
        <v>-89.638499999999993</v>
      </c>
      <c r="M510">
        <v>100</v>
      </c>
      <c r="N510" t="str">
        <f t="shared" si="14"/>
        <v>Democrat</v>
      </c>
      <c r="O510" t="s">
        <v>299</v>
      </c>
      <c r="P510">
        <v>-0.48599999999999999</v>
      </c>
      <c r="Q510">
        <v>2660000</v>
      </c>
      <c r="R510" t="s">
        <v>1654</v>
      </c>
    </row>
    <row r="511" spans="1:18">
      <c r="A511">
        <v>107</v>
      </c>
      <c r="B511">
        <f>VLOOKUP(A511,year_congress_lookup!$A$1:$B$10,2)</f>
        <v>2002</v>
      </c>
      <c r="C511">
        <v>15703</v>
      </c>
      <c r="D511" s="1" t="s">
        <v>1794</v>
      </c>
      <c r="E511" t="s">
        <v>89</v>
      </c>
      <c r="F511" t="str">
        <f>VLOOKUP(E511&amp;"*",state_latlong_lookup!$A$1:$D$56,2,FALSE)</f>
        <v>WI</v>
      </c>
      <c r="G511" t="str">
        <f>VLOOKUP(E511&amp;"*",state_latlong_lookup!$A$1:$D$56,1,FALSE)</f>
        <v>WISCONSIN</v>
      </c>
      <c r="H511" t="str">
        <f t="shared" si="15"/>
        <v>107_WI_00</v>
      </c>
      <c r="I511">
        <f>IF(B511=2012,IF(D511="00",K511,VLOOKUP(H511,district_latlong_lookup!$A$1:$F$439,5,FALSE)),0)</f>
        <v>0</v>
      </c>
      <c r="J511">
        <f>IF(B511=2012,IF(D511="00",L511,VLOOKUP(H511,district_latlong_lookup!$A$1:$F$439,6,FALSE)),0)</f>
        <v>0</v>
      </c>
      <c r="K511">
        <f>VLOOKUP(E511&amp;"*",state_latlong_lookup!$A$1:$D$56,3,FALSE)</f>
        <v>44.256300000000003</v>
      </c>
      <c r="L511">
        <f>VLOOKUP(E511&amp;"*",state_latlong_lookup!$A$1:$D$56,4,FALSE)</f>
        <v>-89.638499999999993</v>
      </c>
      <c r="M511">
        <v>100</v>
      </c>
      <c r="N511" t="str">
        <f t="shared" si="14"/>
        <v>Democrat</v>
      </c>
      <c r="O511" t="s">
        <v>286</v>
      </c>
      <c r="P511">
        <v>-0.312</v>
      </c>
      <c r="Q511">
        <v>2910000</v>
      </c>
      <c r="R511" t="s">
        <v>1655</v>
      </c>
    </row>
    <row r="512" spans="1:18">
      <c r="A512">
        <v>107</v>
      </c>
      <c r="B512">
        <f>VLOOKUP(A512,year_congress_lookup!$A$1:$B$10,2)</f>
        <v>2002</v>
      </c>
      <c r="C512">
        <v>49706</v>
      </c>
      <c r="D512" s="1" t="s">
        <v>1794</v>
      </c>
      <c r="E512" t="s">
        <v>131</v>
      </c>
      <c r="F512" t="str">
        <f>VLOOKUP(E512&amp;"*",state_latlong_lookup!$A$1:$D$56,2,FALSE)</f>
        <v>WY</v>
      </c>
      <c r="G512" t="str">
        <f>VLOOKUP(E512&amp;"*",state_latlong_lookup!$A$1:$D$56,1,FALSE)</f>
        <v>WYOMING</v>
      </c>
      <c r="H512" t="str">
        <f t="shared" si="15"/>
        <v>107_WY_00</v>
      </c>
      <c r="I512">
        <f>IF(B512=2012,IF(D512="00",K512,VLOOKUP(H512,district_latlong_lookup!$A$1:$F$439,5,FALSE)),0)</f>
        <v>0</v>
      </c>
      <c r="J512">
        <f>IF(B512=2012,IF(D512="00",L512,VLOOKUP(H512,district_latlong_lookup!$A$1:$F$439,6,FALSE)),0)</f>
        <v>0</v>
      </c>
      <c r="K512">
        <f>VLOOKUP(E512&amp;"*",state_latlong_lookup!$A$1:$D$56,3,FALSE)</f>
        <v>42.747500000000002</v>
      </c>
      <c r="L512">
        <f>VLOOKUP(E512&amp;"*",state_latlong_lookup!$A$1:$D$56,4,FALSE)</f>
        <v>-107.2085</v>
      </c>
      <c r="M512">
        <v>200</v>
      </c>
      <c r="N512" t="str">
        <f t="shared" si="14"/>
        <v>Republican</v>
      </c>
      <c r="O512" t="s">
        <v>324</v>
      </c>
      <c r="P512">
        <v>0.57999999999999996</v>
      </c>
      <c r="Q512">
        <v>4686000</v>
      </c>
      <c r="R512" t="s">
        <v>1656</v>
      </c>
    </row>
    <row r="513" spans="1:18">
      <c r="A513">
        <v>107</v>
      </c>
      <c r="B513">
        <f>VLOOKUP(A513,year_congress_lookup!$A$1:$B$10,2)</f>
        <v>2002</v>
      </c>
      <c r="C513">
        <v>15633</v>
      </c>
      <c r="D513" s="1" t="s">
        <v>1794</v>
      </c>
      <c r="E513" t="s">
        <v>131</v>
      </c>
      <c r="F513" t="str">
        <f>VLOOKUP(E513&amp;"*",state_latlong_lookup!$A$1:$D$56,2,FALSE)</f>
        <v>WY</v>
      </c>
      <c r="G513" t="str">
        <f>VLOOKUP(E513&amp;"*",state_latlong_lookup!$A$1:$D$56,1,FALSE)</f>
        <v>WYOMING</v>
      </c>
      <c r="H513" t="str">
        <f t="shared" si="15"/>
        <v>107_WY_00</v>
      </c>
      <c r="I513">
        <f>IF(B513=2012,IF(D513="00",K513,VLOOKUP(H513,district_latlong_lookup!$A$1:$F$439,5,FALSE)),0)</f>
        <v>0</v>
      </c>
      <c r="J513">
        <f>IF(B513=2012,IF(D513="00",L513,VLOOKUP(H513,district_latlong_lookup!$A$1:$F$439,6,FALSE)),0)</f>
        <v>0</v>
      </c>
      <c r="K513">
        <f>VLOOKUP(E513&amp;"*",state_latlong_lookup!$A$1:$D$56,3,FALSE)</f>
        <v>42.747500000000002</v>
      </c>
      <c r="L513">
        <f>VLOOKUP(E513&amp;"*",state_latlong_lookup!$A$1:$D$56,4,FALSE)</f>
        <v>-107.2085</v>
      </c>
      <c r="M513">
        <v>200</v>
      </c>
      <c r="N513" t="str">
        <f t="shared" si="14"/>
        <v>Republican</v>
      </c>
      <c r="O513" t="s">
        <v>311</v>
      </c>
      <c r="P513">
        <v>0.51900000000000002</v>
      </c>
      <c r="Q513">
        <v>10548000</v>
      </c>
      <c r="R513" t="s">
        <v>1657</v>
      </c>
    </row>
    <row r="514" spans="1:18">
      <c r="A514">
        <v>108</v>
      </c>
      <c r="B514">
        <f>VLOOKUP(A514,year_congress_lookup!$A$1:$B$10,2)</f>
        <v>2004</v>
      </c>
      <c r="C514">
        <v>99910</v>
      </c>
      <c r="D514" s="1" t="s">
        <v>1794</v>
      </c>
      <c r="E514" t="s">
        <v>194</v>
      </c>
      <c r="F514" t="str">
        <f>VLOOKUP(E514&amp;"*",state_latlong_lookup!$A$1:$D$56,2,FALSE)</f>
        <v>USA</v>
      </c>
      <c r="G514" t="str">
        <f>VLOOKUP(E514&amp;"*",state_latlong_lookup!$A$1:$D$56,1,FALSE)</f>
        <v>USA</v>
      </c>
      <c r="H514" t="str">
        <f t="shared" si="15"/>
        <v>108_USA_00</v>
      </c>
      <c r="I514">
        <f>IF(B514=2012,IF(D514="00",K514,VLOOKUP(H514,district_latlong_lookup!$A$1:$F$439,5,FALSE)),0)</f>
        <v>0</v>
      </c>
      <c r="J514">
        <f>IF(B514=2012,IF(D514="00",L514,VLOOKUP(H514,district_latlong_lookup!$A$1:$F$439,6,FALSE)),0)</f>
        <v>0</v>
      </c>
      <c r="K514">
        <f>VLOOKUP(E514&amp;"*",state_latlong_lookup!$A$1:$D$56,3,FALSE)</f>
        <v>39.5</v>
      </c>
      <c r="L514">
        <f>VLOOKUP(E514&amp;"*",state_latlong_lookup!$A$1:$D$56,4,FALSE)</f>
        <v>-98.35</v>
      </c>
      <c r="M514">
        <v>200</v>
      </c>
      <c r="N514" t="str">
        <f t="shared" ref="N514:N577" si="16">IF(M514=100,"Democrat",IF(M514=200,"Republican",IF(M514=328,"Independent")))</f>
        <v>Republican</v>
      </c>
      <c r="O514" t="s">
        <v>190</v>
      </c>
      <c r="P514">
        <v>0.52</v>
      </c>
      <c r="Q514">
        <v>6503000</v>
      </c>
      <c r="R514" t="s">
        <v>1658</v>
      </c>
    </row>
    <row r="515" spans="1:18">
      <c r="A515">
        <v>108</v>
      </c>
      <c r="B515">
        <f>VLOOKUP(A515,year_congress_lookup!$A$1:$B$10,2)</f>
        <v>2004</v>
      </c>
      <c r="C515">
        <v>49700</v>
      </c>
      <c r="D515" s="1" t="s">
        <v>1794</v>
      </c>
      <c r="E515" t="s">
        <v>48</v>
      </c>
      <c r="F515" t="str">
        <f>VLOOKUP(E515&amp;"*",state_latlong_lookup!$A$1:$D$56,2,FALSE)</f>
        <v>AL</v>
      </c>
      <c r="G515" t="str">
        <f>VLOOKUP(E515&amp;"*",state_latlong_lookup!$A$1:$D$56,1,FALSE)</f>
        <v>ALABAMA</v>
      </c>
      <c r="H515" t="str">
        <f t="shared" ref="H515:H578" si="17">CONCATENATE(A515,"_",F515,"_",D515)</f>
        <v>108_AL_00</v>
      </c>
      <c r="I515">
        <f>IF(B515=2012,IF(D515="00",K515,VLOOKUP(H515,district_latlong_lookup!$A$1:$F$439,5,FALSE)),0)</f>
        <v>0</v>
      </c>
      <c r="J515">
        <f>IF(B515=2012,IF(D515="00",L515,VLOOKUP(H515,district_latlong_lookup!$A$1:$F$439,6,FALSE)),0)</f>
        <v>0</v>
      </c>
      <c r="K515">
        <f>VLOOKUP(E515&amp;"*",state_latlong_lookup!$A$1:$D$56,3,FALSE)</f>
        <v>32.798999999999999</v>
      </c>
      <c r="L515">
        <f>VLOOKUP(E515&amp;"*",state_latlong_lookup!$A$1:$D$56,4,FALSE)</f>
        <v>-86.807299999999998</v>
      </c>
      <c r="M515">
        <v>200</v>
      </c>
      <c r="N515" t="str">
        <f t="shared" si="16"/>
        <v>Republican</v>
      </c>
      <c r="O515" t="s">
        <v>312</v>
      </c>
      <c r="P515">
        <v>0.57499999999999996</v>
      </c>
      <c r="Q515">
        <v>0</v>
      </c>
    </row>
    <row r="516" spans="1:18">
      <c r="A516">
        <v>108</v>
      </c>
      <c r="B516">
        <f>VLOOKUP(A516,year_congress_lookup!$A$1:$B$10,2)</f>
        <v>2004</v>
      </c>
      <c r="C516">
        <v>94659</v>
      </c>
      <c r="D516" s="1" t="s">
        <v>1794</v>
      </c>
      <c r="E516" t="s">
        <v>48</v>
      </c>
      <c r="F516" t="str">
        <f>VLOOKUP(E516&amp;"*",state_latlong_lookup!$A$1:$D$56,2,FALSE)</f>
        <v>AL</v>
      </c>
      <c r="G516" t="str">
        <f>VLOOKUP(E516&amp;"*",state_latlong_lookup!$A$1:$D$56,1,FALSE)</f>
        <v>ALABAMA</v>
      </c>
      <c r="H516" t="str">
        <f t="shared" si="17"/>
        <v>108_AL_00</v>
      </c>
      <c r="I516">
        <f>IF(B516=2012,IF(D516="00",K516,VLOOKUP(H516,district_latlong_lookup!$A$1:$F$439,5,FALSE)),0)</f>
        <v>0</v>
      </c>
      <c r="J516">
        <f>IF(B516=2012,IF(D516="00",L516,VLOOKUP(H516,district_latlong_lookup!$A$1:$F$439,6,FALSE)),0)</f>
        <v>0</v>
      </c>
      <c r="K516">
        <f>VLOOKUP(E516&amp;"*",state_latlong_lookup!$A$1:$D$56,3,FALSE)</f>
        <v>32.798999999999999</v>
      </c>
      <c r="L516">
        <f>VLOOKUP(E516&amp;"*",state_latlong_lookup!$A$1:$D$56,4,FALSE)</f>
        <v>-86.807299999999998</v>
      </c>
      <c r="M516">
        <v>200</v>
      </c>
      <c r="N516" t="str">
        <f t="shared" si="16"/>
        <v>Republican</v>
      </c>
      <c r="O516" t="s">
        <v>254</v>
      </c>
      <c r="P516">
        <v>0.436</v>
      </c>
      <c r="Q516">
        <v>2225000</v>
      </c>
      <c r="R516" t="s">
        <v>1659</v>
      </c>
    </row>
    <row r="517" spans="1:18">
      <c r="A517">
        <v>108</v>
      </c>
      <c r="B517">
        <f>VLOOKUP(A517,year_congress_lookup!$A$1:$B$10,2)</f>
        <v>2004</v>
      </c>
      <c r="C517">
        <v>40300</v>
      </c>
      <c r="D517" s="1" t="s">
        <v>1794</v>
      </c>
      <c r="E517" t="s">
        <v>198</v>
      </c>
      <c r="F517" t="str">
        <f>VLOOKUP(E517&amp;"*",state_latlong_lookup!$A$1:$D$56,2,FALSE)</f>
        <v>AK</v>
      </c>
      <c r="G517" t="str">
        <f>VLOOKUP(E517&amp;"*",state_latlong_lookup!$A$1:$D$56,1,FALSE)</f>
        <v>ALASKA</v>
      </c>
      <c r="H517" t="str">
        <f t="shared" si="17"/>
        <v>108_AK_00</v>
      </c>
      <c r="I517">
        <f>IF(B517=2012,IF(D517="00",K517,VLOOKUP(H517,district_latlong_lookup!$A$1:$F$439,5,FALSE)),0)</f>
        <v>0</v>
      </c>
      <c r="J517">
        <f>IF(B517=2012,IF(D517="00",L517,VLOOKUP(H517,district_latlong_lookup!$A$1:$F$439,6,FALSE)),0)</f>
        <v>0</v>
      </c>
      <c r="K517">
        <f>VLOOKUP(E517&amp;"*",state_latlong_lookup!$A$1:$D$56,3,FALSE)</f>
        <v>61.384999999999998</v>
      </c>
      <c r="L517">
        <f>VLOOKUP(E517&amp;"*",state_latlong_lookup!$A$1:$D$56,4,FALSE)</f>
        <v>-152.26830000000001</v>
      </c>
      <c r="M517">
        <v>200</v>
      </c>
      <c r="N517" t="str">
        <f t="shared" si="16"/>
        <v>Republican</v>
      </c>
      <c r="O517" t="s">
        <v>238</v>
      </c>
      <c r="P517">
        <v>0.252</v>
      </c>
      <c r="Q517">
        <v>0</v>
      </c>
    </row>
    <row r="518" spans="1:18">
      <c r="A518">
        <v>108</v>
      </c>
      <c r="B518">
        <f>VLOOKUP(A518,year_congress_lookup!$A$1:$B$10,2)</f>
        <v>2004</v>
      </c>
      <c r="C518">
        <v>12109</v>
      </c>
      <c r="D518" s="1" t="s">
        <v>1794</v>
      </c>
      <c r="E518" t="s">
        <v>198</v>
      </c>
      <c r="F518" t="str">
        <f>VLOOKUP(E518&amp;"*",state_latlong_lookup!$A$1:$D$56,2,FALSE)</f>
        <v>AK</v>
      </c>
      <c r="G518" t="str">
        <f>VLOOKUP(E518&amp;"*",state_latlong_lookup!$A$1:$D$56,1,FALSE)</f>
        <v>ALASKA</v>
      </c>
      <c r="H518" t="str">
        <f t="shared" si="17"/>
        <v>108_AK_00</v>
      </c>
      <c r="I518">
        <f>IF(B518=2012,IF(D518="00",K518,VLOOKUP(H518,district_latlong_lookup!$A$1:$F$439,5,FALSE)),0)</f>
        <v>0</v>
      </c>
      <c r="J518">
        <f>IF(B518=2012,IF(D518="00",L518,VLOOKUP(H518,district_latlong_lookup!$A$1:$F$439,6,FALSE)),0)</f>
        <v>0</v>
      </c>
      <c r="K518">
        <f>VLOOKUP(E518&amp;"*",state_latlong_lookup!$A$1:$D$56,3,FALSE)</f>
        <v>61.384999999999998</v>
      </c>
      <c r="L518">
        <f>VLOOKUP(E518&amp;"*",state_latlong_lookup!$A$1:$D$56,4,FALSE)</f>
        <v>-152.26830000000001</v>
      </c>
      <c r="M518">
        <v>200</v>
      </c>
      <c r="N518" t="str">
        <f t="shared" si="16"/>
        <v>Republican</v>
      </c>
      <c r="O518" t="s">
        <v>213</v>
      </c>
      <c r="P518">
        <v>0.23499999999999999</v>
      </c>
      <c r="Q518">
        <v>1850000</v>
      </c>
      <c r="R518" t="s">
        <v>1660</v>
      </c>
    </row>
    <row r="519" spans="1:18">
      <c r="A519">
        <v>108</v>
      </c>
      <c r="B519">
        <f>VLOOKUP(A519,year_congress_lookup!$A$1:$B$10,2)</f>
        <v>2004</v>
      </c>
      <c r="C519">
        <v>15429</v>
      </c>
      <c r="D519" s="1" t="s">
        <v>1794</v>
      </c>
      <c r="E519" t="s">
        <v>155</v>
      </c>
      <c r="F519" t="str">
        <f>VLOOKUP(E519&amp;"*",state_latlong_lookup!$A$1:$D$56,2,FALSE)</f>
        <v>AZ</v>
      </c>
      <c r="G519" t="str">
        <f>VLOOKUP(E519&amp;"*",state_latlong_lookup!$A$1:$D$56,1,FALSE)</f>
        <v>ARIZONA</v>
      </c>
      <c r="H519" t="str">
        <f t="shared" si="17"/>
        <v>108_AZ_00</v>
      </c>
      <c r="I519">
        <f>IF(B519=2012,IF(D519="00",K519,VLOOKUP(H519,district_latlong_lookup!$A$1:$F$439,5,FALSE)),0)</f>
        <v>0</v>
      </c>
      <c r="J519">
        <f>IF(B519=2012,IF(D519="00",L519,VLOOKUP(H519,district_latlong_lookup!$A$1:$F$439,6,FALSE)),0)</f>
        <v>0</v>
      </c>
      <c r="K519">
        <f>VLOOKUP(E519&amp;"*",state_latlong_lookup!$A$1:$D$56,3,FALSE)</f>
        <v>33.7712</v>
      </c>
      <c r="L519">
        <f>VLOOKUP(E519&amp;"*",state_latlong_lookup!$A$1:$D$56,4,FALSE)</f>
        <v>-111.3877</v>
      </c>
      <c r="M519">
        <v>200</v>
      </c>
      <c r="N519" t="str">
        <f t="shared" si="16"/>
        <v>Republican</v>
      </c>
      <c r="O519" t="s">
        <v>300</v>
      </c>
      <c r="P519">
        <v>0.58099999999999996</v>
      </c>
      <c r="Q519">
        <v>0</v>
      </c>
    </row>
    <row r="520" spans="1:18">
      <c r="A520">
        <v>108</v>
      </c>
      <c r="B520">
        <f>VLOOKUP(A520,year_congress_lookup!$A$1:$B$10,2)</f>
        <v>2004</v>
      </c>
      <c r="C520">
        <v>15039</v>
      </c>
      <c r="D520" s="1" t="s">
        <v>1794</v>
      </c>
      <c r="E520" t="s">
        <v>155</v>
      </c>
      <c r="F520" t="str">
        <f>VLOOKUP(E520&amp;"*",state_latlong_lookup!$A$1:$D$56,2,FALSE)</f>
        <v>AZ</v>
      </c>
      <c r="G520" t="str">
        <f>VLOOKUP(E520&amp;"*",state_latlong_lookup!$A$1:$D$56,1,FALSE)</f>
        <v>ARIZONA</v>
      </c>
      <c r="H520" t="str">
        <f t="shared" si="17"/>
        <v>108_AZ_00</v>
      </c>
      <c r="I520">
        <f>IF(B520=2012,IF(D520="00",K520,VLOOKUP(H520,district_latlong_lookup!$A$1:$F$439,5,FALSE)),0)</f>
        <v>0</v>
      </c>
      <c r="J520">
        <f>IF(B520=2012,IF(D520="00",L520,VLOOKUP(H520,district_latlong_lookup!$A$1:$F$439,6,FALSE)),0)</f>
        <v>0</v>
      </c>
      <c r="K520">
        <f>VLOOKUP(E520&amp;"*",state_latlong_lookup!$A$1:$D$56,3,FALSE)</f>
        <v>33.7712</v>
      </c>
      <c r="L520">
        <f>VLOOKUP(E520&amp;"*",state_latlong_lookup!$A$1:$D$56,4,FALSE)</f>
        <v>-111.3877</v>
      </c>
      <c r="M520">
        <v>200</v>
      </c>
      <c r="N520" t="str">
        <f t="shared" si="16"/>
        <v>Republican</v>
      </c>
      <c r="O520" t="s">
        <v>255</v>
      </c>
      <c r="P520">
        <v>0.38800000000000001</v>
      </c>
      <c r="Q520">
        <v>693000</v>
      </c>
      <c r="R520" t="s">
        <v>1661</v>
      </c>
    </row>
    <row r="521" spans="1:18">
      <c r="A521">
        <v>108</v>
      </c>
      <c r="B521">
        <f>VLOOKUP(A521,year_congress_lookup!$A$1:$B$10,2)</f>
        <v>2004</v>
      </c>
      <c r="C521">
        <v>40301</v>
      </c>
      <c r="D521" s="1" t="s">
        <v>1794</v>
      </c>
      <c r="E521" t="s">
        <v>56</v>
      </c>
      <c r="F521" t="str">
        <f>VLOOKUP(E521&amp;"*",state_latlong_lookup!$A$1:$D$56,2,FALSE)</f>
        <v>AR</v>
      </c>
      <c r="G521" t="str">
        <f>VLOOKUP(E521&amp;"*",state_latlong_lookup!$A$1:$D$56,1,FALSE)</f>
        <v>ARKANSAS</v>
      </c>
      <c r="H521" t="str">
        <f t="shared" si="17"/>
        <v>108_AR_00</v>
      </c>
      <c r="I521">
        <f>IF(B521=2012,IF(D521="00",K521,VLOOKUP(H521,district_latlong_lookup!$A$1:$F$439,5,FALSE)),0)</f>
        <v>0</v>
      </c>
      <c r="J521">
        <f>IF(B521=2012,IF(D521="00",L521,VLOOKUP(H521,district_latlong_lookup!$A$1:$F$439,6,FALSE)),0)</f>
        <v>0</v>
      </c>
      <c r="K521">
        <f>VLOOKUP(E521&amp;"*",state_latlong_lookup!$A$1:$D$56,3,FALSE)</f>
        <v>34.951300000000003</v>
      </c>
      <c r="L521">
        <f>VLOOKUP(E521&amp;"*",state_latlong_lookup!$A$1:$D$56,4,FALSE)</f>
        <v>-92.380899999999997</v>
      </c>
      <c r="M521">
        <v>100</v>
      </c>
      <c r="N521" t="str">
        <f t="shared" si="16"/>
        <v>Democrat</v>
      </c>
      <c r="O521" t="s">
        <v>256</v>
      </c>
      <c r="P521">
        <v>-0.26400000000000001</v>
      </c>
      <c r="Q521">
        <v>2066000</v>
      </c>
      <c r="R521" t="s">
        <v>1662</v>
      </c>
    </row>
    <row r="522" spans="1:18">
      <c r="A522">
        <v>108</v>
      </c>
      <c r="B522">
        <f>VLOOKUP(A522,year_congress_lookup!$A$1:$B$10,2)</f>
        <v>2004</v>
      </c>
      <c r="C522">
        <v>29305</v>
      </c>
      <c r="D522" s="1" t="s">
        <v>1794</v>
      </c>
      <c r="E522" t="s">
        <v>56</v>
      </c>
      <c r="F522" t="str">
        <f>VLOOKUP(E522&amp;"*",state_latlong_lookup!$A$1:$D$56,2,FALSE)</f>
        <v>AR</v>
      </c>
      <c r="G522" t="str">
        <f>VLOOKUP(E522&amp;"*",state_latlong_lookup!$A$1:$D$56,1,FALSE)</f>
        <v>ARKANSAS</v>
      </c>
      <c r="H522" t="str">
        <f t="shared" si="17"/>
        <v>108_AR_00</v>
      </c>
      <c r="I522">
        <f>IF(B522=2012,IF(D522="00",K522,VLOOKUP(H522,district_latlong_lookup!$A$1:$F$439,5,FALSE)),0)</f>
        <v>0</v>
      </c>
      <c r="J522">
        <f>IF(B522=2012,IF(D522="00",L522,VLOOKUP(H522,district_latlong_lookup!$A$1:$F$439,6,FALSE)),0)</f>
        <v>0</v>
      </c>
      <c r="K522">
        <f>VLOOKUP(E522&amp;"*",state_latlong_lookup!$A$1:$D$56,3,FALSE)</f>
        <v>34.951300000000003</v>
      </c>
      <c r="L522">
        <f>VLOOKUP(E522&amp;"*",state_latlong_lookup!$A$1:$D$56,4,FALSE)</f>
        <v>-92.380899999999997</v>
      </c>
      <c r="M522">
        <v>100</v>
      </c>
      <c r="N522" t="str">
        <f t="shared" si="16"/>
        <v>Democrat</v>
      </c>
      <c r="O522" t="s">
        <v>325</v>
      </c>
      <c r="P522">
        <v>-0.224</v>
      </c>
      <c r="Q522">
        <v>1536000</v>
      </c>
      <c r="R522" t="s">
        <v>1663</v>
      </c>
    </row>
    <row r="523" spans="1:18">
      <c r="A523">
        <v>108</v>
      </c>
      <c r="B523">
        <f>VLOOKUP(A523,year_congress_lookup!$A$1:$B$10,2)</f>
        <v>2004</v>
      </c>
      <c r="C523">
        <v>15011</v>
      </c>
      <c r="D523" s="1" t="s">
        <v>1794</v>
      </c>
      <c r="E523" t="s">
        <v>90</v>
      </c>
      <c r="F523" t="str">
        <f>VLOOKUP(E523&amp;"*",state_latlong_lookup!$A$1:$D$56,2,FALSE)</f>
        <v>CA</v>
      </c>
      <c r="G523" t="str">
        <f>VLOOKUP(E523&amp;"*",state_latlong_lookup!$A$1:$D$56,1,FALSE)</f>
        <v>CALIFORNIA</v>
      </c>
      <c r="H523" t="str">
        <f t="shared" si="17"/>
        <v>108_CA_00</v>
      </c>
      <c r="I523">
        <f>IF(B523=2012,IF(D523="00",K523,VLOOKUP(H523,district_latlong_lookup!$A$1:$F$439,5,FALSE)),0)</f>
        <v>0</v>
      </c>
      <c r="J523">
        <f>IF(B523=2012,IF(D523="00",L523,VLOOKUP(H523,district_latlong_lookup!$A$1:$F$439,6,FALSE)),0)</f>
        <v>0</v>
      </c>
      <c r="K523">
        <f>VLOOKUP(E523&amp;"*",state_latlong_lookup!$A$1:$D$56,3,FALSE)</f>
        <v>36.17</v>
      </c>
      <c r="L523">
        <f>VLOOKUP(E523&amp;"*",state_latlong_lookup!$A$1:$D$56,4,FALSE)</f>
        <v>-119.7462</v>
      </c>
      <c r="M523">
        <v>100</v>
      </c>
      <c r="N523" t="str">
        <f t="shared" si="16"/>
        <v>Democrat</v>
      </c>
      <c r="O523" t="s">
        <v>288</v>
      </c>
      <c r="P523">
        <v>-0.49399999999999999</v>
      </c>
      <c r="Q523">
        <v>1160000</v>
      </c>
      <c r="R523" t="s">
        <v>1664</v>
      </c>
    </row>
    <row r="524" spans="1:18">
      <c r="A524">
        <v>108</v>
      </c>
      <c r="B524">
        <f>VLOOKUP(A524,year_congress_lookup!$A$1:$B$10,2)</f>
        <v>2004</v>
      </c>
      <c r="C524">
        <v>49300</v>
      </c>
      <c r="D524" s="1" t="s">
        <v>1794</v>
      </c>
      <c r="E524" t="s">
        <v>90</v>
      </c>
      <c r="F524" t="str">
        <f>VLOOKUP(E524&amp;"*",state_latlong_lookup!$A$1:$D$56,2,FALSE)</f>
        <v>CA</v>
      </c>
      <c r="G524" t="str">
        <f>VLOOKUP(E524&amp;"*",state_latlong_lookup!$A$1:$D$56,1,FALSE)</f>
        <v>CALIFORNIA</v>
      </c>
      <c r="H524" t="str">
        <f t="shared" si="17"/>
        <v>108_CA_00</v>
      </c>
      <c r="I524">
        <f>IF(B524=2012,IF(D524="00",K524,VLOOKUP(H524,district_latlong_lookup!$A$1:$F$439,5,FALSE)),0)</f>
        <v>0</v>
      </c>
      <c r="J524">
        <f>IF(B524=2012,IF(D524="00",L524,VLOOKUP(H524,district_latlong_lookup!$A$1:$F$439,6,FALSE)),0)</f>
        <v>0</v>
      </c>
      <c r="K524">
        <f>VLOOKUP(E524&amp;"*",state_latlong_lookup!$A$1:$D$56,3,FALSE)</f>
        <v>36.17</v>
      </c>
      <c r="L524">
        <f>VLOOKUP(E524&amp;"*",state_latlong_lookup!$A$1:$D$56,4,FALSE)</f>
        <v>-119.7462</v>
      </c>
      <c r="M524">
        <v>100</v>
      </c>
      <c r="N524" t="str">
        <f t="shared" si="16"/>
        <v>Democrat</v>
      </c>
      <c r="O524" t="s">
        <v>289</v>
      </c>
      <c r="P524">
        <v>-0.32500000000000001</v>
      </c>
      <c r="Q524">
        <v>2877000</v>
      </c>
      <c r="R524" t="s">
        <v>1665</v>
      </c>
    </row>
    <row r="525" spans="1:18">
      <c r="A525">
        <v>108</v>
      </c>
      <c r="B525">
        <f>VLOOKUP(A525,year_congress_lookup!$A$1:$B$10,2)</f>
        <v>2004</v>
      </c>
      <c r="C525">
        <v>29108</v>
      </c>
      <c r="D525" s="1" t="s">
        <v>1794</v>
      </c>
      <c r="E525" t="s">
        <v>123</v>
      </c>
      <c r="F525" t="str">
        <f>VLOOKUP(E525&amp;"*",state_latlong_lookup!$A$1:$D$56,2,FALSE)</f>
        <v>CO</v>
      </c>
      <c r="G525" t="str">
        <f>VLOOKUP(E525&amp;"*",state_latlong_lookup!$A$1:$D$56,1,FALSE)</f>
        <v>COLORADO</v>
      </c>
      <c r="H525" t="str">
        <f t="shared" si="17"/>
        <v>108_CO_00</v>
      </c>
      <c r="I525">
        <f>IF(B525=2012,IF(D525="00",K525,VLOOKUP(H525,district_latlong_lookup!$A$1:$F$439,5,FALSE)),0)</f>
        <v>0</v>
      </c>
      <c r="J525">
        <f>IF(B525=2012,IF(D525="00",L525,VLOOKUP(H525,district_latlong_lookup!$A$1:$F$439,6,FALSE)),0)</f>
        <v>0</v>
      </c>
      <c r="K525">
        <f>VLOOKUP(E525&amp;"*",state_latlong_lookup!$A$1:$D$56,3,FALSE)</f>
        <v>39.064599999999999</v>
      </c>
      <c r="L525">
        <f>VLOOKUP(E525&amp;"*",state_latlong_lookup!$A$1:$D$56,4,FALSE)</f>
        <v>-105.3272</v>
      </c>
      <c r="M525">
        <v>200</v>
      </c>
      <c r="N525" t="str">
        <f t="shared" si="16"/>
        <v>Republican</v>
      </c>
      <c r="O525" t="s">
        <v>314</v>
      </c>
      <c r="P525">
        <v>0.60499999999999998</v>
      </c>
      <c r="Q525">
        <v>1334000</v>
      </c>
      <c r="R525" t="s">
        <v>1666</v>
      </c>
    </row>
    <row r="526" spans="1:18">
      <c r="A526">
        <v>108</v>
      </c>
      <c r="B526">
        <f>VLOOKUP(A526,year_congress_lookup!$A$1:$B$10,2)</f>
        <v>2004</v>
      </c>
      <c r="C526">
        <v>95407</v>
      </c>
      <c r="D526" s="1" t="s">
        <v>1794</v>
      </c>
      <c r="E526" t="s">
        <v>123</v>
      </c>
      <c r="F526" t="str">
        <f>VLOOKUP(E526&amp;"*",state_latlong_lookup!$A$1:$D$56,2,FALSE)</f>
        <v>CO</v>
      </c>
      <c r="G526" t="str">
        <f>VLOOKUP(E526&amp;"*",state_latlong_lookup!$A$1:$D$56,1,FALSE)</f>
        <v>COLORADO</v>
      </c>
      <c r="H526" t="str">
        <f t="shared" si="17"/>
        <v>108_CO_00</v>
      </c>
      <c r="I526">
        <f>IF(B526=2012,IF(D526="00",K526,VLOOKUP(H526,district_latlong_lookup!$A$1:$F$439,5,FALSE)),0)</f>
        <v>0</v>
      </c>
      <c r="J526">
        <f>IF(B526=2012,IF(D526="00",L526,VLOOKUP(H526,district_latlong_lookup!$A$1:$F$439,6,FALSE)),0)</f>
        <v>0</v>
      </c>
      <c r="K526">
        <f>VLOOKUP(E526&amp;"*",state_latlong_lookup!$A$1:$D$56,3,FALSE)</f>
        <v>39.064599999999999</v>
      </c>
      <c r="L526">
        <f>VLOOKUP(E526&amp;"*",state_latlong_lookup!$A$1:$D$56,4,FALSE)</f>
        <v>-105.3272</v>
      </c>
      <c r="M526">
        <v>200</v>
      </c>
      <c r="N526" t="str">
        <f t="shared" si="16"/>
        <v>Republican</v>
      </c>
      <c r="O526" t="s">
        <v>43</v>
      </c>
      <c r="P526">
        <v>0.27500000000000002</v>
      </c>
      <c r="Q526">
        <v>2777000</v>
      </c>
      <c r="R526" t="s">
        <v>1667</v>
      </c>
    </row>
    <row r="527" spans="1:18">
      <c r="A527">
        <v>108</v>
      </c>
      <c r="B527">
        <f>VLOOKUP(A527,year_congress_lookup!$A$1:$B$10,2)</f>
        <v>2004</v>
      </c>
      <c r="C527">
        <v>14213</v>
      </c>
      <c r="D527" s="1" t="s">
        <v>1794</v>
      </c>
      <c r="E527" t="s">
        <v>0</v>
      </c>
      <c r="F527" t="str">
        <f>VLOOKUP(E527&amp;"*",state_latlong_lookup!$A$1:$D$56,2,FALSE)</f>
        <v>CT</v>
      </c>
      <c r="G527" t="str">
        <f>VLOOKUP(E527&amp;"*",state_latlong_lookup!$A$1:$D$56,1,FALSE)</f>
        <v>CONNECTICUT</v>
      </c>
      <c r="H527" t="str">
        <f t="shared" si="17"/>
        <v>108_CT_00</v>
      </c>
      <c r="I527">
        <f>IF(B527=2012,IF(D527="00",K527,VLOOKUP(H527,district_latlong_lookup!$A$1:$F$439,5,FALSE)),0)</f>
        <v>0</v>
      </c>
      <c r="J527">
        <f>IF(B527=2012,IF(D527="00",L527,VLOOKUP(H527,district_latlong_lookup!$A$1:$F$439,6,FALSE)),0)</f>
        <v>0</v>
      </c>
      <c r="K527">
        <f>VLOOKUP(E527&amp;"*",state_latlong_lookup!$A$1:$D$56,3,FALSE)</f>
        <v>41.583399999999997</v>
      </c>
      <c r="L527">
        <f>VLOOKUP(E527&amp;"*",state_latlong_lookup!$A$1:$D$56,4,FALSE)</f>
        <v>-72.762200000000007</v>
      </c>
      <c r="M527">
        <v>100</v>
      </c>
      <c r="N527" t="str">
        <f t="shared" si="16"/>
        <v>Democrat</v>
      </c>
      <c r="O527" t="s">
        <v>200</v>
      </c>
      <c r="P527">
        <v>-0.40100000000000002</v>
      </c>
      <c r="Q527">
        <v>0</v>
      </c>
    </row>
    <row r="528" spans="1:18">
      <c r="A528">
        <v>108</v>
      </c>
      <c r="B528">
        <f>VLOOKUP(A528,year_congress_lookup!$A$1:$B$10,2)</f>
        <v>2004</v>
      </c>
      <c r="C528">
        <v>15704</v>
      </c>
      <c r="D528" s="1" t="s">
        <v>1794</v>
      </c>
      <c r="E528" t="s">
        <v>0</v>
      </c>
      <c r="F528" t="str">
        <f>VLOOKUP(E528&amp;"*",state_latlong_lookup!$A$1:$D$56,2,FALSE)</f>
        <v>CT</v>
      </c>
      <c r="G528" t="str">
        <f>VLOOKUP(E528&amp;"*",state_latlong_lookup!$A$1:$D$56,1,FALSE)</f>
        <v>CONNECTICUT</v>
      </c>
      <c r="H528" t="str">
        <f t="shared" si="17"/>
        <v>108_CT_00</v>
      </c>
      <c r="I528">
        <f>IF(B528=2012,IF(D528="00",K528,VLOOKUP(H528,district_latlong_lookup!$A$1:$F$439,5,FALSE)),0)</f>
        <v>0</v>
      </c>
      <c r="J528">
        <f>IF(B528=2012,IF(D528="00",L528,VLOOKUP(H528,district_latlong_lookup!$A$1:$F$439,6,FALSE)),0)</f>
        <v>0</v>
      </c>
      <c r="K528">
        <f>VLOOKUP(E528&amp;"*",state_latlong_lookup!$A$1:$D$56,3,FALSE)</f>
        <v>41.583399999999997</v>
      </c>
      <c r="L528">
        <f>VLOOKUP(E528&amp;"*",state_latlong_lookup!$A$1:$D$56,4,FALSE)</f>
        <v>-72.762200000000007</v>
      </c>
      <c r="M528">
        <v>100</v>
      </c>
      <c r="N528" t="str">
        <f t="shared" si="16"/>
        <v>Democrat</v>
      </c>
      <c r="O528" t="s">
        <v>242</v>
      </c>
      <c r="P528">
        <v>-0.27100000000000002</v>
      </c>
      <c r="Q528">
        <v>15090000</v>
      </c>
      <c r="R528" t="s">
        <v>1668</v>
      </c>
    </row>
    <row r="529" spans="1:18">
      <c r="A529">
        <v>108</v>
      </c>
      <c r="B529">
        <f>VLOOKUP(A529,year_congress_lookup!$A$1:$B$10,2)</f>
        <v>2004</v>
      </c>
      <c r="C529">
        <v>14101</v>
      </c>
      <c r="D529" s="1" t="s">
        <v>1794</v>
      </c>
      <c r="E529" t="s">
        <v>3</v>
      </c>
      <c r="F529" t="str">
        <f>VLOOKUP(E529&amp;"*",state_latlong_lookup!$A$1:$D$56,2,FALSE)</f>
        <v>DE</v>
      </c>
      <c r="G529" t="str">
        <f>VLOOKUP(E529&amp;"*",state_latlong_lookup!$A$1:$D$56,1,FALSE)</f>
        <v>DELAWARE</v>
      </c>
      <c r="H529" t="str">
        <f t="shared" si="17"/>
        <v>108_DE_00</v>
      </c>
      <c r="I529">
        <f>IF(B529=2012,IF(D529="00",K529,VLOOKUP(H529,district_latlong_lookup!$A$1:$F$439,5,FALSE)),0)</f>
        <v>0</v>
      </c>
      <c r="J529">
        <f>IF(B529=2012,IF(D529="00",L529,VLOOKUP(H529,district_latlong_lookup!$A$1:$F$439,6,FALSE)),0)</f>
        <v>0</v>
      </c>
      <c r="K529">
        <f>VLOOKUP(E529&amp;"*",state_latlong_lookup!$A$1:$D$56,3,FALSE)</f>
        <v>39.349800000000002</v>
      </c>
      <c r="L529">
        <f>VLOOKUP(E529&amp;"*",state_latlong_lookup!$A$1:$D$56,4,FALSE)</f>
        <v>-75.514799999999994</v>
      </c>
      <c r="M529">
        <v>100</v>
      </c>
      <c r="N529" t="str">
        <f t="shared" si="16"/>
        <v>Democrat</v>
      </c>
      <c r="O529" t="s">
        <v>220</v>
      </c>
      <c r="P529">
        <v>-0.29899999999999999</v>
      </c>
      <c r="Q529">
        <v>2725000</v>
      </c>
      <c r="R529" t="s">
        <v>1669</v>
      </c>
    </row>
    <row r="530" spans="1:18">
      <c r="A530">
        <v>108</v>
      </c>
      <c r="B530">
        <f>VLOOKUP(A530,year_congress_lookup!$A$1:$B$10,2)</f>
        <v>2004</v>
      </c>
      <c r="C530">
        <v>15015</v>
      </c>
      <c r="D530" s="1" t="s">
        <v>1794</v>
      </c>
      <c r="E530" t="s">
        <v>3</v>
      </c>
      <c r="F530" t="str">
        <f>VLOOKUP(E530&amp;"*",state_latlong_lookup!$A$1:$D$56,2,FALSE)</f>
        <v>DE</v>
      </c>
      <c r="G530" t="str">
        <f>VLOOKUP(E530&amp;"*",state_latlong_lookup!$A$1:$D$56,1,FALSE)</f>
        <v>DELAWARE</v>
      </c>
      <c r="H530" t="str">
        <f t="shared" si="17"/>
        <v>108_DE_00</v>
      </c>
      <c r="I530">
        <f>IF(B530=2012,IF(D530="00",K530,VLOOKUP(H530,district_latlong_lookup!$A$1:$F$439,5,FALSE)),0)</f>
        <v>0</v>
      </c>
      <c r="J530">
        <f>IF(B530=2012,IF(D530="00",L530,VLOOKUP(H530,district_latlong_lookup!$A$1:$F$439,6,FALSE)),0)</f>
        <v>0</v>
      </c>
      <c r="K530">
        <f>VLOOKUP(E530&amp;"*",state_latlong_lookup!$A$1:$D$56,3,FALSE)</f>
        <v>39.349800000000002</v>
      </c>
      <c r="L530">
        <f>VLOOKUP(E530&amp;"*",state_latlong_lookup!$A$1:$D$56,4,FALSE)</f>
        <v>-75.514799999999994</v>
      </c>
      <c r="M530">
        <v>100</v>
      </c>
      <c r="N530" t="str">
        <f t="shared" si="16"/>
        <v>Democrat</v>
      </c>
      <c r="O530" t="s">
        <v>331</v>
      </c>
      <c r="P530">
        <v>-0.23100000000000001</v>
      </c>
      <c r="Q530">
        <v>25895000</v>
      </c>
      <c r="R530" t="s">
        <v>1670</v>
      </c>
    </row>
    <row r="531" spans="1:18">
      <c r="A531">
        <v>108</v>
      </c>
      <c r="B531">
        <f>VLOOKUP(A531,year_congress_lookup!$A$1:$B$10,2)</f>
        <v>2004</v>
      </c>
      <c r="C531">
        <v>15503</v>
      </c>
      <c r="D531" s="1" t="s">
        <v>1794</v>
      </c>
      <c r="E531" t="s">
        <v>81</v>
      </c>
      <c r="F531" t="str">
        <f>VLOOKUP(E531&amp;"*",state_latlong_lookup!$A$1:$D$56,2,FALSE)</f>
        <v>FL</v>
      </c>
      <c r="G531" t="str">
        <f>VLOOKUP(E531&amp;"*",state_latlong_lookup!$A$1:$D$56,1,FALSE)</f>
        <v>FLORIDA</v>
      </c>
      <c r="H531" t="str">
        <f t="shared" si="17"/>
        <v>108_FL_00</v>
      </c>
      <c r="I531">
        <f>IF(B531=2012,IF(D531="00",K531,VLOOKUP(H531,district_latlong_lookup!$A$1:$F$439,5,FALSE)),0)</f>
        <v>0</v>
      </c>
      <c r="J531">
        <f>IF(B531=2012,IF(D531="00",L531,VLOOKUP(H531,district_latlong_lookup!$A$1:$F$439,6,FALSE)),0)</f>
        <v>0</v>
      </c>
      <c r="K531">
        <f>VLOOKUP(E531&amp;"*",state_latlong_lookup!$A$1:$D$56,3,FALSE)</f>
        <v>27.833300000000001</v>
      </c>
      <c r="L531">
        <f>VLOOKUP(E531&amp;"*",state_latlong_lookup!$A$1:$D$56,4,FALSE)</f>
        <v>-81.716999999999999</v>
      </c>
      <c r="M531">
        <v>100</v>
      </c>
      <c r="N531" t="str">
        <f t="shared" si="16"/>
        <v>Democrat</v>
      </c>
      <c r="O531" t="s">
        <v>244</v>
      </c>
      <c r="P531">
        <v>-0.372</v>
      </c>
      <c r="Q531">
        <v>1047000</v>
      </c>
      <c r="R531" t="s">
        <v>1671</v>
      </c>
    </row>
    <row r="532" spans="1:18">
      <c r="A532">
        <v>108</v>
      </c>
      <c r="B532">
        <f>VLOOKUP(A532,year_congress_lookup!$A$1:$B$10,2)</f>
        <v>2004</v>
      </c>
      <c r="C532">
        <v>14651</v>
      </c>
      <c r="D532" s="1" t="s">
        <v>1794</v>
      </c>
      <c r="E532" t="s">
        <v>81</v>
      </c>
      <c r="F532" t="str">
        <f>VLOOKUP(E532&amp;"*",state_latlong_lookup!$A$1:$D$56,2,FALSE)</f>
        <v>FL</v>
      </c>
      <c r="G532" t="str">
        <f>VLOOKUP(E532&amp;"*",state_latlong_lookup!$A$1:$D$56,1,FALSE)</f>
        <v>FLORIDA</v>
      </c>
      <c r="H532" t="str">
        <f t="shared" si="17"/>
        <v>108_FL_00</v>
      </c>
      <c r="I532">
        <f>IF(B532=2012,IF(D532="00",K532,VLOOKUP(H532,district_latlong_lookup!$A$1:$F$439,5,FALSE)),0)</f>
        <v>0</v>
      </c>
      <c r="J532">
        <f>IF(B532=2012,IF(D532="00",L532,VLOOKUP(H532,district_latlong_lookup!$A$1:$F$439,6,FALSE)),0)</f>
        <v>0</v>
      </c>
      <c r="K532">
        <f>VLOOKUP(E532&amp;"*",state_latlong_lookup!$A$1:$D$56,3,FALSE)</f>
        <v>27.833300000000001</v>
      </c>
      <c r="L532">
        <f>VLOOKUP(E532&amp;"*",state_latlong_lookup!$A$1:$D$56,4,FALSE)</f>
        <v>-81.716999999999999</v>
      </c>
      <c r="M532">
        <v>100</v>
      </c>
      <c r="N532" t="str">
        <f t="shared" si="16"/>
        <v>Democrat</v>
      </c>
      <c r="O532" t="s">
        <v>349</v>
      </c>
      <c r="P532">
        <v>-0.29699999999999999</v>
      </c>
      <c r="Q532">
        <v>0</v>
      </c>
    </row>
    <row r="533" spans="1:18">
      <c r="A533">
        <v>108</v>
      </c>
      <c r="B533">
        <f>VLOOKUP(A533,year_congress_lookup!$A$1:$B$10,2)</f>
        <v>2004</v>
      </c>
      <c r="C533">
        <v>29512</v>
      </c>
      <c r="D533" s="1" t="s">
        <v>1794</v>
      </c>
      <c r="E533" t="s">
        <v>4</v>
      </c>
      <c r="F533" t="str">
        <f>VLOOKUP(E533&amp;"*",state_latlong_lookup!$A$1:$D$56,2,FALSE)</f>
        <v>GA</v>
      </c>
      <c r="G533" t="str">
        <f>VLOOKUP(E533&amp;"*",state_latlong_lookup!$A$1:$D$56,1,FALSE)</f>
        <v>GEORGIA</v>
      </c>
      <c r="H533" t="str">
        <f t="shared" si="17"/>
        <v>108_GA_00</v>
      </c>
      <c r="I533">
        <f>IF(B533=2012,IF(D533="00",K533,VLOOKUP(H533,district_latlong_lookup!$A$1:$F$439,5,FALSE)),0)</f>
        <v>0</v>
      </c>
      <c r="J533">
        <f>IF(B533=2012,IF(D533="00",L533,VLOOKUP(H533,district_latlong_lookup!$A$1:$F$439,6,FALSE)),0)</f>
        <v>0</v>
      </c>
      <c r="K533">
        <f>VLOOKUP(E533&amp;"*",state_latlong_lookup!$A$1:$D$56,3,FALSE)</f>
        <v>32.986600000000003</v>
      </c>
      <c r="L533">
        <f>VLOOKUP(E533&amp;"*",state_latlong_lookup!$A$1:$D$56,4,FALSE)</f>
        <v>-83.648700000000005</v>
      </c>
      <c r="M533">
        <v>200</v>
      </c>
      <c r="N533" t="str">
        <f t="shared" si="16"/>
        <v>Republican</v>
      </c>
      <c r="O533" t="s">
        <v>350</v>
      </c>
      <c r="P533">
        <v>0.49</v>
      </c>
      <c r="Q533">
        <v>0</v>
      </c>
    </row>
    <row r="534" spans="1:18">
      <c r="A534">
        <v>108</v>
      </c>
      <c r="B534">
        <f>VLOOKUP(A534,year_congress_lookup!$A$1:$B$10,2)</f>
        <v>2004</v>
      </c>
      <c r="C534">
        <v>49904</v>
      </c>
      <c r="D534" s="1" t="s">
        <v>1794</v>
      </c>
      <c r="E534" t="s">
        <v>4</v>
      </c>
      <c r="F534" t="str">
        <f>VLOOKUP(E534&amp;"*",state_latlong_lookup!$A$1:$D$56,2,FALSE)</f>
        <v>GA</v>
      </c>
      <c r="G534" t="str">
        <f>VLOOKUP(E534&amp;"*",state_latlong_lookup!$A$1:$D$56,1,FALSE)</f>
        <v>GEORGIA</v>
      </c>
      <c r="H534" t="str">
        <f t="shared" si="17"/>
        <v>108_GA_00</v>
      </c>
      <c r="I534">
        <f>IF(B534=2012,IF(D534="00",K534,VLOOKUP(H534,district_latlong_lookup!$A$1:$F$439,5,FALSE)),0)</f>
        <v>0</v>
      </c>
      <c r="J534">
        <f>IF(B534=2012,IF(D534="00",L534,VLOOKUP(H534,district_latlong_lookup!$A$1:$F$439,6,FALSE)),0)</f>
        <v>0</v>
      </c>
      <c r="K534">
        <f>VLOOKUP(E534&amp;"*",state_latlong_lookup!$A$1:$D$56,3,FALSE)</f>
        <v>32.986600000000003</v>
      </c>
      <c r="L534">
        <f>VLOOKUP(E534&amp;"*",state_latlong_lookup!$A$1:$D$56,4,FALSE)</f>
        <v>-83.648700000000005</v>
      </c>
      <c r="M534">
        <v>100</v>
      </c>
      <c r="N534" t="str">
        <f t="shared" si="16"/>
        <v>Democrat</v>
      </c>
      <c r="O534" t="s">
        <v>76</v>
      </c>
      <c r="P534">
        <v>0.121</v>
      </c>
      <c r="Q534">
        <v>1511000</v>
      </c>
      <c r="R534" t="s">
        <v>1672</v>
      </c>
    </row>
    <row r="535" spans="1:18">
      <c r="A535">
        <v>108</v>
      </c>
      <c r="B535">
        <f>VLOOKUP(A535,year_congress_lookup!$A$1:$B$10,2)</f>
        <v>2004</v>
      </c>
      <c r="C535">
        <v>14400</v>
      </c>
      <c r="D535" s="1" t="s">
        <v>1794</v>
      </c>
      <c r="E535" t="s">
        <v>201</v>
      </c>
      <c r="F535" t="str">
        <f>VLOOKUP(E535&amp;"*",state_latlong_lookup!$A$1:$D$56,2,FALSE)</f>
        <v>HI</v>
      </c>
      <c r="G535" t="str">
        <f>VLOOKUP(E535&amp;"*",state_latlong_lookup!$A$1:$D$56,1,FALSE)</f>
        <v>HAWAII</v>
      </c>
      <c r="H535" t="str">
        <f t="shared" si="17"/>
        <v>108_HI_00</v>
      </c>
      <c r="I535">
        <f>IF(B535=2012,IF(D535="00",K535,VLOOKUP(H535,district_latlong_lookup!$A$1:$F$439,5,FALSE)),0)</f>
        <v>0</v>
      </c>
      <c r="J535">
        <f>IF(B535=2012,IF(D535="00",L535,VLOOKUP(H535,district_latlong_lookup!$A$1:$F$439,6,FALSE)),0)</f>
        <v>0</v>
      </c>
      <c r="K535">
        <f>VLOOKUP(E535&amp;"*",state_latlong_lookup!$A$1:$D$56,3,FALSE)</f>
        <v>21.1098</v>
      </c>
      <c r="L535">
        <f>VLOOKUP(E535&amp;"*",state_latlong_lookup!$A$1:$D$56,4,FALSE)</f>
        <v>-157.53110000000001</v>
      </c>
      <c r="M535">
        <v>100</v>
      </c>
      <c r="N535" t="str">
        <f t="shared" si="16"/>
        <v>Democrat</v>
      </c>
      <c r="O535" t="s">
        <v>245</v>
      </c>
      <c r="P535">
        <v>-0.436</v>
      </c>
      <c r="Q535">
        <v>1315000</v>
      </c>
      <c r="R535" t="s">
        <v>1673</v>
      </c>
    </row>
    <row r="536" spans="1:18">
      <c r="A536">
        <v>108</v>
      </c>
      <c r="B536">
        <f>VLOOKUP(A536,year_congress_lookup!$A$1:$B$10,2)</f>
        <v>2004</v>
      </c>
      <c r="C536">
        <v>4812</v>
      </c>
      <c r="D536" s="1" t="s">
        <v>1794</v>
      </c>
      <c r="E536" t="s">
        <v>201</v>
      </c>
      <c r="F536" t="str">
        <f>VLOOKUP(E536&amp;"*",state_latlong_lookup!$A$1:$D$56,2,FALSE)</f>
        <v>HI</v>
      </c>
      <c r="G536" t="str">
        <f>VLOOKUP(E536&amp;"*",state_latlong_lookup!$A$1:$D$56,1,FALSE)</f>
        <v>HAWAII</v>
      </c>
      <c r="H536" t="str">
        <f t="shared" si="17"/>
        <v>108_HI_00</v>
      </c>
      <c r="I536">
        <f>IF(B536=2012,IF(D536="00",K536,VLOOKUP(H536,district_latlong_lookup!$A$1:$F$439,5,FALSE)),0)</f>
        <v>0</v>
      </c>
      <c r="J536">
        <f>IF(B536=2012,IF(D536="00",L536,VLOOKUP(H536,district_latlong_lookup!$A$1:$F$439,6,FALSE)),0)</f>
        <v>0</v>
      </c>
      <c r="K536">
        <f>VLOOKUP(E536&amp;"*",state_latlong_lookup!$A$1:$D$56,3,FALSE)</f>
        <v>21.1098</v>
      </c>
      <c r="L536">
        <f>VLOOKUP(E536&amp;"*",state_latlong_lookup!$A$1:$D$56,4,FALSE)</f>
        <v>-157.53110000000001</v>
      </c>
      <c r="M536">
        <v>100</v>
      </c>
      <c r="N536" t="str">
        <f t="shared" si="16"/>
        <v>Democrat</v>
      </c>
      <c r="O536" t="s">
        <v>204</v>
      </c>
      <c r="P536">
        <v>-0.35499999999999998</v>
      </c>
      <c r="Q536">
        <v>1361000</v>
      </c>
      <c r="R536" t="s">
        <v>1674</v>
      </c>
    </row>
    <row r="537" spans="1:18">
      <c r="A537">
        <v>108</v>
      </c>
      <c r="B537">
        <f>VLOOKUP(A537,year_congress_lookup!$A$1:$B$10,2)</f>
        <v>2004</v>
      </c>
      <c r="C537">
        <v>14809</v>
      </c>
      <c r="D537" s="1" t="s">
        <v>1794</v>
      </c>
      <c r="E537" t="s">
        <v>125</v>
      </c>
      <c r="F537" t="str">
        <f>VLOOKUP(E537&amp;"*",state_latlong_lookup!$A$1:$D$56,2,FALSE)</f>
        <v>ID</v>
      </c>
      <c r="G537" t="str">
        <f>VLOOKUP(E537&amp;"*",state_latlong_lookup!$A$1:$D$56,1,FALSE)</f>
        <v>IDAHO</v>
      </c>
      <c r="H537" t="str">
        <f t="shared" si="17"/>
        <v>108_ID_00</v>
      </c>
      <c r="I537">
        <f>IF(B537=2012,IF(D537="00",K537,VLOOKUP(H537,district_latlong_lookup!$A$1:$F$439,5,FALSE)),0)</f>
        <v>0</v>
      </c>
      <c r="J537">
        <f>IF(B537=2012,IF(D537="00",L537,VLOOKUP(H537,district_latlong_lookup!$A$1:$F$439,6,FALSE)),0)</f>
        <v>0</v>
      </c>
      <c r="K537">
        <f>VLOOKUP(E537&amp;"*",state_latlong_lookup!$A$1:$D$56,3,FALSE)</f>
        <v>44.239400000000003</v>
      </c>
      <c r="L537">
        <f>VLOOKUP(E537&amp;"*",state_latlong_lookup!$A$1:$D$56,4,FALSE)</f>
        <v>-114.5103</v>
      </c>
      <c r="M537">
        <v>200</v>
      </c>
      <c r="N537" t="str">
        <f t="shared" si="16"/>
        <v>Republican</v>
      </c>
      <c r="O537" t="s">
        <v>259</v>
      </c>
      <c r="P537">
        <v>0.47599999999999998</v>
      </c>
      <c r="Q537">
        <v>1636000</v>
      </c>
      <c r="R537" t="s">
        <v>1675</v>
      </c>
    </row>
    <row r="538" spans="1:18">
      <c r="A538">
        <v>108</v>
      </c>
      <c r="B538">
        <f>VLOOKUP(A538,year_congress_lookup!$A$1:$B$10,2)</f>
        <v>2004</v>
      </c>
      <c r="C538">
        <v>29345</v>
      </c>
      <c r="D538" s="1" t="s">
        <v>1794</v>
      </c>
      <c r="E538" t="s">
        <v>125</v>
      </c>
      <c r="F538" t="str">
        <f>VLOOKUP(E538&amp;"*",state_latlong_lookup!$A$1:$D$56,2,FALSE)</f>
        <v>ID</v>
      </c>
      <c r="G538" t="str">
        <f>VLOOKUP(E538&amp;"*",state_latlong_lookup!$A$1:$D$56,1,FALSE)</f>
        <v>IDAHO</v>
      </c>
      <c r="H538" t="str">
        <f t="shared" si="17"/>
        <v>108_ID_00</v>
      </c>
      <c r="I538">
        <f>IF(B538=2012,IF(D538="00",K538,VLOOKUP(H538,district_latlong_lookup!$A$1:$F$439,5,FALSE)),0)</f>
        <v>0</v>
      </c>
      <c r="J538">
        <f>IF(B538=2012,IF(D538="00",L538,VLOOKUP(H538,district_latlong_lookup!$A$1:$F$439,6,FALSE)),0)</f>
        <v>0</v>
      </c>
      <c r="K538">
        <f>VLOOKUP(E538&amp;"*",state_latlong_lookup!$A$1:$D$56,3,FALSE)</f>
        <v>44.239400000000003</v>
      </c>
      <c r="L538">
        <f>VLOOKUP(E538&amp;"*",state_latlong_lookup!$A$1:$D$56,4,FALSE)</f>
        <v>-114.5103</v>
      </c>
      <c r="M538">
        <v>200</v>
      </c>
      <c r="N538" t="str">
        <f t="shared" si="16"/>
        <v>Republican</v>
      </c>
      <c r="O538" t="s">
        <v>326</v>
      </c>
      <c r="P538">
        <v>0.5</v>
      </c>
      <c r="Q538">
        <v>1401000</v>
      </c>
      <c r="R538" t="s">
        <v>1676</v>
      </c>
    </row>
    <row r="539" spans="1:18">
      <c r="A539">
        <v>108</v>
      </c>
      <c r="B539">
        <f>VLOOKUP(A539,year_congress_lookup!$A$1:$B$10,2)</f>
        <v>2004</v>
      </c>
      <c r="C539">
        <v>15021</v>
      </c>
      <c r="D539" s="1" t="s">
        <v>1794</v>
      </c>
      <c r="E539" t="s">
        <v>46</v>
      </c>
      <c r="F539" t="str">
        <f>VLOOKUP(E539&amp;"*",state_latlong_lookup!$A$1:$D$56,2,FALSE)</f>
        <v>IL</v>
      </c>
      <c r="G539" t="str">
        <f>VLOOKUP(E539&amp;"*",state_latlong_lookup!$A$1:$D$56,1,FALSE)</f>
        <v>ILLINOIS</v>
      </c>
      <c r="H539" t="str">
        <f t="shared" si="17"/>
        <v>108_IL_00</v>
      </c>
      <c r="I539">
        <f>IF(B539=2012,IF(D539="00",K539,VLOOKUP(H539,district_latlong_lookup!$A$1:$F$439,5,FALSE)),0)</f>
        <v>0</v>
      </c>
      <c r="J539">
        <f>IF(B539=2012,IF(D539="00",L539,VLOOKUP(H539,district_latlong_lookup!$A$1:$F$439,6,FALSE)),0)</f>
        <v>0</v>
      </c>
      <c r="K539">
        <f>VLOOKUP(E539&amp;"*",state_latlong_lookup!$A$1:$D$56,3,FALSE)</f>
        <v>40.336300000000001</v>
      </c>
      <c r="L539">
        <f>VLOOKUP(E539&amp;"*",state_latlong_lookup!$A$1:$D$56,4,FALSE)</f>
        <v>-89.002200000000002</v>
      </c>
      <c r="M539">
        <v>100</v>
      </c>
      <c r="N539" t="str">
        <f t="shared" si="16"/>
        <v>Democrat</v>
      </c>
      <c r="O539" t="s">
        <v>316</v>
      </c>
      <c r="P539">
        <v>-0.48699999999999999</v>
      </c>
      <c r="Q539">
        <v>0</v>
      </c>
    </row>
    <row r="540" spans="1:18">
      <c r="A540">
        <v>108</v>
      </c>
      <c r="B540">
        <f>VLOOKUP(A540,year_congress_lookup!$A$1:$B$10,2)</f>
        <v>2004</v>
      </c>
      <c r="C540">
        <v>49900</v>
      </c>
      <c r="D540" s="1" t="s">
        <v>1794</v>
      </c>
      <c r="E540" t="s">
        <v>46</v>
      </c>
      <c r="F540" t="str">
        <f>VLOOKUP(E540&amp;"*",state_latlong_lookup!$A$1:$D$56,2,FALSE)</f>
        <v>IL</v>
      </c>
      <c r="G540" t="str">
        <f>VLOOKUP(E540&amp;"*",state_latlong_lookup!$A$1:$D$56,1,FALSE)</f>
        <v>ILLINOIS</v>
      </c>
      <c r="H540" t="str">
        <f t="shared" si="17"/>
        <v>108_IL_00</v>
      </c>
      <c r="I540">
        <f>IF(B540=2012,IF(D540="00",K540,VLOOKUP(H540,district_latlong_lookup!$A$1:$F$439,5,FALSE)),0)</f>
        <v>0</v>
      </c>
      <c r="J540">
        <f>IF(B540=2012,IF(D540="00",L540,VLOOKUP(H540,district_latlong_lookup!$A$1:$F$439,6,FALSE)),0)</f>
        <v>0</v>
      </c>
      <c r="K540">
        <f>VLOOKUP(E540&amp;"*",state_latlong_lookup!$A$1:$D$56,3,FALSE)</f>
        <v>40.336300000000001</v>
      </c>
      <c r="L540">
        <f>VLOOKUP(E540&amp;"*",state_latlong_lookup!$A$1:$D$56,4,FALSE)</f>
        <v>-89.002200000000002</v>
      </c>
      <c r="M540">
        <v>200</v>
      </c>
      <c r="N540" t="str">
        <f t="shared" si="16"/>
        <v>Republican</v>
      </c>
      <c r="O540" t="s">
        <v>86</v>
      </c>
      <c r="P540">
        <v>0.26300000000000001</v>
      </c>
      <c r="Q540">
        <v>5622000</v>
      </c>
      <c r="R540" t="s">
        <v>1677</v>
      </c>
    </row>
    <row r="541" spans="1:18">
      <c r="A541">
        <v>108</v>
      </c>
      <c r="B541">
        <f>VLOOKUP(A541,year_congress_lookup!$A$1:$B$10,2)</f>
        <v>2004</v>
      </c>
      <c r="C541">
        <v>49901</v>
      </c>
      <c r="D541" s="1" t="s">
        <v>1794</v>
      </c>
      <c r="E541" t="s">
        <v>45</v>
      </c>
      <c r="F541" t="str">
        <f>VLOOKUP(E541&amp;"*",state_latlong_lookup!$A$1:$D$56,2,FALSE)</f>
        <v>IN</v>
      </c>
      <c r="G541" t="str">
        <f>VLOOKUP(E541&amp;"*",state_latlong_lookup!$A$1:$D$56,1,FALSE)</f>
        <v>INDIANA</v>
      </c>
      <c r="H541" t="str">
        <f t="shared" si="17"/>
        <v>108_IN_00</v>
      </c>
      <c r="I541">
        <f>IF(B541=2012,IF(D541="00",K541,VLOOKUP(H541,district_latlong_lookup!$A$1:$F$439,5,FALSE)),0)</f>
        <v>0</v>
      </c>
      <c r="J541">
        <f>IF(B541=2012,IF(D541="00",L541,VLOOKUP(H541,district_latlong_lookup!$A$1:$F$439,6,FALSE)),0)</f>
        <v>0</v>
      </c>
      <c r="K541">
        <f>VLOOKUP(E541&amp;"*",state_latlong_lookup!$A$1:$D$56,3,FALSE)</f>
        <v>39.864699999999999</v>
      </c>
      <c r="L541">
        <f>VLOOKUP(E541&amp;"*",state_latlong_lookup!$A$1:$D$56,4,FALSE)</f>
        <v>-86.260400000000004</v>
      </c>
      <c r="M541">
        <v>100</v>
      </c>
      <c r="N541" t="str">
        <f t="shared" si="16"/>
        <v>Democrat</v>
      </c>
      <c r="O541" t="s">
        <v>205</v>
      </c>
      <c r="P541">
        <v>-0.22800000000000001</v>
      </c>
      <c r="Q541">
        <v>0</v>
      </c>
    </row>
    <row r="542" spans="1:18">
      <c r="A542">
        <v>108</v>
      </c>
      <c r="B542">
        <f>VLOOKUP(A542,year_congress_lookup!$A$1:$B$10,2)</f>
        <v>2004</v>
      </c>
      <c r="C542">
        <v>14506</v>
      </c>
      <c r="D542" s="1" t="s">
        <v>1794</v>
      </c>
      <c r="E542" t="s">
        <v>45</v>
      </c>
      <c r="F542" t="str">
        <f>VLOOKUP(E542&amp;"*",state_latlong_lookup!$A$1:$D$56,2,FALSE)</f>
        <v>IN</v>
      </c>
      <c r="G542" t="str">
        <f>VLOOKUP(E542&amp;"*",state_latlong_lookup!$A$1:$D$56,1,FALSE)</f>
        <v>INDIANA</v>
      </c>
      <c r="H542" t="str">
        <f t="shared" si="17"/>
        <v>108_IN_00</v>
      </c>
      <c r="I542">
        <f>IF(B542=2012,IF(D542="00",K542,VLOOKUP(H542,district_latlong_lookup!$A$1:$F$439,5,FALSE)),0)</f>
        <v>0</v>
      </c>
      <c r="J542">
        <f>IF(B542=2012,IF(D542="00",L542,VLOOKUP(H542,district_latlong_lookup!$A$1:$F$439,6,FALSE)),0)</f>
        <v>0</v>
      </c>
      <c r="K542">
        <f>VLOOKUP(E542&amp;"*",state_latlong_lookup!$A$1:$D$56,3,FALSE)</f>
        <v>39.864699999999999</v>
      </c>
      <c r="L542">
        <f>VLOOKUP(E542&amp;"*",state_latlong_lookup!$A$1:$D$56,4,FALSE)</f>
        <v>-86.260400000000004</v>
      </c>
      <c r="M542">
        <v>200</v>
      </c>
      <c r="N542" t="str">
        <f t="shared" si="16"/>
        <v>Republican</v>
      </c>
      <c r="O542" t="s">
        <v>227</v>
      </c>
      <c r="P542">
        <v>0.26</v>
      </c>
      <c r="Q542">
        <v>1247000</v>
      </c>
      <c r="R542" t="s">
        <v>1678</v>
      </c>
    </row>
    <row r="543" spans="1:18">
      <c r="A543">
        <v>108</v>
      </c>
      <c r="B543">
        <f>VLOOKUP(A543,year_congress_lookup!$A$1:$B$10,2)</f>
        <v>2004</v>
      </c>
      <c r="C543">
        <v>14226</v>
      </c>
      <c r="D543" s="1" t="s">
        <v>1794</v>
      </c>
      <c r="E543" t="s">
        <v>84</v>
      </c>
      <c r="F543" t="str">
        <f>VLOOKUP(E543&amp;"*",state_latlong_lookup!$A$1:$D$56,2,FALSE)</f>
        <v>IA</v>
      </c>
      <c r="G543" t="str">
        <f>VLOOKUP(E543&amp;"*",state_latlong_lookup!$A$1:$D$56,1,FALSE)</f>
        <v>IOWA</v>
      </c>
      <c r="H543" t="str">
        <f t="shared" si="17"/>
        <v>108_IA_00</v>
      </c>
      <c r="I543">
        <f>IF(B543=2012,IF(D543="00",K543,VLOOKUP(H543,district_latlong_lookup!$A$1:$F$439,5,FALSE)),0)</f>
        <v>0</v>
      </c>
      <c r="J543">
        <f>IF(B543=2012,IF(D543="00",L543,VLOOKUP(H543,district_latlong_lookup!$A$1:$F$439,6,FALSE)),0)</f>
        <v>0</v>
      </c>
      <c r="K543">
        <f>VLOOKUP(E543&amp;"*",state_latlong_lookup!$A$1:$D$56,3,FALSE)</f>
        <v>42.004600000000003</v>
      </c>
      <c r="L543">
        <f>VLOOKUP(E543&amp;"*",state_latlong_lookup!$A$1:$D$56,4,FALSE)</f>
        <v>-93.213999999999999</v>
      </c>
      <c r="M543">
        <v>200</v>
      </c>
      <c r="N543" t="str">
        <f t="shared" si="16"/>
        <v>Republican</v>
      </c>
      <c r="O543" t="s">
        <v>261</v>
      </c>
      <c r="P543">
        <v>0.39200000000000002</v>
      </c>
      <c r="Q543">
        <v>1001000</v>
      </c>
      <c r="R543" t="s">
        <v>1679</v>
      </c>
    </row>
    <row r="544" spans="1:18">
      <c r="A544">
        <v>108</v>
      </c>
      <c r="B544">
        <f>VLOOKUP(A544,year_congress_lookup!$A$1:$B$10,2)</f>
        <v>2004</v>
      </c>
      <c r="C544">
        <v>14230</v>
      </c>
      <c r="D544" s="1" t="s">
        <v>1794</v>
      </c>
      <c r="E544" t="s">
        <v>84</v>
      </c>
      <c r="F544" t="str">
        <f>VLOOKUP(E544&amp;"*",state_latlong_lookup!$A$1:$D$56,2,FALSE)</f>
        <v>IA</v>
      </c>
      <c r="G544" t="str">
        <f>VLOOKUP(E544&amp;"*",state_latlong_lookup!$A$1:$D$56,1,FALSE)</f>
        <v>IOWA</v>
      </c>
      <c r="H544" t="str">
        <f t="shared" si="17"/>
        <v>108_IA_00</v>
      </c>
      <c r="I544">
        <f>IF(B544=2012,IF(D544="00",K544,VLOOKUP(H544,district_latlong_lookup!$A$1:$F$439,5,FALSE)),0)</f>
        <v>0</v>
      </c>
      <c r="J544">
        <f>IF(B544=2012,IF(D544="00",L544,VLOOKUP(H544,district_latlong_lookup!$A$1:$F$439,6,FALSE)),0)</f>
        <v>0</v>
      </c>
      <c r="K544">
        <f>VLOOKUP(E544&amp;"*",state_latlong_lookup!$A$1:$D$56,3,FALSE)</f>
        <v>42.004600000000003</v>
      </c>
      <c r="L544">
        <f>VLOOKUP(E544&amp;"*",state_latlong_lookup!$A$1:$D$56,4,FALSE)</f>
        <v>-93.213999999999999</v>
      </c>
      <c r="M544">
        <v>100</v>
      </c>
      <c r="N544" t="str">
        <f t="shared" si="16"/>
        <v>Democrat</v>
      </c>
      <c r="O544" t="s">
        <v>262</v>
      </c>
      <c r="P544">
        <v>-0.497</v>
      </c>
      <c r="Q544">
        <v>0</v>
      </c>
      <c r="R544" t="s">
        <v>1680</v>
      </c>
    </row>
    <row r="545" spans="1:18">
      <c r="A545">
        <v>108</v>
      </c>
      <c r="B545">
        <f>VLOOKUP(A545,year_congress_lookup!$A$1:$B$10,2)</f>
        <v>2004</v>
      </c>
      <c r="C545">
        <v>29523</v>
      </c>
      <c r="D545" s="1" t="s">
        <v>1794</v>
      </c>
      <c r="E545" t="s">
        <v>105</v>
      </c>
      <c r="F545" t="str">
        <f>VLOOKUP(E545&amp;"*",state_latlong_lookup!$A$1:$D$56,2,FALSE)</f>
        <v>KS</v>
      </c>
      <c r="G545" t="str">
        <f>VLOOKUP(E545&amp;"*",state_latlong_lookup!$A$1:$D$56,1,FALSE)</f>
        <v>KANSAS</v>
      </c>
      <c r="H545" t="str">
        <f t="shared" si="17"/>
        <v>108_KS_00</v>
      </c>
      <c r="I545">
        <f>IF(B545=2012,IF(D545="00",K545,VLOOKUP(H545,district_latlong_lookup!$A$1:$F$439,5,FALSE)),0)</f>
        <v>0</v>
      </c>
      <c r="J545">
        <f>IF(B545=2012,IF(D545="00",L545,VLOOKUP(H545,district_latlong_lookup!$A$1:$F$439,6,FALSE)),0)</f>
        <v>0</v>
      </c>
      <c r="K545">
        <f>VLOOKUP(E545&amp;"*",state_latlong_lookup!$A$1:$D$56,3,FALSE)</f>
        <v>38.511099999999999</v>
      </c>
      <c r="L545">
        <f>VLOOKUP(E545&amp;"*",state_latlong_lookup!$A$1:$D$56,4,FALSE)</f>
        <v>-96.8005</v>
      </c>
      <c r="M545">
        <v>200</v>
      </c>
      <c r="N545" t="str">
        <f t="shared" si="16"/>
        <v>Republican</v>
      </c>
      <c r="O545" t="s">
        <v>317</v>
      </c>
      <c r="P545">
        <v>0.44</v>
      </c>
      <c r="Q545">
        <v>512000</v>
      </c>
      <c r="R545" t="s">
        <v>1251</v>
      </c>
    </row>
    <row r="546" spans="1:18">
      <c r="A546">
        <v>108</v>
      </c>
      <c r="B546">
        <f>VLOOKUP(A546,year_congress_lookup!$A$1:$B$10,2)</f>
        <v>2004</v>
      </c>
      <c r="C546">
        <v>14852</v>
      </c>
      <c r="D546" s="1" t="s">
        <v>1794</v>
      </c>
      <c r="E546" t="s">
        <v>105</v>
      </c>
      <c r="F546" t="str">
        <f>VLOOKUP(E546&amp;"*",state_latlong_lookup!$A$1:$D$56,2,FALSE)</f>
        <v>KS</v>
      </c>
      <c r="G546" t="str">
        <f>VLOOKUP(E546&amp;"*",state_latlong_lookup!$A$1:$D$56,1,FALSE)</f>
        <v>KANSAS</v>
      </c>
      <c r="H546" t="str">
        <f t="shared" si="17"/>
        <v>108_KS_00</v>
      </c>
      <c r="I546">
        <f>IF(B546=2012,IF(D546="00",K546,VLOOKUP(H546,district_latlong_lookup!$A$1:$F$439,5,FALSE)),0)</f>
        <v>0</v>
      </c>
      <c r="J546">
        <f>IF(B546=2012,IF(D546="00",L546,VLOOKUP(H546,district_latlong_lookup!$A$1:$F$439,6,FALSE)),0)</f>
        <v>0</v>
      </c>
      <c r="K546">
        <f>VLOOKUP(E546&amp;"*",state_latlong_lookup!$A$1:$D$56,3,FALSE)</f>
        <v>38.511099999999999</v>
      </c>
      <c r="L546">
        <f>VLOOKUP(E546&amp;"*",state_latlong_lookup!$A$1:$D$56,4,FALSE)</f>
        <v>-96.8005</v>
      </c>
      <c r="M546">
        <v>200</v>
      </c>
      <c r="N546" t="str">
        <f t="shared" si="16"/>
        <v>Republican</v>
      </c>
      <c r="O546" t="s">
        <v>318</v>
      </c>
      <c r="P546">
        <v>0.4</v>
      </c>
      <c r="Q546">
        <v>530500</v>
      </c>
      <c r="R546" t="s">
        <v>1252</v>
      </c>
    </row>
    <row r="547" spans="1:18">
      <c r="A547">
        <v>108</v>
      </c>
      <c r="B547">
        <f>VLOOKUP(A547,year_congress_lookup!$A$1:$B$10,2)</f>
        <v>2004</v>
      </c>
      <c r="C547">
        <v>15406</v>
      </c>
      <c r="D547" s="1" t="s">
        <v>1794</v>
      </c>
      <c r="E547" t="s">
        <v>25</v>
      </c>
      <c r="F547" t="str">
        <f>VLOOKUP(E547&amp;"*",state_latlong_lookup!$A$1:$D$56,2,FALSE)</f>
        <v>KY</v>
      </c>
      <c r="G547" t="str">
        <f>VLOOKUP(E547&amp;"*",state_latlong_lookup!$A$1:$D$56,1,FALSE)</f>
        <v>KENTUCKY</v>
      </c>
      <c r="H547" t="str">
        <f t="shared" si="17"/>
        <v>108_KY_00</v>
      </c>
      <c r="I547">
        <f>IF(B547=2012,IF(D547="00",K547,VLOOKUP(H547,district_latlong_lookup!$A$1:$F$439,5,FALSE)),0)</f>
        <v>0</v>
      </c>
      <c r="J547">
        <f>IF(B547=2012,IF(D547="00",L547,VLOOKUP(H547,district_latlong_lookup!$A$1:$F$439,6,FALSE)),0)</f>
        <v>0</v>
      </c>
      <c r="K547">
        <f>VLOOKUP(E547&amp;"*",state_latlong_lookup!$A$1:$D$56,3,FALSE)</f>
        <v>37.668999999999997</v>
      </c>
      <c r="L547">
        <f>VLOOKUP(E547&amp;"*",state_latlong_lookup!$A$1:$D$56,4,FALSE)</f>
        <v>-84.651399999999995</v>
      </c>
      <c r="M547">
        <v>200</v>
      </c>
      <c r="N547" t="str">
        <f t="shared" si="16"/>
        <v>Republican</v>
      </c>
      <c r="O547" t="s">
        <v>327</v>
      </c>
      <c r="P547">
        <v>0.61599999999999999</v>
      </c>
      <c r="Q547">
        <v>919500</v>
      </c>
      <c r="R547" t="s">
        <v>1253</v>
      </c>
    </row>
    <row r="548" spans="1:18">
      <c r="A548">
        <v>108</v>
      </c>
      <c r="B548">
        <f>VLOOKUP(A548,year_congress_lookup!$A$1:$B$10,2)</f>
        <v>2004</v>
      </c>
      <c r="C548">
        <v>14921</v>
      </c>
      <c r="D548" s="1" t="s">
        <v>1794</v>
      </c>
      <c r="E548" t="s">
        <v>25</v>
      </c>
      <c r="F548" t="str">
        <f>VLOOKUP(E548&amp;"*",state_latlong_lookup!$A$1:$D$56,2,FALSE)</f>
        <v>KY</v>
      </c>
      <c r="G548" t="str">
        <f>VLOOKUP(E548&amp;"*",state_latlong_lookup!$A$1:$D$56,1,FALSE)</f>
        <v>KENTUCKY</v>
      </c>
      <c r="H548" t="str">
        <f t="shared" si="17"/>
        <v>108_KY_00</v>
      </c>
      <c r="I548">
        <f>IF(B548=2012,IF(D548="00",K548,VLOOKUP(H548,district_latlong_lookup!$A$1:$F$439,5,FALSE)),0)</f>
        <v>0</v>
      </c>
      <c r="J548">
        <f>IF(B548=2012,IF(D548="00",L548,VLOOKUP(H548,district_latlong_lookup!$A$1:$F$439,6,FALSE)),0)</f>
        <v>0</v>
      </c>
      <c r="K548">
        <f>VLOOKUP(E548&amp;"*",state_latlong_lookup!$A$1:$D$56,3,FALSE)</f>
        <v>37.668999999999997</v>
      </c>
      <c r="L548">
        <f>VLOOKUP(E548&amp;"*",state_latlong_lookup!$A$1:$D$56,4,FALSE)</f>
        <v>-84.651399999999995</v>
      </c>
      <c r="M548">
        <v>200</v>
      </c>
      <c r="N548" t="str">
        <f t="shared" si="16"/>
        <v>Republican</v>
      </c>
      <c r="O548" t="s">
        <v>126</v>
      </c>
      <c r="P548">
        <v>0.45800000000000002</v>
      </c>
      <c r="Q548">
        <v>871500</v>
      </c>
      <c r="R548" t="s">
        <v>1254</v>
      </c>
    </row>
    <row r="549" spans="1:18">
      <c r="A549">
        <v>108</v>
      </c>
      <c r="B549">
        <f>VLOOKUP(A549,year_congress_lookup!$A$1:$B$10,2)</f>
        <v>2004</v>
      </c>
      <c r="C549">
        <v>13056</v>
      </c>
      <c r="D549" s="1" t="s">
        <v>1794</v>
      </c>
      <c r="E549" t="s">
        <v>42</v>
      </c>
      <c r="F549" t="str">
        <f>VLOOKUP(E549&amp;"*",state_latlong_lookup!$A$1:$D$56,2,FALSE)</f>
        <v>LA</v>
      </c>
      <c r="G549" t="str">
        <f>VLOOKUP(E549&amp;"*",state_latlong_lookup!$A$1:$D$56,1,FALSE)</f>
        <v>LOUISIANNA</v>
      </c>
      <c r="H549" t="str">
        <f t="shared" si="17"/>
        <v>108_LA_00</v>
      </c>
      <c r="I549">
        <f>IF(B549=2012,IF(D549="00",K549,VLOOKUP(H549,district_latlong_lookup!$A$1:$F$439,5,FALSE)),0)</f>
        <v>0</v>
      </c>
      <c r="J549">
        <f>IF(B549=2012,IF(D549="00",L549,VLOOKUP(H549,district_latlong_lookup!$A$1:$F$439,6,FALSE)),0)</f>
        <v>0</v>
      </c>
      <c r="K549">
        <f>VLOOKUP(E549&amp;"*",state_latlong_lookup!$A$1:$D$56,3,FALSE)</f>
        <v>31.180099999999999</v>
      </c>
      <c r="L549">
        <f>VLOOKUP(E549&amp;"*",state_latlong_lookup!$A$1:$D$56,4,FALSE)</f>
        <v>-91.874899999999997</v>
      </c>
      <c r="M549">
        <v>100</v>
      </c>
      <c r="N549" t="str">
        <f t="shared" si="16"/>
        <v>Democrat</v>
      </c>
      <c r="O549" t="s">
        <v>263</v>
      </c>
      <c r="P549">
        <v>-0.113</v>
      </c>
      <c r="Q549">
        <v>510500</v>
      </c>
      <c r="R549" t="s">
        <v>1255</v>
      </c>
    </row>
    <row r="550" spans="1:18">
      <c r="A550">
        <v>108</v>
      </c>
      <c r="B550">
        <f>VLOOKUP(A550,year_congress_lookup!$A$1:$B$10,2)</f>
        <v>2004</v>
      </c>
      <c r="C550">
        <v>49702</v>
      </c>
      <c r="D550" s="1" t="s">
        <v>1794</v>
      </c>
      <c r="E550" t="s">
        <v>42</v>
      </c>
      <c r="F550" t="str">
        <f>VLOOKUP(E550&amp;"*",state_latlong_lookup!$A$1:$D$56,2,FALSE)</f>
        <v>LA</v>
      </c>
      <c r="G550" t="str">
        <f>VLOOKUP(E550&amp;"*",state_latlong_lookup!$A$1:$D$56,1,FALSE)</f>
        <v>LOUISIANNA</v>
      </c>
      <c r="H550" t="str">
        <f t="shared" si="17"/>
        <v>108_LA_00</v>
      </c>
      <c r="I550">
        <f>IF(B550=2012,IF(D550="00",K550,VLOOKUP(H550,district_latlong_lookup!$A$1:$F$439,5,FALSE)),0)</f>
        <v>0</v>
      </c>
      <c r="J550">
        <f>IF(B550=2012,IF(D550="00",L550,VLOOKUP(H550,district_latlong_lookup!$A$1:$F$439,6,FALSE)),0)</f>
        <v>0</v>
      </c>
      <c r="K550">
        <f>VLOOKUP(E550&amp;"*",state_latlong_lookup!$A$1:$D$56,3,FALSE)</f>
        <v>31.180099999999999</v>
      </c>
      <c r="L550">
        <f>VLOOKUP(E550&amp;"*",state_latlong_lookup!$A$1:$D$56,4,FALSE)</f>
        <v>-91.874899999999997</v>
      </c>
      <c r="M550">
        <v>100</v>
      </c>
      <c r="N550" t="str">
        <f t="shared" si="16"/>
        <v>Democrat</v>
      </c>
      <c r="O550" t="s">
        <v>319</v>
      </c>
      <c r="P550">
        <v>-0.24099999999999999</v>
      </c>
      <c r="Q550">
        <v>10000</v>
      </c>
    </row>
    <row r="551" spans="1:18">
      <c r="A551">
        <v>108</v>
      </c>
      <c r="B551">
        <f>VLOOKUP(A551,year_congress_lookup!$A$1:$B$10,2)</f>
        <v>2004</v>
      </c>
      <c r="C551">
        <v>49703</v>
      </c>
      <c r="D551" s="1" t="s">
        <v>1794</v>
      </c>
      <c r="E551" t="s">
        <v>49</v>
      </c>
      <c r="F551" t="str">
        <f>VLOOKUP(E551&amp;"*",state_latlong_lookup!$A$1:$D$56,2,FALSE)</f>
        <v>ME</v>
      </c>
      <c r="G551" t="str">
        <f>VLOOKUP(E551&amp;"*",state_latlong_lookup!$A$1:$D$56,1,FALSE)</f>
        <v>MAINE</v>
      </c>
      <c r="H551" t="str">
        <f t="shared" si="17"/>
        <v>108_ME_00</v>
      </c>
      <c r="I551">
        <f>IF(B551=2012,IF(D551="00",K551,VLOOKUP(H551,district_latlong_lookup!$A$1:$F$439,5,FALSE)),0)</f>
        <v>0</v>
      </c>
      <c r="J551">
        <f>IF(B551=2012,IF(D551="00",L551,VLOOKUP(H551,district_latlong_lookup!$A$1:$F$439,6,FALSE)),0)</f>
        <v>0</v>
      </c>
      <c r="K551">
        <f>VLOOKUP(E551&amp;"*",state_latlong_lookup!$A$1:$D$56,3,FALSE)</f>
        <v>44.607399999999998</v>
      </c>
      <c r="L551">
        <f>VLOOKUP(E551&amp;"*",state_latlong_lookup!$A$1:$D$56,4,FALSE)</f>
        <v>-69.3977</v>
      </c>
      <c r="M551">
        <v>200</v>
      </c>
      <c r="N551" t="str">
        <f t="shared" si="16"/>
        <v>Republican</v>
      </c>
      <c r="O551" t="s">
        <v>320</v>
      </c>
      <c r="P551">
        <v>6.2E-2</v>
      </c>
      <c r="Q551">
        <v>10000</v>
      </c>
    </row>
    <row r="552" spans="1:18">
      <c r="A552">
        <v>108</v>
      </c>
      <c r="B552">
        <f>VLOOKUP(A552,year_congress_lookup!$A$1:$B$10,2)</f>
        <v>2004</v>
      </c>
      <c r="C552">
        <v>14661</v>
      </c>
      <c r="D552" s="1" t="s">
        <v>1794</v>
      </c>
      <c r="E552" t="s">
        <v>49</v>
      </c>
      <c r="F552" t="str">
        <f>VLOOKUP(E552&amp;"*",state_latlong_lookup!$A$1:$D$56,2,FALSE)</f>
        <v>ME</v>
      </c>
      <c r="G552" t="str">
        <f>VLOOKUP(E552&amp;"*",state_latlong_lookup!$A$1:$D$56,1,FALSE)</f>
        <v>MAINE</v>
      </c>
      <c r="H552" t="str">
        <f t="shared" si="17"/>
        <v>108_ME_00</v>
      </c>
      <c r="I552">
        <f>IF(B552=2012,IF(D552="00",K552,VLOOKUP(H552,district_latlong_lookup!$A$1:$F$439,5,FALSE)),0)</f>
        <v>0</v>
      </c>
      <c r="J552">
        <f>IF(B552=2012,IF(D552="00",L552,VLOOKUP(H552,district_latlong_lookup!$A$1:$F$439,6,FALSE)),0)</f>
        <v>0</v>
      </c>
      <c r="K552">
        <f>VLOOKUP(E552&amp;"*",state_latlong_lookup!$A$1:$D$56,3,FALSE)</f>
        <v>44.607399999999998</v>
      </c>
      <c r="L552">
        <f>VLOOKUP(E552&amp;"*",state_latlong_lookup!$A$1:$D$56,4,FALSE)</f>
        <v>-69.3977</v>
      </c>
      <c r="M552">
        <v>200</v>
      </c>
      <c r="N552" t="str">
        <f t="shared" si="16"/>
        <v>Republican</v>
      </c>
      <c r="O552" t="s">
        <v>302</v>
      </c>
      <c r="P552">
        <v>3.6999999999999998E-2</v>
      </c>
      <c r="Q552">
        <v>10000</v>
      </c>
    </row>
    <row r="553" spans="1:18">
      <c r="A553">
        <v>108</v>
      </c>
      <c r="B553">
        <f>VLOOKUP(A553,year_congress_lookup!$A$1:$B$10,2)</f>
        <v>2004</v>
      </c>
      <c r="C553">
        <v>14440</v>
      </c>
      <c r="D553" s="1" t="s">
        <v>1794</v>
      </c>
      <c r="E553" t="s">
        <v>5</v>
      </c>
      <c r="F553" t="str">
        <f>VLOOKUP(E553&amp;"*",state_latlong_lookup!$A$1:$D$56,2,FALSE)</f>
        <v>MD</v>
      </c>
      <c r="G553" t="str">
        <f>VLOOKUP(E553&amp;"*",state_latlong_lookup!$A$1:$D$56,1,FALSE)</f>
        <v>MARYLAND</v>
      </c>
      <c r="H553" t="str">
        <f t="shared" si="17"/>
        <v>108_MD_00</v>
      </c>
      <c r="I553">
        <f>IF(B553=2012,IF(D553="00",K553,VLOOKUP(H553,district_latlong_lookup!$A$1:$F$439,5,FALSE)),0)</f>
        <v>0</v>
      </c>
      <c r="J553">
        <f>IF(B553=2012,IF(D553="00",L553,VLOOKUP(H553,district_latlong_lookup!$A$1:$F$439,6,FALSE)),0)</f>
        <v>0</v>
      </c>
      <c r="K553">
        <f>VLOOKUP(E553&amp;"*",state_latlong_lookup!$A$1:$D$56,3,FALSE)</f>
        <v>39.072400000000002</v>
      </c>
      <c r="L553">
        <f>VLOOKUP(E553&amp;"*",state_latlong_lookup!$A$1:$D$56,4,FALSE)</f>
        <v>-76.790199999999999</v>
      </c>
      <c r="M553">
        <v>100</v>
      </c>
      <c r="N553" t="str">
        <f t="shared" si="16"/>
        <v>Democrat</v>
      </c>
      <c r="O553" t="s">
        <v>266</v>
      </c>
      <c r="P553">
        <v>-0.40600000000000003</v>
      </c>
      <c r="Q553">
        <v>213500</v>
      </c>
      <c r="R553" t="s">
        <v>1256</v>
      </c>
    </row>
    <row r="554" spans="1:18">
      <c r="A554">
        <v>108</v>
      </c>
      <c r="B554">
        <f>VLOOKUP(A554,year_congress_lookup!$A$1:$B$10,2)</f>
        <v>2004</v>
      </c>
      <c r="C554">
        <v>13039</v>
      </c>
      <c r="D554" s="1" t="s">
        <v>1794</v>
      </c>
      <c r="E554" t="s">
        <v>5</v>
      </c>
      <c r="F554" t="str">
        <f>VLOOKUP(E554&amp;"*",state_latlong_lookup!$A$1:$D$56,2,FALSE)</f>
        <v>MD</v>
      </c>
      <c r="G554" t="str">
        <f>VLOOKUP(E554&amp;"*",state_latlong_lookup!$A$1:$D$56,1,FALSE)</f>
        <v>MARYLAND</v>
      </c>
      <c r="H554" t="str">
        <f t="shared" si="17"/>
        <v>108_MD_00</v>
      </c>
      <c r="I554">
        <f>IF(B554=2012,IF(D554="00",K554,VLOOKUP(H554,district_latlong_lookup!$A$1:$F$439,5,FALSE)),0)</f>
        <v>0</v>
      </c>
      <c r="J554">
        <f>IF(B554=2012,IF(D554="00",L554,VLOOKUP(H554,district_latlong_lookup!$A$1:$F$439,6,FALSE)),0)</f>
        <v>0</v>
      </c>
      <c r="K554">
        <f>VLOOKUP(E554&amp;"*",state_latlong_lookup!$A$1:$D$56,3,FALSE)</f>
        <v>39.072400000000002</v>
      </c>
      <c r="L554">
        <f>VLOOKUP(E554&amp;"*",state_latlong_lookup!$A$1:$D$56,4,FALSE)</f>
        <v>-76.790199999999999</v>
      </c>
      <c r="M554">
        <v>100</v>
      </c>
      <c r="N554" t="str">
        <f t="shared" si="16"/>
        <v>Democrat</v>
      </c>
      <c r="O554" t="s">
        <v>228</v>
      </c>
      <c r="P554">
        <v>-0.48499999999999999</v>
      </c>
      <c r="Q554">
        <v>476500</v>
      </c>
      <c r="R554" t="s">
        <v>1257</v>
      </c>
    </row>
    <row r="555" spans="1:18">
      <c r="A555">
        <v>108</v>
      </c>
      <c r="B555">
        <f>VLOOKUP(A555,year_congress_lookup!$A$1:$B$10,2)</f>
        <v>2004</v>
      </c>
      <c r="C555">
        <v>10808</v>
      </c>
      <c r="D555" s="1" t="s">
        <v>1794</v>
      </c>
      <c r="E555" t="s">
        <v>6</v>
      </c>
      <c r="F555" t="str">
        <f>VLOOKUP(E555&amp;"*",state_latlong_lookup!$A$1:$D$56,2,FALSE)</f>
        <v>MA</v>
      </c>
      <c r="G555" t="str">
        <f>VLOOKUP(E555&amp;"*",state_latlong_lookup!$A$1:$D$56,1,FALSE)</f>
        <v>MASSACHUSETTS</v>
      </c>
      <c r="H555" t="str">
        <f t="shared" si="17"/>
        <v>108_MA_00</v>
      </c>
      <c r="I555">
        <f>IF(B555=2012,IF(D555="00",K555,VLOOKUP(H555,district_latlong_lookup!$A$1:$F$439,5,FALSE)),0)</f>
        <v>0</v>
      </c>
      <c r="J555">
        <f>IF(B555=2012,IF(D555="00",L555,VLOOKUP(H555,district_latlong_lookup!$A$1:$F$439,6,FALSE)),0)</f>
        <v>0</v>
      </c>
      <c r="K555">
        <f>VLOOKUP(E555&amp;"*",state_latlong_lookup!$A$1:$D$56,3,FALSE)</f>
        <v>42.237299999999998</v>
      </c>
      <c r="L555">
        <f>VLOOKUP(E555&amp;"*",state_latlong_lookup!$A$1:$D$56,4,FALSE)</f>
        <v>-71.531400000000005</v>
      </c>
      <c r="M555">
        <v>100</v>
      </c>
      <c r="N555" t="str">
        <f t="shared" si="16"/>
        <v>Democrat</v>
      </c>
      <c r="O555" t="s">
        <v>247</v>
      </c>
      <c r="P555">
        <v>-0.49299999999999999</v>
      </c>
      <c r="Q555">
        <v>555500</v>
      </c>
      <c r="R555" t="s">
        <v>1258</v>
      </c>
    </row>
    <row r="556" spans="1:18">
      <c r="A556">
        <v>108</v>
      </c>
      <c r="B556">
        <f>VLOOKUP(A556,year_congress_lookup!$A$1:$B$10,2)</f>
        <v>2004</v>
      </c>
      <c r="C556">
        <v>14920</v>
      </c>
      <c r="D556" s="1" t="s">
        <v>1794</v>
      </c>
      <c r="E556" t="s">
        <v>6</v>
      </c>
      <c r="F556" t="str">
        <f>VLOOKUP(E556&amp;"*",state_latlong_lookup!$A$1:$D$56,2,FALSE)</f>
        <v>MA</v>
      </c>
      <c r="G556" t="str">
        <f>VLOOKUP(E556&amp;"*",state_latlong_lookup!$A$1:$D$56,1,FALSE)</f>
        <v>MASSACHUSETTS</v>
      </c>
      <c r="H556" t="str">
        <f t="shared" si="17"/>
        <v>108_MA_00</v>
      </c>
      <c r="I556">
        <f>IF(B556=2012,IF(D556="00",K556,VLOOKUP(H556,district_latlong_lookup!$A$1:$F$439,5,FALSE)),0)</f>
        <v>0</v>
      </c>
      <c r="J556">
        <f>IF(B556=2012,IF(D556="00",L556,VLOOKUP(H556,district_latlong_lookup!$A$1:$F$439,6,FALSE)),0)</f>
        <v>0</v>
      </c>
      <c r="K556">
        <f>VLOOKUP(E556&amp;"*",state_latlong_lookup!$A$1:$D$56,3,FALSE)</f>
        <v>42.237299999999998</v>
      </c>
      <c r="L556">
        <f>VLOOKUP(E556&amp;"*",state_latlong_lookup!$A$1:$D$56,4,FALSE)</f>
        <v>-71.531400000000005</v>
      </c>
      <c r="M556">
        <v>100</v>
      </c>
      <c r="N556" t="str">
        <f t="shared" si="16"/>
        <v>Democrat</v>
      </c>
      <c r="O556" t="s">
        <v>267</v>
      </c>
      <c r="P556">
        <v>-0.41099999999999998</v>
      </c>
      <c r="Q556">
        <v>485000</v>
      </c>
      <c r="R556" t="s">
        <v>1259</v>
      </c>
    </row>
    <row r="557" spans="1:18">
      <c r="A557">
        <v>108</v>
      </c>
      <c r="B557">
        <f>VLOOKUP(A557,year_congress_lookup!$A$1:$B$10,2)</f>
        <v>2004</v>
      </c>
      <c r="C557">
        <v>29732</v>
      </c>
      <c r="D557" s="1" t="s">
        <v>1794</v>
      </c>
      <c r="E557" t="s">
        <v>64</v>
      </c>
      <c r="F557" t="str">
        <f>VLOOKUP(E557&amp;"*",state_latlong_lookup!$A$1:$D$56,2,FALSE)</f>
        <v>MI</v>
      </c>
      <c r="G557" t="str">
        <f>VLOOKUP(E557&amp;"*",state_latlong_lookup!$A$1:$D$56,1,FALSE)</f>
        <v>MICHIGAN</v>
      </c>
      <c r="H557" t="str">
        <f t="shared" si="17"/>
        <v>108_MI_00</v>
      </c>
      <c r="I557">
        <f>IF(B557=2012,IF(D557="00",K557,VLOOKUP(H557,district_latlong_lookup!$A$1:$F$439,5,FALSE)),0)</f>
        <v>0</v>
      </c>
      <c r="J557">
        <f>IF(B557=2012,IF(D557="00",L557,VLOOKUP(H557,district_latlong_lookup!$A$1:$F$439,6,FALSE)),0)</f>
        <v>0</v>
      </c>
      <c r="K557">
        <f>VLOOKUP(E557&amp;"*",state_latlong_lookup!$A$1:$D$56,3,FALSE)</f>
        <v>43.3504</v>
      </c>
      <c r="L557">
        <f>VLOOKUP(E557&amp;"*",state_latlong_lookup!$A$1:$D$56,4,FALSE)</f>
        <v>-84.560299999999998</v>
      </c>
      <c r="M557">
        <v>100</v>
      </c>
      <c r="N557" t="str">
        <f t="shared" si="16"/>
        <v>Democrat</v>
      </c>
      <c r="O557" t="s">
        <v>336</v>
      </c>
      <c r="P557">
        <v>-0.434</v>
      </c>
      <c r="Q557">
        <v>274500</v>
      </c>
      <c r="R557" t="s">
        <v>1260</v>
      </c>
    </row>
    <row r="558" spans="1:18">
      <c r="A558">
        <v>108</v>
      </c>
      <c r="B558">
        <f>VLOOKUP(A558,year_congress_lookup!$A$1:$B$10,2)</f>
        <v>2004</v>
      </c>
      <c r="C558">
        <v>14709</v>
      </c>
      <c r="D558" s="1" t="s">
        <v>1794</v>
      </c>
      <c r="E558" t="s">
        <v>64</v>
      </c>
      <c r="F558" t="str">
        <f>VLOOKUP(E558&amp;"*",state_latlong_lookup!$A$1:$D$56,2,FALSE)</f>
        <v>MI</v>
      </c>
      <c r="G558" t="str">
        <f>VLOOKUP(E558&amp;"*",state_latlong_lookup!$A$1:$D$56,1,FALSE)</f>
        <v>MICHIGAN</v>
      </c>
      <c r="H558" t="str">
        <f t="shared" si="17"/>
        <v>108_MI_00</v>
      </c>
      <c r="I558">
        <f>IF(B558=2012,IF(D558="00",K558,VLOOKUP(H558,district_latlong_lookup!$A$1:$F$439,5,FALSE)),0)</f>
        <v>0</v>
      </c>
      <c r="J558">
        <f>IF(B558=2012,IF(D558="00",L558,VLOOKUP(H558,district_latlong_lookup!$A$1:$F$439,6,FALSE)),0)</f>
        <v>0</v>
      </c>
      <c r="K558">
        <f>VLOOKUP(E558&amp;"*",state_latlong_lookup!$A$1:$D$56,3,FALSE)</f>
        <v>43.3504</v>
      </c>
      <c r="L558">
        <f>VLOOKUP(E558&amp;"*",state_latlong_lookup!$A$1:$D$56,4,FALSE)</f>
        <v>-84.560299999999998</v>
      </c>
      <c r="M558">
        <v>100</v>
      </c>
      <c r="N558" t="str">
        <f t="shared" si="16"/>
        <v>Democrat</v>
      </c>
      <c r="O558" t="s">
        <v>248</v>
      </c>
      <c r="P558">
        <v>-0.44900000000000001</v>
      </c>
      <c r="Q558">
        <v>525000</v>
      </c>
      <c r="R558" t="s">
        <v>1261</v>
      </c>
    </row>
    <row r="559" spans="1:18">
      <c r="A559">
        <v>108</v>
      </c>
      <c r="B559">
        <f>VLOOKUP(A559,year_congress_lookup!$A$1:$B$10,2)</f>
        <v>2004</v>
      </c>
      <c r="C559">
        <v>40101</v>
      </c>
      <c r="D559" s="1" t="s">
        <v>1794</v>
      </c>
      <c r="E559" t="s">
        <v>98</v>
      </c>
      <c r="F559" t="str">
        <f>VLOOKUP(E559&amp;"*",state_latlong_lookup!$A$1:$D$56,2,FALSE)</f>
        <v>MN</v>
      </c>
      <c r="G559" t="str">
        <f>VLOOKUP(E559&amp;"*",state_latlong_lookup!$A$1:$D$56,1,FALSE)</f>
        <v>MINNESOTA</v>
      </c>
      <c r="H559" t="str">
        <f t="shared" si="17"/>
        <v>108_MN_00</v>
      </c>
      <c r="I559">
        <f>IF(B559=2012,IF(D559="00",K559,VLOOKUP(H559,district_latlong_lookup!$A$1:$F$439,5,FALSE)),0)</f>
        <v>0</v>
      </c>
      <c r="J559">
        <f>IF(B559=2012,IF(D559="00",L559,VLOOKUP(H559,district_latlong_lookup!$A$1:$F$439,6,FALSE)),0)</f>
        <v>0</v>
      </c>
      <c r="K559">
        <f>VLOOKUP(E559&amp;"*",state_latlong_lookup!$A$1:$D$56,3,FALSE)</f>
        <v>45.732599999999998</v>
      </c>
      <c r="L559">
        <f>VLOOKUP(E559&amp;"*",state_latlong_lookup!$A$1:$D$56,4,FALSE)</f>
        <v>-93.919600000000003</v>
      </c>
      <c r="M559">
        <v>100</v>
      </c>
      <c r="N559" t="str">
        <f t="shared" si="16"/>
        <v>Democrat</v>
      </c>
      <c r="O559" t="s">
        <v>38</v>
      </c>
      <c r="P559">
        <v>-0.48699999999999999</v>
      </c>
      <c r="Q559">
        <v>1702000</v>
      </c>
      <c r="R559" t="s">
        <v>1262</v>
      </c>
    </row>
    <row r="560" spans="1:18">
      <c r="A560">
        <v>108</v>
      </c>
      <c r="B560">
        <f>VLOOKUP(A560,year_congress_lookup!$A$1:$B$10,2)</f>
        <v>2004</v>
      </c>
      <c r="C560">
        <v>40302</v>
      </c>
      <c r="D560" s="1" t="s">
        <v>1794</v>
      </c>
      <c r="E560" t="s">
        <v>98</v>
      </c>
      <c r="F560" t="str">
        <f>VLOOKUP(E560&amp;"*",state_latlong_lookup!$A$1:$D$56,2,FALSE)</f>
        <v>MN</v>
      </c>
      <c r="G560" t="str">
        <f>VLOOKUP(E560&amp;"*",state_latlong_lookup!$A$1:$D$56,1,FALSE)</f>
        <v>MINNESOTA</v>
      </c>
      <c r="H560" t="str">
        <f t="shared" si="17"/>
        <v>108_MN_00</v>
      </c>
      <c r="I560">
        <f>IF(B560=2012,IF(D560="00",K560,VLOOKUP(H560,district_latlong_lookup!$A$1:$F$439,5,FALSE)),0)</f>
        <v>0</v>
      </c>
      <c r="J560">
        <f>IF(B560=2012,IF(D560="00",L560,VLOOKUP(H560,district_latlong_lookup!$A$1:$F$439,6,FALSE)),0)</f>
        <v>0</v>
      </c>
      <c r="K560">
        <f>VLOOKUP(E560&amp;"*",state_latlong_lookup!$A$1:$D$56,3,FALSE)</f>
        <v>45.732599999999998</v>
      </c>
      <c r="L560">
        <f>VLOOKUP(E560&amp;"*",state_latlong_lookup!$A$1:$D$56,4,FALSE)</f>
        <v>-93.919600000000003</v>
      </c>
      <c r="M560">
        <v>200</v>
      </c>
      <c r="N560" t="str">
        <f t="shared" si="16"/>
        <v>Republican</v>
      </c>
      <c r="O560" t="s">
        <v>351</v>
      </c>
      <c r="P560">
        <v>0.16600000000000001</v>
      </c>
      <c r="Q560">
        <v>968500</v>
      </c>
      <c r="R560" t="s">
        <v>1263</v>
      </c>
    </row>
    <row r="561" spans="1:18">
      <c r="A561">
        <v>108</v>
      </c>
      <c r="B561">
        <f>VLOOKUP(A561,year_congress_lookup!$A$1:$B$10,2)</f>
        <v>2004</v>
      </c>
      <c r="C561">
        <v>14009</v>
      </c>
      <c r="D561" s="1" t="s">
        <v>1794</v>
      </c>
      <c r="E561" t="s">
        <v>47</v>
      </c>
      <c r="F561" t="str">
        <f>VLOOKUP(E561&amp;"*",state_latlong_lookup!$A$1:$D$56,2,FALSE)</f>
        <v>MS</v>
      </c>
      <c r="G561" t="str">
        <f>VLOOKUP(E561&amp;"*",state_latlong_lookup!$A$1:$D$56,1,FALSE)</f>
        <v>MISSISSIPPI</v>
      </c>
      <c r="H561" t="str">
        <f t="shared" si="17"/>
        <v>108_MS_00</v>
      </c>
      <c r="I561">
        <f>IF(B561=2012,IF(D561="00",K561,VLOOKUP(H561,district_latlong_lookup!$A$1:$F$439,5,FALSE)),0)</f>
        <v>0</v>
      </c>
      <c r="J561">
        <f>IF(B561=2012,IF(D561="00",L561,VLOOKUP(H561,district_latlong_lookup!$A$1:$F$439,6,FALSE)),0)</f>
        <v>0</v>
      </c>
      <c r="K561">
        <f>VLOOKUP(E561&amp;"*",state_latlong_lookup!$A$1:$D$56,3,FALSE)</f>
        <v>32.767299999999999</v>
      </c>
      <c r="L561">
        <f>VLOOKUP(E561&amp;"*",state_latlong_lookup!$A$1:$D$56,4,FALSE)</f>
        <v>-89.681200000000004</v>
      </c>
      <c r="M561">
        <v>200</v>
      </c>
      <c r="N561" t="str">
        <f t="shared" si="16"/>
        <v>Republican</v>
      </c>
      <c r="O561" t="s">
        <v>269</v>
      </c>
      <c r="P561">
        <v>0.30599999999999999</v>
      </c>
      <c r="Q561">
        <v>1670000</v>
      </c>
      <c r="R561" t="s">
        <v>1264</v>
      </c>
    </row>
    <row r="562" spans="1:18">
      <c r="A562">
        <v>108</v>
      </c>
      <c r="B562">
        <f>VLOOKUP(A562,year_congress_lookup!$A$1:$B$10,2)</f>
        <v>2004</v>
      </c>
      <c r="C562">
        <v>14031</v>
      </c>
      <c r="D562" s="1" t="s">
        <v>1794</v>
      </c>
      <c r="E562" t="s">
        <v>47</v>
      </c>
      <c r="F562" t="str">
        <f>VLOOKUP(E562&amp;"*",state_latlong_lookup!$A$1:$D$56,2,FALSE)</f>
        <v>MS</v>
      </c>
      <c r="G562" t="str">
        <f>VLOOKUP(E562&amp;"*",state_latlong_lookup!$A$1:$D$56,1,FALSE)</f>
        <v>MISSISSIPPI</v>
      </c>
      <c r="H562" t="str">
        <f t="shared" si="17"/>
        <v>108_MS_00</v>
      </c>
      <c r="I562">
        <f>IF(B562=2012,IF(D562="00",K562,VLOOKUP(H562,district_latlong_lookup!$A$1:$F$439,5,FALSE)),0)</f>
        <v>0</v>
      </c>
      <c r="J562">
        <f>IF(B562=2012,IF(D562="00",L562,VLOOKUP(H562,district_latlong_lookup!$A$1:$F$439,6,FALSE)),0)</f>
        <v>0</v>
      </c>
      <c r="K562">
        <f>VLOOKUP(E562&amp;"*",state_latlong_lookup!$A$1:$D$56,3,FALSE)</f>
        <v>32.767299999999999</v>
      </c>
      <c r="L562">
        <f>VLOOKUP(E562&amp;"*",state_latlong_lookup!$A$1:$D$56,4,FALSE)</f>
        <v>-89.681200000000004</v>
      </c>
      <c r="M562">
        <v>200</v>
      </c>
      <c r="N562" t="str">
        <f t="shared" si="16"/>
        <v>Republican</v>
      </c>
      <c r="O562" t="s">
        <v>270</v>
      </c>
      <c r="P562">
        <v>0.48599999999999999</v>
      </c>
      <c r="Q562">
        <v>544000</v>
      </c>
      <c r="R562" t="s">
        <v>1265</v>
      </c>
    </row>
    <row r="563" spans="1:18">
      <c r="A563">
        <v>108</v>
      </c>
      <c r="B563">
        <f>VLOOKUP(A563,year_congress_lookup!$A$1:$B$10,2)</f>
        <v>2004</v>
      </c>
      <c r="C563">
        <v>29369</v>
      </c>
      <c r="D563" s="1" t="s">
        <v>1794</v>
      </c>
      <c r="E563" t="s">
        <v>51</v>
      </c>
      <c r="F563" t="str">
        <f>VLOOKUP(E563&amp;"*",state_latlong_lookup!$A$1:$D$56,2,FALSE)</f>
        <v>MO</v>
      </c>
      <c r="G563" t="str">
        <f>VLOOKUP(E563&amp;"*",state_latlong_lookup!$A$1:$D$56,1,FALSE)</f>
        <v>MISSOURI</v>
      </c>
      <c r="H563" t="str">
        <f t="shared" si="17"/>
        <v>108_MO_00</v>
      </c>
      <c r="I563">
        <f>IF(B563=2012,IF(D563="00",K563,VLOOKUP(H563,district_latlong_lookup!$A$1:$F$439,5,FALSE)),0)</f>
        <v>0</v>
      </c>
      <c r="J563">
        <f>IF(B563=2012,IF(D563="00",L563,VLOOKUP(H563,district_latlong_lookup!$A$1:$F$439,6,FALSE)),0)</f>
        <v>0</v>
      </c>
      <c r="K563">
        <f>VLOOKUP(E563&amp;"*",state_latlong_lookup!$A$1:$D$56,3,FALSE)</f>
        <v>38.462299999999999</v>
      </c>
      <c r="L563">
        <f>VLOOKUP(E563&amp;"*",state_latlong_lookup!$A$1:$D$56,4,FALSE)</f>
        <v>-92.302000000000007</v>
      </c>
      <c r="M563">
        <v>200</v>
      </c>
      <c r="N563" t="str">
        <f t="shared" si="16"/>
        <v>Republican</v>
      </c>
      <c r="O563" t="s">
        <v>352</v>
      </c>
      <c r="P563">
        <v>0.29699999999999999</v>
      </c>
      <c r="Q563">
        <v>9689500</v>
      </c>
      <c r="R563" t="s">
        <v>1266</v>
      </c>
    </row>
    <row r="564" spans="1:18">
      <c r="A564">
        <v>108</v>
      </c>
      <c r="B564">
        <f>VLOOKUP(A564,year_congress_lookup!$A$1:$B$10,2)</f>
        <v>2004</v>
      </c>
      <c r="C564">
        <v>15501</v>
      </c>
      <c r="D564" s="1" t="s">
        <v>1794</v>
      </c>
      <c r="E564" t="s">
        <v>51</v>
      </c>
      <c r="F564" t="str">
        <f>VLOOKUP(E564&amp;"*",state_latlong_lookup!$A$1:$D$56,2,FALSE)</f>
        <v>MO</v>
      </c>
      <c r="G564" t="str">
        <f>VLOOKUP(E564&amp;"*",state_latlong_lookup!$A$1:$D$56,1,FALSE)</f>
        <v>MISSOURI</v>
      </c>
      <c r="H564" t="str">
        <f t="shared" si="17"/>
        <v>108_MO_00</v>
      </c>
      <c r="I564">
        <f>IF(B564=2012,IF(D564="00",K564,VLOOKUP(H564,district_latlong_lookup!$A$1:$F$439,5,FALSE)),0)</f>
        <v>0</v>
      </c>
      <c r="J564">
        <f>IF(B564=2012,IF(D564="00",L564,VLOOKUP(H564,district_latlong_lookup!$A$1:$F$439,6,FALSE)),0)</f>
        <v>0</v>
      </c>
      <c r="K564">
        <f>VLOOKUP(E564&amp;"*",state_latlong_lookup!$A$1:$D$56,3,FALSE)</f>
        <v>38.462299999999999</v>
      </c>
      <c r="L564">
        <f>VLOOKUP(E564&amp;"*",state_latlong_lookup!$A$1:$D$56,4,FALSE)</f>
        <v>-92.302000000000007</v>
      </c>
      <c r="M564">
        <v>200</v>
      </c>
      <c r="N564" t="str">
        <f t="shared" si="16"/>
        <v>Republican</v>
      </c>
      <c r="O564" t="s">
        <v>271</v>
      </c>
      <c r="P564">
        <v>0.308</v>
      </c>
      <c r="Q564">
        <v>485000</v>
      </c>
      <c r="R564" t="s">
        <v>1267</v>
      </c>
    </row>
    <row r="565" spans="1:18">
      <c r="A565">
        <v>108</v>
      </c>
      <c r="B565">
        <f>VLOOKUP(A565,year_congress_lookup!$A$1:$B$10,2)</f>
        <v>2004</v>
      </c>
      <c r="C565">
        <v>14203</v>
      </c>
      <c r="D565" s="1" t="s">
        <v>1794</v>
      </c>
      <c r="E565" t="s">
        <v>127</v>
      </c>
      <c r="F565" t="str">
        <f>VLOOKUP(E565&amp;"*",state_latlong_lookup!$A$1:$D$56,2,FALSE)</f>
        <v>MT</v>
      </c>
      <c r="G565" t="str">
        <f>VLOOKUP(E565&amp;"*",state_latlong_lookup!$A$1:$D$56,1,FALSE)</f>
        <v>MONTANA</v>
      </c>
      <c r="H565" t="str">
        <f t="shared" si="17"/>
        <v>108_MT_00</v>
      </c>
      <c r="I565">
        <f>IF(B565=2012,IF(D565="00",K565,VLOOKUP(H565,district_latlong_lookup!$A$1:$F$439,5,FALSE)),0)</f>
        <v>0</v>
      </c>
      <c r="J565">
        <f>IF(B565=2012,IF(D565="00",L565,VLOOKUP(H565,district_latlong_lookup!$A$1:$F$439,6,FALSE)),0)</f>
        <v>0</v>
      </c>
      <c r="K565">
        <f>VLOOKUP(E565&amp;"*",state_latlong_lookup!$A$1:$D$56,3,FALSE)</f>
        <v>46.904800000000002</v>
      </c>
      <c r="L565">
        <f>VLOOKUP(E565&amp;"*",state_latlong_lookup!$A$1:$D$56,4,FALSE)</f>
        <v>-110.3261</v>
      </c>
      <c r="M565">
        <v>100</v>
      </c>
      <c r="N565" t="str">
        <f t="shared" si="16"/>
        <v>Democrat</v>
      </c>
      <c r="O565" t="s">
        <v>272</v>
      </c>
      <c r="P565">
        <v>-0.216</v>
      </c>
      <c r="Q565">
        <v>10000</v>
      </c>
    </row>
    <row r="566" spans="1:18">
      <c r="A566">
        <v>108</v>
      </c>
      <c r="B566">
        <f>VLOOKUP(A566,year_congress_lookup!$A$1:$B$10,2)</f>
        <v>2004</v>
      </c>
      <c r="C566">
        <v>15701</v>
      </c>
      <c r="D566" s="1" t="s">
        <v>1794</v>
      </c>
      <c r="E566" t="s">
        <v>127</v>
      </c>
      <c r="F566" t="str">
        <f>VLOOKUP(E566&amp;"*",state_latlong_lookup!$A$1:$D$56,2,FALSE)</f>
        <v>MT</v>
      </c>
      <c r="G566" t="str">
        <f>VLOOKUP(E566&amp;"*",state_latlong_lookup!$A$1:$D$56,1,FALSE)</f>
        <v>MONTANA</v>
      </c>
      <c r="H566" t="str">
        <f t="shared" si="17"/>
        <v>108_MT_00</v>
      </c>
      <c r="I566">
        <f>IF(B566=2012,IF(D566="00",K566,VLOOKUP(H566,district_latlong_lookup!$A$1:$F$439,5,FALSE)),0)</f>
        <v>0</v>
      </c>
      <c r="J566">
        <f>IF(B566=2012,IF(D566="00",L566,VLOOKUP(H566,district_latlong_lookup!$A$1:$F$439,6,FALSE)),0)</f>
        <v>0</v>
      </c>
      <c r="K566">
        <f>VLOOKUP(E566&amp;"*",state_latlong_lookup!$A$1:$D$56,3,FALSE)</f>
        <v>46.904800000000002</v>
      </c>
      <c r="L566">
        <f>VLOOKUP(E566&amp;"*",state_latlong_lookup!$A$1:$D$56,4,FALSE)</f>
        <v>-110.3261</v>
      </c>
      <c r="M566">
        <v>200</v>
      </c>
      <c r="N566" t="str">
        <f t="shared" si="16"/>
        <v>Republican</v>
      </c>
      <c r="O566" t="s">
        <v>273</v>
      </c>
      <c r="P566">
        <v>0.40400000000000003</v>
      </c>
      <c r="Q566">
        <v>777500</v>
      </c>
      <c r="R566" t="s">
        <v>1268</v>
      </c>
    </row>
    <row r="567" spans="1:18">
      <c r="A567">
        <v>108</v>
      </c>
      <c r="B567">
        <f>VLOOKUP(A567,year_congress_lookup!$A$1:$B$10,2)</f>
        <v>2004</v>
      </c>
      <c r="C567">
        <v>49704</v>
      </c>
      <c r="D567" s="1" t="s">
        <v>1794</v>
      </c>
      <c r="E567" t="s">
        <v>117</v>
      </c>
      <c r="F567" t="str">
        <f>VLOOKUP(E567&amp;"*",state_latlong_lookup!$A$1:$D$56,2,FALSE)</f>
        <v>NE</v>
      </c>
      <c r="G567" t="str">
        <f>VLOOKUP(E567&amp;"*",state_latlong_lookup!$A$1:$D$56,1,FALSE)</f>
        <v>NEBRASKA</v>
      </c>
      <c r="H567" t="str">
        <f t="shared" si="17"/>
        <v>108_NE_00</v>
      </c>
      <c r="I567">
        <f>IF(B567=2012,IF(D567="00",K567,VLOOKUP(H567,district_latlong_lookup!$A$1:$F$439,5,FALSE)),0)</f>
        <v>0</v>
      </c>
      <c r="J567">
        <f>IF(B567=2012,IF(D567="00",L567,VLOOKUP(H567,district_latlong_lookup!$A$1:$F$439,6,FALSE)),0)</f>
        <v>0</v>
      </c>
      <c r="K567">
        <f>VLOOKUP(E567&amp;"*",state_latlong_lookup!$A$1:$D$56,3,FALSE)</f>
        <v>41.128900000000002</v>
      </c>
      <c r="L567">
        <f>VLOOKUP(E567&amp;"*",state_latlong_lookup!$A$1:$D$56,4,FALSE)</f>
        <v>-98.288300000000007</v>
      </c>
      <c r="M567">
        <v>200</v>
      </c>
      <c r="N567" t="str">
        <f t="shared" si="16"/>
        <v>Republican</v>
      </c>
      <c r="O567" t="s">
        <v>321</v>
      </c>
      <c r="P567">
        <v>0.33100000000000002</v>
      </c>
      <c r="Q567">
        <v>10000</v>
      </c>
    </row>
    <row r="568" spans="1:18">
      <c r="A568">
        <v>108</v>
      </c>
      <c r="B568">
        <f>VLOOKUP(A568,year_congress_lookup!$A$1:$B$10,2)</f>
        <v>2004</v>
      </c>
      <c r="C568">
        <v>40103</v>
      </c>
      <c r="D568" s="1" t="s">
        <v>1794</v>
      </c>
      <c r="E568" t="s">
        <v>117</v>
      </c>
      <c r="F568" t="str">
        <f>VLOOKUP(E568&amp;"*",state_latlong_lookup!$A$1:$D$56,2,FALSE)</f>
        <v>NE</v>
      </c>
      <c r="G568" t="str">
        <f>VLOOKUP(E568&amp;"*",state_latlong_lookup!$A$1:$D$56,1,FALSE)</f>
        <v>NEBRASKA</v>
      </c>
      <c r="H568" t="str">
        <f t="shared" si="17"/>
        <v>108_NE_00</v>
      </c>
      <c r="I568">
        <f>IF(B568=2012,IF(D568="00",K568,VLOOKUP(H568,district_latlong_lookup!$A$1:$F$439,5,FALSE)),0)</f>
        <v>0</v>
      </c>
      <c r="J568">
        <f>IF(B568=2012,IF(D568="00",L568,VLOOKUP(H568,district_latlong_lookup!$A$1:$F$439,6,FALSE)),0)</f>
        <v>0</v>
      </c>
      <c r="K568">
        <f>VLOOKUP(E568&amp;"*",state_latlong_lookup!$A$1:$D$56,3,FALSE)</f>
        <v>41.128900000000002</v>
      </c>
      <c r="L568">
        <f>VLOOKUP(E568&amp;"*",state_latlong_lookup!$A$1:$D$56,4,FALSE)</f>
        <v>-98.288300000000007</v>
      </c>
      <c r="M568">
        <v>100</v>
      </c>
      <c r="N568" t="str">
        <f t="shared" si="16"/>
        <v>Democrat</v>
      </c>
      <c r="O568" t="s">
        <v>353</v>
      </c>
      <c r="P568">
        <v>-6.2E-2</v>
      </c>
      <c r="Q568">
        <v>957000</v>
      </c>
      <c r="R568" t="s">
        <v>1269</v>
      </c>
    </row>
    <row r="569" spans="1:18">
      <c r="A569">
        <v>108</v>
      </c>
      <c r="B569">
        <f>VLOOKUP(A569,year_congress_lookup!$A$1:$B$10,2)</f>
        <v>2004</v>
      </c>
      <c r="C569">
        <v>29537</v>
      </c>
      <c r="D569" s="1" t="s">
        <v>1794</v>
      </c>
      <c r="E569" t="s">
        <v>110</v>
      </c>
      <c r="F569" t="str">
        <f>VLOOKUP(E569&amp;"*",state_latlong_lookup!$A$1:$D$56,2,FALSE)</f>
        <v>NV</v>
      </c>
      <c r="G569" t="str">
        <f>VLOOKUP(E569&amp;"*",state_latlong_lookup!$A$1:$D$56,1,FALSE)</f>
        <v>NEVADA</v>
      </c>
      <c r="H569" t="str">
        <f t="shared" si="17"/>
        <v>108_NV_00</v>
      </c>
      <c r="I569">
        <f>IF(B569=2012,IF(D569="00",K569,VLOOKUP(H569,district_latlong_lookup!$A$1:$F$439,5,FALSE)),0)</f>
        <v>0</v>
      </c>
      <c r="J569">
        <f>IF(B569=2012,IF(D569="00",L569,VLOOKUP(H569,district_latlong_lookup!$A$1:$F$439,6,FALSE)),0)</f>
        <v>0</v>
      </c>
      <c r="K569">
        <f>VLOOKUP(E569&amp;"*",state_latlong_lookup!$A$1:$D$56,3,FALSE)</f>
        <v>38.419899999999998</v>
      </c>
      <c r="L569">
        <f>VLOOKUP(E569&amp;"*",state_latlong_lookup!$A$1:$D$56,4,FALSE)</f>
        <v>-117.1219</v>
      </c>
      <c r="M569">
        <v>200</v>
      </c>
      <c r="N569" t="str">
        <f t="shared" si="16"/>
        <v>Republican</v>
      </c>
      <c r="O569" t="s">
        <v>340</v>
      </c>
      <c r="P569">
        <v>0.42599999999999999</v>
      </c>
      <c r="Q569">
        <v>436000</v>
      </c>
      <c r="R569" t="s">
        <v>1270</v>
      </c>
    </row>
    <row r="570" spans="1:18">
      <c r="A570">
        <v>108</v>
      </c>
      <c r="B570">
        <f>VLOOKUP(A570,year_congress_lookup!$A$1:$B$10,2)</f>
        <v>2004</v>
      </c>
      <c r="C570">
        <v>15054</v>
      </c>
      <c r="D570" s="1" t="s">
        <v>1794</v>
      </c>
      <c r="E570" t="s">
        <v>110</v>
      </c>
      <c r="F570" t="str">
        <f>VLOOKUP(E570&amp;"*",state_latlong_lookup!$A$1:$D$56,2,FALSE)</f>
        <v>NV</v>
      </c>
      <c r="G570" t="str">
        <f>VLOOKUP(E570&amp;"*",state_latlong_lookup!$A$1:$D$56,1,FALSE)</f>
        <v>NEVADA</v>
      </c>
      <c r="H570" t="str">
        <f t="shared" si="17"/>
        <v>108_NV_00</v>
      </c>
      <c r="I570">
        <f>IF(B570=2012,IF(D570="00",K570,VLOOKUP(H570,district_latlong_lookup!$A$1:$F$439,5,FALSE)),0)</f>
        <v>0</v>
      </c>
      <c r="J570">
        <f>IF(B570=2012,IF(D570="00",L570,VLOOKUP(H570,district_latlong_lookup!$A$1:$F$439,6,FALSE)),0)</f>
        <v>0</v>
      </c>
      <c r="K570">
        <f>VLOOKUP(E570&amp;"*",state_latlong_lookup!$A$1:$D$56,3,FALSE)</f>
        <v>38.419899999999998</v>
      </c>
      <c r="L570">
        <f>VLOOKUP(E570&amp;"*",state_latlong_lookup!$A$1:$D$56,4,FALSE)</f>
        <v>-117.1219</v>
      </c>
      <c r="M570">
        <v>100</v>
      </c>
      <c r="N570" t="str">
        <f t="shared" si="16"/>
        <v>Democrat</v>
      </c>
      <c r="O570" t="s">
        <v>96</v>
      </c>
      <c r="P570">
        <v>-0.34899999999999998</v>
      </c>
      <c r="Q570">
        <v>375000</v>
      </c>
      <c r="R570" t="s">
        <v>1271</v>
      </c>
    </row>
    <row r="571" spans="1:18">
      <c r="A571">
        <v>108</v>
      </c>
      <c r="B571">
        <f>VLOOKUP(A571,year_congress_lookup!$A$1:$B$10,2)</f>
        <v>2004</v>
      </c>
      <c r="C571">
        <v>14826</v>
      </c>
      <c r="D571" s="1" t="s">
        <v>1794</v>
      </c>
      <c r="E571" t="s">
        <v>7</v>
      </c>
      <c r="F571" t="str">
        <f>VLOOKUP(E571&amp;"*",state_latlong_lookup!$A$1:$D$56,2,FALSE)</f>
        <v>NH</v>
      </c>
      <c r="G571" t="str">
        <f>VLOOKUP(E571&amp;"*",state_latlong_lookup!$A$1:$D$56,1,FALSE)</f>
        <v>NEW HAMPSHIRE</v>
      </c>
      <c r="H571" t="str">
        <f t="shared" si="17"/>
        <v>108_NH_00</v>
      </c>
      <c r="I571">
        <f>IF(B571=2012,IF(D571="00",K571,VLOOKUP(H571,district_latlong_lookup!$A$1:$F$439,5,FALSE)),0)</f>
        <v>0</v>
      </c>
      <c r="J571">
        <f>IF(B571=2012,IF(D571="00",L571,VLOOKUP(H571,district_latlong_lookup!$A$1:$F$439,6,FALSE)),0)</f>
        <v>0</v>
      </c>
      <c r="K571">
        <f>VLOOKUP(E571&amp;"*",state_latlong_lookup!$A$1:$D$56,3,FALSE)</f>
        <v>43.410800000000002</v>
      </c>
      <c r="L571">
        <f>VLOOKUP(E571&amp;"*",state_latlong_lookup!$A$1:$D$56,4,FALSE)</f>
        <v>-71.565299999999993</v>
      </c>
      <c r="M571">
        <v>200</v>
      </c>
      <c r="N571" t="str">
        <f t="shared" si="16"/>
        <v>Republican</v>
      </c>
      <c r="O571" t="s">
        <v>293</v>
      </c>
      <c r="P571">
        <v>0.40500000000000003</v>
      </c>
      <c r="Q571">
        <v>1824500</v>
      </c>
      <c r="R571" t="s">
        <v>1272</v>
      </c>
    </row>
    <row r="572" spans="1:18">
      <c r="A572">
        <v>108</v>
      </c>
      <c r="B572">
        <f>VLOOKUP(A572,year_congress_lookup!$A$1:$B$10,2)</f>
        <v>2004</v>
      </c>
      <c r="C572">
        <v>29740</v>
      </c>
      <c r="D572" s="1" t="s">
        <v>1794</v>
      </c>
      <c r="E572" t="s">
        <v>7</v>
      </c>
      <c r="F572" t="str">
        <f>VLOOKUP(E572&amp;"*",state_latlong_lookup!$A$1:$D$56,2,FALSE)</f>
        <v>NH</v>
      </c>
      <c r="G572" t="str">
        <f>VLOOKUP(E572&amp;"*",state_latlong_lookup!$A$1:$D$56,1,FALSE)</f>
        <v>NEW HAMPSHIRE</v>
      </c>
      <c r="H572" t="str">
        <f t="shared" si="17"/>
        <v>108_NH_00</v>
      </c>
      <c r="I572">
        <f>IF(B572=2012,IF(D572="00",K572,VLOOKUP(H572,district_latlong_lookup!$A$1:$F$439,5,FALSE)),0)</f>
        <v>0</v>
      </c>
      <c r="J572">
        <f>IF(B572=2012,IF(D572="00",L572,VLOOKUP(H572,district_latlong_lookup!$A$1:$F$439,6,FALSE)),0)</f>
        <v>0</v>
      </c>
      <c r="K572">
        <f>VLOOKUP(E572&amp;"*",state_latlong_lookup!$A$1:$D$56,3,FALSE)</f>
        <v>43.410800000000002</v>
      </c>
      <c r="L572">
        <f>VLOOKUP(E572&amp;"*",state_latlong_lookup!$A$1:$D$56,4,FALSE)</f>
        <v>-71.565299999999993</v>
      </c>
      <c r="M572">
        <v>200</v>
      </c>
      <c r="N572" t="str">
        <f t="shared" si="16"/>
        <v>Republican</v>
      </c>
      <c r="O572" t="s">
        <v>354</v>
      </c>
      <c r="P572">
        <v>0.39</v>
      </c>
      <c r="Q572">
        <v>10000</v>
      </c>
    </row>
    <row r="573" spans="1:18">
      <c r="A573">
        <v>108</v>
      </c>
      <c r="B573">
        <f>VLOOKUP(A573,year_congress_lookup!$A$1:$B$10,2)</f>
        <v>2004</v>
      </c>
      <c r="C573">
        <v>40104</v>
      </c>
      <c r="D573" s="1" t="s">
        <v>1794</v>
      </c>
      <c r="E573" t="s">
        <v>8</v>
      </c>
      <c r="F573" t="str">
        <f>VLOOKUP(E573&amp;"*",state_latlong_lookup!$A$1:$D$56,2,FALSE)</f>
        <v>NJ</v>
      </c>
      <c r="G573" t="str">
        <f>VLOOKUP(E573&amp;"*",state_latlong_lookup!$A$1:$D$56,1,FALSE)</f>
        <v>NEW JERSEY</v>
      </c>
      <c r="H573" t="str">
        <f t="shared" si="17"/>
        <v>108_NJ_00</v>
      </c>
      <c r="I573">
        <f>IF(B573=2012,IF(D573="00",K573,VLOOKUP(H573,district_latlong_lookup!$A$1:$F$439,5,FALSE)),0)</f>
        <v>0</v>
      </c>
      <c r="J573">
        <f>IF(B573=2012,IF(D573="00",L573,VLOOKUP(H573,district_latlong_lookup!$A$1:$F$439,6,FALSE)),0)</f>
        <v>0</v>
      </c>
      <c r="K573">
        <f>VLOOKUP(E573&amp;"*",state_latlong_lookup!$A$1:$D$56,3,FALSE)</f>
        <v>40.314</v>
      </c>
      <c r="L573">
        <f>VLOOKUP(E573&amp;"*",state_latlong_lookup!$A$1:$D$56,4,FALSE)</f>
        <v>-74.508899999999997</v>
      </c>
      <c r="M573">
        <v>100</v>
      </c>
      <c r="N573" t="str">
        <f t="shared" si="16"/>
        <v>Democrat</v>
      </c>
      <c r="O573" t="s">
        <v>342</v>
      </c>
      <c r="P573">
        <v>-0.51</v>
      </c>
      <c r="Q573">
        <v>998000</v>
      </c>
      <c r="R573" t="s">
        <v>1273</v>
      </c>
    </row>
    <row r="574" spans="1:18">
      <c r="A574">
        <v>108</v>
      </c>
      <c r="B574">
        <f>VLOOKUP(A574,year_congress_lookup!$A$1:$B$10,2)</f>
        <v>2004</v>
      </c>
      <c r="C574">
        <v>14914</v>
      </c>
      <c r="D574" s="1" t="s">
        <v>1794</v>
      </c>
      <c r="E574" t="s">
        <v>8</v>
      </c>
      <c r="F574" t="str">
        <f>VLOOKUP(E574&amp;"*",state_latlong_lookup!$A$1:$D$56,2,FALSE)</f>
        <v>NJ</v>
      </c>
      <c r="G574" t="str">
        <f>VLOOKUP(E574&amp;"*",state_latlong_lookup!$A$1:$D$56,1,FALSE)</f>
        <v>NEW JERSEY</v>
      </c>
      <c r="H574" t="str">
        <f t="shared" si="17"/>
        <v>108_NJ_00</v>
      </c>
      <c r="I574">
        <f>IF(B574=2012,IF(D574="00",K574,VLOOKUP(H574,district_latlong_lookup!$A$1:$F$439,5,FALSE)),0)</f>
        <v>0</v>
      </c>
      <c r="J574">
        <f>IF(B574=2012,IF(D574="00",L574,VLOOKUP(H574,district_latlong_lookup!$A$1:$F$439,6,FALSE)),0)</f>
        <v>0</v>
      </c>
      <c r="K574">
        <f>VLOOKUP(E574&amp;"*",state_latlong_lookup!$A$1:$D$56,3,FALSE)</f>
        <v>40.314</v>
      </c>
      <c r="L574">
        <f>VLOOKUP(E574&amp;"*",state_latlong_lookup!$A$1:$D$56,4,FALSE)</f>
        <v>-74.508899999999997</v>
      </c>
      <c r="M574">
        <v>100</v>
      </c>
      <c r="N574" t="str">
        <f t="shared" si="16"/>
        <v>Democrat</v>
      </c>
      <c r="O574" t="s">
        <v>239</v>
      </c>
      <c r="P574">
        <v>-0.46300000000000002</v>
      </c>
      <c r="Q574">
        <v>1015500</v>
      </c>
      <c r="R574" t="s">
        <v>1274</v>
      </c>
    </row>
    <row r="575" spans="1:18">
      <c r="A575">
        <v>108</v>
      </c>
      <c r="B575">
        <f>VLOOKUP(A575,year_congress_lookup!$A$1:$B$10,2)</f>
        <v>2004</v>
      </c>
      <c r="C575">
        <v>14912</v>
      </c>
      <c r="D575" s="1" t="s">
        <v>1794</v>
      </c>
      <c r="E575" t="s">
        <v>156</v>
      </c>
      <c r="F575" t="str">
        <f>VLOOKUP(E575&amp;"*",state_latlong_lookup!$A$1:$D$56,2,FALSE)</f>
        <v>NM</v>
      </c>
      <c r="G575" t="str">
        <f>VLOOKUP(E575&amp;"*",state_latlong_lookup!$A$1:$D$56,1,FALSE)</f>
        <v>NEW MEXICO</v>
      </c>
      <c r="H575" t="str">
        <f t="shared" si="17"/>
        <v>108_NM_00</v>
      </c>
      <c r="I575">
        <f>IF(B575=2012,IF(D575="00",K575,VLOOKUP(H575,district_latlong_lookup!$A$1:$F$439,5,FALSE)),0)</f>
        <v>0</v>
      </c>
      <c r="J575">
        <f>IF(B575=2012,IF(D575="00",L575,VLOOKUP(H575,district_latlong_lookup!$A$1:$F$439,6,FALSE)),0)</f>
        <v>0</v>
      </c>
      <c r="K575">
        <f>VLOOKUP(E575&amp;"*",state_latlong_lookup!$A$1:$D$56,3,FALSE)</f>
        <v>34.837499999999999</v>
      </c>
      <c r="L575">
        <f>VLOOKUP(E575&amp;"*",state_latlong_lookup!$A$1:$D$56,4,FALSE)</f>
        <v>-106.2371</v>
      </c>
      <c r="M575">
        <v>100</v>
      </c>
      <c r="N575" t="str">
        <f t="shared" si="16"/>
        <v>Democrat</v>
      </c>
      <c r="O575" t="s">
        <v>240</v>
      </c>
      <c r="P575">
        <v>-0.32800000000000001</v>
      </c>
      <c r="Q575">
        <v>1378500</v>
      </c>
      <c r="R575" t="s">
        <v>1275</v>
      </c>
    </row>
    <row r="576" spans="1:18">
      <c r="A576">
        <v>108</v>
      </c>
      <c r="B576">
        <f>VLOOKUP(A576,year_congress_lookup!$A$1:$B$10,2)</f>
        <v>2004</v>
      </c>
      <c r="C576">
        <v>14103</v>
      </c>
      <c r="D576" s="1" t="s">
        <v>1794</v>
      </c>
      <c r="E576" t="s">
        <v>156</v>
      </c>
      <c r="F576" t="str">
        <f>VLOOKUP(E576&amp;"*",state_latlong_lookup!$A$1:$D$56,2,FALSE)</f>
        <v>NM</v>
      </c>
      <c r="G576" t="str">
        <f>VLOOKUP(E576&amp;"*",state_latlong_lookup!$A$1:$D$56,1,FALSE)</f>
        <v>NEW MEXICO</v>
      </c>
      <c r="H576" t="str">
        <f t="shared" si="17"/>
        <v>108_NM_00</v>
      </c>
      <c r="I576">
        <f>IF(B576=2012,IF(D576="00",K576,VLOOKUP(H576,district_latlong_lookup!$A$1:$F$439,5,FALSE)),0)</f>
        <v>0</v>
      </c>
      <c r="J576">
        <f>IF(B576=2012,IF(D576="00",L576,VLOOKUP(H576,district_latlong_lookup!$A$1:$F$439,6,FALSE)),0)</f>
        <v>0</v>
      </c>
      <c r="K576">
        <f>VLOOKUP(E576&amp;"*",state_latlong_lookup!$A$1:$D$56,3,FALSE)</f>
        <v>34.837499999999999</v>
      </c>
      <c r="L576">
        <f>VLOOKUP(E576&amp;"*",state_latlong_lookup!$A$1:$D$56,4,FALSE)</f>
        <v>-106.2371</v>
      </c>
      <c r="M576">
        <v>200</v>
      </c>
      <c r="N576" t="str">
        <f t="shared" si="16"/>
        <v>Republican</v>
      </c>
      <c r="O576" t="s">
        <v>222</v>
      </c>
      <c r="P576">
        <v>0.254</v>
      </c>
      <c r="Q576">
        <v>777000</v>
      </c>
      <c r="R576" t="s">
        <v>1276</v>
      </c>
    </row>
    <row r="577" spans="1:18">
      <c r="A577">
        <v>108</v>
      </c>
      <c r="B577">
        <f>VLOOKUP(A577,year_congress_lookup!$A$1:$B$10,2)</f>
        <v>2004</v>
      </c>
      <c r="C577">
        <v>40105</v>
      </c>
      <c r="D577" s="1" t="s">
        <v>1794</v>
      </c>
      <c r="E577" t="s">
        <v>9</v>
      </c>
      <c r="F577" t="str">
        <f>VLOOKUP(E577&amp;"*",state_latlong_lookup!$A$1:$D$56,2,FALSE)</f>
        <v>NY</v>
      </c>
      <c r="G577" t="str">
        <f>VLOOKUP(E577&amp;"*",state_latlong_lookup!$A$1:$D$56,1,FALSE)</f>
        <v>NEW YORK</v>
      </c>
      <c r="H577" t="str">
        <f t="shared" si="17"/>
        <v>108_NY_00</v>
      </c>
      <c r="I577">
        <f>IF(B577=2012,IF(D577="00",K577,VLOOKUP(H577,district_latlong_lookup!$A$1:$F$439,5,FALSE)),0)</f>
        <v>0</v>
      </c>
      <c r="J577">
        <f>IF(B577=2012,IF(D577="00",L577,VLOOKUP(H577,district_latlong_lookup!$A$1:$F$439,6,FALSE)),0)</f>
        <v>0</v>
      </c>
      <c r="K577">
        <f>VLOOKUP(E577&amp;"*",state_latlong_lookup!$A$1:$D$56,3,FALSE)</f>
        <v>42.149700000000003</v>
      </c>
      <c r="L577">
        <f>VLOOKUP(E577&amp;"*",state_latlong_lookup!$A$1:$D$56,4,FALSE)</f>
        <v>-74.938400000000001</v>
      </c>
      <c r="M577">
        <v>100</v>
      </c>
      <c r="N577" t="str">
        <f t="shared" si="16"/>
        <v>Democrat</v>
      </c>
      <c r="O577" t="s">
        <v>287</v>
      </c>
      <c r="P577">
        <v>-0.433</v>
      </c>
      <c r="Q577">
        <v>10000</v>
      </c>
    </row>
    <row r="578" spans="1:18">
      <c r="A578">
        <v>108</v>
      </c>
      <c r="B578">
        <f>VLOOKUP(A578,year_congress_lookup!$A$1:$B$10,2)</f>
        <v>2004</v>
      </c>
      <c r="C578">
        <v>14858</v>
      </c>
      <c r="D578" s="1" t="s">
        <v>1794</v>
      </c>
      <c r="E578" t="s">
        <v>9</v>
      </c>
      <c r="F578" t="str">
        <f>VLOOKUP(E578&amp;"*",state_latlong_lookup!$A$1:$D$56,2,FALSE)</f>
        <v>NY</v>
      </c>
      <c r="G578" t="str">
        <f>VLOOKUP(E578&amp;"*",state_latlong_lookup!$A$1:$D$56,1,FALSE)</f>
        <v>NEW YORK</v>
      </c>
      <c r="H578" t="str">
        <f t="shared" si="17"/>
        <v>108_NY_00</v>
      </c>
      <c r="I578">
        <f>IF(B578=2012,IF(D578="00",K578,VLOOKUP(H578,district_latlong_lookup!$A$1:$F$439,5,FALSE)),0)</f>
        <v>0</v>
      </c>
      <c r="J578">
        <f>IF(B578=2012,IF(D578="00",L578,VLOOKUP(H578,district_latlong_lookup!$A$1:$F$439,6,FALSE)),0)</f>
        <v>0</v>
      </c>
      <c r="K578">
        <f>VLOOKUP(E578&amp;"*",state_latlong_lookup!$A$1:$D$56,3,FALSE)</f>
        <v>42.149700000000003</v>
      </c>
      <c r="L578">
        <f>VLOOKUP(E578&amp;"*",state_latlong_lookup!$A$1:$D$56,4,FALSE)</f>
        <v>-74.938400000000001</v>
      </c>
      <c r="M578">
        <v>100</v>
      </c>
      <c r="N578" t="str">
        <f t="shared" ref="N578:N641" si="18">IF(M578=100,"Democrat",IF(M578=200,"Republican",IF(M578=328,"Independent")))</f>
        <v>Democrat</v>
      </c>
      <c r="O578" t="s">
        <v>328</v>
      </c>
      <c r="P578">
        <v>-0.38700000000000001</v>
      </c>
      <c r="Q578">
        <v>402500</v>
      </c>
      <c r="R578" t="s">
        <v>1277</v>
      </c>
    </row>
    <row r="579" spans="1:18">
      <c r="A579">
        <v>108</v>
      </c>
      <c r="B579">
        <f>VLOOKUP(A579,year_congress_lookup!$A$1:$B$10,2)</f>
        <v>2004</v>
      </c>
      <c r="C579">
        <v>49902</v>
      </c>
      <c r="D579" s="1" t="s">
        <v>1794</v>
      </c>
      <c r="E579" t="s">
        <v>11</v>
      </c>
      <c r="F579" t="str">
        <f>VLOOKUP(E579&amp;"*",state_latlong_lookup!$A$1:$D$56,2,FALSE)</f>
        <v>NC</v>
      </c>
      <c r="G579" t="str">
        <f>VLOOKUP(E579&amp;"*",state_latlong_lookup!$A$1:$D$56,1,FALSE)</f>
        <v>NORTH CAROLINA</v>
      </c>
      <c r="H579" t="str">
        <f t="shared" ref="H579:H642" si="19">CONCATENATE(A579,"_",F579,"_",D579)</f>
        <v>108_NC_00</v>
      </c>
      <c r="I579">
        <f>IF(B579=2012,IF(D579="00",K579,VLOOKUP(H579,district_latlong_lookup!$A$1:$F$439,5,FALSE)),0)</f>
        <v>0</v>
      </c>
      <c r="J579">
        <f>IF(B579=2012,IF(D579="00",L579,VLOOKUP(H579,district_latlong_lookup!$A$1:$F$439,6,FALSE)),0)</f>
        <v>0</v>
      </c>
      <c r="K579">
        <f>VLOOKUP(E579&amp;"*",state_latlong_lookup!$A$1:$D$56,3,FALSE)</f>
        <v>35.641100000000002</v>
      </c>
      <c r="L579">
        <f>VLOOKUP(E579&amp;"*",state_latlong_lookup!$A$1:$D$56,4,FALSE)</f>
        <v>-79.843100000000007</v>
      </c>
      <c r="M579">
        <v>100</v>
      </c>
      <c r="N579" t="str">
        <f t="shared" si="18"/>
        <v>Democrat</v>
      </c>
      <c r="O579" t="s">
        <v>26</v>
      </c>
      <c r="P579">
        <v>-0.34699999999999998</v>
      </c>
      <c r="Q579">
        <v>347500</v>
      </c>
      <c r="R579" t="s">
        <v>1278</v>
      </c>
    </row>
    <row r="580" spans="1:18">
      <c r="A580">
        <v>108</v>
      </c>
      <c r="B580">
        <f>VLOOKUP(A580,year_congress_lookup!$A$1:$B$10,2)</f>
        <v>2004</v>
      </c>
      <c r="C580">
        <v>40303</v>
      </c>
      <c r="D580" s="1" t="s">
        <v>1794</v>
      </c>
      <c r="E580" t="s">
        <v>11</v>
      </c>
      <c r="F580" t="str">
        <f>VLOOKUP(E580&amp;"*",state_latlong_lookup!$A$1:$D$56,2,FALSE)</f>
        <v>NC</v>
      </c>
      <c r="G580" t="str">
        <f>VLOOKUP(E580&amp;"*",state_latlong_lookup!$A$1:$D$56,1,FALSE)</f>
        <v>NORTH CAROLINA</v>
      </c>
      <c r="H580" t="str">
        <f t="shared" si="19"/>
        <v>108_NC_00</v>
      </c>
      <c r="I580">
        <f>IF(B580=2012,IF(D580="00",K580,VLOOKUP(H580,district_latlong_lookup!$A$1:$F$439,5,FALSE)),0)</f>
        <v>0</v>
      </c>
      <c r="J580">
        <f>IF(B580=2012,IF(D580="00",L580,VLOOKUP(H580,district_latlong_lookup!$A$1:$F$439,6,FALSE)),0)</f>
        <v>0</v>
      </c>
      <c r="K580">
        <f>VLOOKUP(E580&amp;"*",state_latlong_lookup!$A$1:$D$56,3,FALSE)</f>
        <v>35.641100000000002</v>
      </c>
      <c r="L580">
        <f>VLOOKUP(E580&amp;"*",state_latlong_lookup!$A$1:$D$56,4,FALSE)</f>
        <v>-79.843100000000007</v>
      </c>
      <c r="M580">
        <v>200</v>
      </c>
      <c r="N580" t="str">
        <f t="shared" si="18"/>
        <v>Republican</v>
      </c>
      <c r="O580" t="s">
        <v>214</v>
      </c>
      <c r="P580">
        <v>0.41199999999999998</v>
      </c>
      <c r="Q580">
        <v>827000</v>
      </c>
      <c r="R580" t="s">
        <v>1279</v>
      </c>
    </row>
    <row r="581" spans="1:18">
      <c r="A581">
        <v>108</v>
      </c>
      <c r="B581">
        <f>VLOOKUP(A581,year_congress_lookup!$A$1:$B$10,2)</f>
        <v>2004</v>
      </c>
      <c r="C581">
        <v>15502</v>
      </c>
      <c r="D581" s="1" t="s">
        <v>1794</v>
      </c>
      <c r="E581" t="s">
        <v>128</v>
      </c>
      <c r="F581" t="str">
        <f>VLOOKUP(E581&amp;"*",state_latlong_lookup!$A$1:$D$56,2,FALSE)</f>
        <v>ND</v>
      </c>
      <c r="G581" t="str">
        <f>VLOOKUP(E581&amp;"*",state_latlong_lookup!$A$1:$D$56,1,FALSE)</f>
        <v>NORTH DAKOTA</v>
      </c>
      <c r="H581" t="str">
        <f t="shared" si="19"/>
        <v>108_ND_00</v>
      </c>
      <c r="I581">
        <f>IF(B581=2012,IF(D581="00",K581,VLOOKUP(H581,district_latlong_lookup!$A$1:$F$439,5,FALSE)),0)</f>
        <v>0</v>
      </c>
      <c r="J581">
        <f>IF(B581=2012,IF(D581="00",L581,VLOOKUP(H581,district_latlong_lookup!$A$1:$F$439,6,FALSE)),0)</f>
        <v>0</v>
      </c>
      <c r="K581">
        <f>VLOOKUP(E581&amp;"*",state_latlong_lookup!$A$1:$D$56,3,FALSE)</f>
        <v>47.536200000000001</v>
      </c>
      <c r="L581">
        <f>VLOOKUP(E581&amp;"*",state_latlong_lookup!$A$1:$D$56,4,FALSE)</f>
        <v>-99.793000000000006</v>
      </c>
      <c r="M581">
        <v>100</v>
      </c>
      <c r="N581" t="str">
        <f t="shared" si="18"/>
        <v>Democrat</v>
      </c>
      <c r="O581" t="s">
        <v>74</v>
      </c>
      <c r="P581">
        <v>-0.31900000000000001</v>
      </c>
      <c r="Q581">
        <v>2075000</v>
      </c>
      <c r="R581" t="s">
        <v>1280</v>
      </c>
    </row>
    <row r="582" spans="1:18">
      <c r="A582">
        <v>108</v>
      </c>
      <c r="B582">
        <f>VLOOKUP(A582,year_congress_lookup!$A$1:$B$10,2)</f>
        <v>2004</v>
      </c>
      <c r="C582">
        <v>14812</v>
      </c>
      <c r="D582" s="1" t="s">
        <v>1794</v>
      </c>
      <c r="E582" t="s">
        <v>128</v>
      </c>
      <c r="F582" t="str">
        <f>VLOOKUP(E582&amp;"*",state_latlong_lookup!$A$1:$D$56,2,FALSE)</f>
        <v>ND</v>
      </c>
      <c r="G582" t="str">
        <f>VLOOKUP(E582&amp;"*",state_latlong_lookup!$A$1:$D$56,1,FALSE)</f>
        <v>NORTH DAKOTA</v>
      </c>
      <c r="H582" t="str">
        <f t="shared" si="19"/>
        <v>108_ND_00</v>
      </c>
      <c r="I582">
        <f>IF(B582=2012,IF(D582="00",K582,VLOOKUP(H582,district_latlong_lookup!$A$1:$F$439,5,FALSE)),0)</f>
        <v>0</v>
      </c>
      <c r="J582">
        <f>IF(B582=2012,IF(D582="00",L582,VLOOKUP(H582,district_latlong_lookup!$A$1:$F$439,6,FALSE)),0)</f>
        <v>0</v>
      </c>
      <c r="K582">
        <f>VLOOKUP(E582&amp;"*",state_latlong_lookup!$A$1:$D$56,3,FALSE)</f>
        <v>47.536200000000001</v>
      </c>
      <c r="L582">
        <f>VLOOKUP(E582&amp;"*",state_latlong_lookup!$A$1:$D$56,4,FALSE)</f>
        <v>-99.793000000000006</v>
      </c>
      <c r="M582">
        <v>100</v>
      </c>
      <c r="N582" t="str">
        <f t="shared" si="18"/>
        <v>Democrat</v>
      </c>
      <c r="O582" t="s">
        <v>295</v>
      </c>
      <c r="P582">
        <v>-0.35699999999999998</v>
      </c>
      <c r="Q582">
        <v>10000</v>
      </c>
    </row>
    <row r="583" spans="1:18">
      <c r="A583">
        <v>108</v>
      </c>
      <c r="B583">
        <f>VLOOKUP(A583,year_congress_lookup!$A$1:$B$10,2)</f>
        <v>2004</v>
      </c>
      <c r="C583">
        <v>15020</v>
      </c>
      <c r="D583" s="1" t="s">
        <v>1794</v>
      </c>
      <c r="E583" t="s">
        <v>40</v>
      </c>
      <c r="F583" t="str">
        <f>VLOOKUP(E583&amp;"*",state_latlong_lookup!$A$1:$D$56,2,FALSE)</f>
        <v>OH</v>
      </c>
      <c r="G583" t="str">
        <f>VLOOKUP(E583&amp;"*",state_latlong_lookup!$A$1:$D$56,1,FALSE)</f>
        <v>OHIO</v>
      </c>
      <c r="H583" t="str">
        <f t="shared" si="19"/>
        <v>108_OH_00</v>
      </c>
      <c r="I583">
        <f>IF(B583=2012,IF(D583="00",K583,VLOOKUP(H583,district_latlong_lookup!$A$1:$F$439,5,FALSE)),0)</f>
        <v>0</v>
      </c>
      <c r="J583">
        <f>IF(B583=2012,IF(D583="00",L583,VLOOKUP(H583,district_latlong_lookup!$A$1:$F$439,6,FALSE)),0)</f>
        <v>0</v>
      </c>
      <c r="K583">
        <f>VLOOKUP(E583&amp;"*",state_latlong_lookup!$A$1:$D$56,3,FALSE)</f>
        <v>40.373600000000003</v>
      </c>
      <c r="L583">
        <f>VLOOKUP(E583&amp;"*",state_latlong_lookup!$A$1:$D$56,4,FALSE)</f>
        <v>-82.775499999999994</v>
      </c>
      <c r="M583">
        <v>200</v>
      </c>
      <c r="N583" t="str">
        <f t="shared" si="18"/>
        <v>Republican</v>
      </c>
      <c r="O583" t="s">
        <v>306</v>
      </c>
      <c r="P583">
        <v>0.13400000000000001</v>
      </c>
      <c r="Q583">
        <v>10000</v>
      </c>
    </row>
    <row r="584" spans="1:18">
      <c r="A584">
        <v>108</v>
      </c>
      <c r="B584">
        <f>VLOOKUP(A584,year_congress_lookup!$A$1:$B$10,2)</f>
        <v>2004</v>
      </c>
      <c r="C584">
        <v>49903</v>
      </c>
      <c r="D584" s="1" t="s">
        <v>1794</v>
      </c>
      <c r="E584" t="s">
        <v>40</v>
      </c>
      <c r="F584" t="str">
        <f>VLOOKUP(E584&amp;"*",state_latlong_lookup!$A$1:$D$56,2,FALSE)</f>
        <v>OH</v>
      </c>
      <c r="G584" t="str">
        <f>VLOOKUP(E584&amp;"*",state_latlong_lookup!$A$1:$D$56,1,FALSE)</f>
        <v>OHIO</v>
      </c>
      <c r="H584" t="str">
        <f t="shared" si="19"/>
        <v>108_OH_00</v>
      </c>
      <c r="I584">
        <f>IF(B584=2012,IF(D584="00",K584,VLOOKUP(H584,district_latlong_lookup!$A$1:$F$439,5,FALSE)),0)</f>
        <v>0</v>
      </c>
      <c r="J584">
        <f>IF(B584=2012,IF(D584="00",L584,VLOOKUP(H584,district_latlong_lookup!$A$1:$F$439,6,FALSE)),0)</f>
        <v>0</v>
      </c>
      <c r="K584">
        <f>VLOOKUP(E584&amp;"*",state_latlong_lookup!$A$1:$D$56,3,FALSE)</f>
        <v>40.373600000000003</v>
      </c>
      <c r="L584">
        <f>VLOOKUP(E584&amp;"*",state_latlong_lookup!$A$1:$D$56,4,FALSE)</f>
        <v>-82.775499999999994</v>
      </c>
      <c r="M584">
        <v>200</v>
      </c>
      <c r="N584" t="str">
        <f t="shared" si="18"/>
        <v>Republican</v>
      </c>
      <c r="O584" t="s">
        <v>329</v>
      </c>
      <c r="P584">
        <v>0.23200000000000001</v>
      </c>
      <c r="Q584">
        <v>472500</v>
      </c>
      <c r="R584" t="s">
        <v>1281</v>
      </c>
    </row>
    <row r="585" spans="1:18">
      <c r="A585">
        <v>108</v>
      </c>
      <c r="B585">
        <f>VLOOKUP(A585,year_congress_lookup!$A$1:$B$10,2)</f>
        <v>2004</v>
      </c>
      <c r="C585">
        <v>15424</v>
      </c>
      <c r="D585" s="1" t="s">
        <v>1794</v>
      </c>
      <c r="E585" t="s">
        <v>152</v>
      </c>
      <c r="F585" t="str">
        <f>VLOOKUP(E585&amp;"*",state_latlong_lookup!$A$1:$D$56,2,FALSE)</f>
        <v>OK</v>
      </c>
      <c r="G585" t="str">
        <f>VLOOKUP(E585&amp;"*",state_latlong_lookup!$A$1:$D$56,1,FALSE)</f>
        <v>OKLAHOMA</v>
      </c>
      <c r="H585" t="str">
        <f t="shared" si="19"/>
        <v>108_OK_00</v>
      </c>
      <c r="I585">
        <f>IF(B585=2012,IF(D585="00",K585,VLOOKUP(H585,district_latlong_lookup!$A$1:$F$439,5,FALSE)),0)</f>
        <v>0</v>
      </c>
      <c r="J585">
        <f>IF(B585=2012,IF(D585="00",L585,VLOOKUP(H585,district_latlong_lookup!$A$1:$F$439,6,FALSE)),0)</f>
        <v>0</v>
      </c>
      <c r="K585">
        <f>VLOOKUP(E585&amp;"*",state_latlong_lookup!$A$1:$D$56,3,FALSE)</f>
        <v>35.537599999999998</v>
      </c>
      <c r="L585">
        <f>VLOOKUP(E585&amp;"*",state_latlong_lookup!$A$1:$D$56,4,FALSE)</f>
        <v>-96.924700000000001</v>
      </c>
      <c r="M585">
        <v>200</v>
      </c>
      <c r="N585" t="str">
        <f t="shared" si="18"/>
        <v>Republican</v>
      </c>
      <c r="O585" t="s">
        <v>307</v>
      </c>
      <c r="P585">
        <v>0.68</v>
      </c>
      <c r="Q585">
        <v>626000</v>
      </c>
      <c r="R585" t="s">
        <v>1281</v>
      </c>
    </row>
    <row r="586" spans="1:18">
      <c r="A586">
        <v>108</v>
      </c>
      <c r="B586">
        <f>VLOOKUP(A586,year_congress_lookup!$A$1:$B$10,2)</f>
        <v>2004</v>
      </c>
      <c r="C586">
        <v>14908</v>
      </c>
      <c r="D586" s="1" t="s">
        <v>1794</v>
      </c>
      <c r="E586" t="s">
        <v>152</v>
      </c>
      <c r="F586" t="str">
        <f>VLOOKUP(E586&amp;"*",state_latlong_lookup!$A$1:$D$56,2,FALSE)</f>
        <v>OK</v>
      </c>
      <c r="G586" t="str">
        <f>VLOOKUP(E586&amp;"*",state_latlong_lookup!$A$1:$D$56,1,FALSE)</f>
        <v>OKLAHOMA</v>
      </c>
      <c r="H586" t="str">
        <f t="shared" si="19"/>
        <v>108_OK_00</v>
      </c>
      <c r="I586">
        <f>IF(B586=2012,IF(D586="00",K586,VLOOKUP(H586,district_latlong_lookup!$A$1:$F$439,5,FALSE)),0)</f>
        <v>0</v>
      </c>
      <c r="J586">
        <f>IF(B586=2012,IF(D586="00",L586,VLOOKUP(H586,district_latlong_lookup!$A$1:$F$439,6,FALSE)),0)</f>
        <v>0</v>
      </c>
      <c r="K586">
        <f>VLOOKUP(E586&amp;"*",state_latlong_lookup!$A$1:$D$56,3,FALSE)</f>
        <v>35.537599999999998</v>
      </c>
      <c r="L586">
        <f>VLOOKUP(E586&amp;"*",state_latlong_lookup!$A$1:$D$56,4,FALSE)</f>
        <v>-96.924700000000001</v>
      </c>
      <c r="M586">
        <v>200</v>
      </c>
      <c r="N586" t="str">
        <f t="shared" si="18"/>
        <v>Republican</v>
      </c>
      <c r="O586" t="s">
        <v>251</v>
      </c>
      <c r="P586">
        <v>0.65200000000000002</v>
      </c>
      <c r="Q586">
        <v>813500</v>
      </c>
      <c r="R586" t="s">
        <v>1282</v>
      </c>
    </row>
    <row r="587" spans="1:18">
      <c r="A587">
        <v>108</v>
      </c>
      <c r="B587">
        <f>VLOOKUP(A587,year_congress_lookup!$A$1:$B$10,2)</f>
        <v>2004</v>
      </c>
      <c r="C587">
        <v>49705</v>
      </c>
      <c r="D587" s="1" t="s">
        <v>1794</v>
      </c>
      <c r="E587" t="s">
        <v>99</v>
      </c>
      <c r="F587" t="str">
        <f>VLOOKUP(E587&amp;"*",state_latlong_lookup!$A$1:$D$56,2,FALSE)</f>
        <v>OR</v>
      </c>
      <c r="G587" t="str">
        <f>VLOOKUP(E587&amp;"*",state_latlong_lookup!$A$1:$D$56,1,FALSE)</f>
        <v>OREGON</v>
      </c>
      <c r="H587" t="str">
        <f t="shared" si="19"/>
        <v>108_OR_00</v>
      </c>
      <c r="I587">
        <f>IF(B587=2012,IF(D587="00",K587,VLOOKUP(H587,district_latlong_lookup!$A$1:$F$439,5,FALSE)),0)</f>
        <v>0</v>
      </c>
      <c r="J587">
        <f>IF(B587=2012,IF(D587="00",L587,VLOOKUP(H587,district_latlong_lookup!$A$1:$F$439,6,FALSE)),0)</f>
        <v>0</v>
      </c>
      <c r="K587">
        <f>VLOOKUP(E587&amp;"*",state_latlong_lookup!$A$1:$D$56,3,FALSE)</f>
        <v>44.5672</v>
      </c>
      <c r="L587">
        <f>VLOOKUP(E587&amp;"*",state_latlong_lookup!$A$1:$D$56,4,FALSE)</f>
        <v>-122.12690000000001</v>
      </c>
      <c r="M587">
        <v>200</v>
      </c>
      <c r="N587" t="str">
        <f t="shared" si="18"/>
        <v>Republican</v>
      </c>
      <c r="O587" t="s">
        <v>323</v>
      </c>
      <c r="P587">
        <v>0.159</v>
      </c>
      <c r="Q587">
        <v>395500</v>
      </c>
      <c r="R587" t="s">
        <v>1283</v>
      </c>
    </row>
    <row r="588" spans="1:18">
      <c r="A588">
        <v>108</v>
      </c>
      <c r="B588">
        <f>VLOOKUP(A588,year_congress_lookup!$A$1:$B$10,2)</f>
        <v>2004</v>
      </c>
      <c r="C588">
        <v>14871</v>
      </c>
      <c r="D588" s="1" t="s">
        <v>1794</v>
      </c>
      <c r="E588" t="s">
        <v>99</v>
      </c>
      <c r="F588" t="str">
        <f>VLOOKUP(E588&amp;"*",state_latlong_lookup!$A$1:$D$56,2,FALSE)</f>
        <v>OR</v>
      </c>
      <c r="G588" t="str">
        <f>VLOOKUP(E588&amp;"*",state_latlong_lookup!$A$1:$D$56,1,FALSE)</f>
        <v>OREGON</v>
      </c>
      <c r="H588" t="str">
        <f t="shared" si="19"/>
        <v>108_OR_00</v>
      </c>
      <c r="I588">
        <f>IF(B588=2012,IF(D588="00",K588,VLOOKUP(H588,district_latlong_lookup!$A$1:$F$439,5,FALSE)),0)</f>
        <v>0</v>
      </c>
      <c r="J588">
        <f>IF(B588=2012,IF(D588="00",L588,VLOOKUP(H588,district_latlong_lookup!$A$1:$F$439,6,FALSE)),0)</f>
        <v>0</v>
      </c>
      <c r="K588">
        <f>VLOOKUP(E588&amp;"*",state_latlong_lookup!$A$1:$D$56,3,FALSE)</f>
        <v>44.5672</v>
      </c>
      <c r="L588">
        <f>VLOOKUP(E588&amp;"*",state_latlong_lookup!$A$1:$D$56,4,FALSE)</f>
        <v>-122.12690000000001</v>
      </c>
      <c r="M588">
        <v>100</v>
      </c>
      <c r="N588" t="str">
        <f t="shared" si="18"/>
        <v>Democrat</v>
      </c>
      <c r="O588" t="s">
        <v>308</v>
      </c>
      <c r="P588">
        <v>-0.36799999999999999</v>
      </c>
      <c r="Q588">
        <v>10000</v>
      </c>
    </row>
    <row r="589" spans="1:18">
      <c r="A589">
        <v>108</v>
      </c>
      <c r="B589">
        <f>VLOOKUP(A589,year_congress_lookup!$A$1:$B$10,2)</f>
        <v>2004</v>
      </c>
      <c r="C589">
        <v>29141</v>
      </c>
      <c r="D589" s="1" t="s">
        <v>1794</v>
      </c>
      <c r="E589" t="s">
        <v>12</v>
      </c>
      <c r="F589" t="str">
        <f>VLOOKUP(E589&amp;"*",state_latlong_lookup!$A$1:$D$56,2,FALSE)</f>
        <v>PA</v>
      </c>
      <c r="G589" t="str">
        <f>VLOOKUP(E589&amp;"*",state_latlong_lookup!$A$1:$D$56,1,FALSE)</f>
        <v>PENNSYLVANIA</v>
      </c>
      <c r="H589" t="str">
        <f t="shared" si="19"/>
        <v>108_PA_00</v>
      </c>
      <c r="I589">
        <f>IF(B589=2012,IF(D589="00",K589,VLOOKUP(H589,district_latlong_lookup!$A$1:$F$439,5,FALSE)),0)</f>
        <v>0</v>
      </c>
      <c r="J589">
        <f>IF(B589=2012,IF(D589="00",L589,VLOOKUP(H589,district_latlong_lookup!$A$1:$F$439,6,FALSE)),0)</f>
        <v>0</v>
      </c>
      <c r="K589">
        <f>VLOOKUP(E589&amp;"*",state_latlong_lookup!$A$1:$D$56,3,FALSE)</f>
        <v>40.577300000000001</v>
      </c>
      <c r="L589">
        <f>VLOOKUP(E589&amp;"*",state_latlong_lookup!$A$1:$D$56,4,FALSE)</f>
        <v>-77.263999999999996</v>
      </c>
      <c r="M589">
        <v>200</v>
      </c>
      <c r="N589" t="str">
        <f t="shared" si="18"/>
        <v>Republican</v>
      </c>
      <c r="O589" t="s">
        <v>309</v>
      </c>
      <c r="P589">
        <v>0.38100000000000001</v>
      </c>
      <c r="Q589">
        <v>497500</v>
      </c>
      <c r="R589" t="s">
        <v>1284</v>
      </c>
    </row>
    <row r="590" spans="1:18">
      <c r="A590">
        <v>108</v>
      </c>
      <c r="B590">
        <f>VLOOKUP(A590,year_congress_lookup!$A$1:$B$10,2)</f>
        <v>2004</v>
      </c>
      <c r="C590">
        <v>14910</v>
      </c>
      <c r="D590" s="1" t="s">
        <v>1794</v>
      </c>
      <c r="E590" t="s">
        <v>12</v>
      </c>
      <c r="F590" t="str">
        <f>VLOOKUP(E590&amp;"*",state_latlong_lookup!$A$1:$D$56,2,FALSE)</f>
        <v>PA</v>
      </c>
      <c r="G590" t="str">
        <f>VLOOKUP(E590&amp;"*",state_latlong_lookup!$A$1:$D$56,1,FALSE)</f>
        <v>PENNSYLVANIA</v>
      </c>
      <c r="H590" t="str">
        <f t="shared" si="19"/>
        <v>108_PA_00</v>
      </c>
      <c r="I590">
        <f>IF(B590=2012,IF(D590="00",K590,VLOOKUP(H590,district_latlong_lookup!$A$1:$F$439,5,FALSE)),0)</f>
        <v>0</v>
      </c>
      <c r="J590">
        <f>IF(B590=2012,IF(D590="00",L590,VLOOKUP(H590,district_latlong_lookup!$A$1:$F$439,6,FALSE)),0)</f>
        <v>0</v>
      </c>
      <c r="K590">
        <f>VLOOKUP(E590&amp;"*",state_latlong_lookup!$A$1:$D$56,3,FALSE)</f>
        <v>40.577300000000001</v>
      </c>
      <c r="L590">
        <f>VLOOKUP(E590&amp;"*",state_latlong_lookup!$A$1:$D$56,4,FALSE)</f>
        <v>-77.263999999999996</v>
      </c>
      <c r="M590">
        <v>200</v>
      </c>
      <c r="N590" t="str">
        <f t="shared" si="18"/>
        <v>Republican</v>
      </c>
      <c r="O590" t="s">
        <v>279</v>
      </c>
      <c r="P590">
        <v>5.2999999999999999E-2</v>
      </c>
      <c r="Q590">
        <v>1181000</v>
      </c>
      <c r="R590" t="s">
        <v>1285</v>
      </c>
    </row>
    <row r="591" spans="1:18">
      <c r="A591">
        <v>108</v>
      </c>
      <c r="B591">
        <f>VLOOKUP(A591,year_congress_lookup!$A$1:$B$10,2)</f>
        <v>2004</v>
      </c>
      <c r="C591">
        <v>49905</v>
      </c>
      <c r="D591" s="1" t="s">
        <v>1794</v>
      </c>
      <c r="E591" t="s">
        <v>13</v>
      </c>
      <c r="F591" t="str">
        <f>VLOOKUP(E591&amp;"*",state_latlong_lookup!$A$1:$D$56,2,FALSE)</f>
        <v>RI</v>
      </c>
      <c r="G591" t="str">
        <f>VLOOKUP(E591&amp;"*",state_latlong_lookup!$A$1:$D$56,1,FALSE)</f>
        <v>RHODE ISLAND</v>
      </c>
      <c r="H591" t="str">
        <f t="shared" si="19"/>
        <v>108_RI_00</v>
      </c>
      <c r="I591">
        <f>IF(B591=2012,IF(D591="00",K591,VLOOKUP(H591,district_latlong_lookup!$A$1:$F$439,5,FALSE)),0)</f>
        <v>0</v>
      </c>
      <c r="J591">
        <f>IF(B591=2012,IF(D591="00",L591,VLOOKUP(H591,district_latlong_lookup!$A$1:$F$439,6,FALSE)),0)</f>
        <v>0</v>
      </c>
      <c r="K591">
        <f>VLOOKUP(E591&amp;"*",state_latlong_lookup!$A$1:$D$56,3,FALSE)</f>
        <v>41.677199999999999</v>
      </c>
      <c r="L591">
        <f>VLOOKUP(E591&amp;"*",state_latlong_lookup!$A$1:$D$56,4,FALSE)</f>
        <v>-71.510099999999994</v>
      </c>
      <c r="M591">
        <v>200</v>
      </c>
      <c r="N591" t="str">
        <f t="shared" si="18"/>
        <v>Republican</v>
      </c>
      <c r="O591" t="s">
        <v>232</v>
      </c>
      <c r="P591">
        <v>-5.1999999999999998E-2</v>
      </c>
      <c r="Q591">
        <v>18000</v>
      </c>
      <c r="R591" t="s">
        <v>1286</v>
      </c>
    </row>
    <row r="592" spans="1:18">
      <c r="A592">
        <v>108</v>
      </c>
      <c r="B592">
        <f>VLOOKUP(A592,year_congress_lookup!$A$1:$B$10,2)</f>
        <v>2004</v>
      </c>
      <c r="C592">
        <v>29142</v>
      </c>
      <c r="D592" s="1" t="s">
        <v>1794</v>
      </c>
      <c r="E592" t="s">
        <v>13</v>
      </c>
      <c r="F592" t="str">
        <f>VLOOKUP(E592&amp;"*",state_latlong_lookup!$A$1:$D$56,2,FALSE)</f>
        <v>RI</v>
      </c>
      <c r="G592" t="str">
        <f>VLOOKUP(E592&amp;"*",state_latlong_lookup!$A$1:$D$56,1,FALSE)</f>
        <v>RHODE ISLAND</v>
      </c>
      <c r="H592" t="str">
        <f t="shared" si="19"/>
        <v>108_RI_00</v>
      </c>
      <c r="I592">
        <f>IF(B592=2012,IF(D592="00",K592,VLOOKUP(H592,district_latlong_lookup!$A$1:$F$439,5,FALSE)),0)</f>
        <v>0</v>
      </c>
      <c r="J592">
        <f>IF(B592=2012,IF(D592="00",L592,VLOOKUP(H592,district_latlong_lookup!$A$1:$F$439,6,FALSE)),0)</f>
        <v>0</v>
      </c>
      <c r="K592">
        <f>VLOOKUP(E592&amp;"*",state_latlong_lookup!$A$1:$D$56,3,FALSE)</f>
        <v>41.677199999999999</v>
      </c>
      <c r="L592">
        <f>VLOOKUP(E592&amp;"*",state_latlong_lookup!$A$1:$D$56,4,FALSE)</f>
        <v>-71.510099999999994</v>
      </c>
      <c r="M592">
        <v>100</v>
      </c>
      <c r="N592" t="str">
        <f t="shared" si="18"/>
        <v>Democrat</v>
      </c>
      <c r="O592" t="s">
        <v>159</v>
      </c>
      <c r="P592">
        <v>-0.48899999999999999</v>
      </c>
      <c r="Q592">
        <v>1698000</v>
      </c>
      <c r="R592" t="s">
        <v>1287</v>
      </c>
    </row>
    <row r="593" spans="1:18">
      <c r="A593">
        <v>108</v>
      </c>
      <c r="B593">
        <f>VLOOKUP(A593,year_congress_lookup!$A$1:$B$10,2)</f>
        <v>2004</v>
      </c>
      <c r="C593">
        <v>11204</v>
      </c>
      <c r="D593" s="1" t="s">
        <v>1794</v>
      </c>
      <c r="E593" t="s">
        <v>15</v>
      </c>
      <c r="F593" t="str">
        <f>VLOOKUP(E593&amp;"*",state_latlong_lookup!$A$1:$D$56,2,FALSE)</f>
        <v>SC</v>
      </c>
      <c r="G593" t="str">
        <f>VLOOKUP(E593&amp;"*",state_latlong_lookup!$A$1:$D$56,1,FALSE)</f>
        <v>SOUTH CAROLINA</v>
      </c>
      <c r="H593" t="str">
        <f t="shared" si="19"/>
        <v>108_SC_00</v>
      </c>
      <c r="I593">
        <f>IF(B593=2012,IF(D593="00",K593,VLOOKUP(H593,district_latlong_lookup!$A$1:$F$439,5,FALSE)),0)</f>
        <v>0</v>
      </c>
      <c r="J593">
        <f>IF(B593=2012,IF(D593="00",L593,VLOOKUP(H593,district_latlong_lookup!$A$1:$F$439,6,FALSE)),0)</f>
        <v>0</v>
      </c>
      <c r="K593">
        <f>VLOOKUP(E593&amp;"*",state_latlong_lookup!$A$1:$D$56,3,FALSE)</f>
        <v>33.819099999999999</v>
      </c>
      <c r="L593">
        <f>VLOOKUP(E593&amp;"*",state_latlong_lookup!$A$1:$D$56,4,FALSE)</f>
        <v>-80.906599999999997</v>
      </c>
      <c r="M593">
        <v>100</v>
      </c>
      <c r="N593" t="str">
        <f t="shared" si="18"/>
        <v>Democrat</v>
      </c>
      <c r="O593" t="s">
        <v>211</v>
      </c>
      <c r="P593">
        <v>-0.32</v>
      </c>
      <c r="Q593">
        <v>10000</v>
      </c>
    </row>
    <row r="594" spans="1:18">
      <c r="A594">
        <v>108</v>
      </c>
      <c r="B594">
        <f>VLOOKUP(A594,year_congress_lookup!$A$1:$B$10,2)</f>
        <v>2004</v>
      </c>
      <c r="C594">
        <v>29566</v>
      </c>
      <c r="D594" s="1" t="s">
        <v>1794</v>
      </c>
      <c r="E594" t="s">
        <v>15</v>
      </c>
      <c r="F594" t="str">
        <f>VLOOKUP(E594&amp;"*",state_latlong_lookup!$A$1:$D$56,2,FALSE)</f>
        <v>SC</v>
      </c>
      <c r="G594" t="str">
        <f>VLOOKUP(E594&amp;"*",state_latlong_lookup!$A$1:$D$56,1,FALSE)</f>
        <v>SOUTH CAROLINA</v>
      </c>
      <c r="H594" t="str">
        <f t="shared" si="19"/>
        <v>108_SC_00</v>
      </c>
      <c r="I594">
        <f>IF(B594=2012,IF(D594="00",K594,VLOOKUP(H594,district_latlong_lookup!$A$1:$F$439,5,FALSE)),0)</f>
        <v>0</v>
      </c>
      <c r="J594">
        <f>IF(B594=2012,IF(D594="00",L594,VLOOKUP(H594,district_latlong_lookup!$A$1:$F$439,6,FALSE)),0)</f>
        <v>0</v>
      </c>
      <c r="K594">
        <f>VLOOKUP(E594&amp;"*",state_latlong_lookup!$A$1:$D$56,3,FALSE)</f>
        <v>33.819099999999999</v>
      </c>
      <c r="L594">
        <f>VLOOKUP(E594&amp;"*",state_latlong_lookup!$A$1:$D$56,4,FALSE)</f>
        <v>-80.906599999999997</v>
      </c>
      <c r="M594">
        <v>200</v>
      </c>
      <c r="N594" t="str">
        <f t="shared" si="18"/>
        <v>Republican</v>
      </c>
      <c r="O594" t="s">
        <v>72</v>
      </c>
      <c r="P594">
        <v>0.43099999999999999</v>
      </c>
      <c r="Q594">
        <v>556000</v>
      </c>
      <c r="R594" t="s">
        <v>1288</v>
      </c>
    </row>
    <row r="595" spans="1:18">
      <c r="A595">
        <v>108</v>
      </c>
      <c r="B595">
        <f>VLOOKUP(A595,year_congress_lookup!$A$1:$B$10,2)</f>
        <v>2004</v>
      </c>
      <c r="C595">
        <v>14617</v>
      </c>
      <c r="D595" s="1" t="s">
        <v>1794</v>
      </c>
      <c r="E595" t="s">
        <v>129</v>
      </c>
      <c r="F595" t="str">
        <f>VLOOKUP(E595&amp;"*",state_latlong_lookup!$A$1:$D$56,2,FALSE)</f>
        <v>SD</v>
      </c>
      <c r="G595" t="str">
        <f>VLOOKUP(E595&amp;"*",state_latlong_lookup!$A$1:$D$56,1,FALSE)</f>
        <v>SOUTH DAKOTA</v>
      </c>
      <c r="H595" t="str">
        <f t="shared" si="19"/>
        <v>108_SD_00</v>
      </c>
      <c r="I595">
        <f>IF(B595=2012,IF(D595="00",K595,VLOOKUP(H595,district_latlong_lookup!$A$1:$F$439,5,FALSE)),0)</f>
        <v>0</v>
      </c>
      <c r="J595">
        <f>IF(B595=2012,IF(D595="00",L595,VLOOKUP(H595,district_latlong_lookup!$A$1:$F$439,6,FALSE)),0)</f>
        <v>0</v>
      </c>
      <c r="K595">
        <f>VLOOKUP(E595&amp;"*",state_latlong_lookup!$A$1:$D$56,3,FALSE)</f>
        <v>44.285299999999999</v>
      </c>
      <c r="L595">
        <f>VLOOKUP(E595&amp;"*",state_latlong_lookup!$A$1:$D$56,4,FALSE)</f>
        <v>-99.463200000000001</v>
      </c>
      <c r="M595">
        <v>100</v>
      </c>
      <c r="N595" t="str">
        <f t="shared" si="18"/>
        <v>Democrat</v>
      </c>
      <c r="O595" t="s">
        <v>280</v>
      </c>
      <c r="P595">
        <v>-0.36699999999999999</v>
      </c>
      <c r="Q595">
        <v>915500</v>
      </c>
      <c r="R595" t="s">
        <v>1289</v>
      </c>
    </row>
    <row r="596" spans="1:18">
      <c r="A596">
        <v>108</v>
      </c>
      <c r="B596">
        <f>VLOOKUP(A596,year_congress_lookup!$A$1:$B$10,2)</f>
        <v>2004</v>
      </c>
      <c r="C596">
        <v>15425</v>
      </c>
      <c r="D596" s="1" t="s">
        <v>1794</v>
      </c>
      <c r="E596" t="s">
        <v>129</v>
      </c>
      <c r="F596" t="str">
        <f>VLOOKUP(E596&amp;"*",state_latlong_lookup!$A$1:$D$56,2,FALSE)</f>
        <v>SD</v>
      </c>
      <c r="G596" t="str">
        <f>VLOOKUP(E596&amp;"*",state_latlong_lookup!$A$1:$D$56,1,FALSE)</f>
        <v>SOUTH DAKOTA</v>
      </c>
      <c r="H596" t="str">
        <f t="shared" si="19"/>
        <v>108_SD_00</v>
      </c>
      <c r="I596">
        <f>IF(B596=2012,IF(D596="00",K596,VLOOKUP(H596,district_latlong_lookup!$A$1:$F$439,5,FALSE)),0)</f>
        <v>0</v>
      </c>
      <c r="J596">
        <f>IF(B596=2012,IF(D596="00",L596,VLOOKUP(H596,district_latlong_lookup!$A$1:$F$439,6,FALSE)),0)</f>
        <v>0</v>
      </c>
      <c r="K596">
        <f>VLOOKUP(E596&amp;"*",state_latlong_lookup!$A$1:$D$56,3,FALSE)</f>
        <v>44.285299999999999</v>
      </c>
      <c r="L596">
        <f>VLOOKUP(E596&amp;"*",state_latlong_lookup!$A$1:$D$56,4,FALSE)</f>
        <v>-99.463200000000001</v>
      </c>
      <c r="M596">
        <v>100</v>
      </c>
      <c r="N596" t="str">
        <f t="shared" si="18"/>
        <v>Democrat</v>
      </c>
      <c r="O596" t="s">
        <v>1</v>
      </c>
      <c r="P596">
        <v>-0.32600000000000001</v>
      </c>
      <c r="Q596">
        <v>614000</v>
      </c>
      <c r="R596" t="s">
        <v>1289</v>
      </c>
    </row>
    <row r="597" spans="1:18">
      <c r="A597">
        <v>108</v>
      </c>
      <c r="B597">
        <f>VLOOKUP(A597,year_congress_lookup!$A$1:$B$10,2)</f>
        <v>2004</v>
      </c>
      <c r="C597">
        <v>49502</v>
      </c>
      <c r="D597" s="1" t="s">
        <v>1794</v>
      </c>
      <c r="E597" t="s">
        <v>36</v>
      </c>
      <c r="F597" t="str">
        <f>VLOOKUP(E597&amp;"*",state_latlong_lookup!$A$1:$D$56,2,FALSE)</f>
        <v>TN</v>
      </c>
      <c r="G597" t="str">
        <f>VLOOKUP(E597&amp;"*",state_latlong_lookup!$A$1:$D$56,1,FALSE)</f>
        <v>TENNESSEE</v>
      </c>
      <c r="H597" t="str">
        <f t="shared" si="19"/>
        <v>108_TN_00</v>
      </c>
      <c r="I597">
        <f>IF(B597=2012,IF(D597="00",K597,VLOOKUP(H597,district_latlong_lookup!$A$1:$F$439,5,FALSE)),0)</f>
        <v>0</v>
      </c>
      <c r="J597">
        <f>IF(B597=2012,IF(D597="00",L597,VLOOKUP(H597,district_latlong_lookup!$A$1:$F$439,6,FALSE)),0)</f>
        <v>0</v>
      </c>
      <c r="K597">
        <f>VLOOKUP(E597&amp;"*",state_latlong_lookup!$A$1:$D$56,3,FALSE)</f>
        <v>35.744900000000001</v>
      </c>
      <c r="L597">
        <f>VLOOKUP(E597&amp;"*",state_latlong_lookup!$A$1:$D$56,4,FALSE)</f>
        <v>-86.748900000000006</v>
      </c>
      <c r="M597">
        <v>200</v>
      </c>
      <c r="N597" t="str">
        <f t="shared" si="18"/>
        <v>Republican</v>
      </c>
      <c r="O597" t="s">
        <v>310</v>
      </c>
      <c r="P597">
        <v>0.39600000000000002</v>
      </c>
      <c r="Q597">
        <v>642000</v>
      </c>
      <c r="R597" t="s">
        <v>1289</v>
      </c>
    </row>
    <row r="598" spans="1:18">
      <c r="A598">
        <v>108</v>
      </c>
      <c r="B598">
        <f>VLOOKUP(A598,year_congress_lookup!$A$1:$B$10,2)</f>
        <v>2004</v>
      </c>
      <c r="C598">
        <v>40304</v>
      </c>
      <c r="D598" s="1" t="s">
        <v>1794</v>
      </c>
      <c r="E598" t="s">
        <v>36</v>
      </c>
      <c r="F598" t="str">
        <f>VLOOKUP(E598&amp;"*",state_latlong_lookup!$A$1:$D$56,2,FALSE)</f>
        <v>TN</v>
      </c>
      <c r="G598" t="str">
        <f>VLOOKUP(E598&amp;"*",state_latlong_lookup!$A$1:$D$56,1,FALSE)</f>
        <v>TENNESSEE</v>
      </c>
      <c r="H598" t="str">
        <f t="shared" si="19"/>
        <v>108_TN_00</v>
      </c>
      <c r="I598">
        <f>IF(B598=2012,IF(D598="00",K598,VLOOKUP(H598,district_latlong_lookup!$A$1:$F$439,5,FALSE)),0)</f>
        <v>0</v>
      </c>
      <c r="J598">
        <f>IF(B598=2012,IF(D598="00",L598,VLOOKUP(H598,district_latlong_lookup!$A$1:$F$439,6,FALSE)),0)</f>
        <v>0</v>
      </c>
      <c r="K598">
        <f>VLOOKUP(E598&amp;"*",state_latlong_lookup!$A$1:$D$56,3,FALSE)</f>
        <v>35.744900000000001</v>
      </c>
      <c r="L598">
        <f>VLOOKUP(E598&amp;"*",state_latlong_lookup!$A$1:$D$56,4,FALSE)</f>
        <v>-86.748900000000006</v>
      </c>
      <c r="M598">
        <v>200</v>
      </c>
      <c r="N598" t="str">
        <f t="shared" si="18"/>
        <v>Republican</v>
      </c>
      <c r="O598" t="s">
        <v>355</v>
      </c>
      <c r="P598">
        <v>0.35199999999999998</v>
      </c>
      <c r="Q598">
        <v>5966500</v>
      </c>
      <c r="R598" t="s">
        <v>1290</v>
      </c>
    </row>
    <row r="599" spans="1:18">
      <c r="A599">
        <v>108</v>
      </c>
      <c r="B599">
        <f>VLOOKUP(A599,year_congress_lookup!$A$1:$B$10,2)</f>
        <v>2004</v>
      </c>
      <c r="C599">
        <v>40305</v>
      </c>
      <c r="D599" s="1" t="s">
        <v>1794</v>
      </c>
      <c r="E599" t="s">
        <v>82</v>
      </c>
      <c r="F599" t="str">
        <f>VLOOKUP(E599&amp;"*",state_latlong_lookup!$A$1:$D$56,2,FALSE)</f>
        <v>TX</v>
      </c>
      <c r="G599" t="str">
        <f>VLOOKUP(E599&amp;"*",state_latlong_lookup!$A$1:$D$56,1,FALSE)</f>
        <v>TEXAS</v>
      </c>
      <c r="H599" t="str">
        <f t="shared" si="19"/>
        <v>108_TX_00</v>
      </c>
      <c r="I599">
        <f>IF(B599=2012,IF(D599="00",K599,VLOOKUP(H599,district_latlong_lookup!$A$1:$F$439,5,FALSE)),0)</f>
        <v>0</v>
      </c>
      <c r="J599">
        <f>IF(B599=2012,IF(D599="00",L599,VLOOKUP(H599,district_latlong_lookup!$A$1:$F$439,6,FALSE)),0)</f>
        <v>0</v>
      </c>
      <c r="K599">
        <f>VLOOKUP(E599&amp;"*",state_latlong_lookup!$A$1:$D$56,3,FALSE)</f>
        <v>31.106000000000002</v>
      </c>
      <c r="L599">
        <f>VLOOKUP(E599&amp;"*",state_latlong_lookup!$A$1:$D$56,4,FALSE)</f>
        <v>-97.647499999999994</v>
      </c>
      <c r="M599">
        <v>200</v>
      </c>
      <c r="N599" t="str">
        <f t="shared" si="18"/>
        <v>Republican</v>
      </c>
      <c r="O599" t="s">
        <v>356</v>
      </c>
      <c r="P599">
        <v>0.53500000000000003</v>
      </c>
      <c r="Q599">
        <v>1028000</v>
      </c>
      <c r="R599" t="s">
        <v>1291</v>
      </c>
    </row>
    <row r="600" spans="1:18">
      <c r="A600">
        <v>108</v>
      </c>
      <c r="B600">
        <f>VLOOKUP(A600,year_congress_lookup!$A$1:$B$10,2)</f>
        <v>2004</v>
      </c>
      <c r="C600">
        <v>49306</v>
      </c>
      <c r="D600" s="1" t="s">
        <v>1794</v>
      </c>
      <c r="E600" t="s">
        <v>82</v>
      </c>
      <c r="F600" t="str">
        <f>VLOOKUP(E600&amp;"*",state_latlong_lookup!$A$1:$D$56,2,FALSE)</f>
        <v>TX</v>
      </c>
      <c r="G600" t="str">
        <f>VLOOKUP(E600&amp;"*",state_latlong_lookup!$A$1:$D$56,1,FALSE)</f>
        <v>TEXAS</v>
      </c>
      <c r="H600" t="str">
        <f t="shared" si="19"/>
        <v>108_TX_00</v>
      </c>
      <c r="I600">
        <f>IF(B600=2012,IF(D600="00",K600,VLOOKUP(H600,district_latlong_lookup!$A$1:$F$439,5,FALSE)),0)</f>
        <v>0</v>
      </c>
      <c r="J600">
        <f>IF(B600=2012,IF(D600="00",L600,VLOOKUP(H600,district_latlong_lookup!$A$1:$F$439,6,FALSE)),0)</f>
        <v>0</v>
      </c>
      <c r="K600">
        <f>VLOOKUP(E600&amp;"*",state_latlong_lookup!$A$1:$D$56,3,FALSE)</f>
        <v>31.106000000000002</v>
      </c>
      <c r="L600">
        <f>VLOOKUP(E600&amp;"*",state_latlong_lookup!$A$1:$D$56,4,FALSE)</f>
        <v>-97.647499999999994</v>
      </c>
      <c r="M600">
        <v>200</v>
      </c>
      <c r="N600" t="str">
        <f t="shared" si="18"/>
        <v>Republican</v>
      </c>
      <c r="O600" t="s">
        <v>297</v>
      </c>
      <c r="P600">
        <v>0.378</v>
      </c>
      <c r="Q600">
        <v>1272000</v>
      </c>
      <c r="R600" t="s">
        <v>1292</v>
      </c>
    </row>
    <row r="601" spans="1:18">
      <c r="A601">
        <v>108</v>
      </c>
      <c r="B601">
        <f>VLOOKUP(A601,year_congress_lookup!$A$1:$B$10,2)</f>
        <v>2004</v>
      </c>
      <c r="C601">
        <v>49307</v>
      </c>
      <c r="D601" s="1" t="s">
        <v>1794</v>
      </c>
      <c r="E601" t="s">
        <v>142</v>
      </c>
      <c r="F601" t="str">
        <f>VLOOKUP(E601&amp;"*",state_latlong_lookup!$A$1:$D$56,2,FALSE)</f>
        <v>UT</v>
      </c>
      <c r="G601" t="str">
        <f>VLOOKUP(E601&amp;"*",state_latlong_lookup!$A$1:$D$56,1,FALSE)</f>
        <v>UTAH</v>
      </c>
      <c r="H601" t="str">
        <f t="shared" si="19"/>
        <v>108_UT_00</v>
      </c>
      <c r="I601">
        <f>IF(B601=2012,IF(D601="00",K601,VLOOKUP(H601,district_latlong_lookup!$A$1:$F$439,5,FALSE)),0)</f>
        <v>0</v>
      </c>
      <c r="J601">
        <f>IF(B601=2012,IF(D601="00",L601,VLOOKUP(H601,district_latlong_lookup!$A$1:$F$439,6,FALSE)),0)</f>
        <v>0</v>
      </c>
      <c r="K601">
        <f>VLOOKUP(E601&amp;"*",state_latlong_lookup!$A$1:$D$56,3,FALSE)</f>
        <v>40.113500000000002</v>
      </c>
      <c r="L601">
        <f>VLOOKUP(E601&amp;"*",state_latlong_lookup!$A$1:$D$56,4,FALSE)</f>
        <v>-111.8535</v>
      </c>
      <c r="M601">
        <v>200</v>
      </c>
      <c r="N601" t="str">
        <f t="shared" si="18"/>
        <v>Republican</v>
      </c>
      <c r="O601" t="s">
        <v>189</v>
      </c>
      <c r="P601">
        <v>0.34300000000000003</v>
      </c>
      <c r="Q601">
        <v>601000</v>
      </c>
      <c r="R601" t="s">
        <v>1293</v>
      </c>
    </row>
    <row r="602" spans="1:18">
      <c r="A602">
        <v>108</v>
      </c>
      <c r="B602">
        <f>VLOOKUP(A602,year_congress_lookup!$A$1:$B$10,2)</f>
        <v>2004</v>
      </c>
      <c r="C602">
        <v>14503</v>
      </c>
      <c r="D602" s="1" t="s">
        <v>1794</v>
      </c>
      <c r="E602" t="s">
        <v>142</v>
      </c>
      <c r="F602" t="str">
        <f>VLOOKUP(E602&amp;"*",state_latlong_lookup!$A$1:$D$56,2,FALSE)</f>
        <v>UT</v>
      </c>
      <c r="G602" t="str">
        <f>VLOOKUP(E602&amp;"*",state_latlong_lookup!$A$1:$D$56,1,FALSE)</f>
        <v>UTAH</v>
      </c>
      <c r="H602" t="str">
        <f t="shared" si="19"/>
        <v>108_UT_00</v>
      </c>
      <c r="I602">
        <f>IF(B602=2012,IF(D602="00",K602,VLOOKUP(H602,district_latlong_lookup!$A$1:$F$439,5,FALSE)),0)</f>
        <v>0</v>
      </c>
      <c r="J602">
        <f>IF(B602=2012,IF(D602="00",L602,VLOOKUP(H602,district_latlong_lookup!$A$1:$F$439,6,FALSE)),0)</f>
        <v>0</v>
      </c>
      <c r="K602">
        <f>VLOOKUP(E602&amp;"*",state_latlong_lookup!$A$1:$D$56,3,FALSE)</f>
        <v>40.113500000000002</v>
      </c>
      <c r="L602">
        <f>VLOOKUP(E602&amp;"*",state_latlong_lookup!$A$1:$D$56,4,FALSE)</f>
        <v>-111.8535</v>
      </c>
      <c r="M602">
        <v>200</v>
      </c>
      <c r="N602" t="str">
        <f t="shared" si="18"/>
        <v>Republican</v>
      </c>
      <c r="O602" t="s">
        <v>168</v>
      </c>
      <c r="P602">
        <v>0.38300000000000001</v>
      </c>
      <c r="Q602">
        <v>490000</v>
      </c>
      <c r="R602" t="s">
        <v>1294</v>
      </c>
    </row>
    <row r="603" spans="1:18">
      <c r="A603">
        <v>108</v>
      </c>
      <c r="B603">
        <f>VLOOKUP(A603,year_congress_lookup!$A$1:$B$10,2)</f>
        <v>2004</v>
      </c>
      <c r="C603">
        <v>94240</v>
      </c>
      <c r="D603" s="1" t="s">
        <v>1794</v>
      </c>
      <c r="E603" t="s">
        <v>21</v>
      </c>
      <c r="F603" t="str">
        <f>VLOOKUP(E603&amp;"*",state_latlong_lookup!$A$1:$D$56,2,FALSE)</f>
        <v>VT</v>
      </c>
      <c r="G603" t="str">
        <f>VLOOKUP(E603&amp;"*",state_latlong_lookup!$A$1:$D$56,1,FALSE)</f>
        <v>VERMONT</v>
      </c>
      <c r="H603" t="str">
        <f t="shared" si="19"/>
        <v>108_VT_00</v>
      </c>
      <c r="I603">
        <f>IF(B603=2012,IF(D603="00",K603,VLOOKUP(H603,district_latlong_lookup!$A$1:$F$439,5,FALSE)),0)</f>
        <v>0</v>
      </c>
      <c r="J603">
        <f>IF(B603=2012,IF(D603="00",L603,VLOOKUP(H603,district_latlong_lookup!$A$1:$F$439,6,FALSE)),0)</f>
        <v>0</v>
      </c>
      <c r="K603">
        <f>VLOOKUP(E603&amp;"*",state_latlong_lookup!$A$1:$D$56,3,FALSE)</f>
        <v>44.040700000000001</v>
      </c>
      <c r="L603">
        <f>VLOOKUP(E603&amp;"*",state_latlong_lookup!$A$1:$D$56,4,FALSE)</f>
        <v>-72.709299999999999</v>
      </c>
      <c r="M603">
        <v>328</v>
      </c>
      <c r="N603" t="str">
        <f t="shared" si="18"/>
        <v>Independent</v>
      </c>
      <c r="O603" t="s">
        <v>283</v>
      </c>
      <c r="P603">
        <v>-0.34</v>
      </c>
      <c r="Q603">
        <v>1384000</v>
      </c>
      <c r="R603" t="s">
        <v>1295</v>
      </c>
    </row>
    <row r="604" spans="1:18">
      <c r="A604">
        <v>108</v>
      </c>
      <c r="B604">
        <f>VLOOKUP(A604,year_congress_lookup!$A$1:$B$10,2)</f>
        <v>2004</v>
      </c>
      <c r="C604">
        <v>14307</v>
      </c>
      <c r="D604" s="1" t="s">
        <v>1794</v>
      </c>
      <c r="E604" t="s">
        <v>21</v>
      </c>
      <c r="F604" t="str">
        <f>VLOOKUP(E604&amp;"*",state_latlong_lookup!$A$1:$D$56,2,FALSE)</f>
        <v>VT</v>
      </c>
      <c r="G604" t="str">
        <f>VLOOKUP(E604&amp;"*",state_latlong_lookup!$A$1:$D$56,1,FALSE)</f>
        <v>VERMONT</v>
      </c>
      <c r="H604" t="str">
        <f t="shared" si="19"/>
        <v>108_VT_00</v>
      </c>
      <c r="I604">
        <f>IF(B604=2012,IF(D604="00",K604,VLOOKUP(H604,district_latlong_lookup!$A$1:$F$439,5,FALSE)),0)</f>
        <v>0</v>
      </c>
      <c r="J604">
        <f>IF(B604=2012,IF(D604="00",L604,VLOOKUP(H604,district_latlong_lookup!$A$1:$F$439,6,FALSE)),0)</f>
        <v>0</v>
      </c>
      <c r="K604">
        <f>VLOOKUP(E604&amp;"*",state_latlong_lookup!$A$1:$D$56,3,FALSE)</f>
        <v>44.040700000000001</v>
      </c>
      <c r="L604">
        <f>VLOOKUP(E604&amp;"*",state_latlong_lookup!$A$1:$D$56,4,FALSE)</f>
        <v>-72.709299999999999</v>
      </c>
      <c r="M604">
        <v>100</v>
      </c>
      <c r="N604" t="str">
        <f t="shared" si="18"/>
        <v>Democrat</v>
      </c>
      <c r="O604" t="s">
        <v>187</v>
      </c>
      <c r="P604">
        <v>-0.43</v>
      </c>
      <c r="Q604">
        <v>366500</v>
      </c>
      <c r="R604" t="s">
        <v>1296</v>
      </c>
    </row>
    <row r="605" spans="1:18">
      <c r="A605">
        <v>108</v>
      </c>
      <c r="B605">
        <f>VLOOKUP(A605,year_congress_lookup!$A$1:$B$10,2)</f>
        <v>2004</v>
      </c>
      <c r="C605">
        <v>29148</v>
      </c>
      <c r="D605" s="1" t="s">
        <v>1794</v>
      </c>
      <c r="E605" t="s">
        <v>16</v>
      </c>
      <c r="F605" t="str">
        <f>VLOOKUP(E605&amp;"*",state_latlong_lookup!$A$1:$D$56,2,FALSE)</f>
        <v>VA</v>
      </c>
      <c r="G605" t="str">
        <f>VLOOKUP(E605&amp;"*",state_latlong_lookup!$A$1:$D$56,1,FALSE)</f>
        <v>VIRGINIA</v>
      </c>
      <c r="H605" t="str">
        <f t="shared" si="19"/>
        <v>108_VA_00</v>
      </c>
      <c r="I605">
        <f>IF(B605=2012,IF(D605="00",K605,VLOOKUP(H605,district_latlong_lookup!$A$1:$F$439,5,FALSE)),0)</f>
        <v>0</v>
      </c>
      <c r="J605">
        <f>IF(B605=2012,IF(D605="00",L605,VLOOKUP(H605,district_latlong_lookup!$A$1:$F$439,6,FALSE)),0)</f>
        <v>0</v>
      </c>
      <c r="K605">
        <f>VLOOKUP(E605&amp;"*",state_latlong_lookup!$A$1:$D$56,3,FALSE)</f>
        <v>37.768000000000001</v>
      </c>
      <c r="L605">
        <f>VLOOKUP(E605&amp;"*",state_latlong_lookup!$A$1:$D$56,4,FALSE)</f>
        <v>-78.205699999999993</v>
      </c>
      <c r="M605">
        <v>200</v>
      </c>
      <c r="N605" t="str">
        <f t="shared" si="18"/>
        <v>Republican</v>
      </c>
      <c r="O605" t="s">
        <v>71</v>
      </c>
      <c r="P605">
        <v>0.39700000000000002</v>
      </c>
      <c r="Q605">
        <v>480000</v>
      </c>
      <c r="R605" t="s">
        <v>1297</v>
      </c>
    </row>
    <row r="606" spans="1:18">
      <c r="A606">
        <v>108</v>
      </c>
      <c r="B606">
        <f>VLOOKUP(A606,year_congress_lookup!$A$1:$B$10,2)</f>
        <v>2004</v>
      </c>
      <c r="C606">
        <v>14712</v>
      </c>
      <c r="D606" s="1" t="s">
        <v>1794</v>
      </c>
      <c r="E606" t="s">
        <v>16</v>
      </c>
      <c r="F606" t="str">
        <f>VLOOKUP(E606&amp;"*",state_latlong_lookup!$A$1:$D$56,2,FALSE)</f>
        <v>VA</v>
      </c>
      <c r="G606" t="str">
        <f>VLOOKUP(E606&amp;"*",state_latlong_lookup!$A$1:$D$56,1,FALSE)</f>
        <v>VIRGINIA</v>
      </c>
      <c r="H606" t="str">
        <f t="shared" si="19"/>
        <v>108_VA_00</v>
      </c>
      <c r="I606">
        <f>IF(B606=2012,IF(D606="00",K606,VLOOKUP(H606,district_latlong_lookup!$A$1:$F$439,5,FALSE)),0)</f>
        <v>0</v>
      </c>
      <c r="J606">
        <f>IF(B606=2012,IF(D606="00",L606,VLOOKUP(H606,district_latlong_lookup!$A$1:$F$439,6,FALSE)),0)</f>
        <v>0</v>
      </c>
      <c r="K606">
        <f>VLOOKUP(E606&amp;"*",state_latlong_lookup!$A$1:$D$56,3,FALSE)</f>
        <v>37.768000000000001</v>
      </c>
      <c r="L606">
        <f>VLOOKUP(E606&amp;"*",state_latlong_lookup!$A$1:$D$56,4,FALSE)</f>
        <v>-78.205699999999993</v>
      </c>
      <c r="M606">
        <v>200</v>
      </c>
      <c r="N606" t="str">
        <f t="shared" si="18"/>
        <v>Republican</v>
      </c>
      <c r="O606" t="s">
        <v>112</v>
      </c>
      <c r="P606">
        <v>0.23899999999999999</v>
      </c>
      <c r="Q606">
        <v>5330500</v>
      </c>
      <c r="R606" t="s">
        <v>1298</v>
      </c>
    </row>
    <row r="607" spans="1:18">
      <c r="A607">
        <v>108</v>
      </c>
      <c r="B607">
        <f>VLOOKUP(A607,year_congress_lookup!$A$1:$B$10,2)</f>
        <v>2004</v>
      </c>
      <c r="C607">
        <v>39310</v>
      </c>
      <c r="D607" s="1" t="s">
        <v>1794</v>
      </c>
      <c r="E607" t="s">
        <v>130</v>
      </c>
      <c r="F607" t="str">
        <f>VLOOKUP(E607&amp;"*",state_latlong_lookup!$A$1:$D$56,2,FALSE)</f>
        <v>WA</v>
      </c>
      <c r="G607" t="str">
        <f>VLOOKUP(E607&amp;"*",state_latlong_lookup!$A$1:$D$56,1,FALSE)</f>
        <v>WASHINGTON</v>
      </c>
      <c r="H607" t="str">
        <f t="shared" si="19"/>
        <v>108_WA_00</v>
      </c>
      <c r="I607">
        <f>IF(B607=2012,IF(D607="00",K607,VLOOKUP(H607,district_latlong_lookup!$A$1:$F$439,5,FALSE)),0)</f>
        <v>0</v>
      </c>
      <c r="J607">
        <f>IF(B607=2012,IF(D607="00",L607,VLOOKUP(H607,district_latlong_lookup!$A$1:$F$439,6,FALSE)),0)</f>
        <v>0</v>
      </c>
      <c r="K607">
        <f>VLOOKUP(E607&amp;"*",state_latlong_lookup!$A$1:$D$56,3,FALSE)</f>
        <v>47.3917</v>
      </c>
      <c r="L607">
        <f>VLOOKUP(E607&amp;"*",state_latlong_lookup!$A$1:$D$56,4,FALSE)</f>
        <v>-121.57080000000001</v>
      </c>
      <c r="M607">
        <v>100</v>
      </c>
      <c r="N607" t="str">
        <f t="shared" si="18"/>
        <v>Democrat</v>
      </c>
      <c r="O607" t="s">
        <v>347</v>
      </c>
      <c r="P607">
        <v>-0.35199999999999998</v>
      </c>
      <c r="Q607">
        <v>494500</v>
      </c>
      <c r="R607" t="s">
        <v>1299</v>
      </c>
    </row>
    <row r="608" spans="1:18">
      <c r="A608">
        <v>108</v>
      </c>
      <c r="B608">
        <f>VLOOKUP(A608,year_congress_lookup!$A$1:$B$10,2)</f>
        <v>2004</v>
      </c>
      <c r="C608">
        <v>49308</v>
      </c>
      <c r="D608" s="1" t="s">
        <v>1794</v>
      </c>
      <c r="E608" t="s">
        <v>130</v>
      </c>
      <c r="F608" t="str">
        <f>VLOOKUP(E608&amp;"*",state_latlong_lookup!$A$1:$D$56,2,FALSE)</f>
        <v>WA</v>
      </c>
      <c r="G608" t="str">
        <f>VLOOKUP(E608&amp;"*",state_latlong_lookup!$A$1:$D$56,1,FALSE)</f>
        <v>WASHINGTON</v>
      </c>
      <c r="H608" t="str">
        <f t="shared" si="19"/>
        <v>108_WA_00</v>
      </c>
      <c r="I608">
        <f>IF(B608=2012,IF(D608="00",K608,VLOOKUP(H608,district_latlong_lookup!$A$1:$F$439,5,FALSE)),0)</f>
        <v>0</v>
      </c>
      <c r="J608">
        <f>IF(B608=2012,IF(D608="00",L608,VLOOKUP(H608,district_latlong_lookup!$A$1:$F$439,6,FALSE)),0)</f>
        <v>0</v>
      </c>
      <c r="K608">
        <f>VLOOKUP(E608&amp;"*",state_latlong_lookup!$A$1:$D$56,3,FALSE)</f>
        <v>47.3917</v>
      </c>
      <c r="L608">
        <f>VLOOKUP(E608&amp;"*",state_latlong_lookup!$A$1:$D$56,4,FALSE)</f>
        <v>-121.57080000000001</v>
      </c>
      <c r="M608">
        <v>100</v>
      </c>
      <c r="N608" t="str">
        <f t="shared" si="18"/>
        <v>Democrat</v>
      </c>
      <c r="O608" t="s">
        <v>167</v>
      </c>
      <c r="P608">
        <v>-0.40600000000000003</v>
      </c>
      <c r="Q608">
        <v>922000</v>
      </c>
      <c r="R608" t="s">
        <v>1300</v>
      </c>
    </row>
    <row r="609" spans="1:18">
      <c r="A609">
        <v>108</v>
      </c>
      <c r="B609">
        <f>VLOOKUP(A609,year_congress_lookup!$A$1:$B$10,2)</f>
        <v>2004</v>
      </c>
      <c r="C609">
        <v>1366</v>
      </c>
      <c r="D609" s="1" t="s">
        <v>1794</v>
      </c>
      <c r="E609" t="s">
        <v>111</v>
      </c>
      <c r="F609" t="str">
        <f>VLOOKUP(E609&amp;"*",state_latlong_lookup!$A$1:$D$56,2,FALSE)</f>
        <v>WV</v>
      </c>
      <c r="G609" t="str">
        <f>VLOOKUP(E609&amp;"*",state_latlong_lookup!$A$1:$D$56,1,FALSE)</f>
        <v>WEST VIRGINIA</v>
      </c>
      <c r="H609" t="str">
        <f t="shared" si="19"/>
        <v>108_WV_00</v>
      </c>
      <c r="I609">
        <f>IF(B609=2012,IF(D609="00",K609,VLOOKUP(H609,district_latlong_lookup!$A$1:$F$439,5,FALSE)),0)</f>
        <v>0</v>
      </c>
      <c r="J609">
        <f>IF(B609=2012,IF(D609="00",L609,VLOOKUP(H609,district_latlong_lookup!$A$1:$F$439,6,FALSE)),0)</f>
        <v>0</v>
      </c>
      <c r="K609">
        <f>VLOOKUP(E609&amp;"*",state_latlong_lookup!$A$1:$D$56,3,FALSE)</f>
        <v>38.468000000000004</v>
      </c>
      <c r="L609">
        <f>VLOOKUP(E609&amp;"*",state_latlong_lookup!$A$1:$D$56,4,FALSE)</f>
        <v>-80.9696</v>
      </c>
      <c r="M609">
        <v>100</v>
      </c>
      <c r="N609" t="str">
        <f t="shared" si="18"/>
        <v>Democrat</v>
      </c>
      <c r="O609" t="s">
        <v>252</v>
      </c>
      <c r="P609">
        <v>-0.375</v>
      </c>
      <c r="Q609">
        <v>10000</v>
      </c>
    </row>
    <row r="610" spans="1:18">
      <c r="A610">
        <v>108</v>
      </c>
      <c r="B610">
        <f>VLOOKUP(A610,year_congress_lookup!$A$1:$B$10,2)</f>
        <v>2004</v>
      </c>
      <c r="C610">
        <v>14922</v>
      </c>
      <c r="D610" s="1" t="s">
        <v>1794</v>
      </c>
      <c r="E610" t="s">
        <v>111</v>
      </c>
      <c r="F610" t="str">
        <f>VLOOKUP(E610&amp;"*",state_latlong_lookup!$A$1:$D$56,2,FALSE)</f>
        <v>WV</v>
      </c>
      <c r="G610" t="str">
        <f>VLOOKUP(E610&amp;"*",state_latlong_lookup!$A$1:$D$56,1,FALSE)</f>
        <v>WEST VIRGINIA</v>
      </c>
      <c r="H610" t="str">
        <f t="shared" si="19"/>
        <v>108_WV_00</v>
      </c>
      <c r="I610">
        <f>IF(B610=2012,IF(D610="00",K610,VLOOKUP(H610,district_latlong_lookup!$A$1:$F$439,5,FALSE)),0)</f>
        <v>0</v>
      </c>
      <c r="J610">
        <f>IF(B610=2012,IF(D610="00",L610,VLOOKUP(H610,district_latlong_lookup!$A$1:$F$439,6,FALSE)),0)</f>
        <v>0</v>
      </c>
      <c r="K610">
        <f>VLOOKUP(E610&amp;"*",state_latlong_lookup!$A$1:$D$56,3,FALSE)</f>
        <v>38.468000000000004</v>
      </c>
      <c r="L610">
        <f>VLOOKUP(E610&amp;"*",state_latlong_lookup!$A$1:$D$56,4,FALSE)</f>
        <v>-80.9696</v>
      </c>
      <c r="M610">
        <v>100</v>
      </c>
      <c r="N610" t="str">
        <f t="shared" si="18"/>
        <v>Democrat</v>
      </c>
      <c r="O610" t="s">
        <v>241</v>
      </c>
      <c r="P610">
        <v>-0.36799999999999999</v>
      </c>
      <c r="Q610">
        <v>591500</v>
      </c>
      <c r="R610" t="s">
        <v>1301</v>
      </c>
    </row>
    <row r="611" spans="1:18">
      <c r="A611">
        <v>108</v>
      </c>
      <c r="B611">
        <f>VLOOKUP(A611,year_congress_lookup!$A$1:$B$10,2)</f>
        <v>2004</v>
      </c>
      <c r="C611">
        <v>49309</v>
      </c>
      <c r="D611" s="1" t="s">
        <v>1794</v>
      </c>
      <c r="E611" t="s">
        <v>89</v>
      </c>
      <c r="F611" t="str">
        <f>VLOOKUP(E611&amp;"*",state_latlong_lookup!$A$1:$D$56,2,FALSE)</f>
        <v>WI</v>
      </c>
      <c r="G611" t="str">
        <f>VLOOKUP(E611&amp;"*",state_latlong_lookup!$A$1:$D$56,1,FALSE)</f>
        <v>WISCONSIN</v>
      </c>
      <c r="H611" t="str">
        <f t="shared" si="19"/>
        <v>108_WI_00</v>
      </c>
      <c r="I611">
        <f>IF(B611=2012,IF(D611="00",K611,VLOOKUP(H611,district_latlong_lookup!$A$1:$F$439,5,FALSE)),0)</f>
        <v>0</v>
      </c>
      <c r="J611">
        <f>IF(B611=2012,IF(D611="00",L611,VLOOKUP(H611,district_latlong_lookup!$A$1:$F$439,6,FALSE)),0)</f>
        <v>0</v>
      </c>
      <c r="K611">
        <f>VLOOKUP(E611&amp;"*",state_latlong_lookup!$A$1:$D$56,3,FALSE)</f>
        <v>44.256300000000003</v>
      </c>
      <c r="L611">
        <f>VLOOKUP(E611&amp;"*",state_latlong_lookup!$A$1:$D$56,4,FALSE)</f>
        <v>-89.638499999999993</v>
      </c>
      <c r="M611">
        <v>100</v>
      </c>
      <c r="N611" t="str">
        <f t="shared" si="18"/>
        <v>Democrat</v>
      </c>
      <c r="O611" t="s">
        <v>299</v>
      </c>
      <c r="P611">
        <v>-0.45400000000000001</v>
      </c>
      <c r="Q611">
        <v>339000</v>
      </c>
      <c r="R611" t="s">
        <v>1302</v>
      </c>
    </row>
    <row r="612" spans="1:18">
      <c r="A612">
        <v>108</v>
      </c>
      <c r="B612">
        <f>VLOOKUP(A612,year_congress_lookup!$A$1:$B$10,2)</f>
        <v>2004</v>
      </c>
      <c r="C612">
        <v>15703</v>
      </c>
      <c r="D612" s="1" t="s">
        <v>1794</v>
      </c>
      <c r="E612" t="s">
        <v>89</v>
      </c>
      <c r="F612" t="str">
        <f>VLOOKUP(E612&amp;"*",state_latlong_lookup!$A$1:$D$56,2,FALSE)</f>
        <v>WI</v>
      </c>
      <c r="G612" t="str">
        <f>VLOOKUP(E612&amp;"*",state_latlong_lookup!$A$1:$D$56,1,FALSE)</f>
        <v>WISCONSIN</v>
      </c>
      <c r="H612" t="str">
        <f t="shared" si="19"/>
        <v>108_WI_00</v>
      </c>
      <c r="I612">
        <f>IF(B612=2012,IF(D612="00",K612,VLOOKUP(H612,district_latlong_lookup!$A$1:$F$439,5,FALSE)),0)</f>
        <v>0</v>
      </c>
      <c r="J612">
        <f>IF(B612=2012,IF(D612="00",L612,VLOOKUP(H612,district_latlong_lookup!$A$1:$F$439,6,FALSE)),0)</f>
        <v>0</v>
      </c>
      <c r="K612">
        <f>VLOOKUP(E612&amp;"*",state_latlong_lookup!$A$1:$D$56,3,FALSE)</f>
        <v>44.256300000000003</v>
      </c>
      <c r="L612">
        <f>VLOOKUP(E612&amp;"*",state_latlong_lookup!$A$1:$D$56,4,FALSE)</f>
        <v>-89.638499999999993</v>
      </c>
      <c r="M612">
        <v>100</v>
      </c>
      <c r="N612" t="str">
        <f t="shared" si="18"/>
        <v>Democrat</v>
      </c>
      <c r="O612" t="s">
        <v>286</v>
      </c>
      <c r="P612">
        <v>-0.313</v>
      </c>
      <c r="Q612">
        <v>873500</v>
      </c>
      <c r="R612" t="s">
        <v>1303</v>
      </c>
    </row>
    <row r="613" spans="1:18">
      <c r="A613">
        <v>108</v>
      </c>
      <c r="B613">
        <f>VLOOKUP(A613,year_congress_lookup!$A$1:$B$10,2)</f>
        <v>2004</v>
      </c>
      <c r="C613">
        <v>49706</v>
      </c>
      <c r="D613" s="1" t="s">
        <v>1794</v>
      </c>
      <c r="E613" t="s">
        <v>131</v>
      </c>
      <c r="F613" t="str">
        <f>VLOOKUP(E613&amp;"*",state_latlong_lookup!$A$1:$D$56,2,FALSE)</f>
        <v>WY</v>
      </c>
      <c r="G613" t="str">
        <f>VLOOKUP(E613&amp;"*",state_latlong_lookup!$A$1:$D$56,1,FALSE)</f>
        <v>WYOMING</v>
      </c>
      <c r="H613" t="str">
        <f t="shared" si="19"/>
        <v>108_WY_00</v>
      </c>
      <c r="I613">
        <f>IF(B613=2012,IF(D613="00",K613,VLOOKUP(H613,district_latlong_lookup!$A$1:$F$439,5,FALSE)),0)</f>
        <v>0</v>
      </c>
      <c r="J613">
        <f>IF(B613=2012,IF(D613="00",L613,VLOOKUP(H613,district_latlong_lookup!$A$1:$F$439,6,FALSE)),0)</f>
        <v>0</v>
      </c>
      <c r="K613">
        <f>VLOOKUP(E613&amp;"*",state_latlong_lookup!$A$1:$D$56,3,FALSE)</f>
        <v>42.747500000000002</v>
      </c>
      <c r="L613">
        <f>VLOOKUP(E613&amp;"*",state_latlong_lookup!$A$1:$D$56,4,FALSE)</f>
        <v>-107.2085</v>
      </c>
      <c r="M613">
        <v>200</v>
      </c>
      <c r="N613" t="str">
        <f t="shared" si="18"/>
        <v>Republican</v>
      </c>
      <c r="O613" t="s">
        <v>324</v>
      </c>
      <c r="P613">
        <v>0.58099999999999996</v>
      </c>
      <c r="Q613">
        <v>583000</v>
      </c>
      <c r="R613" t="s">
        <v>1304</v>
      </c>
    </row>
    <row r="614" spans="1:18">
      <c r="A614">
        <v>108</v>
      </c>
      <c r="B614">
        <f>VLOOKUP(A614,year_congress_lookup!$A$1:$B$10,2)</f>
        <v>2004</v>
      </c>
      <c r="C614">
        <v>15633</v>
      </c>
      <c r="D614" s="1" t="s">
        <v>1794</v>
      </c>
      <c r="E614" t="s">
        <v>131</v>
      </c>
      <c r="F614" t="str">
        <f>VLOOKUP(E614&amp;"*",state_latlong_lookup!$A$1:$D$56,2,FALSE)</f>
        <v>WY</v>
      </c>
      <c r="G614" t="str">
        <f>VLOOKUP(E614&amp;"*",state_latlong_lookup!$A$1:$D$56,1,FALSE)</f>
        <v>WYOMING</v>
      </c>
      <c r="H614" t="str">
        <f t="shared" si="19"/>
        <v>108_WY_00</v>
      </c>
      <c r="I614">
        <f>IF(B614=2012,IF(D614="00",K614,VLOOKUP(H614,district_latlong_lookup!$A$1:$F$439,5,FALSE)),0)</f>
        <v>0</v>
      </c>
      <c r="J614">
        <f>IF(B614=2012,IF(D614="00",L614,VLOOKUP(H614,district_latlong_lookup!$A$1:$F$439,6,FALSE)),0)</f>
        <v>0</v>
      </c>
      <c r="K614">
        <f>VLOOKUP(E614&amp;"*",state_latlong_lookup!$A$1:$D$56,3,FALSE)</f>
        <v>42.747500000000002</v>
      </c>
      <c r="L614">
        <f>VLOOKUP(E614&amp;"*",state_latlong_lookup!$A$1:$D$56,4,FALSE)</f>
        <v>-107.2085</v>
      </c>
      <c r="M614">
        <v>200</v>
      </c>
      <c r="N614" t="str">
        <f t="shared" si="18"/>
        <v>Republican</v>
      </c>
      <c r="O614" t="s">
        <v>311</v>
      </c>
      <c r="P614">
        <v>0.55000000000000004</v>
      </c>
      <c r="Q614">
        <v>1149500</v>
      </c>
      <c r="R614" t="s">
        <v>1305</v>
      </c>
    </row>
    <row r="615" spans="1:18">
      <c r="A615">
        <v>109</v>
      </c>
      <c r="B615">
        <f>VLOOKUP(A615,year_congress_lookup!$A$1:$B$10,2)</f>
        <v>2006</v>
      </c>
      <c r="C615">
        <v>99910</v>
      </c>
      <c r="D615" s="1" t="s">
        <v>1794</v>
      </c>
      <c r="E615" t="s">
        <v>194</v>
      </c>
      <c r="F615" t="str">
        <f>VLOOKUP(E615&amp;"*",state_latlong_lookup!$A$1:$D$56,2,FALSE)</f>
        <v>USA</v>
      </c>
      <c r="G615" t="str">
        <f>VLOOKUP(E615&amp;"*",state_latlong_lookup!$A$1:$D$56,1,FALSE)</f>
        <v>USA</v>
      </c>
      <c r="H615" t="str">
        <f t="shared" si="19"/>
        <v>109_USA_00</v>
      </c>
      <c r="I615">
        <f>IF(B615=2012,IF(D615="00",K615,VLOOKUP(H615,district_latlong_lookup!$A$1:$F$439,5,FALSE)),0)</f>
        <v>0</v>
      </c>
      <c r="J615">
        <f>IF(B615=2012,IF(D615="00",L615,VLOOKUP(H615,district_latlong_lookup!$A$1:$F$439,6,FALSE)),0)</f>
        <v>0</v>
      </c>
      <c r="K615">
        <f>VLOOKUP(E615&amp;"*",state_latlong_lookup!$A$1:$D$56,3,FALSE)</f>
        <v>39.5</v>
      </c>
      <c r="L615">
        <f>VLOOKUP(E615&amp;"*",state_latlong_lookup!$A$1:$D$56,4,FALSE)</f>
        <v>-98.35</v>
      </c>
      <c r="M615">
        <v>200</v>
      </c>
      <c r="N615" t="str">
        <f t="shared" si="18"/>
        <v>Republican</v>
      </c>
      <c r="O615" t="s">
        <v>190</v>
      </c>
      <c r="P615">
        <v>0.52</v>
      </c>
      <c r="Q615">
        <v>342000</v>
      </c>
      <c r="R615" t="s">
        <v>1306</v>
      </c>
    </row>
    <row r="616" spans="1:18">
      <c r="A616">
        <v>109</v>
      </c>
      <c r="B616">
        <f>VLOOKUP(A616,year_congress_lookup!$A$1:$B$10,2)</f>
        <v>2006</v>
      </c>
      <c r="C616">
        <v>49700</v>
      </c>
      <c r="D616" s="1" t="s">
        <v>1794</v>
      </c>
      <c r="E616" t="s">
        <v>48</v>
      </c>
      <c r="F616" t="str">
        <f>VLOOKUP(E616&amp;"*",state_latlong_lookup!$A$1:$D$56,2,FALSE)</f>
        <v>AL</v>
      </c>
      <c r="G616" t="str">
        <f>VLOOKUP(E616&amp;"*",state_latlong_lookup!$A$1:$D$56,1,FALSE)</f>
        <v>ALABAMA</v>
      </c>
      <c r="H616" t="str">
        <f t="shared" si="19"/>
        <v>109_AL_00</v>
      </c>
      <c r="I616">
        <f>IF(B616=2012,IF(D616="00",K616,VLOOKUP(H616,district_latlong_lookup!$A$1:$F$439,5,FALSE)),0)</f>
        <v>0</v>
      </c>
      <c r="J616">
        <f>IF(B616=2012,IF(D616="00",L616,VLOOKUP(H616,district_latlong_lookup!$A$1:$F$439,6,FALSE)),0)</f>
        <v>0</v>
      </c>
      <c r="K616">
        <f>VLOOKUP(E616&amp;"*",state_latlong_lookup!$A$1:$D$56,3,FALSE)</f>
        <v>32.798999999999999</v>
      </c>
      <c r="L616">
        <f>VLOOKUP(E616&amp;"*",state_latlong_lookup!$A$1:$D$56,4,FALSE)</f>
        <v>-86.807299999999998</v>
      </c>
      <c r="M616">
        <v>200</v>
      </c>
      <c r="N616" t="str">
        <f t="shared" si="18"/>
        <v>Republican</v>
      </c>
      <c r="O616" t="s">
        <v>312</v>
      </c>
      <c r="P616">
        <v>0.57099999999999995</v>
      </c>
      <c r="Q616">
        <v>610000</v>
      </c>
      <c r="R616" t="s">
        <v>1307</v>
      </c>
    </row>
    <row r="617" spans="1:18">
      <c r="A617">
        <v>109</v>
      </c>
      <c r="B617">
        <f>VLOOKUP(A617,year_congress_lookup!$A$1:$B$10,2)</f>
        <v>2006</v>
      </c>
      <c r="C617">
        <v>94659</v>
      </c>
      <c r="D617" s="1" t="s">
        <v>1794</v>
      </c>
      <c r="E617" t="s">
        <v>48</v>
      </c>
      <c r="F617" t="str">
        <f>VLOOKUP(E617&amp;"*",state_latlong_lookup!$A$1:$D$56,2,FALSE)</f>
        <v>AL</v>
      </c>
      <c r="G617" t="str">
        <f>VLOOKUP(E617&amp;"*",state_latlong_lookup!$A$1:$D$56,1,FALSE)</f>
        <v>ALABAMA</v>
      </c>
      <c r="H617" t="str">
        <f t="shared" si="19"/>
        <v>109_AL_00</v>
      </c>
      <c r="I617">
        <f>IF(B617=2012,IF(D617="00",K617,VLOOKUP(H617,district_latlong_lookup!$A$1:$F$439,5,FALSE)),0)</f>
        <v>0</v>
      </c>
      <c r="J617">
        <f>IF(B617=2012,IF(D617="00",L617,VLOOKUP(H617,district_latlong_lookup!$A$1:$F$439,6,FALSE)),0)</f>
        <v>0</v>
      </c>
      <c r="K617">
        <f>VLOOKUP(E617&amp;"*",state_latlong_lookup!$A$1:$D$56,3,FALSE)</f>
        <v>32.798999999999999</v>
      </c>
      <c r="L617">
        <f>VLOOKUP(E617&amp;"*",state_latlong_lookup!$A$1:$D$56,4,FALSE)</f>
        <v>-86.807299999999998</v>
      </c>
      <c r="M617">
        <v>200</v>
      </c>
      <c r="N617" t="str">
        <f t="shared" si="18"/>
        <v>Republican</v>
      </c>
      <c r="O617" t="s">
        <v>254</v>
      </c>
      <c r="P617">
        <v>0.44600000000000001</v>
      </c>
      <c r="Q617">
        <v>847500</v>
      </c>
      <c r="R617" t="s">
        <v>1308</v>
      </c>
    </row>
    <row r="618" spans="1:18">
      <c r="A618">
        <v>109</v>
      </c>
      <c r="B618">
        <f>VLOOKUP(A618,year_congress_lookup!$A$1:$B$10,2)</f>
        <v>2006</v>
      </c>
      <c r="C618">
        <v>40300</v>
      </c>
      <c r="D618" s="1" t="s">
        <v>1794</v>
      </c>
      <c r="E618" t="s">
        <v>198</v>
      </c>
      <c r="F618" t="str">
        <f>VLOOKUP(E618&amp;"*",state_latlong_lookup!$A$1:$D$56,2,FALSE)</f>
        <v>AK</v>
      </c>
      <c r="G618" t="str">
        <f>VLOOKUP(E618&amp;"*",state_latlong_lookup!$A$1:$D$56,1,FALSE)</f>
        <v>ALASKA</v>
      </c>
      <c r="H618" t="str">
        <f t="shared" si="19"/>
        <v>109_AK_00</v>
      </c>
      <c r="I618">
        <f>IF(B618=2012,IF(D618="00",K618,VLOOKUP(H618,district_latlong_lookup!$A$1:$F$439,5,FALSE)),0)</f>
        <v>0</v>
      </c>
      <c r="J618">
        <f>IF(B618=2012,IF(D618="00",L618,VLOOKUP(H618,district_latlong_lookup!$A$1:$F$439,6,FALSE)),0)</f>
        <v>0</v>
      </c>
      <c r="K618">
        <f>VLOOKUP(E618&amp;"*",state_latlong_lookup!$A$1:$D$56,3,FALSE)</f>
        <v>61.384999999999998</v>
      </c>
      <c r="L618">
        <f>VLOOKUP(E618&amp;"*",state_latlong_lookup!$A$1:$D$56,4,FALSE)</f>
        <v>-152.26830000000001</v>
      </c>
      <c r="M618">
        <v>200</v>
      </c>
      <c r="N618" t="str">
        <f t="shared" si="18"/>
        <v>Republican</v>
      </c>
      <c r="O618" t="s">
        <v>238</v>
      </c>
      <c r="P618">
        <v>0.23599999999999999</v>
      </c>
      <c r="Q618">
        <v>10000</v>
      </c>
    </row>
    <row r="619" spans="1:18">
      <c r="A619">
        <v>109</v>
      </c>
      <c r="B619">
        <f>VLOOKUP(A619,year_congress_lookup!$A$1:$B$10,2)</f>
        <v>2006</v>
      </c>
      <c r="C619">
        <v>12109</v>
      </c>
      <c r="D619" s="1" t="s">
        <v>1794</v>
      </c>
      <c r="E619" t="s">
        <v>198</v>
      </c>
      <c r="F619" t="str">
        <f>VLOOKUP(E619&amp;"*",state_latlong_lookup!$A$1:$D$56,2,FALSE)</f>
        <v>AK</v>
      </c>
      <c r="G619" t="str">
        <f>VLOOKUP(E619&amp;"*",state_latlong_lookup!$A$1:$D$56,1,FALSE)</f>
        <v>ALASKA</v>
      </c>
      <c r="H619" t="str">
        <f t="shared" si="19"/>
        <v>109_AK_00</v>
      </c>
      <c r="I619">
        <f>IF(B619=2012,IF(D619="00",K619,VLOOKUP(H619,district_latlong_lookup!$A$1:$F$439,5,FALSE)),0)</f>
        <v>0</v>
      </c>
      <c r="J619">
        <f>IF(B619=2012,IF(D619="00",L619,VLOOKUP(H619,district_latlong_lookup!$A$1:$F$439,6,FALSE)),0)</f>
        <v>0</v>
      </c>
      <c r="K619">
        <f>VLOOKUP(E619&amp;"*",state_latlong_lookup!$A$1:$D$56,3,FALSE)</f>
        <v>61.384999999999998</v>
      </c>
      <c r="L619">
        <f>VLOOKUP(E619&amp;"*",state_latlong_lookup!$A$1:$D$56,4,FALSE)</f>
        <v>-152.26830000000001</v>
      </c>
      <c r="M619">
        <v>200</v>
      </c>
      <c r="N619" t="str">
        <f t="shared" si="18"/>
        <v>Republican</v>
      </c>
      <c r="O619" t="s">
        <v>213</v>
      </c>
      <c r="P619">
        <v>0.24099999999999999</v>
      </c>
      <c r="Q619">
        <v>1064000</v>
      </c>
      <c r="R619" t="s">
        <v>1309</v>
      </c>
    </row>
    <row r="620" spans="1:18">
      <c r="A620">
        <v>109</v>
      </c>
      <c r="B620">
        <f>VLOOKUP(A620,year_congress_lookup!$A$1:$B$10,2)</f>
        <v>2006</v>
      </c>
      <c r="C620">
        <v>15429</v>
      </c>
      <c r="D620" s="1" t="s">
        <v>1794</v>
      </c>
      <c r="E620" t="s">
        <v>155</v>
      </c>
      <c r="F620" t="str">
        <f>VLOOKUP(E620&amp;"*",state_latlong_lookup!$A$1:$D$56,2,FALSE)</f>
        <v>AZ</v>
      </c>
      <c r="G620" t="str">
        <f>VLOOKUP(E620&amp;"*",state_latlong_lookup!$A$1:$D$56,1,FALSE)</f>
        <v>ARIZONA</v>
      </c>
      <c r="H620" t="str">
        <f t="shared" si="19"/>
        <v>109_AZ_00</v>
      </c>
      <c r="I620">
        <f>IF(B620=2012,IF(D620="00",K620,VLOOKUP(H620,district_latlong_lookup!$A$1:$F$439,5,FALSE)),0)</f>
        <v>0</v>
      </c>
      <c r="J620">
        <f>IF(B620=2012,IF(D620="00",L620,VLOOKUP(H620,district_latlong_lookup!$A$1:$F$439,6,FALSE)),0)</f>
        <v>0</v>
      </c>
      <c r="K620">
        <f>VLOOKUP(E620&amp;"*",state_latlong_lookup!$A$1:$D$56,3,FALSE)</f>
        <v>33.7712</v>
      </c>
      <c r="L620">
        <f>VLOOKUP(E620&amp;"*",state_latlong_lookup!$A$1:$D$56,4,FALSE)</f>
        <v>-111.3877</v>
      </c>
      <c r="M620">
        <v>200</v>
      </c>
      <c r="N620" t="str">
        <f t="shared" si="18"/>
        <v>Republican</v>
      </c>
      <c r="O620" t="s">
        <v>300</v>
      </c>
      <c r="P620">
        <v>0.57299999999999995</v>
      </c>
      <c r="Q620">
        <v>1711000</v>
      </c>
      <c r="R620" t="s">
        <v>1310</v>
      </c>
    </row>
    <row r="621" spans="1:18">
      <c r="A621">
        <v>109</v>
      </c>
      <c r="B621">
        <f>VLOOKUP(A621,year_congress_lookup!$A$1:$B$10,2)</f>
        <v>2006</v>
      </c>
      <c r="C621">
        <v>15039</v>
      </c>
      <c r="D621" s="1" t="s">
        <v>1794</v>
      </c>
      <c r="E621" t="s">
        <v>155</v>
      </c>
      <c r="F621" t="str">
        <f>VLOOKUP(E621&amp;"*",state_latlong_lookup!$A$1:$D$56,2,FALSE)</f>
        <v>AZ</v>
      </c>
      <c r="G621" t="str">
        <f>VLOOKUP(E621&amp;"*",state_latlong_lookup!$A$1:$D$56,1,FALSE)</f>
        <v>ARIZONA</v>
      </c>
      <c r="H621" t="str">
        <f t="shared" si="19"/>
        <v>109_AZ_00</v>
      </c>
      <c r="I621">
        <f>IF(B621=2012,IF(D621="00",K621,VLOOKUP(H621,district_latlong_lookup!$A$1:$F$439,5,FALSE)),0)</f>
        <v>0</v>
      </c>
      <c r="J621">
        <f>IF(B621=2012,IF(D621="00",L621,VLOOKUP(H621,district_latlong_lookup!$A$1:$F$439,6,FALSE)),0)</f>
        <v>0</v>
      </c>
      <c r="K621">
        <f>VLOOKUP(E621&amp;"*",state_latlong_lookup!$A$1:$D$56,3,FALSE)</f>
        <v>33.7712</v>
      </c>
      <c r="L621">
        <f>VLOOKUP(E621&amp;"*",state_latlong_lookup!$A$1:$D$56,4,FALSE)</f>
        <v>-111.3877</v>
      </c>
      <c r="M621">
        <v>200</v>
      </c>
      <c r="N621" t="str">
        <f t="shared" si="18"/>
        <v>Republican</v>
      </c>
      <c r="O621" t="s">
        <v>255</v>
      </c>
      <c r="P621">
        <v>0.39500000000000002</v>
      </c>
      <c r="Q621">
        <v>10000</v>
      </c>
    </row>
    <row r="622" spans="1:18">
      <c r="A622">
        <v>109</v>
      </c>
      <c r="B622">
        <f>VLOOKUP(A622,year_congress_lookup!$A$1:$B$10,2)</f>
        <v>2006</v>
      </c>
      <c r="C622">
        <v>40301</v>
      </c>
      <c r="D622" s="1" t="s">
        <v>1794</v>
      </c>
      <c r="E622" t="s">
        <v>56</v>
      </c>
      <c r="F622" t="str">
        <f>VLOOKUP(E622&amp;"*",state_latlong_lookup!$A$1:$D$56,2,FALSE)</f>
        <v>AR</v>
      </c>
      <c r="G622" t="str">
        <f>VLOOKUP(E622&amp;"*",state_latlong_lookup!$A$1:$D$56,1,FALSE)</f>
        <v>ARKANSAS</v>
      </c>
      <c r="H622" t="str">
        <f t="shared" si="19"/>
        <v>109_AR_00</v>
      </c>
      <c r="I622">
        <f>IF(B622=2012,IF(D622="00",K622,VLOOKUP(H622,district_latlong_lookup!$A$1:$F$439,5,FALSE)),0)</f>
        <v>0</v>
      </c>
      <c r="J622">
        <f>IF(B622=2012,IF(D622="00",L622,VLOOKUP(H622,district_latlong_lookup!$A$1:$F$439,6,FALSE)),0)</f>
        <v>0</v>
      </c>
      <c r="K622">
        <f>VLOOKUP(E622&amp;"*",state_latlong_lookup!$A$1:$D$56,3,FALSE)</f>
        <v>34.951300000000003</v>
      </c>
      <c r="L622">
        <f>VLOOKUP(E622&amp;"*",state_latlong_lookup!$A$1:$D$56,4,FALSE)</f>
        <v>-92.380899999999997</v>
      </c>
      <c r="M622">
        <v>100</v>
      </c>
      <c r="N622" t="str">
        <f t="shared" si="18"/>
        <v>Democrat</v>
      </c>
      <c r="O622" t="s">
        <v>256</v>
      </c>
      <c r="P622">
        <v>-0.249</v>
      </c>
      <c r="Q622">
        <v>10000</v>
      </c>
    </row>
    <row r="623" spans="1:18">
      <c r="A623">
        <v>109</v>
      </c>
      <c r="B623">
        <f>VLOOKUP(A623,year_congress_lookup!$A$1:$B$10,2)</f>
        <v>2006</v>
      </c>
      <c r="C623">
        <v>29305</v>
      </c>
      <c r="D623" s="1" t="s">
        <v>1794</v>
      </c>
      <c r="E623" t="s">
        <v>56</v>
      </c>
      <c r="F623" t="str">
        <f>VLOOKUP(E623&amp;"*",state_latlong_lookup!$A$1:$D$56,2,FALSE)</f>
        <v>AR</v>
      </c>
      <c r="G623" t="str">
        <f>VLOOKUP(E623&amp;"*",state_latlong_lookup!$A$1:$D$56,1,FALSE)</f>
        <v>ARKANSAS</v>
      </c>
      <c r="H623" t="str">
        <f t="shared" si="19"/>
        <v>109_AR_00</v>
      </c>
      <c r="I623">
        <f>IF(B623=2012,IF(D623="00",K623,VLOOKUP(H623,district_latlong_lookup!$A$1:$F$439,5,FALSE)),0)</f>
        <v>0</v>
      </c>
      <c r="J623">
        <f>IF(B623=2012,IF(D623="00",L623,VLOOKUP(H623,district_latlong_lookup!$A$1:$F$439,6,FALSE)),0)</f>
        <v>0</v>
      </c>
      <c r="K623">
        <f>VLOOKUP(E623&amp;"*",state_latlong_lookup!$A$1:$D$56,3,FALSE)</f>
        <v>34.951300000000003</v>
      </c>
      <c r="L623">
        <f>VLOOKUP(E623&amp;"*",state_latlong_lookup!$A$1:$D$56,4,FALSE)</f>
        <v>-92.380899999999997</v>
      </c>
      <c r="M623">
        <v>100</v>
      </c>
      <c r="N623" t="str">
        <f t="shared" si="18"/>
        <v>Democrat</v>
      </c>
      <c r="O623" t="s">
        <v>325</v>
      </c>
      <c r="P623">
        <v>-0.20300000000000001</v>
      </c>
      <c r="Q623">
        <v>612500</v>
      </c>
      <c r="R623" t="s">
        <v>1311</v>
      </c>
    </row>
    <row r="624" spans="1:18">
      <c r="A624">
        <v>109</v>
      </c>
      <c r="B624">
        <f>VLOOKUP(A624,year_congress_lookup!$A$1:$B$10,2)</f>
        <v>2006</v>
      </c>
      <c r="C624">
        <v>15011</v>
      </c>
      <c r="D624" s="1" t="s">
        <v>1794</v>
      </c>
      <c r="E624" t="s">
        <v>90</v>
      </c>
      <c r="F624" t="str">
        <f>VLOOKUP(E624&amp;"*",state_latlong_lookup!$A$1:$D$56,2,FALSE)</f>
        <v>CA</v>
      </c>
      <c r="G624" t="str">
        <f>VLOOKUP(E624&amp;"*",state_latlong_lookup!$A$1:$D$56,1,FALSE)</f>
        <v>CALIFORNIA</v>
      </c>
      <c r="H624" t="str">
        <f t="shared" si="19"/>
        <v>109_CA_00</v>
      </c>
      <c r="I624">
        <f>IF(B624=2012,IF(D624="00",K624,VLOOKUP(H624,district_latlong_lookup!$A$1:$F$439,5,FALSE)),0)</f>
        <v>0</v>
      </c>
      <c r="J624">
        <f>IF(B624=2012,IF(D624="00",L624,VLOOKUP(H624,district_latlong_lookup!$A$1:$F$439,6,FALSE)),0)</f>
        <v>0</v>
      </c>
      <c r="K624">
        <f>VLOOKUP(E624&amp;"*",state_latlong_lookup!$A$1:$D$56,3,FALSE)</f>
        <v>36.17</v>
      </c>
      <c r="L624">
        <f>VLOOKUP(E624&amp;"*",state_latlong_lookup!$A$1:$D$56,4,FALSE)</f>
        <v>-119.7462</v>
      </c>
      <c r="M624">
        <v>100</v>
      </c>
      <c r="N624" t="str">
        <f t="shared" si="18"/>
        <v>Democrat</v>
      </c>
      <c r="O624" t="s">
        <v>288</v>
      </c>
      <c r="P624">
        <v>-0.49199999999999999</v>
      </c>
      <c r="Q624">
        <v>10000</v>
      </c>
    </row>
    <row r="625" spans="1:18">
      <c r="A625">
        <v>109</v>
      </c>
      <c r="B625">
        <f>VLOOKUP(A625,year_congress_lookup!$A$1:$B$10,2)</f>
        <v>2006</v>
      </c>
      <c r="C625">
        <v>49300</v>
      </c>
      <c r="D625" s="1" t="s">
        <v>1794</v>
      </c>
      <c r="E625" t="s">
        <v>90</v>
      </c>
      <c r="F625" t="str">
        <f>VLOOKUP(E625&amp;"*",state_latlong_lookup!$A$1:$D$56,2,FALSE)</f>
        <v>CA</v>
      </c>
      <c r="G625" t="str">
        <f>VLOOKUP(E625&amp;"*",state_latlong_lookup!$A$1:$D$56,1,FALSE)</f>
        <v>CALIFORNIA</v>
      </c>
      <c r="H625" t="str">
        <f t="shared" si="19"/>
        <v>109_CA_00</v>
      </c>
      <c r="I625">
        <f>IF(B625=2012,IF(D625="00",K625,VLOOKUP(H625,district_latlong_lookup!$A$1:$F$439,5,FALSE)),0)</f>
        <v>0</v>
      </c>
      <c r="J625">
        <f>IF(B625=2012,IF(D625="00",L625,VLOOKUP(H625,district_latlong_lookup!$A$1:$F$439,6,FALSE)),0)</f>
        <v>0</v>
      </c>
      <c r="K625">
        <f>VLOOKUP(E625&amp;"*",state_latlong_lookup!$A$1:$D$56,3,FALSE)</f>
        <v>36.17</v>
      </c>
      <c r="L625">
        <f>VLOOKUP(E625&amp;"*",state_latlong_lookup!$A$1:$D$56,4,FALSE)</f>
        <v>-119.7462</v>
      </c>
      <c r="M625">
        <v>100</v>
      </c>
      <c r="N625" t="str">
        <f t="shared" si="18"/>
        <v>Democrat</v>
      </c>
      <c r="O625" t="s">
        <v>289</v>
      </c>
      <c r="P625">
        <v>-0.33500000000000002</v>
      </c>
      <c r="Q625">
        <v>928500</v>
      </c>
      <c r="R625" t="s">
        <v>1312</v>
      </c>
    </row>
    <row r="626" spans="1:18">
      <c r="A626">
        <v>109</v>
      </c>
      <c r="B626">
        <f>VLOOKUP(A626,year_congress_lookup!$A$1:$B$10,2)</f>
        <v>2006</v>
      </c>
      <c r="C626">
        <v>29108</v>
      </c>
      <c r="D626" s="1" t="s">
        <v>1794</v>
      </c>
      <c r="E626" t="s">
        <v>123</v>
      </c>
      <c r="F626" t="str">
        <f>VLOOKUP(E626&amp;"*",state_latlong_lookup!$A$1:$D$56,2,FALSE)</f>
        <v>CO</v>
      </c>
      <c r="G626" t="str">
        <f>VLOOKUP(E626&amp;"*",state_latlong_lookup!$A$1:$D$56,1,FALSE)</f>
        <v>COLORADO</v>
      </c>
      <c r="H626" t="str">
        <f t="shared" si="19"/>
        <v>109_CO_00</v>
      </c>
      <c r="I626">
        <f>IF(B626=2012,IF(D626="00",K626,VLOOKUP(H626,district_latlong_lookup!$A$1:$F$439,5,FALSE)),0)</f>
        <v>0</v>
      </c>
      <c r="J626">
        <f>IF(B626=2012,IF(D626="00",L626,VLOOKUP(H626,district_latlong_lookup!$A$1:$F$439,6,FALSE)),0)</f>
        <v>0</v>
      </c>
      <c r="K626">
        <f>VLOOKUP(E626&amp;"*",state_latlong_lookup!$A$1:$D$56,3,FALSE)</f>
        <v>39.064599999999999</v>
      </c>
      <c r="L626">
        <f>VLOOKUP(E626&amp;"*",state_latlong_lookup!$A$1:$D$56,4,FALSE)</f>
        <v>-105.3272</v>
      </c>
      <c r="M626">
        <v>200</v>
      </c>
      <c r="N626" t="str">
        <f t="shared" si="18"/>
        <v>Republican</v>
      </c>
      <c r="O626" t="s">
        <v>314</v>
      </c>
      <c r="P626">
        <v>0.60799999999999998</v>
      </c>
      <c r="Q626">
        <v>116000</v>
      </c>
      <c r="R626" t="s">
        <v>1313</v>
      </c>
    </row>
    <row r="627" spans="1:18">
      <c r="A627">
        <v>109</v>
      </c>
      <c r="B627">
        <f>VLOOKUP(A627,year_congress_lookup!$A$1:$B$10,2)</f>
        <v>2006</v>
      </c>
      <c r="C627">
        <v>40500</v>
      </c>
      <c r="D627" s="1" t="s">
        <v>1794</v>
      </c>
      <c r="E627" t="s">
        <v>123</v>
      </c>
      <c r="F627" t="str">
        <f>VLOOKUP(E627&amp;"*",state_latlong_lookup!$A$1:$D$56,2,FALSE)</f>
        <v>CO</v>
      </c>
      <c r="G627" t="str">
        <f>VLOOKUP(E627&amp;"*",state_latlong_lookup!$A$1:$D$56,1,FALSE)</f>
        <v>COLORADO</v>
      </c>
      <c r="H627" t="str">
        <f t="shared" si="19"/>
        <v>109_CO_00</v>
      </c>
      <c r="I627">
        <f>IF(B627=2012,IF(D627="00",K627,VLOOKUP(H627,district_latlong_lookup!$A$1:$F$439,5,FALSE)),0)</f>
        <v>0</v>
      </c>
      <c r="J627">
        <f>IF(B627=2012,IF(D627="00",L627,VLOOKUP(H627,district_latlong_lookup!$A$1:$F$439,6,FALSE)),0)</f>
        <v>0</v>
      </c>
      <c r="K627">
        <f>VLOOKUP(E627&amp;"*",state_latlong_lookup!$A$1:$D$56,3,FALSE)</f>
        <v>39.064599999999999</v>
      </c>
      <c r="L627">
        <f>VLOOKUP(E627&amp;"*",state_latlong_lookup!$A$1:$D$56,4,FALSE)</f>
        <v>-105.3272</v>
      </c>
      <c r="M627">
        <v>100</v>
      </c>
      <c r="N627" t="str">
        <f t="shared" si="18"/>
        <v>Democrat</v>
      </c>
      <c r="O627" t="s">
        <v>357</v>
      </c>
      <c r="P627">
        <v>-0.27200000000000002</v>
      </c>
      <c r="Q627">
        <v>287500</v>
      </c>
      <c r="R627" t="s">
        <v>1314</v>
      </c>
    </row>
    <row r="628" spans="1:18">
      <c r="A628">
        <v>109</v>
      </c>
      <c r="B628">
        <f>VLOOKUP(A628,year_congress_lookup!$A$1:$B$10,2)</f>
        <v>2006</v>
      </c>
      <c r="C628">
        <v>14213</v>
      </c>
      <c r="D628" s="1" t="s">
        <v>1794</v>
      </c>
      <c r="E628" t="s">
        <v>0</v>
      </c>
      <c r="F628" t="str">
        <f>VLOOKUP(E628&amp;"*",state_latlong_lookup!$A$1:$D$56,2,FALSE)</f>
        <v>CT</v>
      </c>
      <c r="G628" t="str">
        <f>VLOOKUP(E628&amp;"*",state_latlong_lookup!$A$1:$D$56,1,FALSE)</f>
        <v>CONNECTICUT</v>
      </c>
      <c r="H628" t="str">
        <f t="shared" si="19"/>
        <v>109_CT_00</v>
      </c>
      <c r="I628">
        <f>IF(B628=2012,IF(D628="00",K628,VLOOKUP(H628,district_latlong_lookup!$A$1:$F$439,5,FALSE)),0)</f>
        <v>0</v>
      </c>
      <c r="J628">
        <f>IF(B628=2012,IF(D628="00",L628,VLOOKUP(H628,district_latlong_lookup!$A$1:$F$439,6,FALSE)),0)</f>
        <v>0</v>
      </c>
      <c r="K628">
        <f>VLOOKUP(E628&amp;"*",state_latlong_lookup!$A$1:$D$56,3,FALSE)</f>
        <v>41.583399999999997</v>
      </c>
      <c r="L628">
        <f>VLOOKUP(E628&amp;"*",state_latlong_lookup!$A$1:$D$56,4,FALSE)</f>
        <v>-72.762200000000007</v>
      </c>
      <c r="M628">
        <v>100</v>
      </c>
      <c r="N628" t="str">
        <f t="shared" si="18"/>
        <v>Democrat</v>
      </c>
      <c r="O628" t="s">
        <v>200</v>
      </c>
      <c r="P628">
        <v>-0.40600000000000003</v>
      </c>
      <c r="Q628">
        <v>498500</v>
      </c>
      <c r="R628" t="s">
        <v>1315</v>
      </c>
    </row>
    <row r="629" spans="1:18">
      <c r="A629">
        <v>109</v>
      </c>
      <c r="B629">
        <f>VLOOKUP(A629,year_congress_lookup!$A$1:$B$10,2)</f>
        <v>2006</v>
      </c>
      <c r="C629">
        <v>15704</v>
      </c>
      <c r="D629" s="1" t="s">
        <v>1794</v>
      </c>
      <c r="E629" t="s">
        <v>0</v>
      </c>
      <c r="F629" t="str">
        <f>VLOOKUP(E629&amp;"*",state_latlong_lookup!$A$1:$D$56,2,FALSE)</f>
        <v>CT</v>
      </c>
      <c r="G629" t="str">
        <f>VLOOKUP(E629&amp;"*",state_latlong_lookup!$A$1:$D$56,1,FALSE)</f>
        <v>CONNECTICUT</v>
      </c>
      <c r="H629" t="str">
        <f t="shared" si="19"/>
        <v>109_CT_00</v>
      </c>
      <c r="I629">
        <f>IF(B629=2012,IF(D629="00",K629,VLOOKUP(H629,district_latlong_lookup!$A$1:$F$439,5,FALSE)),0)</f>
        <v>0</v>
      </c>
      <c r="J629">
        <f>IF(B629=2012,IF(D629="00",L629,VLOOKUP(H629,district_latlong_lookup!$A$1:$F$439,6,FALSE)),0)</f>
        <v>0</v>
      </c>
      <c r="K629">
        <f>VLOOKUP(E629&amp;"*",state_latlong_lookup!$A$1:$D$56,3,FALSE)</f>
        <v>41.583399999999997</v>
      </c>
      <c r="L629">
        <f>VLOOKUP(E629&amp;"*",state_latlong_lookup!$A$1:$D$56,4,FALSE)</f>
        <v>-72.762200000000007</v>
      </c>
      <c r="M629">
        <v>100</v>
      </c>
      <c r="N629" t="str">
        <f t="shared" si="18"/>
        <v>Democrat</v>
      </c>
      <c r="O629" t="s">
        <v>242</v>
      </c>
      <c r="P629">
        <v>-0.27500000000000002</v>
      </c>
      <c r="Q629">
        <v>567500</v>
      </c>
      <c r="R629" t="s">
        <v>1316</v>
      </c>
    </row>
    <row r="630" spans="1:18">
      <c r="A630">
        <v>109</v>
      </c>
      <c r="B630">
        <f>VLOOKUP(A630,year_congress_lookup!$A$1:$B$10,2)</f>
        <v>2006</v>
      </c>
      <c r="C630">
        <v>14101</v>
      </c>
      <c r="D630" s="1" t="s">
        <v>1794</v>
      </c>
      <c r="E630" t="s">
        <v>3</v>
      </c>
      <c r="F630" t="str">
        <f>VLOOKUP(E630&amp;"*",state_latlong_lookup!$A$1:$D$56,2,FALSE)</f>
        <v>DE</v>
      </c>
      <c r="G630" t="str">
        <f>VLOOKUP(E630&amp;"*",state_latlong_lookup!$A$1:$D$56,1,FALSE)</f>
        <v>DELAWARE</v>
      </c>
      <c r="H630" t="str">
        <f t="shared" si="19"/>
        <v>109_DE_00</v>
      </c>
      <c r="I630">
        <f>IF(B630=2012,IF(D630="00",K630,VLOOKUP(H630,district_latlong_lookup!$A$1:$F$439,5,FALSE)),0)</f>
        <v>0</v>
      </c>
      <c r="J630">
        <f>IF(B630=2012,IF(D630="00",L630,VLOOKUP(H630,district_latlong_lookup!$A$1:$F$439,6,FALSE)),0)</f>
        <v>0</v>
      </c>
      <c r="K630">
        <f>VLOOKUP(E630&amp;"*",state_latlong_lookup!$A$1:$D$56,3,FALSE)</f>
        <v>39.349800000000002</v>
      </c>
      <c r="L630">
        <f>VLOOKUP(E630&amp;"*",state_latlong_lookup!$A$1:$D$56,4,FALSE)</f>
        <v>-75.514799999999994</v>
      </c>
      <c r="M630">
        <v>100</v>
      </c>
      <c r="N630" t="str">
        <f t="shared" si="18"/>
        <v>Democrat</v>
      </c>
      <c r="O630" t="s">
        <v>220</v>
      </c>
      <c r="P630">
        <v>-0.29199999999999998</v>
      </c>
      <c r="Q630">
        <v>850500</v>
      </c>
      <c r="R630" t="s">
        <v>1317</v>
      </c>
    </row>
    <row r="631" spans="1:18">
      <c r="A631">
        <v>109</v>
      </c>
      <c r="B631">
        <f>VLOOKUP(A631,year_congress_lookup!$A$1:$B$10,2)</f>
        <v>2006</v>
      </c>
      <c r="C631">
        <v>15015</v>
      </c>
      <c r="D631" s="1" t="s">
        <v>1794</v>
      </c>
      <c r="E631" t="s">
        <v>3</v>
      </c>
      <c r="F631" t="str">
        <f>VLOOKUP(E631&amp;"*",state_latlong_lookup!$A$1:$D$56,2,FALSE)</f>
        <v>DE</v>
      </c>
      <c r="G631" t="str">
        <f>VLOOKUP(E631&amp;"*",state_latlong_lookup!$A$1:$D$56,1,FALSE)</f>
        <v>DELAWARE</v>
      </c>
      <c r="H631" t="str">
        <f t="shared" si="19"/>
        <v>109_DE_00</v>
      </c>
      <c r="I631">
        <f>IF(B631=2012,IF(D631="00",K631,VLOOKUP(H631,district_latlong_lookup!$A$1:$F$439,5,FALSE)),0)</f>
        <v>0</v>
      </c>
      <c r="J631">
        <f>IF(B631=2012,IF(D631="00",L631,VLOOKUP(H631,district_latlong_lookup!$A$1:$F$439,6,FALSE)),0)</f>
        <v>0</v>
      </c>
      <c r="K631">
        <f>VLOOKUP(E631&amp;"*",state_latlong_lookup!$A$1:$D$56,3,FALSE)</f>
        <v>39.349800000000002</v>
      </c>
      <c r="L631">
        <f>VLOOKUP(E631&amp;"*",state_latlong_lookup!$A$1:$D$56,4,FALSE)</f>
        <v>-75.514799999999994</v>
      </c>
      <c r="M631">
        <v>100</v>
      </c>
      <c r="N631" t="str">
        <f t="shared" si="18"/>
        <v>Democrat</v>
      </c>
      <c r="O631" t="s">
        <v>331</v>
      </c>
      <c r="P631">
        <v>-0.24299999999999999</v>
      </c>
      <c r="Q631">
        <v>235500</v>
      </c>
      <c r="R631" t="s">
        <v>1318</v>
      </c>
    </row>
    <row r="632" spans="1:18">
      <c r="A632">
        <v>109</v>
      </c>
      <c r="B632">
        <f>VLOOKUP(A632,year_congress_lookup!$A$1:$B$10,2)</f>
        <v>2006</v>
      </c>
      <c r="C632">
        <v>40501</v>
      </c>
      <c r="D632" s="1" t="s">
        <v>1794</v>
      </c>
      <c r="E632" t="s">
        <v>81</v>
      </c>
      <c r="F632" t="str">
        <f>VLOOKUP(E632&amp;"*",state_latlong_lookup!$A$1:$D$56,2,FALSE)</f>
        <v>FL</v>
      </c>
      <c r="G632" t="str">
        <f>VLOOKUP(E632&amp;"*",state_latlong_lookup!$A$1:$D$56,1,FALSE)</f>
        <v>FLORIDA</v>
      </c>
      <c r="H632" t="str">
        <f t="shared" si="19"/>
        <v>109_FL_00</v>
      </c>
      <c r="I632">
        <f>IF(B632=2012,IF(D632="00",K632,VLOOKUP(H632,district_latlong_lookup!$A$1:$F$439,5,FALSE)),0)</f>
        <v>0</v>
      </c>
      <c r="J632">
        <f>IF(B632=2012,IF(D632="00",L632,VLOOKUP(H632,district_latlong_lookup!$A$1:$F$439,6,FALSE)),0)</f>
        <v>0</v>
      </c>
      <c r="K632">
        <f>VLOOKUP(E632&amp;"*",state_latlong_lookup!$A$1:$D$56,3,FALSE)</f>
        <v>27.833300000000001</v>
      </c>
      <c r="L632">
        <f>VLOOKUP(E632&amp;"*",state_latlong_lookup!$A$1:$D$56,4,FALSE)</f>
        <v>-81.716999999999999</v>
      </c>
      <c r="M632">
        <v>200</v>
      </c>
      <c r="N632" t="str">
        <f t="shared" si="18"/>
        <v>Republican</v>
      </c>
      <c r="O632" t="s">
        <v>358</v>
      </c>
      <c r="P632">
        <v>0.32700000000000001</v>
      </c>
      <c r="Q632">
        <v>1001500</v>
      </c>
      <c r="R632" t="s">
        <v>1319</v>
      </c>
    </row>
    <row r="633" spans="1:18">
      <c r="A633">
        <v>109</v>
      </c>
      <c r="B633">
        <f>VLOOKUP(A633,year_congress_lookup!$A$1:$B$10,2)</f>
        <v>2006</v>
      </c>
      <c r="C633">
        <v>14651</v>
      </c>
      <c r="D633" s="1" t="s">
        <v>1794</v>
      </c>
      <c r="E633" t="s">
        <v>81</v>
      </c>
      <c r="F633" t="str">
        <f>VLOOKUP(E633&amp;"*",state_latlong_lookup!$A$1:$D$56,2,FALSE)</f>
        <v>FL</v>
      </c>
      <c r="G633" t="str">
        <f>VLOOKUP(E633&amp;"*",state_latlong_lookup!$A$1:$D$56,1,FALSE)</f>
        <v>FLORIDA</v>
      </c>
      <c r="H633" t="str">
        <f t="shared" si="19"/>
        <v>109_FL_00</v>
      </c>
      <c r="I633">
        <f>IF(B633=2012,IF(D633="00",K633,VLOOKUP(H633,district_latlong_lookup!$A$1:$F$439,5,FALSE)),0)</f>
        <v>0</v>
      </c>
      <c r="J633">
        <f>IF(B633=2012,IF(D633="00",L633,VLOOKUP(H633,district_latlong_lookup!$A$1:$F$439,6,FALSE)),0)</f>
        <v>0</v>
      </c>
      <c r="K633">
        <f>VLOOKUP(E633&amp;"*",state_latlong_lookup!$A$1:$D$56,3,FALSE)</f>
        <v>27.833300000000001</v>
      </c>
      <c r="L633">
        <f>VLOOKUP(E633&amp;"*",state_latlong_lookup!$A$1:$D$56,4,FALSE)</f>
        <v>-81.716999999999999</v>
      </c>
      <c r="M633">
        <v>100</v>
      </c>
      <c r="N633" t="str">
        <f t="shared" si="18"/>
        <v>Democrat</v>
      </c>
      <c r="O633" t="s">
        <v>138</v>
      </c>
      <c r="P633">
        <v>-0.28499999999999998</v>
      </c>
      <c r="Q633">
        <v>1465500</v>
      </c>
      <c r="R633" t="s">
        <v>1320</v>
      </c>
    </row>
    <row r="634" spans="1:18">
      <c r="A634">
        <v>109</v>
      </c>
      <c r="B634">
        <f>VLOOKUP(A634,year_congress_lookup!$A$1:$B$10,2)</f>
        <v>2006</v>
      </c>
      <c r="C634">
        <v>29512</v>
      </c>
      <c r="D634" s="1" t="s">
        <v>1794</v>
      </c>
      <c r="E634" t="s">
        <v>4</v>
      </c>
      <c r="F634" t="str">
        <f>VLOOKUP(E634&amp;"*",state_latlong_lookup!$A$1:$D$56,2,FALSE)</f>
        <v>GA</v>
      </c>
      <c r="G634" t="str">
        <f>VLOOKUP(E634&amp;"*",state_latlong_lookup!$A$1:$D$56,1,FALSE)</f>
        <v>GEORGIA</v>
      </c>
      <c r="H634" t="str">
        <f t="shared" si="19"/>
        <v>109_GA_00</v>
      </c>
      <c r="I634">
        <f>IF(B634=2012,IF(D634="00",K634,VLOOKUP(H634,district_latlong_lookup!$A$1:$F$439,5,FALSE)),0)</f>
        <v>0</v>
      </c>
      <c r="J634">
        <f>IF(B634=2012,IF(D634="00",L634,VLOOKUP(H634,district_latlong_lookup!$A$1:$F$439,6,FALSE)),0)</f>
        <v>0</v>
      </c>
      <c r="K634">
        <f>VLOOKUP(E634&amp;"*",state_latlong_lookup!$A$1:$D$56,3,FALSE)</f>
        <v>32.986600000000003</v>
      </c>
      <c r="L634">
        <f>VLOOKUP(E634&amp;"*",state_latlong_lookup!$A$1:$D$56,4,FALSE)</f>
        <v>-83.648700000000005</v>
      </c>
      <c r="M634">
        <v>200</v>
      </c>
      <c r="N634" t="str">
        <f t="shared" si="18"/>
        <v>Republican</v>
      </c>
      <c r="O634" t="s">
        <v>350</v>
      </c>
      <c r="P634">
        <v>0.499</v>
      </c>
      <c r="Q634">
        <v>10000</v>
      </c>
    </row>
    <row r="635" spans="1:18">
      <c r="A635">
        <v>109</v>
      </c>
      <c r="B635">
        <f>VLOOKUP(A635,year_congress_lookup!$A$1:$B$10,2)</f>
        <v>2006</v>
      </c>
      <c r="C635">
        <v>29909</v>
      </c>
      <c r="D635" s="1" t="s">
        <v>1794</v>
      </c>
      <c r="E635" t="s">
        <v>4</v>
      </c>
      <c r="F635" t="str">
        <f>VLOOKUP(E635&amp;"*",state_latlong_lookup!$A$1:$D$56,2,FALSE)</f>
        <v>GA</v>
      </c>
      <c r="G635" t="str">
        <f>VLOOKUP(E635&amp;"*",state_latlong_lookup!$A$1:$D$56,1,FALSE)</f>
        <v>GEORGIA</v>
      </c>
      <c r="H635" t="str">
        <f t="shared" si="19"/>
        <v>109_GA_00</v>
      </c>
      <c r="I635">
        <f>IF(B635=2012,IF(D635="00",K635,VLOOKUP(H635,district_latlong_lookup!$A$1:$F$439,5,FALSE)),0)</f>
        <v>0</v>
      </c>
      <c r="J635">
        <f>IF(B635=2012,IF(D635="00",L635,VLOOKUP(H635,district_latlong_lookup!$A$1:$F$439,6,FALSE)),0)</f>
        <v>0</v>
      </c>
      <c r="K635">
        <f>VLOOKUP(E635&amp;"*",state_latlong_lookup!$A$1:$D$56,3,FALSE)</f>
        <v>32.986600000000003</v>
      </c>
      <c r="L635">
        <f>VLOOKUP(E635&amp;"*",state_latlong_lookup!$A$1:$D$56,4,FALSE)</f>
        <v>-83.648700000000005</v>
      </c>
      <c r="M635">
        <v>200</v>
      </c>
      <c r="N635" t="str">
        <f t="shared" si="18"/>
        <v>Republican</v>
      </c>
      <c r="O635" t="s">
        <v>359</v>
      </c>
      <c r="P635">
        <v>0.47899999999999998</v>
      </c>
      <c r="Q635">
        <v>900500</v>
      </c>
      <c r="R635" t="s">
        <v>1321</v>
      </c>
    </row>
    <row r="636" spans="1:18">
      <c r="A636">
        <v>109</v>
      </c>
      <c r="B636">
        <f>VLOOKUP(A636,year_congress_lookup!$A$1:$B$10,2)</f>
        <v>2006</v>
      </c>
      <c r="C636">
        <v>14400</v>
      </c>
      <c r="D636" s="1" t="s">
        <v>1794</v>
      </c>
      <c r="E636" t="s">
        <v>201</v>
      </c>
      <c r="F636" t="str">
        <f>VLOOKUP(E636&amp;"*",state_latlong_lookup!$A$1:$D$56,2,FALSE)</f>
        <v>HI</v>
      </c>
      <c r="G636" t="str">
        <f>VLOOKUP(E636&amp;"*",state_latlong_lookup!$A$1:$D$56,1,FALSE)</f>
        <v>HAWAII</v>
      </c>
      <c r="H636" t="str">
        <f t="shared" si="19"/>
        <v>109_HI_00</v>
      </c>
      <c r="I636">
        <f>IF(B636=2012,IF(D636="00",K636,VLOOKUP(H636,district_latlong_lookup!$A$1:$F$439,5,FALSE)),0)</f>
        <v>0</v>
      </c>
      <c r="J636">
        <f>IF(B636=2012,IF(D636="00",L636,VLOOKUP(H636,district_latlong_lookup!$A$1:$F$439,6,FALSE)),0)</f>
        <v>0</v>
      </c>
      <c r="K636">
        <f>VLOOKUP(E636&amp;"*",state_latlong_lookup!$A$1:$D$56,3,FALSE)</f>
        <v>21.1098</v>
      </c>
      <c r="L636">
        <f>VLOOKUP(E636&amp;"*",state_latlong_lookup!$A$1:$D$56,4,FALSE)</f>
        <v>-157.53110000000001</v>
      </c>
      <c r="M636">
        <v>100</v>
      </c>
      <c r="N636" t="str">
        <f t="shared" si="18"/>
        <v>Democrat</v>
      </c>
      <c r="O636" t="s">
        <v>245</v>
      </c>
      <c r="P636">
        <v>-0.442</v>
      </c>
      <c r="Q636">
        <v>1623500</v>
      </c>
      <c r="R636" t="s">
        <v>1322</v>
      </c>
    </row>
    <row r="637" spans="1:18">
      <c r="A637">
        <v>109</v>
      </c>
      <c r="B637">
        <f>VLOOKUP(A637,year_congress_lookup!$A$1:$B$10,2)</f>
        <v>2006</v>
      </c>
      <c r="C637">
        <v>4812</v>
      </c>
      <c r="D637" s="1" t="s">
        <v>1794</v>
      </c>
      <c r="E637" t="s">
        <v>201</v>
      </c>
      <c r="F637" t="str">
        <f>VLOOKUP(E637&amp;"*",state_latlong_lookup!$A$1:$D$56,2,FALSE)</f>
        <v>HI</v>
      </c>
      <c r="G637" t="str">
        <f>VLOOKUP(E637&amp;"*",state_latlong_lookup!$A$1:$D$56,1,FALSE)</f>
        <v>HAWAII</v>
      </c>
      <c r="H637" t="str">
        <f t="shared" si="19"/>
        <v>109_HI_00</v>
      </c>
      <c r="I637">
        <f>IF(B637=2012,IF(D637="00",K637,VLOOKUP(H637,district_latlong_lookup!$A$1:$F$439,5,FALSE)),0)</f>
        <v>0</v>
      </c>
      <c r="J637">
        <f>IF(B637=2012,IF(D637="00",L637,VLOOKUP(H637,district_latlong_lookup!$A$1:$F$439,6,FALSE)),0)</f>
        <v>0</v>
      </c>
      <c r="K637">
        <f>VLOOKUP(E637&amp;"*",state_latlong_lookup!$A$1:$D$56,3,FALSE)</f>
        <v>21.1098</v>
      </c>
      <c r="L637">
        <f>VLOOKUP(E637&amp;"*",state_latlong_lookup!$A$1:$D$56,4,FALSE)</f>
        <v>-157.53110000000001</v>
      </c>
      <c r="M637">
        <v>100</v>
      </c>
      <c r="N637" t="str">
        <f t="shared" si="18"/>
        <v>Democrat</v>
      </c>
      <c r="O637" t="s">
        <v>204</v>
      </c>
      <c r="P637">
        <v>-0.35699999999999998</v>
      </c>
      <c r="Q637">
        <v>342000</v>
      </c>
      <c r="R637" t="s">
        <v>1323</v>
      </c>
    </row>
    <row r="638" spans="1:18">
      <c r="A638">
        <v>109</v>
      </c>
      <c r="B638">
        <f>VLOOKUP(A638,year_congress_lookup!$A$1:$B$10,2)</f>
        <v>2006</v>
      </c>
      <c r="C638">
        <v>14809</v>
      </c>
      <c r="D638" s="1" t="s">
        <v>1794</v>
      </c>
      <c r="E638" t="s">
        <v>125</v>
      </c>
      <c r="F638" t="str">
        <f>VLOOKUP(E638&amp;"*",state_latlong_lookup!$A$1:$D$56,2,FALSE)</f>
        <v>ID</v>
      </c>
      <c r="G638" t="str">
        <f>VLOOKUP(E638&amp;"*",state_latlong_lookup!$A$1:$D$56,1,FALSE)</f>
        <v>IDAHO</v>
      </c>
      <c r="H638" t="str">
        <f t="shared" si="19"/>
        <v>109_ID_00</v>
      </c>
      <c r="I638">
        <f>IF(B638=2012,IF(D638="00",K638,VLOOKUP(H638,district_latlong_lookup!$A$1:$F$439,5,FALSE)),0)</f>
        <v>0</v>
      </c>
      <c r="J638">
        <f>IF(B638=2012,IF(D638="00",L638,VLOOKUP(H638,district_latlong_lookup!$A$1:$F$439,6,FALSE)),0)</f>
        <v>0</v>
      </c>
      <c r="K638">
        <f>VLOOKUP(E638&amp;"*",state_latlong_lookup!$A$1:$D$56,3,FALSE)</f>
        <v>44.239400000000003</v>
      </c>
      <c r="L638">
        <f>VLOOKUP(E638&amp;"*",state_latlong_lookup!$A$1:$D$56,4,FALSE)</f>
        <v>-114.5103</v>
      </c>
      <c r="M638">
        <v>200</v>
      </c>
      <c r="N638" t="str">
        <f t="shared" si="18"/>
        <v>Republican</v>
      </c>
      <c r="O638" t="s">
        <v>259</v>
      </c>
      <c r="P638">
        <v>0.45700000000000002</v>
      </c>
      <c r="Q638">
        <v>1311000</v>
      </c>
      <c r="R638" t="s">
        <v>1324</v>
      </c>
    </row>
    <row r="639" spans="1:18">
      <c r="A639">
        <v>109</v>
      </c>
      <c r="B639">
        <f>VLOOKUP(A639,year_congress_lookup!$A$1:$B$10,2)</f>
        <v>2006</v>
      </c>
      <c r="C639">
        <v>29345</v>
      </c>
      <c r="D639" s="1" t="s">
        <v>1794</v>
      </c>
      <c r="E639" t="s">
        <v>125</v>
      </c>
      <c r="F639" t="str">
        <f>VLOOKUP(E639&amp;"*",state_latlong_lookup!$A$1:$D$56,2,FALSE)</f>
        <v>ID</v>
      </c>
      <c r="G639" t="str">
        <f>VLOOKUP(E639&amp;"*",state_latlong_lookup!$A$1:$D$56,1,FALSE)</f>
        <v>IDAHO</v>
      </c>
      <c r="H639" t="str">
        <f t="shared" si="19"/>
        <v>109_ID_00</v>
      </c>
      <c r="I639">
        <f>IF(B639=2012,IF(D639="00",K639,VLOOKUP(H639,district_latlong_lookup!$A$1:$F$439,5,FALSE)),0)</f>
        <v>0</v>
      </c>
      <c r="J639">
        <f>IF(B639=2012,IF(D639="00",L639,VLOOKUP(H639,district_latlong_lookup!$A$1:$F$439,6,FALSE)),0)</f>
        <v>0</v>
      </c>
      <c r="K639">
        <f>VLOOKUP(E639&amp;"*",state_latlong_lookup!$A$1:$D$56,3,FALSE)</f>
        <v>44.239400000000003</v>
      </c>
      <c r="L639">
        <f>VLOOKUP(E639&amp;"*",state_latlong_lookup!$A$1:$D$56,4,FALSE)</f>
        <v>-114.5103</v>
      </c>
      <c r="M639">
        <v>200</v>
      </c>
      <c r="N639" t="str">
        <f t="shared" si="18"/>
        <v>Republican</v>
      </c>
      <c r="O639" t="s">
        <v>326</v>
      </c>
      <c r="P639">
        <v>0.52400000000000002</v>
      </c>
      <c r="Q639">
        <v>676500</v>
      </c>
      <c r="R639" t="s">
        <v>1325</v>
      </c>
    </row>
    <row r="640" spans="1:18">
      <c r="A640">
        <v>109</v>
      </c>
      <c r="B640">
        <f>VLOOKUP(A640,year_congress_lookup!$A$1:$B$10,2)</f>
        <v>2006</v>
      </c>
      <c r="C640">
        <v>15021</v>
      </c>
      <c r="D640" s="1" t="s">
        <v>1794</v>
      </c>
      <c r="E640" t="s">
        <v>46</v>
      </c>
      <c r="F640" t="str">
        <f>VLOOKUP(E640&amp;"*",state_latlong_lookup!$A$1:$D$56,2,FALSE)</f>
        <v>IL</v>
      </c>
      <c r="G640" t="str">
        <f>VLOOKUP(E640&amp;"*",state_latlong_lookup!$A$1:$D$56,1,FALSE)</f>
        <v>ILLINOIS</v>
      </c>
      <c r="H640" t="str">
        <f t="shared" si="19"/>
        <v>109_IL_00</v>
      </c>
      <c r="I640">
        <f>IF(B640=2012,IF(D640="00",K640,VLOOKUP(H640,district_latlong_lookup!$A$1:$F$439,5,FALSE)),0)</f>
        <v>0</v>
      </c>
      <c r="J640">
        <f>IF(B640=2012,IF(D640="00",L640,VLOOKUP(H640,district_latlong_lookup!$A$1:$F$439,6,FALSE)),0)</f>
        <v>0</v>
      </c>
      <c r="K640">
        <f>VLOOKUP(E640&amp;"*",state_latlong_lookup!$A$1:$D$56,3,FALSE)</f>
        <v>40.336300000000001</v>
      </c>
      <c r="L640">
        <f>VLOOKUP(E640&amp;"*",state_latlong_lookup!$A$1:$D$56,4,FALSE)</f>
        <v>-89.002200000000002</v>
      </c>
      <c r="M640">
        <v>100</v>
      </c>
      <c r="N640" t="str">
        <f t="shared" si="18"/>
        <v>Democrat</v>
      </c>
      <c r="O640" t="s">
        <v>316</v>
      </c>
      <c r="P640">
        <v>-0.496</v>
      </c>
      <c r="Q640">
        <v>685500</v>
      </c>
      <c r="R640" t="s">
        <v>1326</v>
      </c>
    </row>
    <row r="641" spans="1:18">
      <c r="A641">
        <v>109</v>
      </c>
      <c r="B641">
        <f>VLOOKUP(A641,year_congress_lookup!$A$1:$B$10,2)</f>
        <v>2006</v>
      </c>
      <c r="C641">
        <v>40502</v>
      </c>
      <c r="D641" s="1" t="s">
        <v>1794</v>
      </c>
      <c r="E641" t="s">
        <v>46</v>
      </c>
      <c r="F641" t="str">
        <f>VLOOKUP(E641&amp;"*",state_latlong_lookup!$A$1:$D$56,2,FALSE)</f>
        <v>IL</v>
      </c>
      <c r="G641" t="str">
        <f>VLOOKUP(E641&amp;"*",state_latlong_lookup!$A$1:$D$56,1,FALSE)</f>
        <v>ILLINOIS</v>
      </c>
      <c r="H641" t="str">
        <f t="shared" si="19"/>
        <v>109_IL_00</v>
      </c>
      <c r="I641">
        <f>IF(B641=2012,IF(D641="00",K641,VLOOKUP(H641,district_latlong_lookup!$A$1:$F$439,5,FALSE)),0)</f>
        <v>0</v>
      </c>
      <c r="J641">
        <f>IF(B641=2012,IF(D641="00",L641,VLOOKUP(H641,district_latlong_lookup!$A$1:$F$439,6,FALSE)),0)</f>
        <v>0</v>
      </c>
      <c r="K641">
        <f>VLOOKUP(E641&amp;"*",state_latlong_lookup!$A$1:$D$56,3,FALSE)</f>
        <v>40.336300000000001</v>
      </c>
      <c r="L641">
        <f>VLOOKUP(E641&amp;"*",state_latlong_lookup!$A$1:$D$56,4,FALSE)</f>
        <v>-89.002200000000002</v>
      </c>
      <c r="M641">
        <v>100</v>
      </c>
      <c r="N641" t="str">
        <f t="shared" si="18"/>
        <v>Democrat</v>
      </c>
      <c r="O641" t="s">
        <v>360</v>
      </c>
      <c r="P641">
        <v>-0.41099999999999998</v>
      </c>
      <c r="Q641">
        <v>728500</v>
      </c>
      <c r="R641" t="s">
        <v>1327</v>
      </c>
    </row>
    <row r="642" spans="1:18">
      <c r="A642">
        <v>109</v>
      </c>
      <c r="B642">
        <f>VLOOKUP(A642,year_congress_lookup!$A$1:$B$10,2)</f>
        <v>2006</v>
      </c>
      <c r="C642">
        <v>49901</v>
      </c>
      <c r="D642" s="1" t="s">
        <v>1794</v>
      </c>
      <c r="E642" t="s">
        <v>45</v>
      </c>
      <c r="F642" t="str">
        <f>VLOOKUP(E642&amp;"*",state_latlong_lookup!$A$1:$D$56,2,FALSE)</f>
        <v>IN</v>
      </c>
      <c r="G642" t="str">
        <f>VLOOKUP(E642&amp;"*",state_latlong_lookup!$A$1:$D$56,1,FALSE)</f>
        <v>INDIANA</v>
      </c>
      <c r="H642" t="str">
        <f t="shared" si="19"/>
        <v>109_IN_00</v>
      </c>
      <c r="I642">
        <f>IF(B642=2012,IF(D642="00",K642,VLOOKUP(H642,district_latlong_lookup!$A$1:$F$439,5,FALSE)),0)</f>
        <v>0</v>
      </c>
      <c r="J642">
        <f>IF(B642=2012,IF(D642="00",L642,VLOOKUP(H642,district_latlong_lookup!$A$1:$F$439,6,FALSE)),0)</f>
        <v>0</v>
      </c>
      <c r="K642">
        <f>VLOOKUP(E642&amp;"*",state_latlong_lookup!$A$1:$D$56,3,FALSE)</f>
        <v>39.864699999999999</v>
      </c>
      <c r="L642">
        <f>VLOOKUP(E642&amp;"*",state_latlong_lookup!$A$1:$D$56,4,FALSE)</f>
        <v>-86.260400000000004</v>
      </c>
      <c r="M642">
        <v>100</v>
      </c>
      <c r="N642" t="str">
        <f t="shared" ref="N642:N704" si="20">IF(M642=100,"Democrat",IF(M642=200,"Republican",IF(M642=328,"Independent")))</f>
        <v>Democrat</v>
      </c>
      <c r="O642" t="s">
        <v>205</v>
      </c>
      <c r="P642">
        <v>-0.189</v>
      </c>
      <c r="Q642">
        <v>515000</v>
      </c>
      <c r="R642" t="s">
        <v>1328</v>
      </c>
    </row>
    <row r="643" spans="1:18">
      <c r="A643">
        <v>109</v>
      </c>
      <c r="B643">
        <f>VLOOKUP(A643,year_congress_lookup!$A$1:$B$10,2)</f>
        <v>2006</v>
      </c>
      <c r="C643">
        <v>14506</v>
      </c>
      <c r="D643" s="1" t="s">
        <v>1794</v>
      </c>
      <c r="E643" t="s">
        <v>45</v>
      </c>
      <c r="F643" t="str">
        <f>VLOOKUP(E643&amp;"*",state_latlong_lookup!$A$1:$D$56,2,FALSE)</f>
        <v>IN</v>
      </c>
      <c r="G643" t="str">
        <f>VLOOKUP(E643&amp;"*",state_latlong_lookup!$A$1:$D$56,1,FALSE)</f>
        <v>INDIANA</v>
      </c>
      <c r="H643" t="str">
        <f t="shared" ref="H643:H706" si="21">CONCATENATE(A643,"_",F643,"_",D643)</f>
        <v>109_IN_00</v>
      </c>
      <c r="I643">
        <f>IF(B643=2012,IF(D643="00",K643,VLOOKUP(H643,district_latlong_lookup!$A$1:$F$439,5,FALSE)),0)</f>
        <v>0</v>
      </c>
      <c r="J643">
        <f>IF(B643=2012,IF(D643="00",L643,VLOOKUP(H643,district_latlong_lookup!$A$1:$F$439,6,FALSE)),0)</f>
        <v>0</v>
      </c>
      <c r="K643">
        <f>VLOOKUP(E643&amp;"*",state_latlong_lookup!$A$1:$D$56,3,FALSE)</f>
        <v>39.864699999999999</v>
      </c>
      <c r="L643">
        <f>VLOOKUP(E643&amp;"*",state_latlong_lookup!$A$1:$D$56,4,FALSE)</f>
        <v>-86.260400000000004</v>
      </c>
      <c r="M643">
        <v>200</v>
      </c>
      <c r="N643" t="str">
        <f t="shared" si="20"/>
        <v>Republican</v>
      </c>
      <c r="O643" t="s">
        <v>227</v>
      </c>
      <c r="P643">
        <v>0.254</v>
      </c>
      <c r="Q643">
        <v>3147500</v>
      </c>
      <c r="R643" t="s">
        <v>1329</v>
      </c>
    </row>
    <row r="644" spans="1:18">
      <c r="A644">
        <v>109</v>
      </c>
      <c r="B644">
        <f>VLOOKUP(A644,year_congress_lookup!$A$1:$B$10,2)</f>
        <v>2006</v>
      </c>
      <c r="C644">
        <v>14226</v>
      </c>
      <c r="D644" s="1" t="s">
        <v>1794</v>
      </c>
      <c r="E644" t="s">
        <v>84</v>
      </c>
      <c r="F644" t="str">
        <f>VLOOKUP(E644&amp;"*",state_latlong_lookup!$A$1:$D$56,2,FALSE)</f>
        <v>IA</v>
      </c>
      <c r="G644" t="str">
        <f>VLOOKUP(E644&amp;"*",state_latlong_lookup!$A$1:$D$56,1,FALSE)</f>
        <v>IOWA</v>
      </c>
      <c r="H644" t="str">
        <f t="shared" si="21"/>
        <v>109_IA_00</v>
      </c>
      <c r="I644">
        <f>IF(B644=2012,IF(D644="00",K644,VLOOKUP(H644,district_latlong_lookup!$A$1:$F$439,5,FALSE)),0)</f>
        <v>0</v>
      </c>
      <c r="J644">
        <f>IF(B644=2012,IF(D644="00",L644,VLOOKUP(H644,district_latlong_lookup!$A$1:$F$439,6,FALSE)),0)</f>
        <v>0</v>
      </c>
      <c r="K644">
        <f>VLOOKUP(E644&amp;"*",state_latlong_lookup!$A$1:$D$56,3,FALSE)</f>
        <v>42.004600000000003</v>
      </c>
      <c r="L644">
        <f>VLOOKUP(E644&amp;"*",state_latlong_lookup!$A$1:$D$56,4,FALSE)</f>
        <v>-93.213999999999999</v>
      </c>
      <c r="M644">
        <v>200</v>
      </c>
      <c r="N644" t="str">
        <f t="shared" si="20"/>
        <v>Republican</v>
      </c>
      <c r="O644" t="s">
        <v>261</v>
      </c>
      <c r="P644">
        <v>0.40699999999999997</v>
      </c>
      <c r="Q644">
        <v>534000</v>
      </c>
      <c r="R644" t="s">
        <v>1330</v>
      </c>
    </row>
    <row r="645" spans="1:18">
      <c r="A645">
        <v>109</v>
      </c>
      <c r="B645">
        <f>VLOOKUP(A645,year_congress_lookup!$A$1:$B$10,2)</f>
        <v>2006</v>
      </c>
      <c r="C645">
        <v>14230</v>
      </c>
      <c r="D645" s="1" t="s">
        <v>1794</v>
      </c>
      <c r="E645" t="s">
        <v>84</v>
      </c>
      <c r="F645" t="str">
        <f>VLOOKUP(E645&amp;"*",state_latlong_lookup!$A$1:$D$56,2,FALSE)</f>
        <v>IA</v>
      </c>
      <c r="G645" t="str">
        <f>VLOOKUP(E645&amp;"*",state_latlong_lookup!$A$1:$D$56,1,FALSE)</f>
        <v>IOWA</v>
      </c>
      <c r="H645" t="str">
        <f t="shared" si="21"/>
        <v>109_IA_00</v>
      </c>
      <c r="I645">
        <f>IF(B645=2012,IF(D645="00",K645,VLOOKUP(H645,district_latlong_lookup!$A$1:$F$439,5,FALSE)),0)</f>
        <v>0</v>
      </c>
      <c r="J645">
        <f>IF(B645=2012,IF(D645="00",L645,VLOOKUP(H645,district_latlong_lookup!$A$1:$F$439,6,FALSE)),0)</f>
        <v>0</v>
      </c>
      <c r="K645">
        <f>VLOOKUP(E645&amp;"*",state_latlong_lookup!$A$1:$D$56,3,FALSE)</f>
        <v>42.004600000000003</v>
      </c>
      <c r="L645">
        <f>VLOOKUP(E645&amp;"*",state_latlong_lookup!$A$1:$D$56,4,FALSE)</f>
        <v>-93.213999999999999</v>
      </c>
      <c r="M645">
        <v>100</v>
      </c>
      <c r="N645" t="str">
        <f t="shared" si="20"/>
        <v>Democrat</v>
      </c>
      <c r="O645" t="s">
        <v>262</v>
      </c>
      <c r="P645">
        <v>-0.502</v>
      </c>
      <c r="Q645">
        <v>851500</v>
      </c>
      <c r="R645" t="s">
        <v>1331</v>
      </c>
    </row>
    <row r="646" spans="1:18">
      <c r="A646">
        <v>109</v>
      </c>
      <c r="B646">
        <f>VLOOKUP(A646,year_congress_lookup!$A$1:$B$10,2)</f>
        <v>2006</v>
      </c>
      <c r="C646">
        <v>29523</v>
      </c>
      <c r="D646" s="1" t="s">
        <v>1794</v>
      </c>
      <c r="E646" t="s">
        <v>105</v>
      </c>
      <c r="F646" t="str">
        <f>VLOOKUP(E646&amp;"*",state_latlong_lookup!$A$1:$D$56,2,FALSE)</f>
        <v>KS</v>
      </c>
      <c r="G646" t="str">
        <f>VLOOKUP(E646&amp;"*",state_latlong_lookup!$A$1:$D$56,1,FALSE)</f>
        <v>KANSAS</v>
      </c>
      <c r="H646" t="str">
        <f t="shared" si="21"/>
        <v>109_KS_00</v>
      </c>
      <c r="I646">
        <f>IF(B646=2012,IF(D646="00",K646,VLOOKUP(H646,district_latlong_lookup!$A$1:$F$439,5,FALSE)),0)</f>
        <v>0</v>
      </c>
      <c r="J646">
        <f>IF(B646=2012,IF(D646="00",L646,VLOOKUP(H646,district_latlong_lookup!$A$1:$F$439,6,FALSE)),0)</f>
        <v>0</v>
      </c>
      <c r="K646">
        <f>VLOOKUP(E646&amp;"*",state_latlong_lookup!$A$1:$D$56,3,FALSE)</f>
        <v>38.511099999999999</v>
      </c>
      <c r="L646">
        <f>VLOOKUP(E646&amp;"*",state_latlong_lookup!$A$1:$D$56,4,FALSE)</f>
        <v>-96.8005</v>
      </c>
      <c r="M646">
        <v>200</v>
      </c>
      <c r="N646" t="str">
        <f t="shared" si="20"/>
        <v>Republican</v>
      </c>
      <c r="O646" t="s">
        <v>317</v>
      </c>
      <c r="P646">
        <v>0.433</v>
      </c>
      <c r="Q646">
        <v>505500</v>
      </c>
      <c r="R646" t="s">
        <v>1332</v>
      </c>
    </row>
    <row r="647" spans="1:18">
      <c r="A647">
        <v>109</v>
      </c>
      <c r="B647">
        <f>VLOOKUP(A647,year_congress_lookup!$A$1:$B$10,2)</f>
        <v>2006</v>
      </c>
      <c r="C647">
        <v>14852</v>
      </c>
      <c r="D647" s="1" t="s">
        <v>1794</v>
      </c>
      <c r="E647" t="s">
        <v>105</v>
      </c>
      <c r="F647" t="str">
        <f>VLOOKUP(E647&amp;"*",state_latlong_lookup!$A$1:$D$56,2,FALSE)</f>
        <v>KS</v>
      </c>
      <c r="G647" t="str">
        <f>VLOOKUP(E647&amp;"*",state_latlong_lookup!$A$1:$D$56,1,FALSE)</f>
        <v>KANSAS</v>
      </c>
      <c r="H647" t="str">
        <f t="shared" si="21"/>
        <v>109_KS_00</v>
      </c>
      <c r="I647">
        <f>IF(B647=2012,IF(D647="00",K647,VLOOKUP(H647,district_latlong_lookup!$A$1:$F$439,5,FALSE)),0)</f>
        <v>0</v>
      </c>
      <c r="J647">
        <f>IF(B647=2012,IF(D647="00",L647,VLOOKUP(H647,district_latlong_lookup!$A$1:$F$439,6,FALSE)),0)</f>
        <v>0</v>
      </c>
      <c r="K647">
        <f>VLOOKUP(E647&amp;"*",state_latlong_lookup!$A$1:$D$56,3,FALSE)</f>
        <v>38.511099999999999</v>
      </c>
      <c r="L647">
        <f>VLOOKUP(E647&amp;"*",state_latlong_lookup!$A$1:$D$56,4,FALSE)</f>
        <v>-96.8005</v>
      </c>
      <c r="M647">
        <v>200</v>
      </c>
      <c r="N647" t="str">
        <f t="shared" si="20"/>
        <v>Republican</v>
      </c>
      <c r="O647" t="s">
        <v>318</v>
      </c>
      <c r="P647">
        <v>0.41</v>
      </c>
      <c r="Q647">
        <v>2507500</v>
      </c>
      <c r="R647" t="s">
        <v>1333</v>
      </c>
    </row>
    <row r="648" spans="1:18">
      <c r="A648">
        <v>109</v>
      </c>
      <c r="B648">
        <f>VLOOKUP(A648,year_congress_lookup!$A$1:$B$10,2)</f>
        <v>2006</v>
      </c>
      <c r="C648">
        <v>15406</v>
      </c>
      <c r="D648" s="1" t="s">
        <v>1794</v>
      </c>
      <c r="E648" t="s">
        <v>25</v>
      </c>
      <c r="F648" t="str">
        <f>VLOOKUP(E648&amp;"*",state_latlong_lookup!$A$1:$D$56,2,FALSE)</f>
        <v>KY</v>
      </c>
      <c r="G648" t="str">
        <f>VLOOKUP(E648&amp;"*",state_latlong_lookup!$A$1:$D$56,1,FALSE)</f>
        <v>KENTUCKY</v>
      </c>
      <c r="H648" t="str">
        <f t="shared" si="21"/>
        <v>109_KY_00</v>
      </c>
      <c r="I648">
        <f>IF(B648=2012,IF(D648="00",K648,VLOOKUP(H648,district_latlong_lookup!$A$1:$F$439,5,FALSE)),0)</f>
        <v>0</v>
      </c>
      <c r="J648">
        <f>IF(B648=2012,IF(D648="00",L648,VLOOKUP(H648,district_latlong_lookup!$A$1:$F$439,6,FALSE)),0)</f>
        <v>0</v>
      </c>
      <c r="K648">
        <f>VLOOKUP(E648&amp;"*",state_latlong_lookup!$A$1:$D$56,3,FALSE)</f>
        <v>37.668999999999997</v>
      </c>
      <c r="L648">
        <f>VLOOKUP(E648&amp;"*",state_latlong_lookup!$A$1:$D$56,4,FALSE)</f>
        <v>-84.651399999999995</v>
      </c>
      <c r="M648">
        <v>200</v>
      </c>
      <c r="N648" t="str">
        <f t="shared" si="20"/>
        <v>Republican</v>
      </c>
      <c r="O648" t="s">
        <v>327</v>
      </c>
      <c r="P648">
        <v>0.63300000000000001</v>
      </c>
      <c r="Q648">
        <v>259500</v>
      </c>
      <c r="R648" t="s">
        <v>1334</v>
      </c>
    </row>
    <row r="649" spans="1:18">
      <c r="A649">
        <v>109</v>
      </c>
      <c r="B649">
        <f>VLOOKUP(A649,year_congress_lookup!$A$1:$B$10,2)</f>
        <v>2006</v>
      </c>
      <c r="C649">
        <v>14921</v>
      </c>
      <c r="D649" s="1" t="s">
        <v>1794</v>
      </c>
      <c r="E649" t="s">
        <v>25</v>
      </c>
      <c r="F649" t="str">
        <f>VLOOKUP(E649&amp;"*",state_latlong_lookup!$A$1:$D$56,2,FALSE)</f>
        <v>KY</v>
      </c>
      <c r="G649" t="str">
        <f>VLOOKUP(E649&amp;"*",state_latlong_lookup!$A$1:$D$56,1,FALSE)</f>
        <v>KENTUCKY</v>
      </c>
      <c r="H649" t="str">
        <f t="shared" si="21"/>
        <v>109_KY_00</v>
      </c>
      <c r="I649">
        <f>IF(B649=2012,IF(D649="00",K649,VLOOKUP(H649,district_latlong_lookup!$A$1:$F$439,5,FALSE)),0)</f>
        <v>0</v>
      </c>
      <c r="J649">
        <f>IF(B649=2012,IF(D649="00",L649,VLOOKUP(H649,district_latlong_lookup!$A$1:$F$439,6,FALSE)),0)</f>
        <v>0</v>
      </c>
      <c r="K649">
        <f>VLOOKUP(E649&amp;"*",state_latlong_lookup!$A$1:$D$56,3,FALSE)</f>
        <v>37.668999999999997</v>
      </c>
      <c r="L649">
        <f>VLOOKUP(E649&amp;"*",state_latlong_lookup!$A$1:$D$56,4,FALSE)</f>
        <v>-84.651399999999995</v>
      </c>
      <c r="M649">
        <v>200</v>
      </c>
      <c r="N649" t="str">
        <f t="shared" si="20"/>
        <v>Republican</v>
      </c>
      <c r="O649" t="s">
        <v>126</v>
      </c>
      <c r="P649">
        <v>0.47499999999999998</v>
      </c>
      <c r="Q649">
        <v>714000</v>
      </c>
      <c r="R649" t="s">
        <v>1335</v>
      </c>
    </row>
    <row r="650" spans="1:18">
      <c r="A650">
        <v>109</v>
      </c>
      <c r="B650">
        <f>VLOOKUP(A650,year_congress_lookup!$A$1:$B$10,2)</f>
        <v>2006</v>
      </c>
      <c r="C650">
        <v>29918</v>
      </c>
      <c r="D650" s="1" t="s">
        <v>1794</v>
      </c>
      <c r="E650" t="s">
        <v>42</v>
      </c>
      <c r="F650" t="str">
        <f>VLOOKUP(E650&amp;"*",state_latlong_lookup!$A$1:$D$56,2,FALSE)</f>
        <v>LA</v>
      </c>
      <c r="G650" t="str">
        <f>VLOOKUP(E650&amp;"*",state_latlong_lookup!$A$1:$D$56,1,FALSE)</f>
        <v>LOUISIANNA</v>
      </c>
      <c r="H650" t="str">
        <f t="shared" si="21"/>
        <v>109_LA_00</v>
      </c>
      <c r="I650">
        <f>IF(B650=2012,IF(D650="00",K650,VLOOKUP(H650,district_latlong_lookup!$A$1:$F$439,5,FALSE)),0)</f>
        <v>0</v>
      </c>
      <c r="J650">
        <f>IF(B650=2012,IF(D650="00",L650,VLOOKUP(H650,district_latlong_lookup!$A$1:$F$439,6,FALSE)),0)</f>
        <v>0</v>
      </c>
      <c r="K650">
        <f>VLOOKUP(E650&amp;"*",state_latlong_lookup!$A$1:$D$56,3,FALSE)</f>
        <v>31.180099999999999</v>
      </c>
      <c r="L650">
        <f>VLOOKUP(E650&amp;"*",state_latlong_lookup!$A$1:$D$56,4,FALSE)</f>
        <v>-91.874899999999997</v>
      </c>
      <c r="M650">
        <v>200</v>
      </c>
      <c r="N650" t="str">
        <f t="shared" si="20"/>
        <v>Republican</v>
      </c>
      <c r="O650" t="s">
        <v>361</v>
      </c>
      <c r="P650">
        <v>0.623</v>
      </c>
      <c r="Q650">
        <v>1050000</v>
      </c>
      <c r="R650" t="s">
        <v>1336</v>
      </c>
    </row>
    <row r="651" spans="1:18">
      <c r="A651">
        <v>109</v>
      </c>
      <c r="B651">
        <f>VLOOKUP(A651,year_congress_lookup!$A$1:$B$10,2)</f>
        <v>2006</v>
      </c>
      <c r="C651">
        <v>49702</v>
      </c>
      <c r="D651" s="1" t="s">
        <v>1794</v>
      </c>
      <c r="E651" t="s">
        <v>42</v>
      </c>
      <c r="F651" t="str">
        <f>VLOOKUP(E651&amp;"*",state_latlong_lookup!$A$1:$D$56,2,FALSE)</f>
        <v>LA</v>
      </c>
      <c r="G651" t="str">
        <f>VLOOKUP(E651&amp;"*",state_latlong_lookup!$A$1:$D$56,1,FALSE)</f>
        <v>LOUISIANNA</v>
      </c>
      <c r="H651" t="str">
        <f t="shared" si="21"/>
        <v>109_LA_00</v>
      </c>
      <c r="I651">
        <f>IF(B651=2012,IF(D651="00",K651,VLOOKUP(H651,district_latlong_lookup!$A$1:$F$439,5,FALSE)),0)</f>
        <v>0</v>
      </c>
      <c r="J651">
        <f>IF(B651=2012,IF(D651="00",L651,VLOOKUP(H651,district_latlong_lookup!$A$1:$F$439,6,FALSE)),0)</f>
        <v>0</v>
      </c>
      <c r="K651">
        <f>VLOOKUP(E651&amp;"*",state_latlong_lookup!$A$1:$D$56,3,FALSE)</f>
        <v>31.180099999999999</v>
      </c>
      <c r="L651">
        <f>VLOOKUP(E651&amp;"*",state_latlong_lookup!$A$1:$D$56,4,FALSE)</f>
        <v>-91.874899999999997</v>
      </c>
      <c r="M651">
        <v>100</v>
      </c>
      <c r="N651" t="str">
        <f t="shared" si="20"/>
        <v>Democrat</v>
      </c>
      <c r="O651" t="s">
        <v>319</v>
      </c>
      <c r="P651">
        <v>-0.24</v>
      </c>
      <c r="Q651">
        <v>10000</v>
      </c>
    </row>
    <row r="652" spans="1:18">
      <c r="A652">
        <v>109</v>
      </c>
      <c r="B652">
        <f>VLOOKUP(A652,year_congress_lookup!$A$1:$B$10,2)</f>
        <v>2006</v>
      </c>
      <c r="C652">
        <v>49703</v>
      </c>
      <c r="D652" s="1" t="s">
        <v>1794</v>
      </c>
      <c r="E652" t="s">
        <v>49</v>
      </c>
      <c r="F652" t="str">
        <f>VLOOKUP(E652&amp;"*",state_latlong_lookup!$A$1:$D$56,2,FALSE)</f>
        <v>ME</v>
      </c>
      <c r="G652" t="str">
        <f>VLOOKUP(E652&amp;"*",state_latlong_lookup!$A$1:$D$56,1,FALSE)</f>
        <v>MAINE</v>
      </c>
      <c r="H652" t="str">
        <f t="shared" si="21"/>
        <v>109_ME_00</v>
      </c>
      <c r="I652">
        <f>IF(B652=2012,IF(D652="00",K652,VLOOKUP(H652,district_latlong_lookup!$A$1:$F$439,5,FALSE)),0)</f>
        <v>0</v>
      </c>
      <c r="J652">
        <f>IF(B652=2012,IF(D652="00",L652,VLOOKUP(H652,district_latlong_lookup!$A$1:$F$439,6,FALSE)),0)</f>
        <v>0</v>
      </c>
      <c r="K652">
        <f>VLOOKUP(E652&amp;"*",state_latlong_lookup!$A$1:$D$56,3,FALSE)</f>
        <v>44.607399999999998</v>
      </c>
      <c r="L652">
        <f>VLOOKUP(E652&amp;"*",state_latlong_lookup!$A$1:$D$56,4,FALSE)</f>
        <v>-69.3977</v>
      </c>
      <c r="M652">
        <v>200</v>
      </c>
      <c r="N652" t="str">
        <f t="shared" si="20"/>
        <v>Republican</v>
      </c>
      <c r="O652" t="s">
        <v>320</v>
      </c>
      <c r="P652">
        <v>5.5E-2</v>
      </c>
      <c r="Q652">
        <v>1384500</v>
      </c>
      <c r="R652" t="s">
        <v>1337</v>
      </c>
    </row>
    <row r="653" spans="1:18">
      <c r="A653">
        <v>109</v>
      </c>
      <c r="B653">
        <f>VLOOKUP(A653,year_congress_lookup!$A$1:$B$10,2)</f>
        <v>2006</v>
      </c>
      <c r="C653">
        <v>14661</v>
      </c>
      <c r="D653" s="1" t="s">
        <v>1794</v>
      </c>
      <c r="E653" t="s">
        <v>49</v>
      </c>
      <c r="F653" t="str">
        <f>VLOOKUP(E653&amp;"*",state_latlong_lookup!$A$1:$D$56,2,FALSE)</f>
        <v>ME</v>
      </c>
      <c r="G653" t="str">
        <f>VLOOKUP(E653&amp;"*",state_latlong_lookup!$A$1:$D$56,1,FALSE)</f>
        <v>MAINE</v>
      </c>
      <c r="H653" t="str">
        <f t="shared" si="21"/>
        <v>109_ME_00</v>
      </c>
      <c r="I653">
        <f>IF(B653=2012,IF(D653="00",K653,VLOOKUP(H653,district_latlong_lookup!$A$1:$F$439,5,FALSE)),0)</f>
        <v>0</v>
      </c>
      <c r="J653">
        <f>IF(B653=2012,IF(D653="00",L653,VLOOKUP(H653,district_latlong_lookup!$A$1:$F$439,6,FALSE)),0)</f>
        <v>0</v>
      </c>
      <c r="K653">
        <f>VLOOKUP(E653&amp;"*",state_latlong_lookup!$A$1:$D$56,3,FALSE)</f>
        <v>44.607399999999998</v>
      </c>
      <c r="L653">
        <f>VLOOKUP(E653&amp;"*",state_latlong_lookup!$A$1:$D$56,4,FALSE)</f>
        <v>-69.3977</v>
      </c>
      <c r="M653">
        <v>200</v>
      </c>
      <c r="N653" t="str">
        <f t="shared" si="20"/>
        <v>Republican</v>
      </c>
      <c r="O653" t="s">
        <v>302</v>
      </c>
      <c r="P653">
        <v>0.04</v>
      </c>
      <c r="Q653">
        <v>300500</v>
      </c>
      <c r="R653" t="s">
        <v>1338</v>
      </c>
    </row>
    <row r="654" spans="1:18">
      <c r="A654">
        <v>109</v>
      </c>
      <c r="B654">
        <f>VLOOKUP(A654,year_congress_lookup!$A$1:$B$10,2)</f>
        <v>2006</v>
      </c>
      <c r="C654">
        <v>14440</v>
      </c>
      <c r="D654" s="1" t="s">
        <v>1794</v>
      </c>
      <c r="E654" t="s">
        <v>5</v>
      </c>
      <c r="F654" t="str">
        <f>VLOOKUP(E654&amp;"*",state_latlong_lookup!$A$1:$D$56,2,FALSE)</f>
        <v>MD</v>
      </c>
      <c r="G654" t="str">
        <f>VLOOKUP(E654&amp;"*",state_latlong_lookup!$A$1:$D$56,1,FALSE)</f>
        <v>MARYLAND</v>
      </c>
      <c r="H654" t="str">
        <f t="shared" si="21"/>
        <v>109_MD_00</v>
      </c>
      <c r="I654">
        <f>IF(B654=2012,IF(D654="00",K654,VLOOKUP(H654,district_latlong_lookup!$A$1:$F$439,5,FALSE)),0)</f>
        <v>0</v>
      </c>
      <c r="J654">
        <f>IF(B654=2012,IF(D654="00",L654,VLOOKUP(H654,district_latlong_lookup!$A$1:$F$439,6,FALSE)),0)</f>
        <v>0</v>
      </c>
      <c r="K654">
        <f>VLOOKUP(E654&amp;"*",state_latlong_lookup!$A$1:$D$56,3,FALSE)</f>
        <v>39.072400000000002</v>
      </c>
      <c r="L654">
        <f>VLOOKUP(E654&amp;"*",state_latlong_lookup!$A$1:$D$56,4,FALSE)</f>
        <v>-76.790199999999999</v>
      </c>
      <c r="M654">
        <v>100</v>
      </c>
      <c r="N654" t="str">
        <f t="shared" si="20"/>
        <v>Democrat</v>
      </c>
      <c r="O654" t="s">
        <v>266</v>
      </c>
      <c r="P654">
        <v>-0.40600000000000003</v>
      </c>
      <c r="Q654">
        <v>739500</v>
      </c>
      <c r="R654" t="s">
        <v>1339</v>
      </c>
    </row>
    <row r="655" spans="1:18">
      <c r="A655">
        <v>109</v>
      </c>
      <c r="B655">
        <f>VLOOKUP(A655,year_congress_lookup!$A$1:$B$10,2)</f>
        <v>2006</v>
      </c>
      <c r="C655">
        <v>13039</v>
      </c>
      <c r="D655" s="1" t="s">
        <v>1794</v>
      </c>
      <c r="E655" t="s">
        <v>5</v>
      </c>
      <c r="F655" t="str">
        <f>VLOOKUP(E655&amp;"*",state_latlong_lookup!$A$1:$D$56,2,FALSE)</f>
        <v>MD</v>
      </c>
      <c r="G655" t="str">
        <f>VLOOKUP(E655&amp;"*",state_latlong_lookup!$A$1:$D$56,1,FALSE)</f>
        <v>MARYLAND</v>
      </c>
      <c r="H655" t="str">
        <f t="shared" si="21"/>
        <v>109_MD_00</v>
      </c>
      <c r="I655">
        <f>IF(B655=2012,IF(D655="00",K655,VLOOKUP(H655,district_latlong_lookup!$A$1:$F$439,5,FALSE)),0)</f>
        <v>0</v>
      </c>
      <c r="J655">
        <f>IF(B655=2012,IF(D655="00",L655,VLOOKUP(H655,district_latlong_lookup!$A$1:$F$439,6,FALSE)),0)</f>
        <v>0</v>
      </c>
      <c r="K655">
        <f>VLOOKUP(E655&amp;"*",state_latlong_lookup!$A$1:$D$56,3,FALSE)</f>
        <v>39.072400000000002</v>
      </c>
      <c r="L655">
        <f>VLOOKUP(E655&amp;"*",state_latlong_lookup!$A$1:$D$56,4,FALSE)</f>
        <v>-76.790199999999999</v>
      </c>
      <c r="M655">
        <v>100</v>
      </c>
      <c r="N655" t="str">
        <f t="shared" si="20"/>
        <v>Democrat</v>
      </c>
      <c r="O655" t="s">
        <v>228</v>
      </c>
      <c r="P655">
        <v>-0.48699999999999999</v>
      </c>
      <c r="Q655">
        <v>10000</v>
      </c>
    </row>
    <row r="656" spans="1:18">
      <c r="A656">
        <v>109</v>
      </c>
      <c r="B656">
        <f>VLOOKUP(A656,year_congress_lookup!$A$1:$B$10,2)</f>
        <v>2006</v>
      </c>
      <c r="C656">
        <v>10808</v>
      </c>
      <c r="D656" s="1" t="s">
        <v>1794</v>
      </c>
      <c r="E656" t="s">
        <v>6</v>
      </c>
      <c r="F656" t="str">
        <f>VLOOKUP(E656&amp;"*",state_latlong_lookup!$A$1:$D$56,2,FALSE)</f>
        <v>MA</v>
      </c>
      <c r="G656" t="str">
        <f>VLOOKUP(E656&amp;"*",state_latlong_lookup!$A$1:$D$56,1,FALSE)</f>
        <v>MASSACHUSETTS</v>
      </c>
      <c r="H656" t="str">
        <f t="shared" si="21"/>
        <v>109_MA_00</v>
      </c>
      <c r="I656">
        <f>IF(B656=2012,IF(D656="00",K656,VLOOKUP(H656,district_latlong_lookup!$A$1:$F$439,5,FALSE)),0)</f>
        <v>0</v>
      </c>
      <c r="J656">
        <f>IF(B656=2012,IF(D656="00",L656,VLOOKUP(H656,district_latlong_lookup!$A$1:$F$439,6,FALSE)),0)</f>
        <v>0</v>
      </c>
      <c r="K656">
        <f>VLOOKUP(E656&amp;"*",state_latlong_lookup!$A$1:$D$56,3,FALSE)</f>
        <v>42.237299999999998</v>
      </c>
      <c r="L656">
        <f>VLOOKUP(E656&amp;"*",state_latlong_lookup!$A$1:$D$56,4,FALSE)</f>
        <v>-71.531400000000005</v>
      </c>
      <c r="M656">
        <v>100</v>
      </c>
      <c r="N656" t="str">
        <f t="shared" si="20"/>
        <v>Democrat</v>
      </c>
      <c r="O656" t="s">
        <v>247</v>
      </c>
      <c r="P656">
        <v>-0.49399999999999999</v>
      </c>
      <c r="Q656">
        <v>452000</v>
      </c>
      <c r="R656" t="s">
        <v>1340</v>
      </c>
    </row>
    <row r="657" spans="1:18">
      <c r="A657">
        <v>109</v>
      </c>
      <c r="B657">
        <f>VLOOKUP(A657,year_congress_lookup!$A$1:$B$10,2)</f>
        <v>2006</v>
      </c>
      <c r="C657">
        <v>14920</v>
      </c>
      <c r="D657" s="1" t="s">
        <v>1794</v>
      </c>
      <c r="E657" t="s">
        <v>6</v>
      </c>
      <c r="F657" t="str">
        <f>VLOOKUP(E657&amp;"*",state_latlong_lookup!$A$1:$D$56,2,FALSE)</f>
        <v>MA</v>
      </c>
      <c r="G657" t="str">
        <f>VLOOKUP(E657&amp;"*",state_latlong_lookup!$A$1:$D$56,1,FALSE)</f>
        <v>MASSACHUSETTS</v>
      </c>
      <c r="H657" t="str">
        <f t="shared" si="21"/>
        <v>109_MA_00</v>
      </c>
      <c r="I657">
        <f>IF(B657=2012,IF(D657="00",K657,VLOOKUP(H657,district_latlong_lookup!$A$1:$F$439,5,FALSE)),0)</f>
        <v>0</v>
      </c>
      <c r="J657">
        <f>IF(B657=2012,IF(D657="00",L657,VLOOKUP(H657,district_latlong_lookup!$A$1:$F$439,6,FALSE)),0)</f>
        <v>0</v>
      </c>
      <c r="K657">
        <f>VLOOKUP(E657&amp;"*",state_latlong_lookup!$A$1:$D$56,3,FALSE)</f>
        <v>42.237299999999998</v>
      </c>
      <c r="L657">
        <f>VLOOKUP(E657&amp;"*",state_latlong_lookup!$A$1:$D$56,4,FALSE)</f>
        <v>-71.531400000000005</v>
      </c>
      <c r="M657">
        <v>100</v>
      </c>
      <c r="N657" t="str">
        <f t="shared" si="20"/>
        <v>Democrat</v>
      </c>
      <c r="O657" t="s">
        <v>267</v>
      </c>
      <c r="P657">
        <v>-0.41299999999999998</v>
      </c>
      <c r="Q657">
        <v>1649000</v>
      </c>
      <c r="R657" t="s">
        <v>1341</v>
      </c>
    </row>
    <row r="658" spans="1:18">
      <c r="A658">
        <v>109</v>
      </c>
      <c r="B658">
        <f>VLOOKUP(A658,year_congress_lookup!$A$1:$B$10,2)</f>
        <v>2006</v>
      </c>
      <c r="C658">
        <v>29732</v>
      </c>
      <c r="D658" s="1" t="s">
        <v>1794</v>
      </c>
      <c r="E658" t="s">
        <v>64</v>
      </c>
      <c r="F658" t="str">
        <f>VLOOKUP(E658&amp;"*",state_latlong_lookup!$A$1:$D$56,2,FALSE)</f>
        <v>MI</v>
      </c>
      <c r="G658" t="str">
        <f>VLOOKUP(E658&amp;"*",state_latlong_lookup!$A$1:$D$56,1,FALSE)</f>
        <v>MICHIGAN</v>
      </c>
      <c r="H658" t="str">
        <f t="shared" si="21"/>
        <v>109_MI_00</v>
      </c>
      <c r="I658">
        <f>IF(B658=2012,IF(D658="00",K658,VLOOKUP(H658,district_latlong_lookup!$A$1:$F$439,5,FALSE)),0)</f>
        <v>0</v>
      </c>
      <c r="J658">
        <f>IF(B658=2012,IF(D658="00",L658,VLOOKUP(H658,district_latlong_lookup!$A$1:$F$439,6,FALSE)),0)</f>
        <v>0</v>
      </c>
      <c r="K658">
        <f>VLOOKUP(E658&amp;"*",state_latlong_lookup!$A$1:$D$56,3,FALSE)</f>
        <v>43.3504</v>
      </c>
      <c r="L658">
        <f>VLOOKUP(E658&amp;"*",state_latlong_lookup!$A$1:$D$56,4,FALSE)</f>
        <v>-84.560299999999998</v>
      </c>
      <c r="M658">
        <v>100</v>
      </c>
      <c r="N658" t="str">
        <f t="shared" si="20"/>
        <v>Democrat</v>
      </c>
      <c r="O658" t="s">
        <v>336</v>
      </c>
      <c r="P658">
        <v>-0.41599999999999998</v>
      </c>
      <c r="Q658">
        <v>1083000</v>
      </c>
      <c r="R658" t="s">
        <v>1342</v>
      </c>
    </row>
    <row r="659" spans="1:18">
      <c r="A659">
        <v>109</v>
      </c>
      <c r="B659">
        <f>VLOOKUP(A659,year_congress_lookup!$A$1:$B$10,2)</f>
        <v>2006</v>
      </c>
      <c r="C659">
        <v>14709</v>
      </c>
      <c r="D659" s="1" t="s">
        <v>1794</v>
      </c>
      <c r="E659" t="s">
        <v>64</v>
      </c>
      <c r="F659" t="str">
        <f>VLOOKUP(E659&amp;"*",state_latlong_lookup!$A$1:$D$56,2,FALSE)</f>
        <v>MI</v>
      </c>
      <c r="G659" t="str">
        <f>VLOOKUP(E659&amp;"*",state_latlong_lookup!$A$1:$D$56,1,FALSE)</f>
        <v>MICHIGAN</v>
      </c>
      <c r="H659" t="str">
        <f t="shared" si="21"/>
        <v>109_MI_00</v>
      </c>
      <c r="I659">
        <f>IF(B659=2012,IF(D659="00",K659,VLOOKUP(H659,district_latlong_lookup!$A$1:$F$439,5,FALSE)),0)</f>
        <v>0</v>
      </c>
      <c r="J659">
        <f>IF(B659=2012,IF(D659="00",L659,VLOOKUP(H659,district_latlong_lookup!$A$1:$F$439,6,FALSE)),0)</f>
        <v>0</v>
      </c>
      <c r="K659">
        <f>VLOOKUP(E659&amp;"*",state_latlong_lookup!$A$1:$D$56,3,FALSE)</f>
        <v>43.3504</v>
      </c>
      <c r="L659">
        <f>VLOOKUP(E659&amp;"*",state_latlong_lookup!$A$1:$D$56,4,FALSE)</f>
        <v>-84.560299999999998</v>
      </c>
      <c r="M659">
        <v>100</v>
      </c>
      <c r="N659" t="str">
        <f t="shared" si="20"/>
        <v>Democrat</v>
      </c>
      <c r="O659" t="s">
        <v>248</v>
      </c>
      <c r="P659">
        <v>-0.45100000000000001</v>
      </c>
      <c r="Q659">
        <v>558500</v>
      </c>
      <c r="R659" t="s">
        <v>1343</v>
      </c>
    </row>
    <row r="660" spans="1:18">
      <c r="A660">
        <v>109</v>
      </c>
      <c r="B660">
        <f>VLOOKUP(A660,year_congress_lookup!$A$1:$B$10,2)</f>
        <v>2006</v>
      </c>
      <c r="C660">
        <v>40101</v>
      </c>
      <c r="D660" s="1" t="s">
        <v>1794</v>
      </c>
      <c r="E660" t="s">
        <v>98</v>
      </c>
      <c r="F660" t="str">
        <f>VLOOKUP(E660&amp;"*",state_latlong_lookup!$A$1:$D$56,2,FALSE)</f>
        <v>MN</v>
      </c>
      <c r="G660" t="str">
        <f>VLOOKUP(E660&amp;"*",state_latlong_lookup!$A$1:$D$56,1,FALSE)</f>
        <v>MINNESOTA</v>
      </c>
      <c r="H660" t="str">
        <f t="shared" si="21"/>
        <v>109_MN_00</v>
      </c>
      <c r="I660">
        <f>IF(B660=2012,IF(D660="00",K660,VLOOKUP(H660,district_latlong_lookup!$A$1:$F$439,5,FALSE)),0)</f>
        <v>0</v>
      </c>
      <c r="J660">
        <f>IF(B660=2012,IF(D660="00",L660,VLOOKUP(H660,district_latlong_lookup!$A$1:$F$439,6,FALSE)),0)</f>
        <v>0</v>
      </c>
      <c r="K660">
        <f>VLOOKUP(E660&amp;"*",state_latlong_lookup!$A$1:$D$56,3,FALSE)</f>
        <v>45.732599999999998</v>
      </c>
      <c r="L660">
        <f>VLOOKUP(E660&amp;"*",state_latlong_lookup!$A$1:$D$56,4,FALSE)</f>
        <v>-93.919600000000003</v>
      </c>
      <c r="M660">
        <v>100</v>
      </c>
      <c r="N660" t="str">
        <f t="shared" si="20"/>
        <v>Democrat</v>
      </c>
      <c r="O660" t="s">
        <v>38</v>
      </c>
      <c r="P660">
        <v>-0.48699999999999999</v>
      </c>
      <c r="Q660">
        <v>670500</v>
      </c>
      <c r="R660" t="s">
        <v>1344</v>
      </c>
    </row>
    <row r="661" spans="1:18">
      <c r="A661">
        <v>109</v>
      </c>
      <c r="B661">
        <f>VLOOKUP(A661,year_congress_lookup!$A$1:$B$10,2)</f>
        <v>2006</v>
      </c>
      <c r="C661">
        <v>40302</v>
      </c>
      <c r="D661" s="1" t="s">
        <v>1794</v>
      </c>
      <c r="E661" t="s">
        <v>98</v>
      </c>
      <c r="F661" t="str">
        <f>VLOOKUP(E661&amp;"*",state_latlong_lookup!$A$1:$D$56,2,FALSE)</f>
        <v>MN</v>
      </c>
      <c r="G661" t="str">
        <f>VLOOKUP(E661&amp;"*",state_latlong_lookup!$A$1:$D$56,1,FALSE)</f>
        <v>MINNESOTA</v>
      </c>
      <c r="H661" t="str">
        <f t="shared" si="21"/>
        <v>109_MN_00</v>
      </c>
      <c r="I661">
        <f>IF(B661=2012,IF(D661="00",K661,VLOOKUP(H661,district_latlong_lookup!$A$1:$F$439,5,FALSE)),0)</f>
        <v>0</v>
      </c>
      <c r="J661">
        <f>IF(B661=2012,IF(D661="00",L661,VLOOKUP(H661,district_latlong_lookup!$A$1:$F$439,6,FALSE)),0)</f>
        <v>0</v>
      </c>
      <c r="K661">
        <f>VLOOKUP(E661&amp;"*",state_latlong_lookup!$A$1:$D$56,3,FALSE)</f>
        <v>45.732599999999998</v>
      </c>
      <c r="L661">
        <f>VLOOKUP(E661&amp;"*",state_latlong_lookup!$A$1:$D$56,4,FALSE)</f>
        <v>-93.919600000000003</v>
      </c>
      <c r="M661">
        <v>200</v>
      </c>
      <c r="N661" t="str">
        <f t="shared" si="20"/>
        <v>Republican</v>
      </c>
      <c r="O661" t="s">
        <v>351</v>
      </c>
      <c r="P661">
        <v>0.16600000000000001</v>
      </c>
      <c r="Q661">
        <v>256500</v>
      </c>
      <c r="R661" t="s">
        <v>1345</v>
      </c>
    </row>
    <row r="662" spans="1:18">
      <c r="A662">
        <v>109</v>
      </c>
      <c r="B662">
        <f>VLOOKUP(A662,year_congress_lookup!$A$1:$B$10,2)</f>
        <v>2006</v>
      </c>
      <c r="C662">
        <v>14009</v>
      </c>
      <c r="D662" s="1" t="s">
        <v>1794</v>
      </c>
      <c r="E662" t="s">
        <v>47</v>
      </c>
      <c r="F662" t="str">
        <f>VLOOKUP(E662&amp;"*",state_latlong_lookup!$A$1:$D$56,2,FALSE)</f>
        <v>MS</v>
      </c>
      <c r="G662" t="str">
        <f>VLOOKUP(E662&amp;"*",state_latlong_lookup!$A$1:$D$56,1,FALSE)</f>
        <v>MISSISSIPPI</v>
      </c>
      <c r="H662" t="str">
        <f t="shared" si="21"/>
        <v>109_MS_00</v>
      </c>
      <c r="I662">
        <f>IF(B662=2012,IF(D662="00",K662,VLOOKUP(H662,district_latlong_lookup!$A$1:$F$439,5,FALSE)),0)</f>
        <v>0</v>
      </c>
      <c r="J662">
        <f>IF(B662=2012,IF(D662="00",L662,VLOOKUP(H662,district_latlong_lookup!$A$1:$F$439,6,FALSE)),0)</f>
        <v>0</v>
      </c>
      <c r="K662">
        <f>VLOOKUP(E662&amp;"*",state_latlong_lookup!$A$1:$D$56,3,FALSE)</f>
        <v>32.767299999999999</v>
      </c>
      <c r="L662">
        <f>VLOOKUP(E662&amp;"*",state_latlong_lookup!$A$1:$D$56,4,FALSE)</f>
        <v>-89.681200000000004</v>
      </c>
      <c r="M662">
        <v>200</v>
      </c>
      <c r="N662" t="str">
        <f t="shared" si="20"/>
        <v>Republican</v>
      </c>
      <c r="O662" t="s">
        <v>269</v>
      </c>
      <c r="P662">
        <v>0.313</v>
      </c>
      <c r="Q662">
        <v>545000</v>
      </c>
      <c r="R662" t="s">
        <v>1346</v>
      </c>
    </row>
    <row r="663" spans="1:18">
      <c r="A663">
        <v>109</v>
      </c>
      <c r="B663">
        <f>VLOOKUP(A663,year_congress_lookup!$A$1:$B$10,2)</f>
        <v>2006</v>
      </c>
      <c r="C663">
        <v>14031</v>
      </c>
      <c r="D663" s="1" t="s">
        <v>1794</v>
      </c>
      <c r="E663" t="s">
        <v>47</v>
      </c>
      <c r="F663" t="str">
        <f>VLOOKUP(E663&amp;"*",state_latlong_lookup!$A$1:$D$56,2,FALSE)</f>
        <v>MS</v>
      </c>
      <c r="G663" t="str">
        <f>VLOOKUP(E663&amp;"*",state_latlong_lookup!$A$1:$D$56,1,FALSE)</f>
        <v>MISSISSIPPI</v>
      </c>
      <c r="H663" t="str">
        <f t="shared" si="21"/>
        <v>109_MS_00</v>
      </c>
      <c r="I663">
        <f>IF(B663=2012,IF(D663="00",K663,VLOOKUP(H663,district_latlong_lookup!$A$1:$F$439,5,FALSE)),0)</f>
        <v>0</v>
      </c>
      <c r="J663">
        <f>IF(B663=2012,IF(D663="00",L663,VLOOKUP(H663,district_latlong_lookup!$A$1:$F$439,6,FALSE)),0)</f>
        <v>0</v>
      </c>
      <c r="K663">
        <f>VLOOKUP(E663&amp;"*",state_latlong_lookup!$A$1:$D$56,3,FALSE)</f>
        <v>32.767299999999999</v>
      </c>
      <c r="L663">
        <f>VLOOKUP(E663&amp;"*",state_latlong_lookup!$A$1:$D$56,4,FALSE)</f>
        <v>-89.681200000000004</v>
      </c>
      <c r="M663">
        <v>200</v>
      </c>
      <c r="N663" t="str">
        <f t="shared" si="20"/>
        <v>Republican</v>
      </c>
      <c r="O663" t="s">
        <v>270</v>
      </c>
      <c r="P663">
        <v>0.49099999999999999</v>
      </c>
      <c r="Q663">
        <v>777500</v>
      </c>
      <c r="R663" t="s">
        <v>1347</v>
      </c>
    </row>
    <row r="664" spans="1:18">
      <c r="A664">
        <v>109</v>
      </c>
      <c r="B664">
        <f>VLOOKUP(A664,year_congress_lookup!$A$1:$B$10,2)</f>
        <v>2006</v>
      </c>
      <c r="C664">
        <v>29369</v>
      </c>
      <c r="D664" s="1" t="s">
        <v>1794</v>
      </c>
      <c r="E664" t="s">
        <v>51</v>
      </c>
      <c r="F664" t="str">
        <f>VLOOKUP(E664&amp;"*",state_latlong_lookup!$A$1:$D$56,2,FALSE)</f>
        <v>MO</v>
      </c>
      <c r="G664" t="str">
        <f>VLOOKUP(E664&amp;"*",state_latlong_lookup!$A$1:$D$56,1,FALSE)</f>
        <v>MISSOURI</v>
      </c>
      <c r="H664" t="str">
        <f t="shared" si="21"/>
        <v>109_MO_00</v>
      </c>
      <c r="I664">
        <f>IF(B664=2012,IF(D664="00",K664,VLOOKUP(H664,district_latlong_lookup!$A$1:$F$439,5,FALSE)),0)</f>
        <v>0</v>
      </c>
      <c r="J664">
        <f>IF(B664=2012,IF(D664="00",L664,VLOOKUP(H664,district_latlong_lookup!$A$1:$F$439,6,FALSE)),0)</f>
        <v>0</v>
      </c>
      <c r="K664">
        <f>VLOOKUP(E664&amp;"*",state_latlong_lookup!$A$1:$D$56,3,FALSE)</f>
        <v>38.462299999999999</v>
      </c>
      <c r="L664">
        <f>VLOOKUP(E664&amp;"*",state_latlong_lookup!$A$1:$D$56,4,FALSE)</f>
        <v>-92.302000000000007</v>
      </c>
      <c r="M664">
        <v>200</v>
      </c>
      <c r="N664" t="str">
        <f t="shared" si="20"/>
        <v>Republican</v>
      </c>
      <c r="O664" t="s">
        <v>352</v>
      </c>
      <c r="P664">
        <v>0.29699999999999999</v>
      </c>
      <c r="Q664">
        <v>971000</v>
      </c>
      <c r="R664" t="s">
        <v>1348</v>
      </c>
    </row>
    <row r="665" spans="1:18">
      <c r="A665">
        <v>109</v>
      </c>
      <c r="B665">
        <f>VLOOKUP(A665,year_congress_lookup!$A$1:$B$10,2)</f>
        <v>2006</v>
      </c>
      <c r="C665">
        <v>15501</v>
      </c>
      <c r="D665" s="1" t="s">
        <v>1794</v>
      </c>
      <c r="E665" t="s">
        <v>51</v>
      </c>
      <c r="F665" t="str">
        <f>VLOOKUP(E665&amp;"*",state_latlong_lookup!$A$1:$D$56,2,FALSE)</f>
        <v>MO</v>
      </c>
      <c r="G665" t="str">
        <f>VLOOKUP(E665&amp;"*",state_latlong_lookup!$A$1:$D$56,1,FALSE)</f>
        <v>MISSOURI</v>
      </c>
      <c r="H665" t="str">
        <f t="shared" si="21"/>
        <v>109_MO_00</v>
      </c>
      <c r="I665">
        <f>IF(B665=2012,IF(D665="00",K665,VLOOKUP(H665,district_latlong_lookup!$A$1:$F$439,5,FALSE)),0)</f>
        <v>0</v>
      </c>
      <c r="J665">
        <f>IF(B665=2012,IF(D665="00",L665,VLOOKUP(H665,district_latlong_lookup!$A$1:$F$439,6,FALSE)),0)</f>
        <v>0</v>
      </c>
      <c r="K665">
        <f>VLOOKUP(E665&amp;"*",state_latlong_lookup!$A$1:$D$56,3,FALSE)</f>
        <v>38.462299999999999</v>
      </c>
      <c r="L665">
        <f>VLOOKUP(E665&amp;"*",state_latlong_lookup!$A$1:$D$56,4,FALSE)</f>
        <v>-92.302000000000007</v>
      </c>
      <c r="M665">
        <v>200</v>
      </c>
      <c r="N665" t="str">
        <f t="shared" si="20"/>
        <v>Republican</v>
      </c>
      <c r="O665" t="s">
        <v>271</v>
      </c>
      <c r="P665">
        <v>0.311</v>
      </c>
      <c r="Q665">
        <v>363500</v>
      </c>
      <c r="R665" t="s">
        <v>1349</v>
      </c>
    </row>
    <row r="666" spans="1:18">
      <c r="A666">
        <v>109</v>
      </c>
      <c r="B666">
        <f>VLOOKUP(A666,year_congress_lookup!$A$1:$B$10,2)</f>
        <v>2006</v>
      </c>
      <c r="C666">
        <v>14203</v>
      </c>
      <c r="D666" s="1" t="s">
        <v>1794</v>
      </c>
      <c r="E666" t="s">
        <v>127</v>
      </c>
      <c r="F666" t="str">
        <f>VLOOKUP(E666&amp;"*",state_latlong_lookup!$A$1:$D$56,2,FALSE)</f>
        <v>MT</v>
      </c>
      <c r="G666" t="str">
        <f>VLOOKUP(E666&amp;"*",state_latlong_lookup!$A$1:$D$56,1,FALSE)</f>
        <v>MONTANA</v>
      </c>
      <c r="H666" t="str">
        <f t="shared" si="21"/>
        <v>109_MT_00</v>
      </c>
      <c r="I666">
        <f>IF(B666=2012,IF(D666="00",K666,VLOOKUP(H666,district_latlong_lookup!$A$1:$F$439,5,FALSE)),0)</f>
        <v>0</v>
      </c>
      <c r="J666">
        <f>IF(B666=2012,IF(D666="00",L666,VLOOKUP(H666,district_latlong_lookup!$A$1:$F$439,6,FALSE)),0)</f>
        <v>0</v>
      </c>
      <c r="K666">
        <f>VLOOKUP(E666&amp;"*",state_latlong_lookup!$A$1:$D$56,3,FALSE)</f>
        <v>46.904800000000002</v>
      </c>
      <c r="L666">
        <f>VLOOKUP(E666&amp;"*",state_latlong_lookup!$A$1:$D$56,4,FALSE)</f>
        <v>-110.3261</v>
      </c>
      <c r="M666">
        <v>100</v>
      </c>
      <c r="N666" t="str">
        <f t="shared" si="20"/>
        <v>Democrat</v>
      </c>
      <c r="O666" t="s">
        <v>272</v>
      </c>
      <c r="P666">
        <v>-0.20799999999999999</v>
      </c>
      <c r="Q666">
        <v>10000</v>
      </c>
    </row>
    <row r="667" spans="1:18">
      <c r="A667">
        <v>109</v>
      </c>
      <c r="B667">
        <f>VLOOKUP(A667,year_congress_lookup!$A$1:$B$10,2)</f>
        <v>2006</v>
      </c>
      <c r="C667">
        <v>15701</v>
      </c>
      <c r="D667" s="1" t="s">
        <v>1794</v>
      </c>
      <c r="E667" t="s">
        <v>127</v>
      </c>
      <c r="F667" t="str">
        <f>VLOOKUP(E667&amp;"*",state_latlong_lookup!$A$1:$D$56,2,FALSE)</f>
        <v>MT</v>
      </c>
      <c r="G667" t="str">
        <f>VLOOKUP(E667&amp;"*",state_latlong_lookup!$A$1:$D$56,1,FALSE)</f>
        <v>MONTANA</v>
      </c>
      <c r="H667" t="str">
        <f t="shared" si="21"/>
        <v>109_MT_00</v>
      </c>
      <c r="I667">
        <f>IF(B667=2012,IF(D667="00",K667,VLOOKUP(H667,district_latlong_lookup!$A$1:$F$439,5,FALSE)),0)</f>
        <v>0</v>
      </c>
      <c r="J667">
        <f>IF(B667=2012,IF(D667="00",L667,VLOOKUP(H667,district_latlong_lookup!$A$1:$F$439,6,FALSE)),0)</f>
        <v>0</v>
      </c>
      <c r="K667">
        <f>VLOOKUP(E667&amp;"*",state_latlong_lookup!$A$1:$D$56,3,FALSE)</f>
        <v>46.904800000000002</v>
      </c>
      <c r="L667">
        <f>VLOOKUP(E667&amp;"*",state_latlong_lookup!$A$1:$D$56,4,FALSE)</f>
        <v>-110.3261</v>
      </c>
      <c r="M667">
        <v>200</v>
      </c>
      <c r="N667" t="str">
        <f t="shared" si="20"/>
        <v>Republican</v>
      </c>
      <c r="O667" t="s">
        <v>273</v>
      </c>
      <c r="P667">
        <v>0.41199999999999998</v>
      </c>
      <c r="Q667">
        <v>528000</v>
      </c>
      <c r="R667" t="s">
        <v>1350</v>
      </c>
    </row>
    <row r="668" spans="1:18">
      <c r="A668">
        <v>109</v>
      </c>
      <c r="B668">
        <f>VLOOKUP(A668,year_congress_lookup!$A$1:$B$10,2)</f>
        <v>2006</v>
      </c>
      <c r="C668">
        <v>49704</v>
      </c>
      <c r="D668" s="1" t="s">
        <v>1794</v>
      </c>
      <c r="E668" t="s">
        <v>117</v>
      </c>
      <c r="F668" t="str">
        <f>VLOOKUP(E668&amp;"*",state_latlong_lookup!$A$1:$D$56,2,FALSE)</f>
        <v>NE</v>
      </c>
      <c r="G668" t="str">
        <f>VLOOKUP(E668&amp;"*",state_latlong_lookup!$A$1:$D$56,1,FALSE)</f>
        <v>NEBRASKA</v>
      </c>
      <c r="H668" t="str">
        <f t="shared" si="21"/>
        <v>109_NE_00</v>
      </c>
      <c r="I668">
        <f>IF(B668=2012,IF(D668="00",K668,VLOOKUP(H668,district_latlong_lookup!$A$1:$F$439,5,FALSE)),0)</f>
        <v>0</v>
      </c>
      <c r="J668">
        <f>IF(B668=2012,IF(D668="00",L668,VLOOKUP(H668,district_latlong_lookup!$A$1:$F$439,6,FALSE)),0)</f>
        <v>0</v>
      </c>
      <c r="K668">
        <f>VLOOKUP(E668&amp;"*",state_latlong_lookup!$A$1:$D$56,3,FALSE)</f>
        <v>41.128900000000002</v>
      </c>
      <c r="L668">
        <f>VLOOKUP(E668&amp;"*",state_latlong_lookup!$A$1:$D$56,4,FALSE)</f>
        <v>-98.288300000000007</v>
      </c>
      <c r="M668">
        <v>200</v>
      </c>
      <c r="N668" t="str">
        <f t="shared" si="20"/>
        <v>Republican</v>
      </c>
      <c r="O668" t="s">
        <v>321</v>
      </c>
      <c r="P668">
        <v>0.32</v>
      </c>
      <c r="Q668">
        <v>10000</v>
      </c>
    </row>
    <row r="669" spans="1:18">
      <c r="A669">
        <v>109</v>
      </c>
      <c r="B669">
        <f>VLOOKUP(A669,year_congress_lookup!$A$1:$B$10,2)</f>
        <v>2006</v>
      </c>
      <c r="C669">
        <v>40103</v>
      </c>
      <c r="D669" s="1" t="s">
        <v>1794</v>
      </c>
      <c r="E669" t="s">
        <v>117</v>
      </c>
      <c r="F669" t="str">
        <f>VLOOKUP(E669&amp;"*",state_latlong_lookup!$A$1:$D$56,2,FALSE)</f>
        <v>NE</v>
      </c>
      <c r="G669" t="str">
        <f>VLOOKUP(E669&amp;"*",state_latlong_lookup!$A$1:$D$56,1,FALSE)</f>
        <v>NEBRASKA</v>
      </c>
      <c r="H669" t="str">
        <f t="shared" si="21"/>
        <v>109_NE_00</v>
      </c>
      <c r="I669">
        <f>IF(B669=2012,IF(D669="00",K669,VLOOKUP(H669,district_latlong_lookup!$A$1:$F$439,5,FALSE)),0)</f>
        <v>0</v>
      </c>
      <c r="J669">
        <f>IF(B669=2012,IF(D669="00",L669,VLOOKUP(H669,district_latlong_lookup!$A$1:$F$439,6,FALSE)),0)</f>
        <v>0</v>
      </c>
      <c r="K669">
        <f>VLOOKUP(E669&amp;"*",state_latlong_lookup!$A$1:$D$56,3,FALSE)</f>
        <v>41.128900000000002</v>
      </c>
      <c r="L669">
        <f>VLOOKUP(E669&amp;"*",state_latlong_lookup!$A$1:$D$56,4,FALSE)</f>
        <v>-98.288300000000007</v>
      </c>
      <c r="M669">
        <v>100</v>
      </c>
      <c r="N669" t="str">
        <f t="shared" si="20"/>
        <v>Democrat</v>
      </c>
      <c r="O669" t="s">
        <v>353</v>
      </c>
      <c r="P669">
        <v>-0.05</v>
      </c>
      <c r="Q669">
        <v>315000</v>
      </c>
      <c r="R669" t="s">
        <v>1351</v>
      </c>
    </row>
    <row r="670" spans="1:18">
      <c r="A670">
        <v>109</v>
      </c>
      <c r="B670">
        <f>VLOOKUP(A670,year_congress_lookup!$A$1:$B$10,2)</f>
        <v>2006</v>
      </c>
      <c r="C670">
        <v>29537</v>
      </c>
      <c r="D670" s="1" t="s">
        <v>1794</v>
      </c>
      <c r="E670" t="s">
        <v>110</v>
      </c>
      <c r="F670" t="str">
        <f>VLOOKUP(E670&amp;"*",state_latlong_lookup!$A$1:$D$56,2,FALSE)</f>
        <v>NV</v>
      </c>
      <c r="G670" t="str">
        <f>VLOOKUP(E670&amp;"*",state_latlong_lookup!$A$1:$D$56,1,FALSE)</f>
        <v>NEVADA</v>
      </c>
      <c r="H670" t="str">
        <f t="shared" si="21"/>
        <v>109_NV_00</v>
      </c>
      <c r="I670">
        <f>IF(B670=2012,IF(D670="00",K670,VLOOKUP(H670,district_latlong_lookup!$A$1:$F$439,5,FALSE)),0)</f>
        <v>0</v>
      </c>
      <c r="J670">
        <f>IF(B670=2012,IF(D670="00",L670,VLOOKUP(H670,district_latlong_lookup!$A$1:$F$439,6,FALSE)),0)</f>
        <v>0</v>
      </c>
      <c r="K670">
        <f>VLOOKUP(E670&amp;"*",state_latlong_lookup!$A$1:$D$56,3,FALSE)</f>
        <v>38.419899999999998</v>
      </c>
      <c r="L670">
        <f>VLOOKUP(E670&amp;"*",state_latlong_lookup!$A$1:$D$56,4,FALSE)</f>
        <v>-117.1219</v>
      </c>
      <c r="M670">
        <v>200</v>
      </c>
      <c r="N670" t="str">
        <f t="shared" si="20"/>
        <v>Republican</v>
      </c>
      <c r="O670" t="s">
        <v>340</v>
      </c>
      <c r="P670">
        <v>0.496</v>
      </c>
      <c r="Q670">
        <v>10000</v>
      </c>
    </row>
    <row r="671" spans="1:18">
      <c r="A671">
        <v>109</v>
      </c>
      <c r="B671">
        <f>VLOOKUP(A671,year_congress_lookup!$A$1:$B$10,2)</f>
        <v>2006</v>
      </c>
      <c r="C671">
        <v>15054</v>
      </c>
      <c r="D671" s="1" t="s">
        <v>1794</v>
      </c>
      <c r="E671" t="s">
        <v>110</v>
      </c>
      <c r="F671" t="str">
        <f>VLOOKUP(E671&amp;"*",state_latlong_lookup!$A$1:$D$56,2,FALSE)</f>
        <v>NV</v>
      </c>
      <c r="G671" t="str">
        <f>VLOOKUP(E671&amp;"*",state_latlong_lookup!$A$1:$D$56,1,FALSE)</f>
        <v>NEVADA</v>
      </c>
      <c r="H671" t="str">
        <f t="shared" si="21"/>
        <v>109_NV_00</v>
      </c>
      <c r="I671">
        <f>IF(B671=2012,IF(D671="00",K671,VLOOKUP(H671,district_latlong_lookup!$A$1:$F$439,5,FALSE)),0)</f>
        <v>0</v>
      </c>
      <c r="J671">
        <f>IF(B671=2012,IF(D671="00",L671,VLOOKUP(H671,district_latlong_lookup!$A$1:$F$439,6,FALSE)),0)</f>
        <v>0</v>
      </c>
      <c r="K671">
        <f>VLOOKUP(E671&amp;"*",state_latlong_lookup!$A$1:$D$56,3,FALSE)</f>
        <v>38.419899999999998</v>
      </c>
      <c r="L671">
        <f>VLOOKUP(E671&amp;"*",state_latlong_lookup!$A$1:$D$56,4,FALSE)</f>
        <v>-117.1219</v>
      </c>
      <c r="M671">
        <v>100</v>
      </c>
      <c r="N671" t="str">
        <f t="shared" si="20"/>
        <v>Democrat</v>
      </c>
      <c r="O671" t="s">
        <v>96</v>
      </c>
      <c r="P671">
        <v>-0.36599999999999999</v>
      </c>
      <c r="Q671">
        <v>1235500</v>
      </c>
      <c r="R671" t="s">
        <v>1352</v>
      </c>
    </row>
    <row r="672" spans="1:18">
      <c r="A672">
        <v>109</v>
      </c>
      <c r="B672">
        <f>VLOOKUP(A672,year_congress_lookup!$A$1:$B$10,2)</f>
        <v>2006</v>
      </c>
      <c r="C672">
        <v>14826</v>
      </c>
      <c r="D672" s="1" t="s">
        <v>1794</v>
      </c>
      <c r="E672" t="s">
        <v>7</v>
      </c>
      <c r="F672" t="str">
        <f>VLOOKUP(E672&amp;"*",state_latlong_lookup!$A$1:$D$56,2,FALSE)</f>
        <v>NH</v>
      </c>
      <c r="G672" t="str">
        <f>VLOOKUP(E672&amp;"*",state_latlong_lookup!$A$1:$D$56,1,FALSE)</f>
        <v>NEW HAMPSHIRE</v>
      </c>
      <c r="H672" t="str">
        <f t="shared" si="21"/>
        <v>109_NH_00</v>
      </c>
      <c r="I672">
        <f>IF(B672=2012,IF(D672="00",K672,VLOOKUP(H672,district_latlong_lookup!$A$1:$F$439,5,FALSE)),0)</f>
        <v>0</v>
      </c>
      <c r="J672">
        <f>IF(B672=2012,IF(D672="00",L672,VLOOKUP(H672,district_latlong_lookup!$A$1:$F$439,6,FALSE)),0)</f>
        <v>0</v>
      </c>
      <c r="K672">
        <f>VLOOKUP(E672&amp;"*",state_latlong_lookup!$A$1:$D$56,3,FALSE)</f>
        <v>43.410800000000002</v>
      </c>
      <c r="L672">
        <f>VLOOKUP(E672&amp;"*",state_latlong_lookup!$A$1:$D$56,4,FALSE)</f>
        <v>-71.565299999999993</v>
      </c>
      <c r="M672">
        <v>200</v>
      </c>
      <c r="N672" t="str">
        <f t="shared" si="20"/>
        <v>Republican</v>
      </c>
      <c r="O672" t="s">
        <v>293</v>
      </c>
      <c r="P672">
        <v>0.40200000000000002</v>
      </c>
      <c r="Q672">
        <v>478500</v>
      </c>
      <c r="R672" t="s">
        <v>1353</v>
      </c>
    </row>
    <row r="673" spans="1:18">
      <c r="A673">
        <v>109</v>
      </c>
      <c r="B673">
        <f>VLOOKUP(A673,year_congress_lookup!$A$1:$B$10,2)</f>
        <v>2006</v>
      </c>
      <c r="C673">
        <v>29740</v>
      </c>
      <c r="D673" s="1" t="s">
        <v>1794</v>
      </c>
      <c r="E673" t="s">
        <v>7</v>
      </c>
      <c r="F673" t="str">
        <f>VLOOKUP(E673&amp;"*",state_latlong_lookup!$A$1:$D$56,2,FALSE)</f>
        <v>NH</v>
      </c>
      <c r="G673" t="str">
        <f>VLOOKUP(E673&amp;"*",state_latlong_lookup!$A$1:$D$56,1,FALSE)</f>
        <v>NEW HAMPSHIRE</v>
      </c>
      <c r="H673" t="str">
        <f t="shared" si="21"/>
        <v>109_NH_00</v>
      </c>
      <c r="I673">
        <f>IF(B673=2012,IF(D673="00",K673,VLOOKUP(H673,district_latlong_lookup!$A$1:$F$439,5,FALSE)),0)</f>
        <v>0</v>
      </c>
      <c r="J673">
        <f>IF(B673=2012,IF(D673="00",L673,VLOOKUP(H673,district_latlong_lookup!$A$1:$F$439,6,FALSE)),0)</f>
        <v>0</v>
      </c>
      <c r="K673">
        <f>VLOOKUP(E673&amp;"*",state_latlong_lookup!$A$1:$D$56,3,FALSE)</f>
        <v>43.410800000000002</v>
      </c>
      <c r="L673">
        <f>VLOOKUP(E673&amp;"*",state_latlong_lookup!$A$1:$D$56,4,FALSE)</f>
        <v>-71.565299999999993</v>
      </c>
      <c r="M673">
        <v>200</v>
      </c>
      <c r="N673" t="str">
        <f t="shared" si="20"/>
        <v>Republican</v>
      </c>
      <c r="O673" t="s">
        <v>354</v>
      </c>
      <c r="P673">
        <v>0.39</v>
      </c>
      <c r="Q673">
        <v>10000</v>
      </c>
      <c r="R673" t="s">
        <v>1354</v>
      </c>
    </row>
    <row r="674" spans="1:18">
      <c r="A674">
        <v>109</v>
      </c>
      <c r="B674">
        <f>VLOOKUP(A674,year_congress_lookup!$A$1:$B$10,2)</f>
        <v>2006</v>
      </c>
      <c r="C674">
        <v>40104</v>
      </c>
      <c r="D674" s="1" t="s">
        <v>1794</v>
      </c>
      <c r="E674" t="s">
        <v>8</v>
      </c>
      <c r="F674" t="str">
        <f>VLOOKUP(E674&amp;"*",state_latlong_lookup!$A$1:$D$56,2,FALSE)</f>
        <v>NJ</v>
      </c>
      <c r="G674" t="str">
        <f>VLOOKUP(E674&amp;"*",state_latlong_lookup!$A$1:$D$56,1,FALSE)</f>
        <v>NEW JERSEY</v>
      </c>
      <c r="H674" t="str">
        <f t="shared" si="21"/>
        <v>109_NJ_00</v>
      </c>
      <c r="I674">
        <f>IF(B674=2012,IF(D674="00",K674,VLOOKUP(H674,district_latlong_lookup!$A$1:$F$439,5,FALSE)),0)</f>
        <v>0</v>
      </c>
      <c r="J674">
        <f>IF(B674=2012,IF(D674="00",L674,VLOOKUP(H674,district_latlong_lookup!$A$1:$F$439,6,FALSE)),0)</f>
        <v>0</v>
      </c>
      <c r="K674">
        <f>VLOOKUP(E674&amp;"*",state_latlong_lookup!$A$1:$D$56,3,FALSE)</f>
        <v>40.314</v>
      </c>
      <c r="L674">
        <f>VLOOKUP(E674&amp;"*",state_latlong_lookup!$A$1:$D$56,4,FALSE)</f>
        <v>-74.508899999999997</v>
      </c>
      <c r="M674">
        <v>100</v>
      </c>
      <c r="N674" t="str">
        <f t="shared" si="20"/>
        <v>Democrat</v>
      </c>
      <c r="O674" t="s">
        <v>342</v>
      </c>
      <c r="P674">
        <v>-0.51</v>
      </c>
      <c r="Q674">
        <v>1172000</v>
      </c>
      <c r="R674" t="s">
        <v>1355</v>
      </c>
    </row>
    <row r="675" spans="1:18">
      <c r="A675">
        <v>109</v>
      </c>
      <c r="B675">
        <f>VLOOKUP(A675,year_congress_lookup!$A$1:$B$10,2)</f>
        <v>2006</v>
      </c>
      <c r="C675">
        <v>29373</v>
      </c>
      <c r="D675" s="1" t="s">
        <v>1794</v>
      </c>
      <c r="E675" t="s">
        <v>8</v>
      </c>
      <c r="F675" t="str">
        <f>VLOOKUP(E675&amp;"*",state_latlong_lookup!$A$1:$D$56,2,FALSE)</f>
        <v>NJ</v>
      </c>
      <c r="G675" t="str">
        <f>VLOOKUP(E675&amp;"*",state_latlong_lookup!$A$1:$D$56,1,FALSE)</f>
        <v>NEW JERSEY</v>
      </c>
      <c r="H675" t="str">
        <f t="shared" si="21"/>
        <v>109_NJ_00</v>
      </c>
      <c r="I675">
        <f>IF(B675=2012,IF(D675="00",K675,VLOOKUP(H675,district_latlong_lookup!$A$1:$F$439,5,FALSE)),0)</f>
        <v>0</v>
      </c>
      <c r="J675">
        <f>IF(B675=2012,IF(D675="00",L675,VLOOKUP(H675,district_latlong_lookup!$A$1:$F$439,6,FALSE)),0)</f>
        <v>0</v>
      </c>
      <c r="K675">
        <f>VLOOKUP(E675&amp;"*",state_latlong_lookup!$A$1:$D$56,3,FALSE)</f>
        <v>40.314</v>
      </c>
      <c r="L675">
        <f>VLOOKUP(E675&amp;"*",state_latlong_lookup!$A$1:$D$56,4,FALSE)</f>
        <v>-74.508899999999997</v>
      </c>
      <c r="M675">
        <v>100</v>
      </c>
      <c r="N675" t="str">
        <f t="shared" si="20"/>
        <v>Democrat</v>
      </c>
      <c r="O675" t="s">
        <v>362</v>
      </c>
      <c r="P675">
        <v>-0.44</v>
      </c>
      <c r="Q675">
        <v>636000</v>
      </c>
      <c r="R675" t="s">
        <v>1356</v>
      </c>
    </row>
    <row r="676" spans="1:18">
      <c r="A676">
        <v>109</v>
      </c>
      <c r="B676">
        <f>VLOOKUP(A676,year_congress_lookup!$A$1:$B$10,2)</f>
        <v>2006</v>
      </c>
      <c r="C676">
        <v>14914</v>
      </c>
      <c r="D676" s="1" t="s">
        <v>1794</v>
      </c>
      <c r="E676" t="s">
        <v>8</v>
      </c>
      <c r="F676" t="str">
        <f>VLOOKUP(E676&amp;"*",state_latlong_lookup!$A$1:$D$56,2,FALSE)</f>
        <v>NJ</v>
      </c>
      <c r="G676" t="str">
        <f>VLOOKUP(E676&amp;"*",state_latlong_lookup!$A$1:$D$56,1,FALSE)</f>
        <v>NEW JERSEY</v>
      </c>
      <c r="H676" t="str">
        <f t="shared" si="21"/>
        <v>109_NJ_00</v>
      </c>
      <c r="I676">
        <f>IF(B676=2012,IF(D676="00",K676,VLOOKUP(H676,district_latlong_lookup!$A$1:$F$439,5,FALSE)),0)</f>
        <v>0</v>
      </c>
      <c r="J676">
        <f>IF(B676=2012,IF(D676="00",L676,VLOOKUP(H676,district_latlong_lookup!$A$1:$F$439,6,FALSE)),0)</f>
        <v>0</v>
      </c>
      <c r="K676">
        <f>VLOOKUP(E676&amp;"*",state_latlong_lookup!$A$1:$D$56,3,FALSE)</f>
        <v>40.314</v>
      </c>
      <c r="L676">
        <f>VLOOKUP(E676&amp;"*",state_latlong_lookup!$A$1:$D$56,4,FALSE)</f>
        <v>-74.508899999999997</v>
      </c>
      <c r="M676">
        <v>100</v>
      </c>
      <c r="N676" t="str">
        <f t="shared" si="20"/>
        <v>Democrat</v>
      </c>
      <c r="O676" t="s">
        <v>239</v>
      </c>
      <c r="P676">
        <v>-0.47199999999999998</v>
      </c>
      <c r="Q676">
        <v>1695500</v>
      </c>
      <c r="R676" t="s">
        <v>1357</v>
      </c>
    </row>
    <row r="677" spans="1:18">
      <c r="A677">
        <v>109</v>
      </c>
      <c r="B677">
        <f>VLOOKUP(A677,year_congress_lookup!$A$1:$B$10,2)</f>
        <v>2006</v>
      </c>
      <c r="C677">
        <v>14912</v>
      </c>
      <c r="D677" s="1" t="s">
        <v>1794</v>
      </c>
      <c r="E677" t="s">
        <v>156</v>
      </c>
      <c r="F677" t="str">
        <f>VLOOKUP(E677&amp;"*",state_latlong_lookup!$A$1:$D$56,2,FALSE)</f>
        <v>NM</v>
      </c>
      <c r="G677" t="str">
        <f>VLOOKUP(E677&amp;"*",state_latlong_lookup!$A$1:$D$56,1,FALSE)</f>
        <v>NEW MEXICO</v>
      </c>
      <c r="H677" t="str">
        <f t="shared" si="21"/>
        <v>109_NM_00</v>
      </c>
      <c r="I677">
        <f>IF(B677=2012,IF(D677="00",K677,VLOOKUP(H677,district_latlong_lookup!$A$1:$F$439,5,FALSE)),0)</f>
        <v>0</v>
      </c>
      <c r="J677">
        <f>IF(B677=2012,IF(D677="00",L677,VLOOKUP(H677,district_latlong_lookup!$A$1:$F$439,6,FALSE)),0)</f>
        <v>0</v>
      </c>
      <c r="K677">
        <f>VLOOKUP(E677&amp;"*",state_latlong_lookup!$A$1:$D$56,3,FALSE)</f>
        <v>34.837499999999999</v>
      </c>
      <c r="L677">
        <f>VLOOKUP(E677&amp;"*",state_latlong_lookup!$A$1:$D$56,4,FALSE)</f>
        <v>-106.2371</v>
      </c>
      <c r="M677">
        <v>100</v>
      </c>
      <c r="N677" t="str">
        <f t="shared" si="20"/>
        <v>Democrat</v>
      </c>
      <c r="O677" t="s">
        <v>240</v>
      </c>
      <c r="P677">
        <v>-0.33400000000000002</v>
      </c>
      <c r="Q677">
        <v>10000</v>
      </c>
    </row>
    <row r="678" spans="1:18">
      <c r="A678">
        <v>109</v>
      </c>
      <c r="B678">
        <f>VLOOKUP(A678,year_congress_lookup!$A$1:$B$10,2)</f>
        <v>2006</v>
      </c>
      <c r="C678">
        <v>14103</v>
      </c>
      <c r="D678" s="1" t="s">
        <v>1794</v>
      </c>
      <c r="E678" t="s">
        <v>156</v>
      </c>
      <c r="F678" t="str">
        <f>VLOOKUP(E678&amp;"*",state_latlong_lookup!$A$1:$D$56,2,FALSE)</f>
        <v>NM</v>
      </c>
      <c r="G678" t="str">
        <f>VLOOKUP(E678&amp;"*",state_latlong_lookup!$A$1:$D$56,1,FALSE)</f>
        <v>NEW MEXICO</v>
      </c>
      <c r="H678" t="str">
        <f t="shared" si="21"/>
        <v>109_NM_00</v>
      </c>
      <c r="I678">
        <f>IF(B678=2012,IF(D678="00",K678,VLOOKUP(H678,district_latlong_lookup!$A$1:$F$439,5,FALSE)),0)</f>
        <v>0</v>
      </c>
      <c r="J678">
        <f>IF(B678=2012,IF(D678="00",L678,VLOOKUP(H678,district_latlong_lookup!$A$1:$F$439,6,FALSE)),0)</f>
        <v>0</v>
      </c>
      <c r="K678">
        <f>VLOOKUP(E678&amp;"*",state_latlong_lookup!$A$1:$D$56,3,FALSE)</f>
        <v>34.837499999999999</v>
      </c>
      <c r="L678">
        <f>VLOOKUP(E678&amp;"*",state_latlong_lookup!$A$1:$D$56,4,FALSE)</f>
        <v>-106.2371</v>
      </c>
      <c r="M678">
        <v>200</v>
      </c>
      <c r="N678" t="str">
        <f t="shared" si="20"/>
        <v>Republican</v>
      </c>
      <c r="O678" t="s">
        <v>222</v>
      </c>
      <c r="P678">
        <v>0.25700000000000001</v>
      </c>
      <c r="Q678">
        <v>837500</v>
      </c>
      <c r="R678" t="s">
        <v>1358</v>
      </c>
    </row>
    <row r="679" spans="1:18">
      <c r="A679">
        <v>109</v>
      </c>
      <c r="B679">
        <f>VLOOKUP(A679,year_congress_lookup!$A$1:$B$10,2)</f>
        <v>2006</v>
      </c>
      <c r="C679">
        <v>40105</v>
      </c>
      <c r="D679" s="1" t="s">
        <v>1794</v>
      </c>
      <c r="E679" t="s">
        <v>9</v>
      </c>
      <c r="F679" t="str">
        <f>VLOOKUP(E679&amp;"*",state_latlong_lookup!$A$1:$D$56,2,FALSE)</f>
        <v>NY</v>
      </c>
      <c r="G679" t="str">
        <f>VLOOKUP(E679&amp;"*",state_latlong_lookup!$A$1:$D$56,1,FALSE)</f>
        <v>NEW YORK</v>
      </c>
      <c r="H679" t="str">
        <f t="shared" si="21"/>
        <v>109_NY_00</v>
      </c>
      <c r="I679">
        <f>IF(B679=2012,IF(D679="00",K679,VLOOKUP(H679,district_latlong_lookup!$A$1:$F$439,5,FALSE)),0)</f>
        <v>0</v>
      </c>
      <c r="J679">
        <f>IF(B679=2012,IF(D679="00",L679,VLOOKUP(H679,district_latlong_lookup!$A$1:$F$439,6,FALSE)),0)</f>
        <v>0</v>
      </c>
      <c r="K679">
        <f>VLOOKUP(E679&amp;"*",state_latlong_lookup!$A$1:$D$56,3,FALSE)</f>
        <v>42.149700000000003</v>
      </c>
      <c r="L679">
        <f>VLOOKUP(E679&amp;"*",state_latlong_lookup!$A$1:$D$56,4,FALSE)</f>
        <v>-74.938400000000001</v>
      </c>
      <c r="M679">
        <v>100</v>
      </c>
      <c r="N679" t="str">
        <f t="shared" si="20"/>
        <v>Democrat</v>
      </c>
      <c r="O679" t="s">
        <v>287</v>
      </c>
      <c r="P679">
        <v>-0.433</v>
      </c>
      <c r="Q679">
        <v>4790500</v>
      </c>
      <c r="R679" t="s">
        <v>1359</v>
      </c>
    </row>
    <row r="680" spans="1:18">
      <c r="A680">
        <v>109</v>
      </c>
      <c r="B680">
        <f>VLOOKUP(A680,year_congress_lookup!$A$1:$B$10,2)</f>
        <v>2006</v>
      </c>
      <c r="C680">
        <v>14858</v>
      </c>
      <c r="D680" s="1" t="s">
        <v>1794</v>
      </c>
      <c r="E680" t="s">
        <v>9</v>
      </c>
      <c r="F680" t="str">
        <f>VLOOKUP(E680&amp;"*",state_latlong_lookup!$A$1:$D$56,2,FALSE)</f>
        <v>NY</v>
      </c>
      <c r="G680" t="str">
        <f>VLOOKUP(E680&amp;"*",state_latlong_lookup!$A$1:$D$56,1,FALSE)</f>
        <v>NEW YORK</v>
      </c>
      <c r="H680" t="str">
        <f t="shared" si="21"/>
        <v>109_NY_00</v>
      </c>
      <c r="I680">
        <f>IF(B680=2012,IF(D680="00",K680,VLOOKUP(H680,district_latlong_lookup!$A$1:$F$439,5,FALSE)),0)</f>
        <v>0</v>
      </c>
      <c r="J680">
        <f>IF(B680=2012,IF(D680="00",L680,VLOOKUP(H680,district_latlong_lookup!$A$1:$F$439,6,FALSE)),0)</f>
        <v>0</v>
      </c>
      <c r="K680">
        <f>VLOOKUP(E680&amp;"*",state_latlong_lookup!$A$1:$D$56,3,FALSE)</f>
        <v>42.149700000000003</v>
      </c>
      <c r="L680">
        <f>VLOOKUP(E680&amp;"*",state_latlong_lookup!$A$1:$D$56,4,FALSE)</f>
        <v>-74.938400000000001</v>
      </c>
      <c r="M680">
        <v>100</v>
      </c>
      <c r="N680" t="str">
        <f t="shared" si="20"/>
        <v>Democrat</v>
      </c>
      <c r="O680" t="s">
        <v>328</v>
      </c>
      <c r="P680">
        <v>-0.39700000000000002</v>
      </c>
      <c r="Q680">
        <v>1064000</v>
      </c>
      <c r="R680" t="s">
        <v>1360</v>
      </c>
    </row>
    <row r="681" spans="1:18">
      <c r="A681">
        <v>109</v>
      </c>
      <c r="B681">
        <f>VLOOKUP(A681,year_congress_lookup!$A$1:$B$10,2)</f>
        <v>2006</v>
      </c>
      <c r="C681">
        <v>29548</v>
      </c>
      <c r="D681" s="1" t="s">
        <v>1794</v>
      </c>
      <c r="E681" t="s">
        <v>11</v>
      </c>
      <c r="F681" t="str">
        <f>VLOOKUP(E681&amp;"*",state_latlong_lookup!$A$1:$D$56,2,FALSE)</f>
        <v>NC</v>
      </c>
      <c r="G681" t="str">
        <f>VLOOKUP(E681&amp;"*",state_latlong_lookup!$A$1:$D$56,1,FALSE)</f>
        <v>NORTH CAROLINA</v>
      </c>
      <c r="H681" t="str">
        <f t="shared" si="21"/>
        <v>109_NC_00</v>
      </c>
      <c r="I681">
        <f>IF(B681=2012,IF(D681="00",K681,VLOOKUP(H681,district_latlong_lookup!$A$1:$F$439,5,FALSE)),0)</f>
        <v>0</v>
      </c>
      <c r="J681">
        <f>IF(B681=2012,IF(D681="00",L681,VLOOKUP(H681,district_latlong_lookup!$A$1:$F$439,6,FALSE)),0)</f>
        <v>0</v>
      </c>
      <c r="K681">
        <f>VLOOKUP(E681&amp;"*",state_latlong_lookup!$A$1:$D$56,3,FALSE)</f>
        <v>35.641100000000002</v>
      </c>
      <c r="L681">
        <f>VLOOKUP(E681&amp;"*",state_latlong_lookup!$A$1:$D$56,4,FALSE)</f>
        <v>-79.843100000000007</v>
      </c>
      <c r="M681">
        <v>200</v>
      </c>
      <c r="N681" t="str">
        <f t="shared" si="20"/>
        <v>Republican</v>
      </c>
      <c r="O681" t="s">
        <v>20</v>
      </c>
      <c r="P681">
        <v>0.55300000000000005</v>
      </c>
      <c r="Q681">
        <v>10000</v>
      </c>
    </row>
    <row r="682" spans="1:18">
      <c r="A682">
        <v>109</v>
      </c>
      <c r="B682">
        <f>VLOOKUP(A682,year_congress_lookup!$A$1:$B$10,2)</f>
        <v>2006</v>
      </c>
      <c r="C682">
        <v>40303</v>
      </c>
      <c r="D682" s="1" t="s">
        <v>1794</v>
      </c>
      <c r="E682" t="s">
        <v>11</v>
      </c>
      <c r="F682" t="str">
        <f>VLOOKUP(E682&amp;"*",state_latlong_lookup!$A$1:$D$56,2,FALSE)</f>
        <v>NC</v>
      </c>
      <c r="G682" t="str">
        <f>VLOOKUP(E682&amp;"*",state_latlong_lookup!$A$1:$D$56,1,FALSE)</f>
        <v>NORTH CAROLINA</v>
      </c>
      <c r="H682" t="str">
        <f t="shared" si="21"/>
        <v>109_NC_00</v>
      </c>
      <c r="I682">
        <f>IF(B682=2012,IF(D682="00",K682,VLOOKUP(H682,district_latlong_lookup!$A$1:$F$439,5,FALSE)),0)</f>
        <v>0</v>
      </c>
      <c r="J682">
        <f>IF(B682=2012,IF(D682="00",L682,VLOOKUP(H682,district_latlong_lookup!$A$1:$F$439,6,FALSE)),0)</f>
        <v>0</v>
      </c>
      <c r="K682">
        <f>VLOOKUP(E682&amp;"*",state_latlong_lookup!$A$1:$D$56,3,FALSE)</f>
        <v>35.641100000000002</v>
      </c>
      <c r="L682">
        <f>VLOOKUP(E682&amp;"*",state_latlong_lookup!$A$1:$D$56,4,FALSE)</f>
        <v>-79.843100000000007</v>
      </c>
      <c r="M682">
        <v>200</v>
      </c>
      <c r="N682" t="str">
        <f t="shared" si="20"/>
        <v>Republican</v>
      </c>
      <c r="O682" t="s">
        <v>214</v>
      </c>
      <c r="P682">
        <v>0.41199999999999998</v>
      </c>
      <c r="Q682">
        <v>740500</v>
      </c>
      <c r="R682" t="s">
        <v>1361</v>
      </c>
    </row>
    <row r="683" spans="1:18">
      <c r="A683">
        <v>109</v>
      </c>
      <c r="B683">
        <f>VLOOKUP(A683,year_congress_lookup!$A$1:$B$10,2)</f>
        <v>2006</v>
      </c>
      <c r="C683">
        <v>15502</v>
      </c>
      <c r="D683" s="1" t="s">
        <v>1794</v>
      </c>
      <c r="E683" t="s">
        <v>128</v>
      </c>
      <c r="F683" t="str">
        <f>VLOOKUP(E683&amp;"*",state_latlong_lookup!$A$1:$D$56,2,FALSE)</f>
        <v>ND</v>
      </c>
      <c r="G683" t="str">
        <f>VLOOKUP(E683&amp;"*",state_latlong_lookup!$A$1:$D$56,1,FALSE)</f>
        <v>NORTH DAKOTA</v>
      </c>
      <c r="H683" t="str">
        <f t="shared" si="21"/>
        <v>109_ND_00</v>
      </c>
      <c r="I683">
        <f>IF(B683=2012,IF(D683="00",K683,VLOOKUP(H683,district_latlong_lookup!$A$1:$F$439,5,FALSE)),0)</f>
        <v>0</v>
      </c>
      <c r="J683">
        <f>IF(B683=2012,IF(D683="00",L683,VLOOKUP(H683,district_latlong_lookup!$A$1:$F$439,6,FALSE)),0)</f>
        <v>0</v>
      </c>
      <c r="K683">
        <f>VLOOKUP(E683&amp;"*",state_latlong_lookup!$A$1:$D$56,3,FALSE)</f>
        <v>47.536200000000001</v>
      </c>
      <c r="L683">
        <f>VLOOKUP(E683&amp;"*",state_latlong_lookup!$A$1:$D$56,4,FALSE)</f>
        <v>-99.793000000000006</v>
      </c>
      <c r="M683">
        <v>100</v>
      </c>
      <c r="N683" t="str">
        <f t="shared" si="20"/>
        <v>Democrat</v>
      </c>
      <c r="O683" t="s">
        <v>74</v>
      </c>
      <c r="P683">
        <v>-0.309</v>
      </c>
      <c r="Q683">
        <v>689500</v>
      </c>
      <c r="R683" t="s">
        <v>1362</v>
      </c>
    </row>
    <row r="684" spans="1:18">
      <c r="A684">
        <v>109</v>
      </c>
      <c r="B684">
        <f>VLOOKUP(A684,year_congress_lookup!$A$1:$B$10,2)</f>
        <v>2006</v>
      </c>
      <c r="C684">
        <v>14812</v>
      </c>
      <c r="D684" s="1" t="s">
        <v>1794</v>
      </c>
      <c r="E684" t="s">
        <v>128</v>
      </c>
      <c r="F684" t="str">
        <f>VLOOKUP(E684&amp;"*",state_latlong_lookup!$A$1:$D$56,2,FALSE)</f>
        <v>ND</v>
      </c>
      <c r="G684" t="str">
        <f>VLOOKUP(E684&amp;"*",state_latlong_lookup!$A$1:$D$56,1,FALSE)</f>
        <v>NORTH DAKOTA</v>
      </c>
      <c r="H684" t="str">
        <f t="shared" si="21"/>
        <v>109_ND_00</v>
      </c>
      <c r="I684">
        <f>IF(B684=2012,IF(D684="00",K684,VLOOKUP(H684,district_latlong_lookup!$A$1:$F$439,5,FALSE)),0)</f>
        <v>0</v>
      </c>
      <c r="J684">
        <f>IF(B684=2012,IF(D684="00",L684,VLOOKUP(H684,district_latlong_lookup!$A$1:$F$439,6,FALSE)),0)</f>
        <v>0</v>
      </c>
      <c r="K684">
        <f>VLOOKUP(E684&amp;"*",state_latlong_lookup!$A$1:$D$56,3,FALSE)</f>
        <v>47.536200000000001</v>
      </c>
      <c r="L684">
        <f>VLOOKUP(E684&amp;"*",state_latlong_lookup!$A$1:$D$56,4,FALSE)</f>
        <v>-99.793000000000006</v>
      </c>
      <c r="M684">
        <v>100</v>
      </c>
      <c r="N684" t="str">
        <f t="shared" si="20"/>
        <v>Democrat</v>
      </c>
      <c r="O684" t="s">
        <v>295</v>
      </c>
      <c r="P684">
        <v>-0.34899999999999998</v>
      </c>
      <c r="Q684">
        <v>374500</v>
      </c>
      <c r="R684" t="s">
        <v>1363</v>
      </c>
    </row>
    <row r="685" spans="1:18">
      <c r="A685">
        <v>109</v>
      </c>
      <c r="B685">
        <f>VLOOKUP(A685,year_congress_lookup!$A$1:$B$10,2)</f>
        <v>2006</v>
      </c>
      <c r="C685">
        <v>15020</v>
      </c>
      <c r="D685" s="1" t="s">
        <v>1794</v>
      </c>
      <c r="E685" t="s">
        <v>40</v>
      </c>
      <c r="F685" t="str">
        <f>VLOOKUP(E685&amp;"*",state_latlong_lookup!$A$1:$D$56,2,FALSE)</f>
        <v>OH</v>
      </c>
      <c r="G685" t="str">
        <f>VLOOKUP(E685&amp;"*",state_latlong_lookup!$A$1:$D$56,1,FALSE)</f>
        <v>OHIO</v>
      </c>
      <c r="H685" t="str">
        <f t="shared" si="21"/>
        <v>109_OH_00</v>
      </c>
      <c r="I685">
        <f>IF(B685=2012,IF(D685="00",K685,VLOOKUP(H685,district_latlong_lookup!$A$1:$F$439,5,FALSE)),0)</f>
        <v>0</v>
      </c>
      <c r="J685">
        <f>IF(B685=2012,IF(D685="00",L685,VLOOKUP(H685,district_latlong_lookup!$A$1:$F$439,6,FALSE)),0)</f>
        <v>0</v>
      </c>
      <c r="K685">
        <f>VLOOKUP(E685&amp;"*",state_latlong_lookup!$A$1:$D$56,3,FALSE)</f>
        <v>40.373600000000003</v>
      </c>
      <c r="L685">
        <f>VLOOKUP(E685&amp;"*",state_latlong_lookup!$A$1:$D$56,4,FALSE)</f>
        <v>-82.775499999999994</v>
      </c>
      <c r="M685">
        <v>200</v>
      </c>
      <c r="N685" t="str">
        <f t="shared" si="20"/>
        <v>Republican</v>
      </c>
      <c r="O685" t="s">
        <v>306</v>
      </c>
      <c r="P685">
        <v>0.10199999999999999</v>
      </c>
      <c r="Q685">
        <v>1099500</v>
      </c>
      <c r="R685" t="s">
        <v>1364</v>
      </c>
    </row>
    <row r="686" spans="1:18">
      <c r="A686">
        <v>109</v>
      </c>
      <c r="B686">
        <f>VLOOKUP(A686,year_congress_lookup!$A$1:$B$10,2)</f>
        <v>2006</v>
      </c>
      <c r="C686">
        <v>49903</v>
      </c>
      <c r="D686" s="1" t="s">
        <v>1794</v>
      </c>
      <c r="E686" t="s">
        <v>40</v>
      </c>
      <c r="F686" t="str">
        <f>VLOOKUP(E686&amp;"*",state_latlong_lookup!$A$1:$D$56,2,FALSE)</f>
        <v>OH</v>
      </c>
      <c r="G686" t="str">
        <f>VLOOKUP(E686&amp;"*",state_latlong_lookup!$A$1:$D$56,1,FALSE)</f>
        <v>OHIO</v>
      </c>
      <c r="H686" t="str">
        <f t="shared" si="21"/>
        <v>109_OH_00</v>
      </c>
      <c r="I686">
        <f>IF(B686=2012,IF(D686="00",K686,VLOOKUP(H686,district_latlong_lookup!$A$1:$F$439,5,FALSE)),0)</f>
        <v>0</v>
      </c>
      <c r="J686">
        <f>IF(B686=2012,IF(D686="00",L686,VLOOKUP(H686,district_latlong_lookup!$A$1:$F$439,6,FALSE)),0)</f>
        <v>0</v>
      </c>
      <c r="K686">
        <f>VLOOKUP(E686&amp;"*",state_latlong_lookup!$A$1:$D$56,3,FALSE)</f>
        <v>40.373600000000003</v>
      </c>
      <c r="L686">
        <f>VLOOKUP(E686&amp;"*",state_latlong_lookup!$A$1:$D$56,4,FALSE)</f>
        <v>-82.775499999999994</v>
      </c>
      <c r="M686">
        <v>200</v>
      </c>
      <c r="N686" t="str">
        <f t="shared" si="20"/>
        <v>Republican</v>
      </c>
      <c r="O686" t="s">
        <v>329</v>
      </c>
      <c r="P686">
        <v>0.192</v>
      </c>
      <c r="Q686">
        <v>10000</v>
      </c>
    </row>
    <row r="687" spans="1:18">
      <c r="A687">
        <v>109</v>
      </c>
      <c r="B687">
        <f>VLOOKUP(A687,year_congress_lookup!$A$1:$B$10,2)</f>
        <v>2006</v>
      </c>
      <c r="C687">
        <v>15424</v>
      </c>
      <c r="D687" s="1" t="s">
        <v>1794</v>
      </c>
      <c r="E687" t="s">
        <v>152</v>
      </c>
      <c r="F687" t="str">
        <f>VLOOKUP(E687&amp;"*",state_latlong_lookup!$A$1:$D$56,2,FALSE)</f>
        <v>OK</v>
      </c>
      <c r="G687" t="str">
        <f>VLOOKUP(E687&amp;"*",state_latlong_lookup!$A$1:$D$56,1,FALSE)</f>
        <v>OKLAHOMA</v>
      </c>
      <c r="H687" t="str">
        <f t="shared" si="21"/>
        <v>109_OK_00</v>
      </c>
      <c r="I687">
        <f>IF(B687=2012,IF(D687="00",K687,VLOOKUP(H687,district_latlong_lookup!$A$1:$F$439,5,FALSE)),0)</f>
        <v>0</v>
      </c>
      <c r="J687">
        <f>IF(B687=2012,IF(D687="00",L687,VLOOKUP(H687,district_latlong_lookup!$A$1:$F$439,6,FALSE)),0)</f>
        <v>0</v>
      </c>
      <c r="K687">
        <f>VLOOKUP(E687&amp;"*",state_latlong_lookup!$A$1:$D$56,3,FALSE)</f>
        <v>35.537599999999998</v>
      </c>
      <c r="L687">
        <f>VLOOKUP(E687&amp;"*",state_latlong_lookup!$A$1:$D$56,4,FALSE)</f>
        <v>-96.924700000000001</v>
      </c>
      <c r="M687">
        <v>200</v>
      </c>
      <c r="N687" t="str">
        <f t="shared" si="20"/>
        <v>Republican</v>
      </c>
      <c r="O687" t="s">
        <v>307</v>
      </c>
      <c r="P687">
        <v>0.68300000000000005</v>
      </c>
      <c r="Q687">
        <v>1180500</v>
      </c>
      <c r="R687" t="s">
        <v>1365</v>
      </c>
    </row>
    <row r="688" spans="1:18">
      <c r="A688">
        <v>109</v>
      </c>
      <c r="B688">
        <f>VLOOKUP(A688,year_congress_lookup!$A$1:$B$10,2)</f>
        <v>2006</v>
      </c>
      <c r="C688">
        <v>29555</v>
      </c>
      <c r="D688" s="1" t="s">
        <v>1794</v>
      </c>
      <c r="E688" t="s">
        <v>152</v>
      </c>
      <c r="F688" t="str">
        <f>VLOOKUP(E688&amp;"*",state_latlong_lookup!$A$1:$D$56,2,FALSE)</f>
        <v>OK</v>
      </c>
      <c r="G688" t="str">
        <f>VLOOKUP(E688&amp;"*",state_latlong_lookup!$A$1:$D$56,1,FALSE)</f>
        <v>OKLAHOMA</v>
      </c>
      <c r="H688" t="str">
        <f t="shared" si="21"/>
        <v>109_OK_00</v>
      </c>
      <c r="I688">
        <f>IF(B688=2012,IF(D688="00",K688,VLOOKUP(H688,district_latlong_lookup!$A$1:$F$439,5,FALSE)),0)</f>
        <v>0</v>
      </c>
      <c r="J688">
        <f>IF(B688=2012,IF(D688="00",L688,VLOOKUP(H688,district_latlong_lookup!$A$1:$F$439,6,FALSE)),0)</f>
        <v>0</v>
      </c>
      <c r="K688">
        <f>VLOOKUP(E688&amp;"*",state_latlong_lookup!$A$1:$D$56,3,FALSE)</f>
        <v>35.537599999999998</v>
      </c>
      <c r="L688">
        <f>VLOOKUP(E688&amp;"*",state_latlong_lookup!$A$1:$D$56,4,FALSE)</f>
        <v>-96.924700000000001</v>
      </c>
      <c r="M688">
        <v>200</v>
      </c>
      <c r="N688" t="str">
        <f t="shared" si="20"/>
        <v>Republican</v>
      </c>
      <c r="O688" t="s">
        <v>363</v>
      </c>
      <c r="P688">
        <v>0.81599999999999995</v>
      </c>
      <c r="Q688">
        <v>580500</v>
      </c>
      <c r="R688" t="s">
        <v>1366</v>
      </c>
    </row>
    <row r="689" spans="1:18">
      <c r="A689">
        <v>109</v>
      </c>
      <c r="B689">
        <f>VLOOKUP(A689,year_congress_lookup!$A$1:$B$10,2)</f>
        <v>2006</v>
      </c>
      <c r="C689">
        <v>49705</v>
      </c>
      <c r="D689" s="1" t="s">
        <v>1794</v>
      </c>
      <c r="E689" t="s">
        <v>99</v>
      </c>
      <c r="F689" t="str">
        <f>VLOOKUP(E689&amp;"*",state_latlong_lookup!$A$1:$D$56,2,FALSE)</f>
        <v>OR</v>
      </c>
      <c r="G689" t="str">
        <f>VLOOKUP(E689&amp;"*",state_latlong_lookup!$A$1:$D$56,1,FALSE)</f>
        <v>OREGON</v>
      </c>
      <c r="H689" t="str">
        <f t="shared" si="21"/>
        <v>109_OR_00</v>
      </c>
      <c r="I689">
        <f>IF(B689=2012,IF(D689="00",K689,VLOOKUP(H689,district_latlong_lookup!$A$1:$F$439,5,FALSE)),0)</f>
        <v>0</v>
      </c>
      <c r="J689">
        <f>IF(B689=2012,IF(D689="00",L689,VLOOKUP(H689,district_latlong_lookup!$A$1:$F$439,6,FALSE)),0)</f>
        <v>0</v>
      </c>
      <c r="K689">
        <f>VLOOKUP(E689&amp;"*",state_latlong_lookup!$A$1:$D$56,3,FALSE)</f>
        <v>44.5672</v>
      </c>
      <c r="L689">
        <f>VLOOKUP(E689&amp;"*",state_latlong_lookup!$A$1:$D$56,4,FALSE)</f>
        <v>-122.12690000000001</v>
      </c>
      <c r="M689">
        <v>200</v>
      </c>
      <c r="N689" t="str">
        <f t="shared" si="20"/>
        <v>Republican</v>
      </c>
      <c r="O689" t="s">
        <v>323</v>
      </c>
      <c r="P689">
        <v>0.14299999999999999</v>
      </c>
      <c r="Q689">
        <v>536000</v>
      </c>
      <c r="R689" t="s">
        <v>1367</v>
      </c>
    </row>
    <row r="690" spans="1:18">
      <c r="A690">
        <v>109</v>
      </c>
      <c r="B690">
        <f>VLOOKUP(A690,year_congress_lookup!$A$1:$B$10,2)</f>
        <v>2006</v>
      </c>
      <c r="C690">
        <v>14871</v>
      </c>
      <c r="D690" s="1" t="s">
        <v>1794</v>
      </c>
      <c r="E690" t="s">
        <v>99</v>
      </c>
      <c r="F690" t="str">
        <f>VLOOKUP(E690&amp;"*",state_latlong_lookup!$A$1:$D$56,2,FALSE)</f>
        <v>OR</v>
      </c>
      <c r="G690" t="str">
        <f>VLOOKUP(E690&amp;"*",state_latlong_lookup!$A$1:$D$56,1,FALSE)</f>
        <v>OREGON</v>
      </c>
      <c r="H690" t="str">
        <f t="shared" si="21"/>
        <v>109_OR_00</v>
      </c>
      <c r="I690">
        <f>IF(B690=2012,IF(D690="00",K690,VLOOKUP(H690,district_latlong_lookup!$A$1:$F$439,5,FALSE)),0)</f>
        <v>0</v>
      </c>
      <c r="J690">
        <f>IF(B690=2012,IF(D690="00",L690,VLOOKUP(H690,district_latlong_lookup!$A$1:$F$439,6,FALSE)),0)</f>
        <v>0</v>
      </c>
      <c r="K690">
        <f>VLOOKUP(E690&amp;"*",state_latlong_lookup!$A$1:$D$56,3,FALSE)</f>
        <v>44.5672</v>
      </c>
      <c r="L690">
        <f>VLOOKUP(E690&amp;"*",state_latlong_lookup!$A$1:$D$56,4,FALSE)</f>
        <v>-122.12690000000001</v>
      </c>
      <c r="M690">
        <v>100</v>
      </c>
      <c r="N690" t="str">
        <f t="shared" si="20"/>
        <v>Democrat</v>
      </c>
      <c r="O690" t="s">
        <v>308</v>
      </c>
      <c r="P690">
        <v>-0.374</v>
      </c>
      <c r="Q690">
        <v>10000</v>
      </c>
    </row>
    <row r="691" spans="1:18">
      <c r="A691">
        <v>109</v>
      </c>
      <c r="B691">
        <f>VLOOKUP(A691,year_congress_lookup!$A$1:$B$10,2)</f>
        <v>2006</v>
      </c>
      <c r="C691">
        <v>29141</v>
      </c>
      <c r="D691" s="1" t="s">
        <v>1794</v>
      </c>
      <c r="E691" t="s">
        <v>12</v>
      </c>
      <c r="F691" t="str">
        <f>VLOOKUP(E691&amp;"*",state_latlong_lookup!$A$1:$D$56,2,FALSE)</f>
        <v>PA</v>
      </c>
      <c r="G691" t="str">
        <f>VLOOKUP(E691&amp;"*",state_latlong_lookup!$A$1:$D$56,1,FALSE)</f>
        <v>PENNSYLVANIA</v>
      </c>
      <c r="H691" t="str">
        <f t="shared" si="21"/>
        <v>109_PA_00</v>
      </c>
      <c r="I691">
        <f>IF(B691=2012,IF(D691="00",K691,VLOOKUP(H691,district_latlong_lookup!$A$1:$F$439,5,FALSE)),0)</f>
        <v>0</v>
      </c>
      <c r="J691">
        <f>IF(B691=2012,IF(D691="00",L691,VLOOKUP(H691,district_latlong_lookup!$A$1:$F$439,6,FALSE)),0)</f>
        <v>0</v>
      </c>
      <c r="K691">
        <f>VLOOKUP(E691&amp;"*",state_latlong_lookup!$A$1:$D$56,3,FALSE)</f>
        <v>40.577300000000001</v>
      </c>
      <c r="L691">
        <f>VLOOKUP(E691&amp;"*",state_latlong_lookup!$A$1:$D$56,4,FALSE)</f>
        <v>-77.263999999999996</v>
      </c>
      <c r="M691">
        <v>200</v>
      </c>
      <c r="N691" t="str">
        <f t="shared" si="20"/>
        <v>Republican</v>
      </c>
      <c r="O691" t="s">
        <v>309</v>
      </c>
      <c r="P691">
        <v>0.39400000000000002</v>
      </c>
      <c r="Q691">
        <v>972000</v>
      </c>
      <c r="R691" t="s">
        <v>1368</v>
      </c>
    </row>
    <row r="692" spans="1:18">
      <c r="A692">
        <v>109</v>
      </c>
      <c r="B692">
        <f>VLOOKUP(A692,year_congress_lookup!$A$1:$B$10,2)</f>
        <v>2006</v>
      </c>
      <c r="C692">
        <v>14910</v>
      </c>
      <c r="D692" s="1" t="s">
        <v>1794</v>
      </c>
      <c r="E692" t="s">
        <v>12</v>
      </c>
      <c r="F692" t="str">
        <f>VLOOKUP(E692&amp;"*",state_latlong_lookup!$A$1:$D$56,2,FALSE)</f>
        <v>PA</v>
      </c>
      <c r="G692" t="str">
        <f>VLOOKUP(E692&amp;"*",state_latlong_lookup!$A$1:$D$56,1,FALSE)</f>
        <v>PENNSYLVANIA</v>
      </c>
      <c r="H692" t="str">
        <f t="shared" si="21"/>
        <v>109_PA_00</v>
      </c>
      <c r="I692">
        <f>IF(B692=2012,IF(D692="00",K692,VLOOKUP(H692,district_latlong_lookup!$A$1:$F$439,5,FALSE)),0)</f>
        <v>0</v>
      </c>
      <c r="J692">
        <f>IF(B692=2012,IF(D692="00",L692,VLOOKUP(H692,district_latlong_lookup!$A$1:$F$439,6,FALSE)),0)</f>
        <v>0</v>
      </c>
      <c r="K692">
        <f>VLOOKUP(E692&amp;"*",state_latlong_lookup!$A$1:$D$56,3,FALSE)</f>
        <v>40.577300000000001</v>
      </c>
      <c r="L692">
        <f>VLOOKUP(E692&amp;"*",state_latlong_lookup!$A$1:$D$56,4,FALSE)</f>
        <v>-77.263999999999996</v>
      </c>
      <c r="M692">
        <v>200</v>
      </c>
      <c r="N692" t="str">
        <f t="shared" si="20"/>
        <v>Republican</v>
      </c>
      <c r="O692" t="s">
        <v>279</v>
      </c>
      <c r="P692">
        <v>6.2E-2</v>
      </c>
      <c r="Q692">
        <v>585000</v>
      </c>
      <c r="R692" t="s">
        <v>1369</v>
      </c>
    </row>
    <row r="693" spans="1:18">
      <c r="A693">
        <v>109</v>
      </c>
      <c r="B693">
        <f>VLOOKUP(A693,year_congress_lookup!$A$1:$B$10,2)</f>
        <v>2006</v>
      </c>
      <c r="C693">
        <v>49905</v>
      </c>
      <c r="D693" s="1" t="s">
        <v>1794</v>
      </c>
      <c r="E693" t="s">
        <v>13</v>
      </c>
      <c r="F693" t="str">
        <f>VLOOKUP(E693&amp;"*",state_latlong_lookup!$A$1:$D$56,2,FALSE)</f>
        <v>RI</v>
      </c>
      <c r="G693" t="str">
        <f>VLOOKUP(E693&amp;"*",state_latlong_lookup!$A$1:$D$56,1,FALSE)</f>
        <v>RHODE ISLAND</v>
      </c>
      <c r="H693" t="str">
        <f t="shared" si="21"/>
        <v>109_RI_00</v>
      </c>
      <c r="I693">
        <f>IF(B693=2012,IF(D693="00",K693,VLOOKUP(H693,district_latlong_lookup!$A$1:$F$439,5,FALSE)),0)</f>
        <v>0</v>
      </c>
      <c r="J693">
        <f>IF(B693=2012,IF(D693="00",L693,VLOOKUP(H693,district_latlong_lookup!$A$1:$F$439,6,FALSE)),0)</f>
        <v>0</v>
      </c>
      <c r="K693">
        <f>VLOOKUP(E693&amp;"*",state_latlong_lookup!$A$1:$D$56,3,FALSE)</f>
        <v>41.677199999999999</v>
      </c>
      <c r="L693">
        <f>VLOOKUP(E693&amp;"*",state_latlong_lookup!$A$1:$D$56,4,FALSE)</f>
        <v>-71.510099999999994</v>
      </c>
      <c r="M693">
        <v>200</v>
      </c>
      <c r="N693" t="str">
        <f t="shared" si="20"/>
        <v>Republican</v>
      </c>
      <c r="O693" t="s">
        <v>232</v>
      </c>
      <c r="P693">
        <v>-5.1999999999999998E-2</v>
      </c>
      <c r="Q693">
        <v>493000</v>
      </c>
      <c r="R693" t="s">
        <v>1370</v>
      </c>
    </row>
    <row r="694" spans="1:18">
      <c r="A694">
        <v>109</v>
      </c>
      <c r="B694">
        <f>VLOOKUP(A694,year_congress_lookup!$A$1:$B$10,2)</f>
        <v>2006</v>
      </c>
      <c r="C694">
        <v>29142</v>
      </c>
      <c r="D694" s="1" t="s">
        <v>1794</v>
      </c>
      <c r="E694" t="s">
        <v>13</v>
      </c>
      <c r="F694" t="str">
        <f>VLOOKUP(E694&amp;"*",state_latlong_lookup!$A$1:$D$56,2,FALSE)</f>
        <v>RI</v>
      </c>
      <c r="G694" t="str">
        <f>VLOOKUP(E694&amp;"*",state_latlong_lookup!$A$1:$D$56,1,FALSE)</f>
        <v>RHODE ISLAND</v>
      </c>
      <c r="H694" t="str">
        <f t="shared" si="21"/>
        <v>109_RI_00</v>
      </c>
      <c r="I694">
        <f>IF(B694=2012,IF(D694="00",K694,VLOOKUP(H694,district_latlong_lookup!$A$1:$F$439,5,FALSE)),0)</f>
        <v>0</v>
      </c>
      <c r="J694">
        <f>IF(B694=2012,IF(D694="00",L694,VLOOKUP(H694,district_latlong_lookup!$A$1:$F$439,6,FALSE)),0)</f>
        <v>0</v>
      </c>
      <c r="K694">
        <f>VLOOKUP(E694&amp;"*",state_latlong_lookup!$A$1:$D$56,3,FALSE)</f>
        <v>41.677199999999999</v>
      </c>
      <c r="L694">
        <f>VLOOKUP(E694&amp;"*",state_latlong_lookup!$A$1:$D$56,4,FALSE)</f>
        <v>-71.510099999999994</v>
      </c>
      <c r="M694">
        <v>100</v>
      </c>
      <c r="N694" t="str">
        <f t="shared" si="20"/>
        <v>Democrat</v>
      </c>
      <c r="O694" t="s">
        <v>159</v>
      </c>
      <c r="P694">
        <v>-0.48599999999999999</v>
      </c>
      <c r="Q694">
        <v>10000</v>
      </c>
    </row>
    <row r="695" spans="1:18">
      <c r="A695">
        <v>109</v>
      </c>
      <c r="B695">
        <f>VLOOKUP(A695,year_congress_lookup!$A$1:$B$10,2)</f>
        <v>2006</v>
      </c>
      <c r="C695">
        <v>29936</v>
      </c>
      <c r="D695" s="1" t="s">
        <v>1794</v>
      </c>
      <c r="E695" t="s">
        <v>15</v>
      </c>
      <c r="F695" t="str">
        <f>VLOOKUP(E695&amp;"*",state_latlong_lookup!$A$1:$D$56,2,FALSE)</f>
        <v>SC</v>
      </c>
      <c r="G695" t="str">
        <f>VLOOKUP(E695&amp;"*",state_latlong_lookup!$A$1:$D$56,1,FALSE)</f>
        <v>SOUTH CAROLINA</v>
      </c>
      <c r="H695" t="str">
        <f t="shared" si="21"/>
        <v>109_SC_00</v>
      </c>
      <c r="I695">
        <f>IF(B695=2012,IF(D695="00",K695,VLOOKUP(H695,district_latlong_lookup!$A$1:$F$439,5,FALSE)),0)</f>
        <v>0</v>
      </c>
      <c r="J695">
        <f>IF(B695=2012,IF(D695="00",L695,VLOOKUP(H695,district_latlong_lookup!$A$1:$F$439,6,FALSE)),0)</f>
        <v>0</v>
      </c>
      <c r="K695">
        <f>VLOOKUP(E695&amp;"*",state_latlong_lookup!$A$1:$D$56,3,FALSE)</f>
        <v>33.819099999999999</v>
      </c>
      <c r="L695">
        <f>VLOOKUP(E695&amp;"*",state_latlong_lookup!$A$1:$D$56,4,FALSE)</f>
        <v>-80.906599999999997</v>
      </c>
      <c r="M695">
        <v>200</v>
      </c>
      <c r="N695" t="str">
        <f t="shared" si="20"/>
        <v>Republican</v>
      </c>
      <c r="O695" t="s">
        <v>364</v>
      </c>
      <c r="P695">
        <v>0.9</v>
      </c>
      <c r="Q695">
        <v>666000</v>
      </c>
      <c r="R695" t="s">
        <v>1371</v>
      </c>
    </row>
    <row r="696" spans="1:18">
      <c r="A696">
        <v>109</v>
      </c>
      <c r="B696">
        <f>VLOOKUP(A696,year_congress_lookup!$A$1:$B$10,2)</f>
        <v>2006</v>
      </c>
      <c r="C696">
        <v>29566</v>
      </c>
      <c r="D696" s="1" t="s">
        <v>1794</v>
      </c>
      <c r="E696" t="s">
        <v>15</v>
      </c>
      <c r="F696" t="str">
        <f>VLOOKUP(E696&amp;"*",state_latlong_lookup!$A$1:$D$56,2,FALSE)</f>
        <v>SC</v>
      </c>
      <c r="G696" t="str">
        <f>VLOOKUP(E696&amp;"*",state_latlong_lookup!$A$1:$D$56,1,FALSE)</f>
        <v>SOUTH CAROLINA</v>
      </c>
      <c r="H696" t="str">
        <f t="shared" si="21"/>
        <v>109_SC_00</v>
      </c>
      <c r="I696">
        <f>IF(B696=2012,IF(D696="00",K696,VLOOKUP(H696,district_latlong_lookup!$A$1:$F$439,5,FALSE)),0)</f>
        <v>0</v>
      </c>
      <c r="J696">
        <f>IF(B696=2012,IF(D696="00",L696,VLOOKUP(H696,district_latlong_lookup!$A$1:$F$439,6,FALSE)),0)</f>
        <v>0</v>
      </c>
      <c r="K696">
        <f>VLOOKUP(E696&amp;"*",state_latlong_lookup!$A$1:$D$56,3,FALSE)</f>
        <v>33.819099999999999</v>
      </c>
      <c r="L696">
        <f>VLOOKUP(E696&amp;"*",state_latlong_lookup!$A$1:$D$56,4,FALSE)</f>
        <v>-80.906599999999997</v>
      </c>
      <c r="M696">
        <v>200</v>
      </c>
      <c r="N696" t="str">
        <f t="shared" si="20"/>
        <v>Republican</v>
      </c>
      <c r="O696" t="s">
        <v>72</v>
      </c>
      <c r="P696">
        <v>0.437</v>
      </c>
      <c r="Q696">
        <v>522500</v>
      </c>
      <c r="R696" t="s">
        <v>1372</v>
      </c>
    </row>
    <row r="697" spans="1:18">
      <c r="A697">
        <v>109</v>
      </c>
      <c r="B697">
        <f>VLOOKUP(A697,year_congress_lookup!$A$1:$B$10,2)</f>
        <v>2006</v>
      </c>
      <c r="C697">
        <v>29754</v>
      </c>
      <c r="D697" s="1" t="s">
        <v>1794</v>
      </c>
      <c r="E697" t="s">
        <v>129</v>
      </c>
      <c r="F697" t="str">
        <f>VLOOKUP(E697&amp;"*",state_latlong_lookup!$A$1:$D$56,2,FALSE)</f>
        <v>SD</v>
      </c>
      <c r="G697" t="str">
        <f>VLOOKUP(E697&amp;"*",state_latlong_lookup!$A$1:$D$56,1,FALSE)</f>
        <v>SOUTH DAKOTA</v>
      </c>
      <c r="H697" t="str">
        <f t="shared" si="21"/>
        <v>109_SD_00</v>
      </c>
      <c r="I697">
        <f>IF(B697=2012,IF(D697="00",K697,VLOOKUP(H697,district_latlong_lookup!$A$1:$F$439,5,FALSE)),0)</f>
        <v>0</v>
      </c>
      <c r="J697">
        <f>IF(B697=2012,IF(D697="00",L697,VLOOKUP(H697,district_latlong_lookup!$A$1:$F$439,6,FALSE)),0)</f>
        <v>0</v>
      </c>
      <c r="K697">
        <f>VLOOKUP(E697&amp;"*",state_latlong_lookup!$A$1:$D$56,3,FALSE)</f>
        <v>44.285299999999999</v>
      </c>
      <c r="L697">
        <f>VLOOKUP(E697&amp;"*",state_latlong_lookup!$A$1:$D$56,4,FALSE)</f>
        <v>-99.463200000000001</v>
      </c>
      <c r="M697">
        <v>200</v>
      </c>
      <c r="N697" t="str">
        <f t="shared" si="20"/>
        <v>Republican</v>
      </c>
      <c r="O697" t="s">
        <v>365</v>
      </c>
      <c r="P697">
        <v>0.48299999999999998</v>
      </c>
      <c r="Q697">
        <v>382000</v>
      </c>
      <c r="R697" t="s">
        <v>1373</v>
      </c>
    </row>
    <row r="698" spans="1:18">
      <c r="A698">
        <v>109</v>
      </c>
      <c r="B698">
        <f>VLOOKUP(A698,year_congress_lookup!$A$1:$B$10,2)</f>
        <v>2006</v>
      </c>
      <c r="C698">
        <v>15425</v>
      </c>
      <c r="D698" s="1" t="s">
        <v>1794</v>
      </c>
      <c r="E698" t="s">
        <v>129</v>
      </c>
      <c r="F698" t="str">
        <f>VLOOKUP(E698&amp;"*",state_latlong_lookup!$A$1:$D$56,2,FALSE)</f>
        <v>SD</v>
      </c>
      <c r="G698" t="str">
        <f>VLOOKUP(E698&amp;"*",state_latlong_lookup!$A$1:$D$56,1,FALSE)</f>
        <v>SOUTH DAKOTA</v>
      </c>
      <c r="H698" t="str">
        <f t="shared" si="21"/>
        <v>109_SD_00</v>
      </c>
      <c r="I698">
        <f>IF(B698=2012,IF(D698="00",K698,VLOOKUP(H698,district_latlong_lookup!$A$1:$F$439,5,FALSE)),0)</f>
        <v>0</v>
      </c>
      <c r="J698">
        <f>IF(B698=2012,IF(D698="00",L698,VLOOKUP(H698,district_latlong_lookup!$A$1:$F$439,6,FALSE)),0)</f>
        <v>0</v>
      </c>
      <c r="K698">
        <f>VLOOKUP(E698&amp;"*",state_latlong_lookup!$A$1:$D$56,3,FALSE)</f>
        <v>44.285299999999999</v>
      </c>
      <c r="L698">
        <f>VLOOKUP(E698&amp;"*",state_latlong_lookup!$A$1:$D$56,4,FALSE)</f>
        <v>-99.463200000000001</v>
      </c>
      <c r="M698">
        <v>100</v>
      </c>
      <c r="N698" t="str">
        <f t="shared" si="20"/>
        <v>Democrat</v>
      </c>
      <c r="O698" t="s">
        <v>1</v>
      </c>
      <c r="P698">
        <v>-0.32300000000000001</v>
      </c>
      <c r="Q698">
        <v>574500</v>
      </c>
      <c r="R698" t="s">
        <v>1374</v>
      </c>
    </row>
    <row r="699" spans="1:18">
      <c r="A699">
        <v>109</v>
      </c>
      <c r="B699">
        <f>VLOOKUP(A699,year_congress_lookup!$A$1:$B$10,2)</f>
        <v>2006</v>
      </c>
      <c r="C699">
        <v>49502</v>
      </c>
      <c r="D699" s="1" t="s">
        <v>1794</v>
      </c>
      <c r="E699" t="s">
        <v>36</v>
      </c>
      <c r="F699" t="str">
        <f>VLOOKUP(E699&amp;"*",state_latlong_lookup!$A$1:$D$56,2,FALSE)</f>
        <v>TN</v>
      </c>
      <c r="G699" t="str">
        <f>VLOOKUP(E699&amp;"*",state_latlong_lookup!$A$1:$D$56,1,FALSE)</f>
        <v>TENNESSEE</v>
      </c>
      <c r="H699" t="str">
        <f t="shared" si="21"/>
        <v>109_TN_00</v>
      </c>
      <c r="I699">
        <f>IF(B699=2012,IF(D699="00",K699,VLOOKUP(H699,district_latlong_lookup!$A$1:$F$439,5,FALSE)),0)</f>
        <v>0</v>
      </c>
      <c r="J699">
        <f>IF(B699=2012,IF(D699="00",L699,VLOOKUP(H699,district_latlong_lookup!$A$1:$F$439,6,FALSE)),0)</f>
        <v>0</v>
      </c>
      <c r="K699">
        <f>VLOOKUP(E699&amp;"*",state_latlong_lookup!$A$1:$D$56,3,FALSE)</f>
        <v>35.744900000000001</v>
      </c>
      <c r="L699">
        <f>VLOOKUP(E699&amp;"*",state_latlong_lookup!$A$1:$D$56,4,FALSE)</f>
        <v>-86.748900000000006</v>
      </c>
      <c r="M699">
        <v>200</v>
      </c>
      <c r="N699" t="str">
        <f t="shared" si="20"/>
        <v>Republican</v>
      </c>
      <c r="O699" t="s">
        <v>310</v>
      </c>
      <c r="P699">
        <v>0.41499999999999998</v>
      </c>
      <c r="Q699">
        <v>1150500</v>
      </c>
      <c r="R699" t="s">
        <v>1375</v>
      </c>
    </row>
    <row r="700" spans="1:18">
      <c r="A700">
        <v>109</v>
      </c>
      <c r="B700">
        <f>VLOOKUP(A700,year_congress_lookup!$A$1:$B$10,2)</f>
        <v>2006</v>
      </c>
      <c r="C700">
        <v>40304</v>
      </c>
      <c r="D700" s="1" t="s">
        <v>1794</v>
      </c>
      <c r="E700" t="s">
        <v>36</v>
      </c>
      <c r="F700" t="str">
        <f>VLOOKUP(E700&amp;"*",state_latlong_lookup!$A$1:$D$56,2,FALSE)</f>
        <v>TN</v>
      </c>
      <c r="G700" t="str">
        <f>VLOOKUP(E700&amp;"*",state_latlong_lookup!$A$1:$D$56,1,FALSE)</f>
        <v>TENNESSEE</v>
      </c>
      <c r="H700" t="str">
        <f t="shared" si="21"/>
        <v>109_TN_00</v>
      </c>
      <c r="I700">
        <f>IF(B700=2012,IF(D700="00",K700,VLOOKUP(H700,district_latlong_lookup!$A$1:$F$439,5,FALSE)),0)</f>
        <v>0</v>
      </c>
      <c r="J700">
        <f>IF(B700=2012,IF(D700="00",L700,VLOOKUP(H700,district_latlong_lookup!$A$1:$F$439,6,FALSE)),0)</f>
        <v>0</v>
      </c>
      <c r="K700">
        <f>VLOOKUP(E700&amp;"*",state_latlong_lookup!$A$1:$D$56,3,FALSE)</f>
        <v>35.744900000000001</v>
      </c>
      <c r="L700">
        <f>VLOOKUP(E700&amp;"*",state_latlong_lookup!$A$1:$D$56,4,FALSE)</f>
        <v>-86.748900000000006</v>
      </c>
      <c r="M700">
        <v>200</v>
      </c>
      <c r="N700" t="str">
        <f t="shared" si="20"/>
        <v>Republican</v>
      </c>
      <c r="O700" t="s">
        <v>355</v>
      </c>
      <c r="P700">
        <v>0.33700000000000002</v>
      </c>
      <c r="Q700">
        <v>1495000</v>
      </c>
      <c r="R700" t="s">
        <v>1376</v>
      </c>
    </row>
    <row r="701" spans="1:18">
      <c r="A701">
        <v>109</v>
      </c>
      <c r="B701">
        <f>VLOOKUP(A701,year_congress_lookup!$A$1:$B$10,2)</f>
        <v>2006</v>
      </c>
      <c r="C701">
        <v>40305</v>
      </c>
      <c r="D701" s="1" t="s">
        <v>1794</v>
      </c>
      <c r="E701" t="s">
        <v>82</v>
      </c>
      <c r="F701" t="str">
        <f>VLOOKUP(E701&amp;"*",state_latlong_lookup!$A$1:$D$56,2,FALSE)</f>
        <v>TX</v>
      </c>
      <c r="G701" t="str">
        <f>VLOOKUP(E701&amp;"*",state_latlong_lookup!$A$1:$D$56,1,FALSE)</f>
        <v>TEXAS</v>
      </c>
      <c r="H701" t="str">
        <f t="shared" si="21"/>
        <v>109_TX_00</v>
      </c>
      <c r="I701">
        <f>IF(B701=2012,IF(D701="00",K701,VLOOKUP(H701,district_latlong_lookup!$A$1:$F$439,5,FALSE)),0)</f>
        <v>0</v>
      </c>
      <c r="J701">
        <f>IF(B701=2012,IF(D701="00",L701,VLOOKUP(H701,district_latlong_lookup!$A$1:$F$439,6,FALSE)),0)</f>
        <v>0</v>
      </c>
      <c r="K701">
        <f>VLOOKUP(E701&amp;"*",state_latlong_lookup!$A$1:$D$56,3,FALSE)</f>
        <v>31.106000000000002</v>
      </c>
      <c r="L701">
        <f>VLOOKUP(E701&amp;"*",state_latlong_lookup!$A$1:$D$56,4,FALSE)</f>
        <v>-97.647499999999994</v>
      </c>
      <c r="M701">
        <v>200</v>
      </c>
      <c r="N701" t="str">
        <f t="shared" si="20"/>
        <v>Republican</v>
      </c>
      <c r="O701" t="s">
        <v>356</v>
      </c>
      <c r="P701">
        <v>0.54500000000000004</v>
      </c>
      <c r="Q701">
        <v>10000</v>
      </c>
    </row>
    <row r="702" spans="1:18">
      <c r="A702">
        <v>109</v>
      </c>
      <c r="B702">
        <f>VLOOKUP(A702,year_congress_lookup!$A$1:$B$10,2)</f>
        <v>2006</v>
      </c>
      <c r="C702">
        <v>49306</v>
      </c>
      <c r="D702" s="1" t="s">
        <v>1794</v>
      </c>
      <c r="E702" t="s">
        <v>82</v>
      </c>
      <c r="F702" t="str">
        <f>VLOOKUP(E702&amp;"*",state_latlong_lookup!$A$1:$D$56,2,FALSE)</f>
        <v>TX</v>
      </c>
      <c r="G702" t="str">
        <f>VLOOKUP(E702&amp;"*",state_latlong_lookup!$A$1:$D$56,1,FALSE)</f>
        <v>TEXAS</v>
      </c>
      <c r="H702" t="str">
        <f t="shared" si="21"/>
        <v>109_TX_00</v>
      </c>
      <c r="I702">
        <f>IF(B702=2012,IF(D702="00",K702,VLOOKUP(H702,district_latlong_lookup!$A$1:$F$439,5,FALSE)),0)</f>
        <v>0</v>
      </c>
      <c r="J702">
        <f>IF(B702=2012,IF(D702="00",L702,VLOOKUP(H702,district_latlong_lookup!$A$1:$F$439,6,FALSE)),0)</f>
        <v>0</v>
      </c>
      <c r="K702">
        <f>VLOOKUP(E702&amp;"*",state_latlong_lookup!$A$1:$D$56,3,FALSE)</f>
        <v>31.106000000000002</v>
      </c>
      <c r="L702">
        <f>VLOOKUP(E702&amp;"*",state_latlong_lookup!$A$1:$D$56,4,FALSE)</f>
        <v>-97.647499999999994</v>
      </c>
      <c r="M702">
        <v>200</v>
      </c>
      <c r="N702" t="str">
        <f t="shared" si="20"/>
        <v>Republican</v>
      </c>
      <c r="O702" t="s">
        <v>297</v>
      </c>
      <c r="P702">
        <v>0.38200000000000001</v>
      </c>
      <c r="Q702">
        <v>1162500</v>
      </c>
      <c r="R702" t="s">
        <v>1377</v>
      </c>
    </row>
    <row r="703" spans="1:18">
      <c r="A703">
        <v>109</v>
      </c>
      <c r="B703">
        <f>VLOOKUP(A703,year_congress_lookup!$A$1:$B$10,2)</f>
        <v>2006</v>
      </c>
      <c r="C703">
        <v>49307</v>
      </c>
      <c r="D703" s="1" t="s">
        <v>1794</v>
      </c>
      <c r="E703" t="s">
        <v>142</v>
      </c>
      <c r="F703" t="str">
        <f>VLOOKUP(E703&amp;"*",state_latlong_lookup!$A$1:$D$56,2,FALSE)</f>
        <v>UT</v>
      </c>
      <c r="G703" t="str">
        <f>VLOOKUP(E703&amp;"*",state_latlong_lookup!$A$1:$D$56,1,FALSE)</f>
        <v>UTAH</v>
      </c>
      <c r="H703" t="str">
        <f t="shared" si="21"/>
        <v>109_UT_00</v>
      </c>
      <c r="I703">
        <f>IF(B703=2012,IF(D703="00",K703,VLOOKUP(H703,district_latlong_lookup!$A$1:$F$439,5,FALSE)),0)</f>
        <v>0</v>
      </c>
      <c r="J703">
        <f>IF(B703=2012,IF(D703="00",L703,VLOOKUP(H703,district_latlong_lookup!$A$1:$F$439,6,FALSE)),0)</f>
        <v>0</v>
      </c>
      <c r="K703">
        <f>VLOOKUP(E703&amp;"*",state_latlong_lookup!$A$1:$D$56,3,FALSE)</f>
        <v>40.113500000000002</v>
      </c>
      <c r="L703">
        <f>VLOOKUP(E703&amp;"*",state_latlong_lookup!$A$1:$D$56,4,FALSE)</f>
        <v>-111.8535</v>
      </c>
      <c r="M703">
        <v>200</v>
      </c>
      <c r="N703" t="str">
        <f t="shared" si="20"/>
        <v>Republican</v>
      </c>
      <c r="O703" t="s">
        <v>189</v>
      </c>
      <c r="P703">
        <v>0.34599999999999997</v>
      </c>
      <c r="Q703">
        <v>853500</v>
      </c>
      <c r="R703" t="s">
        <v>1378</v>
      </c>
    </row>
    <row r="704" spans="1:18">
      <c r="A704">
        <v>109</v>
      </c>
      <c r="B704">
        <f>VLOOKUP(A704,year_congress_lookup!$A$1:$B$10,2)</f>
        <v>2006</v>
      </c>
      <c r="C704">
        <v>14503</v>
      </c>
      <c r="D704" s="1" t="s">
        <v>1794</v>
      </c>
      <c r="E704" t="s">
        <v>142</v>
      </c>
      <c r="F704" t="str">
        <f>VLOOKUP(E704&amp;"*",state_latlong_lookup!$A$1:$D$56,2,FALSE)</f>
        <v>UT</v>
      </c>
      <c r="G704" t="str">
        <f>VLOOKUP(E704&amp;"*",state_latlong_lookup!$A$1:$D$56,1,FALSE)</f>
        <v>UTAH</v>
      </c>
      <c r="H704" t="str">
        <f t="shared" si="21"/>
        <v>109_UT_00</v>
      </c>
      <c r="I704">
        <f>IF(B704=2012,IF(D704="00",K704,VLOOKUP(H704,district_latlong_lookup!$A$1:$F$439,5,FALSE)),0)</f>
        <v>0</v>
      </c>
      <c r="J704">
        <f>IF(B704=2012,IF(D704="00",L704,VLOOKUP(H704,district_latlong_lookup!$A$1:$F$439,6,FALSE)),0)</f>
        <v>0</v>
      </c>
      <c r="K704">
        <f>VLOOKUP(E704&amp;"*",state_latlong_lookup!$A$1:$D$56,3,FALSE)</f>
        <v>40.113500000000002</v>
      </c>
      <c r="L704">
        <f>VLOOKUP(E704&amp;"*",state_latlong_lookup!$A$1:$D$56,4,FALSE)</f>
        <v>-111.8535</v>
      </c>
      <c r="M704">
        <v>200</v>
      </c>
      <c r="N704" t="str">
        <f t="shared" si="20"/>
        <v>Republican</v>
      </c>
      <c r="O704" t="s">
        <v>168</v>
      </c>
      <c r="P704">
        <v>0.379</v>
      </c>
      <c r="Q704">
        <v>315500</v>
      </c>
      <c r="R704" t="s">
        <v>1379</v>
      </c>
    </row>
    <row r="705" spans="1:18">
      <c r="A705">
        <v>109</v>
      </c>
      <c r="B705">
        <f>VLOOKUP(A705,year_congress_lookup!$A$1:$B$10,2)</f>
        <v>2006</v>
      </c>
      <c r="C705">
        <v>94240</v>
      </c>
      <c r="D705" s="1" t="s">
        <v>1794</v>
      </c>
      <c r="E705" t="s">
        <v>21</v>
      </c>
      <c r="F705" t="str">
        <f>VLOOKUP(E705&amp;"*",state_latlong_lookup!$A$1:$D$56,2,FALSE)</f>
        <v>VT</v>
      </c>
      <c r="G705" t="str">
        <f>VLOOKUP(E705&amp;"*",state_latlong_lookup!$A$1:$D$56,1,FALSE)</f>
        <v>VERMONT</v>
      </c>
      <c r="H705" t="str">
        <f t="shared" si="21"/>
        <v>109_VT_00</v>
      </c>
      <c r="I705">
        <f>IF(B705=2012,IF(D705="00",K705,VLOOKUP(H705,district_latlong_lookup!$A$1:$F$439,5,FALSE)),0)</f>
        <v>0</v>
      </c>
      <c r="J705">
        <f>IF(B705=2012,IF(D705="00",L705,VLOOKUP(H705,district_latlong_lookup!$A$1:$F$439,6,FALSE)),0)</f>
        <v>0</v>
      </c>
      <c r="K705">
        <f>VLOOKUP(E705&amp;"*",state_latlong_lookup!$A$1:$D$56,3,FALSE)</f>
        <v>44.040700000000001</v>
      </c>
      <c r="L705">
        <f>VLOOKUP(E705&amp;"*",state_latlong_lookup!$A$1:$D$56,4,FALSE)</f>
        <v>-72.709299999999999</v>
      </c>
      <c r="M705">
        <v>328</v>
      </c>
      <c r="N705" t="str">
        <f>IF(M705=100,"Democrat",IF(M705=200,"Republican",IF(M705=328,"Independent")))</f>
        <v>Independent</v>
      </c>
      <c r="O705" t="s">
        <v>283</v>
      </c>
      <c r="P705">
        <v>-0.34</v>
      </c>
      <c r="Q705">
        <v>315500</v>
      </c>
      <c r="R705" t="s">
        <v>1379</v>
      </c>
    </row>
    <row r="706" spans="1:18">
      <c r="A706">
        <v>109</v>
      </c>
      <c r="B706">
        <f>VLOOKUP(A706,year_congress_lookup!$A$1:$B$10,2)</f>
        <v>2006</v>
      </c>
      <c r="C706">
        <v>14307</v>
      </c>
      <c r="D706" s="1" t="s">
        <v>1794</v>
      </c>
      <c r="E706" t="s">
        <v>21</v>
      </c>
      <c r="F706" t="str">
        <f>VLOOKUP(E706&amp;"*",state_latlong_lookup!$A$1:$D$56,2,FALSE)</f>
        <v>VT</v>
      </c>
      <c r="G706" t="str">
        <f>VLOOKUP(E706&amp;"*",state_latlong_lookup!$A$1:$D$56,1,FALSE)</f>
        <v>VERMONT</v>
      </c>
      <c r="H706" t="str">
        <f t="shared" si="21"/>
        <v>109_VT_00</v>
      </c>
      <c r="I706">
        <f>IF(B706=2012,IF(D706="00",K706,VLOOKUP(H706,district_latlong_lookup!$A$1:$F$439,5,FALSE)),0)</f>
        <v>0</v>
      </c>
      <c r="J706">
        <f>IF(B706=2012,IF(D706="00",L706,VLOOKUP(H706,district_latlong_lookup!$A$1:$F$439,6,FALSE)),0)</f>
        <v>0</v>
      </c>
      <c r="K706">
        <f>VLOOKUP(E706&amp;"*",state_latlong_lookup!$A$1:$D$56,3,FALSE)</f>
        <v>44.040700000000001</v>
      </c>
      <c r="L706">
        <f>VLOOKUP(E706&amp;"*",state_latlong_lookup!$A$1:$D$56,4,FALSE)</f>
        <v>-72.709299999999999</v>
      </c>
      <c r="M706">
        <v>100</v>
      </c>
      <c r="N706" t="str">
        <f t="shared" ref="N706:N769" si="22">IF(M706=100,"Democrat",IF(M706=200,"Republican",IF(M706=328,"Independent")))</f>
        <v>Democrat</v>
      </c>
      <c r="O706" t="s">
        <v>187</v>
      </c>
      <c r="P706">
        <v>-0.435</v>
      </c>
      <c r="Q706">
        <v>1567000</v>
      </c>
      <c r="R706" t="s">
        <v>1380</v>
      </c>
    </row>
    <row r="707" spans="1:18">
      <c r="A707">
        <v>109</v>
      </c>
      <c r="B707">
        <f>VLOOKUP(A707,year_congress_lookup!$A$1:$B$10,2)</f>
        <v>2006</v>
      </c>
      <c r="C707">
        <v>29148</v>
      </c>
      <c r="D707" s="1" t="s">
        <v>1794</v>
      </c>
      <c r="E707" t="s">
        <v>16</v>
      </c>
      <c r="F707" t="str">
        <f>VLOOKUP(E707&amp;"*",state_latlong_lookup!$A$1:$D$56,2,FALSE)</f>
        <v>VA</v>
      </c>
      <c r="G707" t="str">
        <f>VLOOKUP(E707&amp;"*",state_latlong_lookup!$A$1:$D$56,1,FALSE)</f>
        <v>VIRGINIA</v>
      </c>
      <c r="H707" t="str">
        <f t="shared" ref="H707:H770" si="23">CONCATENATE(A707,"_",F707,"_",D707)</f>
        <v>109_VA_00</v>
      </c>
      <c r="I707">
        <f>IF(B707=2012,IF(D707="00",K707,VLOOKUP(H707,district_latlong_lookup!$A$1:$F$439,5,FALSE)),0)</f>
        <v>0</v>
      </c>
      <c r="J707">
        <f>IF(B707=2012,IF(D707="00",L707,VLOOKUP(H707,district_latlong_lookup!$A$1:$F$439,6,FALSE)),0)</f>
        <v>0</v>
      </c>
      <c r="K707">
        <f>VLOOKUP(E707&amp;"*",state_latlong_lookup!$A$1:$D$56,3,FALSE)</f>
        <v>37.768000000000001</v>
      </c>
      <c r="L707">
        <f>VLOOKUP(E707&amp;"*",state_latlong_lookup!$A$1:$D$56,4,FALSE)</f>
        <v>-78.205699999999993</v>
      </c>
      <c r="M707">
        <v>200</v>
      </c>
      <c r="N707" t="str">
        <f t="shared" si="22"/>
        <v>Republican</v>
      </c>
      <c r="O707" t="s">
        <v>71</v>
      </c>
      <c r="P707">
        <v>0.39700000000000002</v>
      </c>
      <c r="Q707">
        <v>10000</v>
      </c>
    </row>
    <row r="708" spans="1:18">
      <c r="A708">
        <v>109</v>
      </c>
      <c r="B708">
        <f>VLOOKUP(A708,year_congress_lookup!$A$1:$B$10,2)</f>
        <v>2006</v>
      </c>
      <c r="C708">
        <v>14712</v>
      </c>
      <c r="D708" s="1" t="s">
        <v>1794</v>
      </c>
      <c r="E708" t="s">
        <v>16</v>
      </c>
      <c r="F708" t="str">
        <f>VLOOKUP(E708&amp;"*",state_latlong_lookup!$A$1:$D$56,2,FALSE)</f>
        <v>VA</v>
      </c>
      <c r="G708" t="str">
        <f>VLOOKUP(E708&amp;"*",state_latlong_lookup!$A$1:$D$56,1,FALSE)</f>
        <v>VIRGINIA</v>
      </c>
      <c r="H708" t="str">
        <f t="shared" si="23"/>
        <v>109_VA_00</v>
      </c>
      <c r="I708">
        <f>IF(B708=2012,IF(D708="00",K708,VLOOKUP(H708,district_latlong_lookup!$A$1:$F$439,5,FALSE)),0)</f>
        <v>0</v>
      </c>
      <c r="J708">
        <f>IF(B708=2012,IF(D708="00",L708,VLOOKUP(H708,district_latlong_lookup!$A$1:$F$439,6,FALSE)),0)</f>
        <v>0</v>
      </c>
      <c r="K708">
        <f>VLOOKUP(E708&amp;"*",state_latlong_lookup!$A$1:$D$56,3,FALSE)</f>
        <v>37.768000000000001</v>
      </c>
      <c r="L708">
        <f>VLOOKUP(E708&amp;"*",state_latlong_lookup!$A$1:$D$56,4,FALSE)</f>
        <v>-78.205699999999993</v>
      </c>
      <c r="M708">
        <v>200</v>
      </c>
      <c r="N708" t="str">
        <f t="shared" si="22"/>
        <v>Republican</v>
      </c>
      <c r="O708" t="s">
        <v>112</v>
      </c>
      <c r="P708">
        <v>0.23699999999999999</v>
      </c>
      <c r="Q708">
        <v>10000</v>
      </c>
    </row>
    <row r="709" spans="1:18">
      <c r="A709">
        <v>109</v>
      </c>
      <c r="B709">
        <f>VLOOKUP(A709,year_congress_lookup!$A$1:$B$10,2)</f>
        <v>2006</v>
      </c>
      <c r="C709">
        <v>39310</v>
      </c>
      <c r="D709" s="1" t="s">
        <v>1794</v>
      </c>
      <c r="E709" t="s">
        <v>130</v>
      </c>
      <c r="F709" t="str">
        <f>VLOOKUP(E709&amp;"*",state_latlong_lookup!$A$1:$D$56,2,FALSE)</f>
        <v>WA</v>
      </c>
      <c r="G709" t="str">
        <f>VLOOKUP(E709&amp;"*",state_latlong_lookup!$A$1:$D$56,1,FALSE)</f>
        <v>WASHINGTON</v>
      </c>
      <c r="H709" t="str">
        <f t="shared" si="23"/>
        <v>109_WA_00</v>
      </c>
      <c r="I709">
        <f>IF(B709=2012,IF(D709="00",K709,VLOOKUP(H709,district_latlong_lookup!$A$1:$F$439,5,FALSE)),0)</f>
        <v>0</v>
      </c>
      <c r="J709">
        <f>IF(B709=2012,IF(D709="00",L709,VLOOKUP(H709,district_latlong_lookup!$A$1:$F$439,6,FALSE)),0)</f>
        <v>0</v>
      </c>
      <c r="K709">
        <f>VLOOKUP(E709&amp;"*",state_latlong_lookup!$A$1:$D$56,3,FALSE)</f>
        <v>47.3917</v>
      </c>
      <c r="L709">
        <f>VLOOKUP(E709&amp;"*",state_latlong_lookup!$A$1:$D$56,4,FALSE)</f>
        <v>-121.57080000000001</v>
      </c>
      <c r="M709">
        <v>100</v>
      </c>
      <c r="N709" t="str">
        <f t="shared" si="22"/>
        <v>Democrat</v>
      </c>
      <c r="O709" t="s">
        <v>347</v>
      </c>
      <c r="P709">
        <v>-0.35199999999999998</v>
      </c>
      <c r="Q709">
        <v>523000</v>
      </c>
      <c r="R709" t="s">
        <v>1381</v>
      </c>
    </row>
    <row r="710" spans="1:18">
      <c r="A710">
        <v>109</v>
      </c>
      <c r="B710">
        <f>VLOOKUP(A710,year_congress_lookup!$A$1:$B$10,2)</f>
        <v>2006</v>
      </c>
      <c r="C710">
        <v>49308</v>
      </c>
      <c r="D710" s="1" t="s">
        <v>1794</v>
      </c>
      <c r="E710" t="s">
        <v>130</v>
      </c>
      <c r="F710" t="str">
        <f>VLOOKUP(E710&amp;"*",state_latlong_lookup!$A$1:$D$56,2,FALSE)</f>
        <v>WA</v>
      </c>
      <c r="G710" t="str">
        <f>VLOOKUP(E710&amp;"*",state_latlong_lookup!$A$1:$D$56,1,FALSE)</f>
        <v>WASHINGTON</v>
      </c>
      <c r="H710" t="str">
        <f t="shared" si="23"/>
        <v>109_WA_00</v>
      </c>
      <c r="I710">
        <f>IF(B710=2012,IF(D710="00",K710,VLOOKUP(H710,district_latlong_lookup!$A$1:$F$439,5,FALSE)),0)</f>
        <v>0</v>
      </c>
      <c r="J710">
        <f>IF(B710=2012,IF(D710="00",L710,VLOOKUP(H710,district_latlong_lookup!$A$1:$F$439,6,FALSE)),0)</f>
        <v>0</v>
      </c>
      <c r="K710">
        <f>VLOOKUP(E710&amp;"*",state_latlong_lookup!$A$1:$D$56,3,FALSE)</f>
        <v>47.3917</v>
      </c>
      <c r="L710">
        <f>VLOOKUP(E710&amp;"*",state_latlong_lookup!$A$1:$D$56,4,FALSE)</f>
        <v>-121.57080000000001</v>
      </c>
      <c r="M710">
        <v>100</v>
      </c>
      <c r="N710" t="str">
        <f t="shared" si="22"/>
        <v>Democrat</v>
      </c>
      <c r="O710" t="s">
        <v>167</v>
      </c>
      <c r="P710">
        <v>-0.40200000000000002</v>
      </c>
      <c r="Q710">
        <v>1440500</v>
      </c>
      <c r="R710" t="s">
        <v>1382</v>
      </c>
    </row>
    <row r="711" spans="1:18">
      <c r="A711">
        <v>109</v>
      </c>
      <c r="B711">
        <f>VLOOKUP(A711,year_congress_lookup!$A$1:$B$10,2)</f>
        <v>2006</v>
      </c>
      <c r="C711">
        <v>1366</v>
      </c>
      <c r="D711" s="1" t="s">
        <v>1794</v>
      </c>
      <c r="E711" t="s">
        <v>111</v>
      </c>
      <c r="F711" t="str">
        <f>VLOOKUP(E711&amp;"*",state_latlong_lookup!$A$1:$D$56,2,FALSE)</f>
        <v>WV</v>
      </c>
      <c r="G711" t="str">
        <f>VLOOKUP(E711&amp;"*",state_latlong_lookup!$A$1:$D$56,1,FALSE)</f>
        <v>WEST VIRGINIA</v>
      </c>
      <c r="H711" t="str">
        <f t="shared" si="23"/>
        <v>109_WV_00</v>
      </c>
      <c r="I711">
        <f>IF(B711=2012,IF(D711="00",K711,VLOOKUP(H711,district_latlong_lookup!$A$1:$F$439,5,FALSE)),0)</f>
        <v>0</v>
      </c>
      <c r="J711">
        <f>IF(B711=2012,IF(D711="00",L711,VLOOKUP(H711,district_latlong_lookup!$A$1:$F$439,6,FALSE)),0)</f>
        <v>0</v>
      </c>
      <c r="K711">
        <f>VLOOKUP(E711&amp;"*",state_latlong_lookup!$A$1:$D$56,3,FALSE)</f>
        <v>38.468000000000004</v>
      </c>
      <c r="L711">
        <f>VLOOKUP(E711&amp;"*",state_latlong_lookup!$A$1:$D$56,4,FALSE)</f>
        <v>-80.9696</v>
      </c>
      <c r="M711">
        <v>100</v>
      </c>
      <c r="N711" t="str">
        <f t="shared" si="22"/>
        <v>Democrat</v>
      </c>
      <c r="O711" t="s">
        <v>252</v>
      </c>
      <c r="P711">
        <v>-0.38200000000000001</v>
      </c>
      <c r="Q711">
        <v>944500</v>
      </c>
      <c r="R711" t="s">
        <v>1383</v>
      </c>
    </row>
    <row r="712" spans="1:18">
      <c r="A712">
        <v>109</v>
      </c>
      <c r="B712">
        <f>VLOOKUP(A712,year_congress_lookup!$A$1:$B$10,2)</f>
        <v>2006</v>
      </c>
      <c r="C712">
        <v>14922</v>
      </c>
      <c r="D712" s="1" t="s">
        <v>1794</v>
      </c>
      <c r="E712" t="s">
        <v>111</v>
      </c>
      <c r="F712" t="str">
        <f>VLOOKUP(E712&amp;"*",state_latlong_lookup!$A$1:$D$56,2,FALSE)</f>
        <v>WV</v>
      </c>
      <c r="G712" t="str">
        <f>VLOOKUP(E712&amp;"*",state_latlong_lookup!$A$1:$D$56,1,FALSE)</f>
        <v>WEST VIRGINIA</v>
      </c>
      <c r="H712" t="str">
        <f t="shared" si="23"/>
        <v>109_WV_00</v>
      </c>
      <c r="I712">
        <f>IF(B712=2012,IF(D712="00",K712,VLOOKUP(H712,district_latlong_lookup!$A$1:$F$439,5,FALSE)),0)</f>
        <v>0</v>
      </c>
      <c r="J712">
        <f>IF(B712=2012,IF(D712="00",L712,VLOOKUP(H712,district_latlong_lookup!$A$1:$F$439,6,FALSE)),0)</f>
        <v>0</v>
      </c>
      <c r="K712">
        <f>VLOOKUP(E712&amp;"*",state_latlong_lookup!$A$1:$D$56,3,FALSE)</f>
        <v>38.468000000000004</v>
      </c>
      <c r="L712">
        <f>VLOOKUP(E712&amp;"*",state_latlong_lookup!$A$1:$D$56,4,FALSE)</f>
        <v>-80.9696</v>
      </c>
      <c r="M712">
        <v>100</v>
      </c>
      <c r="N712" t="str">
        <f t="shared" si="22"/>
        <v>Democrat</v>
      </c>
      <c r="O712" t="s">
        <v>241</v>
      </c>
      <c r="P712">
        <v>-0.372</v>
      </c>
      <c r="Q712">
        <v>473500</v>
      </c>
      <c r="R712" t="s">
        <v>1384</v>
      </c>
    </row>
    <row r="713" spans="1:18">
      <c r="A713">
        <v>109</v>
      </c>
      <c r="B713">
        <f>VLOOKUP(A713,year_congress_lookup!$A$1:$B$10,2)</f>
        <v>2006</v>
      </c>
      <c r="C713">
        <v>49309</v>
      </c>
      <c r="D713" s="1" t="s">
        <v>1794</v>
      </c>
      <c r="E713" t="s">
        <v>89</v>
      </c>
      <c r="F713" t="str">
        <f>VLOOKUP(E713&amp;"*",state_latlong_lookup!$A$1:$D$56,2,FALSE)</f>
        <v>WI</v>
      </c>
      <c r="G713" t="str">
        <f>VLOOKUP(E713&amp;"*",state_latlong_lookup!$A$1:$D$56,1,FALSE)</f>
        <v>WISCONSIN</v>
      </c>
      <c r="H713" t="str">
        <f t="shared" si="23"/>
        <v>109_WI_00</v>
      </c>
      <c r="I713">
        <f>IF(B713=2012,IF(D713="00",K713,VLOOKUP(H713,district_latlong_lookup!$A$1:$F$439,5,FALSE)),0)</f>
        <v>0</v>
      </c>
      <c r="J713">
        <f>IF(B713=2012,IF(D713="00",L713,VLOOKUP(H713,district_latlong_lookup!$A$1:$F$439,6,FALSE)),0)</f>
        <v>0</v>
      </c>
      <c r="K713">
        <f>VLOOKUP(E713&amp;"*",state_latlong_lookup!$A$1:$D$56,3,FALSE)</f>
        <v>44.256300000000003</v>
      </c>
      <c r="L713">
        <f>VLOOKUP(E713&amp;"*",state_latlong_lookup!$A$1:$D$56,4,FALSE)</f>
        <v>-89.638499999999993</v>
      </c>
      <c r="M713">
        <v>100</v>
      </c>
      <c r="N713" t="str">
        <f t="shared" si="22"/>
        <v>Democrat</v>
      </c>
      <c r="O713" t="s">
        <v>299</v>
      </c>
      <c r="P713">
        <v>-0.42199999999999999</v>
      </c>
      <c r="Q713">
        <v>1008500</v>
      </c>
      <c r="R713" t="s">
        <v>1385</v>
      </c>
    </row>
    <row r="714" spans="1:18">
      <c r="A714">
        <v>109</v>
      </c>
      <c r="B714">
        <f>VLOOKUP(A714,year_congress_lookup!$A$1:$B$10,2)</f>
        <v>2006</v>
      </c>
      <c r="C714">
        <v>15703</v>
      </c>
      <c r="D714" s="1" t="s">
        <v>1794</v>
      </c>
      <c r="E714" t="s">
        <v>89</v>
      </c>
      <c r="F714" t="str">
        <f>VLOOKUP(E714&amp;"*",state_latlong_lookup!$A$1:$D$56,2,FALSE)</f>
        <v>WI</v>
      </c>
      <c r="G714" t="str">
        <f>VLOOKUP(E714&amp;"*",state_latlong_lookup!$A$1:$D$56,1,FALSE)</f>
        <v>WISCONSIN</v>
      </c>
      <c r="H714" t="str">
        <f t="shared" si="23"/>
        <v>109_WI_00</v>
      </c>
      <c r="I714">
        <f>IF(B714=2012,IF(D714="00",K714,VLOOKUP(H714,district_latlong_lookup!$A$1:$F$439,5,FALSE)),0)</f>
        <v>0</v>
      </c>
      <c r="J714">
        <f>IF(B714=2012,IF(D714="00",L714,VLOOKUP(H714,district_latlong_lookup!$A$1:$F$439,6,FALSE)),0)</f>
        <v>0</v>
      </c>
      <c r="K714">
        <f>VLOOKUP(E714&amp;"*",state_latlong_lookup!$A$1:$D$56,3,FALSE)</f>
        <v>44.256300000000003</v>
      </c>
      <c r="L714">
        <f>VLOOKUP(E714&amp;"*",state_latlong_lookup!$A$1:$D$56,4,FALSE)</f>
        <v>-89.638499999999993</v>
      </c>
      <c r="M714">
        <v>100</v>
      </c>
      <c r="N714" t="str">
        <f t="shared" si="22"/>
        <v>Democrat</v>
      </c>
      <c r="O714" t="s">
        <v>286</v>
      </c>
      <c r="P714">
        <v>-0.313</v>
      </c>
      <c r="Q714">
        <v>10000</v>
      </c>
    </row>
    <row r="715" spans="1:18">
      <c r="A715">
        <v>109</v>
      </c>
      <c r="B715">
        <f>VLOOKUP(A715,year_congress_lookup!$A$1:$B$10,2)</f>
        <v>2006</v>
      </c>
      <c r="C715">
        <v>49706</v>
      </c>
      <c r="D715" s="1" t="s">
        <v>1794</v>
      </c>
      <c r="E715" t="s">
        <v>131</v>
      </c>
      <c r="F715" t="str">
        <f>VLOOKUP(E715&amp;"*",state_latlong_lookup!$A$1:$D$56,2,FALSE)</f>
        <v>WY</v>
      </c>
      <c r="G715" t="str">
        <f>VLOOKUP(E715&amp;"*",state_latlong_lookup!$A$1:$D$56,1,FALSE)</f>
        <v>WYOMING</v>
      </c>
      <c r="H715" t="str">
        <f t="shared" si="23"/>
        <v>109_WY_00</v>
      </c>
      <c r="I715">
        <f>IF(B715=2012,IF(D715="00",K715,VLOOKUP(H715,district_latlong_lookup!$A$1:$F$439,5,FALSE)),0)</f>
        <v>0</v>
      </c>
      <c r="J715">
        <f>IF(B715=2012,IF(D715="00",L715,VLOOKUP(H715,district_latlong_lookup!$A$1:$F$439,6,FALSE)),0)</f>
        <v>0</v>
      </c>
      <c r="K715">
        <f>VLOOKUP(E715&amp;"*",state_latlong_lookup!$A$1:$D$56,3,FALSE)</f>
        <v>42.747500000000002</v>
      </c>
      <c r="L715">
        <f>VLOOKUP(E715&amp;"*",state_latlong_lookup!$A$1:$D$56,4,FALSE)</f>
        <v>-107.2085</v>
      </c>
      <c r="M715">
        <v>200</v>
      </c>
      <c r="N715" t="str">
        <f t="shared" si="22"/>
        <v>Republican</v>
      </c>
      <c r="O715" t="s">
        <v>324</v>
      </c>
      <c r="P715">
        <v>0.58099999999999996</v>
      </c>
      <c r="Q715">
        <v>730000</v>
      </c>
      <c r="R715" t="s">
        <v>1386</v>
      </c>
    </row>
    <row r="716" spans="1:18">
      <c r="A716">
        <v>109</v>
      </c>
      <c r="B716">
        <f>VLOOKUP(A716,year_congress_lookup!$A$1:$B$10,2)</f>
        <v>2006</v>
      </c>
      <c r="C716">
        <v>15633</v>
      </c>
      <c r="D716" s="1" t="s">
        <v>1794</v>
      </c>
      <c r="E716" t="s">
        <v>131</v>
      </c>
      <c r="F716" t="str">
        <f>VLOOKUP(E716&amp;"*",state_latlong_lookup!$A$1:$D$56,2,FALSE)</f>
        <v>WY</v>
      </c>
      <c r="G716" t="str">
        <f>VLOOKUP(E716&amp;"*",state_latlong_lookup!$A$1:$D$56,1,FALSE)</f>
        <v>WYOMING</v>
      </c>
      <c r="H716" t="str">
        <f t="shared" si="23"/>
        <v>109_WY_00</v>
      </c>
      <c r="I716">
        <f>IF(B716=2012,IF(D716="00",K716,VLOOKUP(H716,district_latlong_lookup!$A$1:$F$439,5,FALSE)),0)</f>
        <v>0</v>
      </c>
      <c r="J716">
        <f>IF(B716=2012,IF(D716="00",L716,VLOOKUP(H716,district_latlong_lookup!$A$1:$F$439,6,FALSE)),0)</f>
        <v>0</v>
      </c>
      <c r="K716">
        <f>VLOOKUP(E716&amp;"*",state_latlong_lookup!$A$1:$D$56,3,FALSE)</f>
        <v>42.747500000000002</v>
      </c>
      <c r="L716">
        <f>VLOOKUP(E716&amp;"*",state_latlong_lookup!$A$1:$D$56,4,FALSE)</f>
        <v>-107.2085</v>
      </c>
      <c r="M716">
        <v>200</v>
      </c>
      <c r="N716" t="str">
        <f t="shared" si="22"/>
        <v>Republican</v>
      </c>
      <c r="O716" t="s">
        <v>311</v>
      </c>
      <c r="P716">
        <v>0.58099999999999996</v>
      </c>
      <c r="Q716">
        <v>745000</v>
      </c>
      <c r="R716" t="s">
        <v>1387</v>
      </c>
    </row>
    <row r="717" spans="1:18">
      <c r="A717">
        <v>110</v>
      </c>
      <c r="B717">
        <f>VLOOKUP(A717,year_congress_lookup!$A$1:$B$10,2)</f>
        <v>2008</v>
      </c>
      <c r="C717">
        <v>99910</v>
      </c>
      <c r="D717" s="1" t="s">
        <v>1794</v>
      </c>
      <c r="E717" t="s">
        <v>194</v>
      </c>
      <c r="F717" t="str">
        <f>VLOOKUP(E717&amp;"*",state_latlong_lookup!$A$1:$D$56,2,FALSE)</f>
        <v>USA</v>
      </c>
      <c r="G717" t="str">
        <f>VLOOKUP(E717&amp;"*",state_latlong_lookup!$A$1:$D$56,1,FALSE)</f>
        <v>USA</v>
      </c>
      <c r="H717" t="str">
        <f t="shared" si="23"/>
        <v>110_USA_00</v>
      </c>
      <c r="I717">
        <f>IF(B717=2012,IF(D717="00",K717,VLOOKUP(H717,district_latlong_lookup!$A$1:$F$439,5,FALSE)),0)</f>
        <v>0</v>
      </c>
      <c r="J717">
        <f>IF(B717=2012,IF(D717="00",L717,VLOOKUP(H717,district_latlong_lookup!$A$1:$F$439,6,FALSE)),0)</f>
        <v>0</v>
      </c>
      <c r="K717">
        <f>VLOOKUP(E717&amp;"*",state_latlong_lookup!$A$1:$D$56,3,FALSE)</f>
        <v>39.5</v>
      </c>
      <c r="L717">
        <f>VLOOKUP(E717&amp;"*",state_latlong_lookup!$A$1:$D$56,4,FALSE)</f>
        <v>-98.35</v>
      </c>
      <c r="M717">
        <v>200</v>
      </c>
      <c r="N717" t="str">
        <f t="shared" si="22"/>
        <v>Republican</v>
      </c>
      <c r="O717" t="s">
        <v>190</v>
      </c>
      <c r="P717">
        <v>0.52</v>
      </c>
      <c r="Q717">
        <v>786000</v>
      </c>
      <c r="R717" t="s">
        <v>1388</v>
      </c>
    </row>
    <row r="718" spans="1:18">
      <c r="A718">
        <v>110</v>
      </c>
      <c r="B718">
        <f>VLOOKUP(A718,year_congress_lookup!$A$1:$B$10,2)</f>
        <v>2008</v>
      </c>
      <c r="C718">
        <v>49700</v>
      </c>
      <c r="D718" s="1" t="s">
        <v>1794</v>
      </c>
      <c r="E718" t="s">
        <v>48</v>
      </c>
      <c r="F718" t="str">
        <f>VLOOKUP(E718&amp;"*",state_latlong_lookup!$A$1:$D$56,2,FALSE)</f>
        <v>AL</v>
      </c>
      <c r="G718" t="str">
        <f>VLOOKUP(E718&amp;"*",state_latlong_lookup!$A$1:$D$56,1,FALSE)</f>
        <v>ALABAMA</v>
      </c>
      <c r="H718" t="str">
        <f t="shared" si="23"/>
        <v>110_AL_00</v>
      </c>
      <c r="I718">
        <f>IF(B718=2012,IF(D718="00",K718,VLOOKUP(H718,district_latlong_lookup!$A$1:$F$439,5,FALSE)),0)</f>
        <v>0</v>
      </c>
      <c r="J718">
        <f>IF(B718=2012,IF(D718="00",L718,VLOOKUP(H718,district_latlong_lookup!$A$1:$F$439,6,FALSE)),0)</f>
        <v>0</v>
      </c>
      <c r="K718">
        <f>VLOOKUP(E718&amp;"*",state_latlong_lookup!$A$1:$D$56,3,FALSE)</f>
        <v>32.798999999999999</v>
      </c>
      <c r="L718">
        <f>VLOOKUP(E718&amp;"*",state_latlong_lookup!$A$1:$D$56,4,FALSE)</f>
        <v>-86.807299999999998</v>
      </c>
      <c r="M718">
        <v>200</v>
      </c>
      <c r="N718" t="str">
        <f t="shared" si="22"/>
        <v>Republican</v>
      </c>
      <c r="O718" t="s">
        <v>312</v>
      </c>
      <c r="P718">
        <v>0.56699999999999995</v>
      </c>
      <c r="Q718">
        <v>310500</v>
      </c>
      <c r="R718" t="s">
        <v>1389</v>
      </c>
    </row>
    <row r="719" spans="1:18">
      <c r="A719">
        <v>110</v>
      </c>
      <c r="B719">
        <f>VLOOKUP(A719,year_congress_lookup!$A$1:$B$10,2)</f>
        <v>2008</v>
      </c>
      <c r="C719">
        <v>94659</v>
      </c>
      <c r="D719" s="1" t="s">
        <v>1794</v>
      </c>
      <c r="E719" t="s">
        <v>48</v>
      </c>
      <c r="F719" t="str">
        <f>VLOOKUP(E719&amp;"*",state_latlong_lookup!$A$1:$D$56,2,FALSE)</f>
        <v>AL</v>
      </c>
      <c r="G719" t="str">
        <f>VLOOKUP(E719&amp;"*",state_latlong_lookup!$A$1:$D$56,1,FALSE)</f>
        <v>ALABAMA</v>
      </c>
      <c r="H719" t="str">
        <f t="shared" si="23"/>
        <v>110_AL_00</v>
      </c>
      <c r="I719">
        <f>IF(B719=2012,IF(D719="00",K719,VLOOKUP(H719,district_latlong_lookup!$A$1:$F$439,5,FALSE)),0)</f>
        <v>0</v>
      </c>
      <c r="J719">
        <f>IF(B719=2012,IF(D719="00",L719,VLOOKUP(H719,district_latlong_lookup!$A$1:$F$439,6,FALSE)),0)</f>
        <v>0</v>
      </c>
      <c r="K719">
        <f>VLOOKUP(E719&amp;"*",state_latlong_lookup!$A$1:$D$56,3,FALSE)</f>
        <v>32.798999999999999</v>
      </c>
      <c r="L719">
        <f>VLOOKUP(E719&amp;"*",state_latlong_lookup!$A$1:$D$56,4,FALSE)</f>
        <v>-86.807299999999998</v>
      </c>
      <c r="M719">
        <v>200</v>
      </c>
      <c r="N719" t="str">
        <f t="shared" si="22"/>
        <v>Republican</v>
      </c>
      <c r="O719" t="s">
        <v>254</v>
      </c>
      <c r="P719">
        <v>0.45600000000000002</v>
      </c>
      <c r="Q719">
        <v>1415500</v>
      </c>
      <c r="R719" t="s">
        <v>1390</v>
      </c>
    </row>
    <row r="720" spans="1:18">
      <c r="A720">
        <v>110</v>
      </c>
      <c r="B720">
        <f>VLOOKUP(A720,year_congress_lookup!$A$1:$B$10,2)</f>
        <v>2008</v>
      </c>
      <c r="C720">
        <v>40300</v>
      </c>
      <c r="D720" s="1" t="s">
        <v>1794</v>
      </c>
      <c r="E720" t="s">
        <v>198</v>
      </c>
      <c r="F720" t="str">
        <f>VLOOKUP(E720&amp;"*",state_latlong_lookup!$A$1:$D$56,2,FALSE)</f>
        <v>AK</v>
      </c>
      <c r="G720" t="str">
        <f>VLOOKUP(E720&amp;"*",state_latlong_lookup!$A$1:$D$56,1,FALSE)</f>
        <v>ALASKA</v>
      </c>
      <c r="H720" t="str">
        <f t="shared" si="23"/>
        <v>110_AK_00</v>
      </c>
      <c r="I720">
        <f>IF(B720=2012,IF(D720="00",K720,VLOOKUP(H720,district_latlong_lookup!$A$1:$F$439,5,FALSE)),0)</f>
        <v>0</v>
      </c>
      <c r="J720">
        <f>IF(B720=2012,IF(D720="00",L720,VLOOKUP(H720,district_latlong_lookup!$A$1:$F$439,6,FALSE)),0)</f>
        <v>0</v>
      </c>
      <c r="K720">
        <f>VLOOKUP(E720&amp;"*",state_latlong_lookup!$A$1:$D$56,3,FALSE)</f>
        <v>61.384999999999998</v>
      </c>
      <c r="L720">
        <f>VLOOKUP(E720&amp;"*",state_latlong_lookup!$A$1:$D$56,4,FALSE)</f>
        <v>-152.26830000000001</v>
      </c>
      <c r="M720">
        <v>200</v>
      </c>
      <c r="N720" t="str">
        <f t="shared" si="22"/>
        <v>Republican</v>
      </c>
      <c r="O720" t="s">
        <v>238</v>
      </c>
      <c r="P720">
        <v>0.22</v>
      </c>
      <c r="Q720">
        <v>790500</v>
      </c>
      <c r="R720" t="s">
        <v>1391</v>
      </c>
    </row>
    <row r="721" spans="1:18">
      <c r="A721">
        <v>110</v>
      </c>
      <c r="B721">
        <f>VLOOKUP(A721,year_congress_lookup!$A$1:$B$10,2)</f>
        <v>2008</v>
      </c>
      <c r="C721">
        <v>12109</v>
      </c>
      <c r="D721" s="1" t="s">
        <v>1794</v>
      </c>
      <c r="E721" t="s">
        <v>198</v>
      </c>
      <c r="F721" t="str">
        <f>VLOOKUP(E721&amp;"*",state_latlong_lookup!$A$1:$D$56,2,FALSE)</f>
        <v>AK</v>
      </c>
      <c r="G721" t="str">
        <f>VLOOKUP(E721&amp;"*",state_latlong_lookup!$A$1:$D$56,1,FALSE)</f>
        <v>ALASKA</v>
      </c>
      <c r="H721" t="str">
        <f t="shared" si="23"/>
        <v>110_AK_00</v>
      </c>
      <c r="I721">
        <f>IF(B721=2012,IF(D721="00",K721,VLOOKUP(H721,district_latlong_lookup!$A$1:$F$439,5,FALSE)),0)</f>
        <v>0</v>
      </c>
      <c r="J721">
        <f>IF(B721=2012,IF(D721="00",L721,VLOOKUP(H721,district_latlong_lookup!$A$1:$F$439,6,FALSE)),0)</f>
        <v>0</v>
      </c>
      <c r="K721">
        <f>VLOOKUP(E721&amp;"*",state_latlong_lookup!$A$1:$D$56,3,FALSE)</f>
        <v>61.384999999999998</v>
      </c>
      <c r="L721">
        <f>VLOOKUP(E721&amp;"*",state_latlong_lookup!$A$1:$D$56,4,FALSE)</f>
        <v>-152.26830000000001</v>
      </c>
      <c r="M721">
        <v>200</v>
      </c>
      <c r="N721" t="str">
        <f t="shared" si="22"/>
        <v>Republican</v>
      </c>
      <c r="O721" t="s">
        <v>213</v>
      </c>
      <c r="P721">
        <v>0.247</v>
      </c>
      <c r="Q721">
        <v>10000</v>
      </c>
    </row>
    <row r="722" spans="1:18">
      <c r="A722">
        <v>110</v>
      </c>
      <c r="B722">
        <f>VLOOKUP(A722,year_congress_lookup!$A$1:$B$10,2)</f>
        <v>2008</v>
      </c>
      <c r="C722">
        <v>15429</v>
      </c>
      <c r="D722" s="1" t="s">
        <v>1794</v>
      </c>
      <c r="E722" t="s">
        <v>155</v>
      </c>
      <c r="F722" t="str">
        <f>VLOOKUP(E722&amp;"*",state_latlong_lookup!$A$1:$D$56,2,FALSE)</f>
        <v>AZ</v>
      </c>
      <c r="G722" t="str">
        <f>VLOOKUP(E722&amp;"*",state_latlong_lookup!$A$1:$D$56,1,FALSE)</f>
        <v>ARIZONA</v>
      </c>
      <c r="H722" t="str">
        <f t="shared" si="23"/>
        <v>110_AZ_00</v>
      </c>
      <c r="I722">
        <f>IF(B722=2012,IF(D722="00",K722,VLOOKUP(H722,district_latlong_lookup!$A$1:$F$439,5,FALSE)),0)</f>
        <v>0</v>
      </c>
      <c r="J722">
        <f>IF(B722=2012,IF(D722="00",L722,VLOOKUP(H722,district_latlong_lookup!$A$1:$F$439,6,FALSE)),0)</f>
        <v>0</v>
      </c>
      <c r="K722">
        <f>VLOOKUP(E722&amp;"*",state_latlong_lookup!$A$1:$D$56,3,FALSE)</f>
        <v>33.7712</v>
      </c>
      <c r="L722">
        <f>VLOOKUP(E722&amp;"*",state_latlong_lookup!$A$1:$D$56,4,FALSE)</f>
        <v>-111.3877</v>
      </c>
      <c r="M722">
        <v>200</v>
      </c>
      <c r="N722" t="str">
        <f t="shared" si="22"/>
        <v>Republican</v>
      </c>
      <c r="O722" t="s">
        <v>300</v>
      </c>
      <c r="P722">
        <v>0.56399999999999995</v>
      </c>
      <c r="Q722">
        <v>10000</v>
      </c>
      <c r="R722" t="s">
        <v>1392</v>
      </c>
    </row>
    <row r="723" spans="1:18">
      <c r="A723">
        <v>110</v>
      </c>
      <c r="B723">
        <f>VLOOKUP(A723,year_congress_lookup!$A$1:$B$10,2)</f>
        <v>2008</v>
      </c>
      <c r="C723">
        <v>15039</v>
      </c>
      <c r="D723" s="1" t="s">
        <v>1794</v>
      </c>
      <c r="E723" t="s">
        <v>155</v>
      </c>
      <c r="F723" t="str">
        <f>VLOOKUP(E723&amp;"*",state_latlong_lookup!$A$1:$D$56,2,FALSE)</f>
        <v>AZ</v>
      </c>
      <c r="G723" t="str">
        <f>VLOOKUP(E723&amp;"*",state_latlong_lookup!$A$1:$D$56,1,FALSE)</f>
        <v>ARIZONA</v>
      </c>
      <c r="H723" t="str">
        <f t="shared" si="23"/>
        <v>110_AZ_00</v>
      </c>
      <c r="I723">
        <f>IF(B723=2012,IF(D723="00",K723,VLOOKUP(H723,district_latlong_lookup!$A$1:$F$439,5,FALSE)),0)</f>
        <v>0</v>
      </c>
      <c r="J723">
        <f>IF(B723=2012,IF(D723="00",L723,VLOOKUP(H723,district_latlong_lookup!$A$1:$F$439,6,FALSE)),0)</f>
        <v>0</v>
      </c>
      <c r="K723">
        <f>VLOOKUP(E723&amp;"*",state_latlong_lookup!$A$1:$D$56,3,FALSE)</f>
        <v>33.7712</v>
      </c>
      <c r="L723">
        <f>VLOOKUP(E723&amp;"*",state_latlong_lookup!$A$1:$D$56,4,FALSE)</f>
        <v>-111.3877</v>
      </c>
      <c r="M723">
        <v>200</v>
      </c>
      <c r="N723" t="str">
        <f t="shared" si="22"/>
        <v>Republican</v>
      </c>
      <c r="O723" t="s">
        <v>255</v>
      </c>
      <c r="P723">
        <v>0.40200000000000002</v>
      </c>
      <c r="Q723">
        <v>907000</v>
      </c>
      <c r="R723" t="s">
        <v>1393</v>
      </c>
    </row>
    <row r="724" spans="1:18">
      <c r="A724">
        <v>110</v>
      </c>
      <c r="B724">
        <f>VLOOKUP(A724,year_congress_lookup!$A$1:$B$10,2)</f>
        <v>2008</v>
      </c>
      <c r="C724">
        <v>40301</v>
      </c>
      <c r="D724" s="1" t="s">
        <v>1794</v>
      </c>
      <c r="E724" t="s">
        <v>56</v>
      </c>
      <c r="F724" t="str">
        <f>VLOOKUP(E724&amp;"*",state_latlong_lookup!$A$1:$D$56,2,FALSE)</f>
        <v>AR</v>
      </c>
      <c r="G724" t="str">
        <f>VLOOKUP(E724&amp;"*",state_latlong_lookup!$A$1:$D$56,1,FALSE)</f>
        <v>ARKANSAS</v>
      </c>
      <c r="H724" t="str">
        <f t="shared" si="23"/>
        <v>110_AR_00</v>
      </c>
      <c r="I724">
        <f>IF(B724=2012,IF(D724="00",K724,VLOOKUP(H724,district_latlong_lookup!$A$1:$F$439,5,FALSE)),0)</f>
        <v>0</v>
      </c>
      <c r="J724">
        <f>IF(B724=2012,IF(D724="00",L724,VLOOKUP(H724,district_latlong_lookup!$A$1:$F$439,6,FALSE)),0)</f>
        <v>0</v>
      </c>
      <c r="K724">
        <f>VLOOKUP(E724&amp;"*",state_latlong_lookup!$A$1:$D$56,3,FALSE)</f>
        <v>34.951300000000003</v>
      </c>
      <c r="L724">
        <f>VLOOKUP(E724&amp;"*",state_latlong_lookup!$A$1:$D$56,4,FALSE)</f>
        <v>-92.380899999999997</v>
      </c>
      <c r="M724">
        <v>100</v>
      </c>
      <c r="N724" t="str">
        <f t="shared" si="22"/>
        <v>Democrat</v>
      </c>
      <c r="O724" t="s">
        <v>256</v>
      </c>
      <c r="P724">
        <v>-0.23400000000000001</v>
      </c>
      <c r="Q724">
        <v>10000</v>
      </c>
      <c r="R724" t="s">
        <v>1394</v>
      </c>
    </row>
    <row r="725" spans="1:18">
      <c r="A725">
        <v>110</v>
      </c>
      <c r="B725">
        <f>VLOOKUP(A725,year_congress_lookup!$A$1:$B$10,2)</f>
        <v>2008</v>
      </c>
      <c r="C725">
        <v>29305</v>
      </c>
      <c r="D725" s="1" t="s">
        <v>1794</v>
      </c>
      <c r="E725" t="s">
        <v>56</v>
      </c>
      <c r="F725" t="str">
        <f>VLOOKUP(E725&amp;"*",state_latlong_lookup!$A$1:$D$56,2,FALSE)</f>
        <v>AR</v>
      </c>
      <c r="G725" t="str">
        <f>VLOOKUP(E725&amp;"*",state_latlong_lookup!$A$1:$D$56,1,FALSE)</f>
        <v>ARKANSAS</v>
      </c>
      <c r="H725" t="str">
        <f t="shared" si="23"/>
        <v>110_AR_00</v>
      </c>
      <c r="I725">
        <f>IF(B725=2012,IF(D725="00",K725,VLOOKUP(H725,district_latlong_lookup!$A$1:$F$439,5,FALSE)),0)</f>
        <v>0</v>
      </c>
      <c r="J725">
        <f>IF(B725=2012,IF(D725="00",L725,VLOOKUP(H725,district_latlong_lookup!$A$1:$F$439,6,FALSE)),0)</f>
        <v>0</v>
      </c>
      <c r="K725">
        <f>VLOOKUP(E725&amp;"*",state_latlong_lookup!$A$1:$D$56,3,FALSE)</f>
        <v>34.951300000000003</v>
      </c>
      <c r="L725">
        <f>VLOOKUP(E725&amp;"*",state_latlong_lookup!$A$1:$D$56,4,FALSE)</f>
        <v>-92.380899999999997</v>
      </c>
      <c r="M725">
        <v>100</v>
      </c>
      <c r="N725" t="str">
        <f t="shared" si="22"/>
        <v>Democrat</v>
      </c>
      <c r="O725" t="s">
        <v>325</v>
      </c>
      <c r="P725">
        <v>-0.183</v>
      </c>
      <c r="Q725">
        <v>572500</v>
      </c>
      <c r="R725" t="s">
        <v>1395</v>
      </c>
    </row>
    <row r="726" spans="1:18">
      <c r="A726">
        <v>110</v>
      </c>
      <c r="B726">
        <f>VLOOKUP(A726,year_congress_lookup!$A$1:$B$10,2)</f>
        <v>2008</v>
      </c>
      <c r="C726">
        <v>15011</v>
      </c>
      <c r="D726" s="1" t="s">
        <v>1794</v>
      </c>
      <c r="E726" t="s">
        <v>90</v>
      </c>
      <c r="F726" t="str">
        <f>VLOOKUP(E726&amp;"*",state_latlong_lookup!$A$1:$D$56,2,FALSE)</f>
        <v>CA</v>
      </c>
      <c r="G726" t="str">
        <f>VLOOKUP(E726&amp;"*",state_latlong_lookup!$A$1:$D$56,1,FALSE)</f>
        <v>CALIFORNIA</v>
      </c>
      <c r="H726" t="str">
        <f t="shared" si="23"/>
        <v>110_CA_00</v>
      </c>
      <c r="I726">
        <f>IF(B726=2012,IF(D726="00",K726,VLOOKUP(H726,district_latlong_lookup!$A$1:$F$439,5,FALSE)),0)</f>
        <v>0</v>
      </c>
      <c r="J726">
        <f>IF(B726=2012,IF(D726="00",L726,VLOOKUP(H726,district_latlong_lookup!$A$1:$F$439,6,FALSE)),0)</f>
        <v>0</v>
      </c>
      <c r="K726">
        <f>VLOOKUP(E726&amp;"*",state_latlong_lookup!$A$1:$D$56,3,FALSE)</f>
        <v>36.17</v>
      </c>
      <c r="L726">
        <f>VLOOKUP(E726&amp;"*",state_latlong_lookup!$A$1:$D$56,4,FALSE)</f>
        <v>-119.7462</v>
      </c>
      <c r="M726">
        <v>100</v>
      </c>
      <c r="N726" t="str">
        <f t="shared" si="22"/>
        <v>Democrat</v>
      </c>
      <c r="O726" t="s">
        <v>288</v>
      </c>
      <c r="P726">
        <v>-0.49</v>
      </c>
      <c r="Q726">
        <v>10000</v>
      </c>
    </row>
    <row r="727" spans="1:18">
      <c r="A727">
        <v>110</v>
      </c>
      <c r="B727">
        <f>VLOOKUP(A727,year_congress_lookup!$A$1:$B$10,2)</f>
        <v>2008</v>
      </c>
      <c r="C727">
        <v>49300</v>
      </c>
      <c r="D727" s="1" t="s">
        <v>1794</v>
      </c>
      <c r="E727" t="s">
        <v>90</v>
      </c>
      <c r="F727" t="str">
        <f>VLOOKUP(E727&amp;"*",state_latlong_lookup!$A$1:$D$56,2,FALSE)</f>
        <v>CA</v>
      </c>
      <c r="G727" t="str">
        <f>VLOOKUP(E727&amp;"*",state_latlong_lookup!$A$1:$D$56,1,FALSE)</f>
        <v>CALIFORNIA</v>
      </c>
      <c r="H727" t="str">
        <f t="shared" si="23"/>
        <v>110_CA_00</v>
      </c>
      <c r="I727">
        <f>IF(B727=2012,IF(D727="00",K727,VLOOKUP(H727,district_latlong_lookup!$A$1:$F$439,5,FALSE)),0)</f>
        <v>0</v>
      </c>
      <c r="J727">
        <f>IF(B727=2012,IF(D727="00",L727,VLOOKUP(H727,district_latlong_lookup!$A$1:$F$439,6,FALSE)),0)</f>
        <v>0</v>
      </c>
      <c r="K727">
        <f>VLOOKUP(E727&amp;"*",state_latlong_lookup!$A$1:$D$56,3,FALSE)</f>
        <v>36.17</v>
      </c>
      <c r="L727">
        <f>VLOOKUP(E727&amp;"*",state_latlong_lookup!$A$1:$D$56,4,FALSE)</f>
        <v>-119.7462</v>
      </c>
      <c r="M727">
        <v>100</v>
      </c>
      <c r="N727" t="str">
        <f t="shared" si="22"/>
        <v>Democrat</v>
      </c>
      <c r="O727" t="s">
        <v>289</v>
      </c>
      <c r="P727">
        <v>-0.34399999999999997</v>
      </c>
      <c r="Q727">
        <v>10000</v>
      </c>
    </row>
    <row r="728" spans="1:18">
      <c r="A728">
        <v>110</v>
      </c>
      <c r="B728">
        <f>VLOOKUP(A728,year_congress_lookup!$A$1:$B$10,2)</f>
        <v>2008</v>
      </c>
      <c r="C728">
        <v>29108</v>
      </c>
      <c r="D728" s="1" t="s">
        <v>1794</v>
      </c>
      <c r="E728" t="s">
        <v>123</v>
      </c>
      <c r="F728" t="str">
        <f>VLOOKUP(E728&amp;"*",state_latlong_lookup!$A$1:$D$56,2,FALSE)</f>
        <v>CO</v>
      </c>
      <c r="G728" t="str">
        <f>VLOOKUP(E728&amp;"*",state_latlong_lookup!$A$1:$D$56,1,FALSE)</f>
        <v>COLORADO</v>
      </c>
      <c r="H728" t="str">
        <f t="shared" si="23"/>
        <v>110_CO_00</v>
      </c>
      <c r="I728">
        <f>IF(B728=2012,IF(D728="00",K728,VLOOKUP(H728,district_latlong_lookup!$A$1:$F$439,5,FALSE)),0)</f>
        <v>0</v>
      </c>
      <c r="J728">
        <f>IF(B728=2012,IF(D728="00",L728,VLOOKUP(H728,district_latlong_lookup!$A$1:$F$439,6,FALSE)),0)</f>
        <v>0</v>
      </c>
      <c r="K728">
        <f>VLOOKUP(E728&amp;"*",state_latlong_lookup!$A$1:$D$56,3,FALSE)</f>
        <v>39.064599999999999</v>
      </c>
      <c r="L728">
        <f>VLOOKUP(E728&amp;"*",state_latlong_lookup!$A$1:$D$56,4,FALSE)</f>
        <v>-105.3272</v>
      </c>
      <c r="M728">
        <v>200</v>
      </c>
      <c r="N728" t="str">
        <f t="shared" si="22"/>
        <v>Republican</v>
      </c>
      <c r="O728" t="s">
        <v>314</v>
      </c>
      <c r="P728">
        <v>0.61199999999999999</v>
      </c>
      <c r="Q728">
        <v>5281500</v>
      </c>
      <c r="R728" t="s">
        <v>1396</v>
      </c>
    </row>
    <row r="729" spans="1:18">
      <c r="A729">
        <v>110</v>
      </c>
      <c r="B729">
        <f>VLOOKUP(A729,year_congress_lookup!$A$1:$B$10,2)</f>
        <v>2008</v>
      </c>
      <c r="C729">
        <v>40500</v>
      </c>
      <c r="D729" s="1" t="s">
        <v>1794</v>
      </c>
      <c r="E729" t="s">
        <v>123</v>
      </c>
      <c r="F729" t="str">
        <f>VLOOKUP(E729&amp;"*",state_latlong_lookup!$A$1:$D$56,2,FALSE)</f>
        <v>CO</v>
      </c>
      <c r="G729" t="str">
        <f>VLOOKUP(E729&amp;"*",state_latlong_lookup!$A$1:$D$56,1,FALSE)</f>
        <v>COLORADO</v>
      </c>
      <c r="H729" t="str">
        <f t="shared" si="23"/>
        <v>110_CO_00</v>
      </c>
      <c r="I729">
        <f>IF(B729=2012,IF(D729="00",K729,VLOOKUP(H729,district_latlong_lookup!$A$1:$F$439,5,FALSE)),0)</f>
        <v>0</v>
      </c>
      <c r="J729">
        <f>IF(B729=2012,IF(D729="00",L729,VLOOKUP(H729,district_latlong_lookup!$A$1:$F$439,6,FALSE)),0)</f>
        <v>0</v>
      </c>
      <c r="K729">
        <f>VLOOKUP(E729&amp;"*",state_latlong_lookup!$A$1:$D$56,3,FALSE)</f>
        <v>39.064599999999999</v>
      </c>
      <c r="L729">
        <f>VLOOKUP(E729&amp;"*",state_latlong_lookup!$A$1:$D$56,4,FALSE)</f>
        <v>-105.3272</v>
      </c>
      <c r="M729">
        <v>100</v>
      </c>
      <c r="N729" t="str">
        <f t="shared" si="22"/>
        <v>Democrat</v>
      </c>
      <c r="O729" t="s">
        <v>357</v>
      </c>
      <c r="P729">
        <v>-0.27200000000000002</v>
      </c>
      <c r="Q729">
        <v>1203000</v>
      </c>
      <c r="R729" t="s">
        <v>1397</v>
      </c>
    </row>
    <row r="730" spans="1:18">
      <c r="A730">
        <v>110</v>
      </c>
      <c r="B730">
        <f>VLOOKUP(A730,year_congress_lookup!$A$1:$B$10,2)</f>
        <v>2008</v>
      </c>
      <c r="C730">
        <v>14213</v>
      </c>
      <c r="D730" s="1" t="s">
        <v>1794</v>
      </c>
      <c r="E730" t="s">
        <v>0</v>
      </c>
      <c r="F730" t="str">
        <f>VLOOKUP(E730&amp;"*",state_latlong_lookup!$A$1:$D$56,2,FALSE)</f>
        <v>CT</v>
      </c>
      <c r="G730" t="str">
        <f>VLOOKUP(E730&amp;"*",state_latlong_lookup!$A$1:$D$56,1,FALSE)</f>
        <v>CONNECTICUT</v>
      </c>
      <c r="H730" t="str">
        <f t="shared" si="23"/>
        <v>110_CT_00</v>
      </c>
      <c r="I730">
        <f>IF(B730=2012,IF(D730="00",K730,VLOOKUP(H730,district_latlong_lookup!$A$1:$F$439,5,FALSE)),0)</f>
        <v>0</v>
      </c>
      <c r="J730">
        <f>IF(B730=2012,IF(D730="00",L730,VLOOKUP(H730,district_latlong_lookup!$A$1:$F$439,6,FALSE)),0)</f>
        <v>0</v>
      </c>
      <c r="K730">
        <f>VLOOKUP(E730&amp;"*",state_latlong_lookup!$A$1:$D$56,3,FALSE)</f>
        <v>41.583399999999997</v>
      </c>
      <c r="L730">
        <f>VLOOKUP(E730&amp;"*",state_latlong_lookup!$A$1:$D$56,4,FALSE)</f>
        <v>-72.762200000000007</v>
      </c>
      <c r="M730">
        <v>100</v>
      </c>
      <c r="N730" t="str">
        <f t="shared" si="22"/>
        <v>Democrat</v>
      </c>
      <c r="O730" t="s">
        <v>200</v>
      </c>
      <c r="P730">
        <v>-0.41099999999999998</v>
      </c>
      <c r="Q730">
        <v>10000</v>
      </c>
    </row>
    <row r="731" spans="1:18">
      <c r="A731">
        <v>110</v>
      </c>
      <c r="B731">
        <f>VLOOKUP(A731,year_congress_lookup!$A$1:$B$10,2)</f>
        <v>2008</v>
      </c>
      <c r="C731">
        <v>15704</v>
      </c>
      <c r="D731" s="1" t="s">
        <v>1794</v>
      </c>
      <c r="E731" t="s">
        <v>0</v>
      </c>
      <c r="F731" t="str">
        <f>VLOOKUP(E731&amp;"*",state_latlong_lookup!$A$1:$D$56,2,FALSE)</f>
        <v>CT</v>
      </c>
      <c r="G731" t="str">
        <f>VLOOKUP(E731&amp;"*",state_latlong_lookup!$A$1:$D$56,1,FALSE)</f>
        <v>CONNECTICUT</v>
      </c>
      <c r="H731" t="str">
        <f t="shared" si="23"/>
        <v>110_CT_00</v>
      </c>
      <c r="I731">
        <f>IF(B731=2012,IF(D731="00",K731,VLOOKUP(H731,district_latlong_lookup!$A$1:$F$439,5,FALSE)),0)</f>
        <v>0</v>
      </c>
      <c r="J731">
        <f>IF(B731=2012,IF(D731="00",L731,VLOOKUP(H731,district_latlong_lookup!$A$1:$F$439,6,FALSE)),0)</f>
        <v>0</v>
      </c>
      <c r="K731">
        <f>VLOOKUP(E731&amp;"*",state_latlong_lookup!$A$1:$D$56,3,FALSE)</f>
        <v>41.583399999999997</v>
      </c>
      <c r="L731">
        <f>VLOOKUP(E731&amp;"*",state_latlong_lookup!$A$1:$D$56,4,FALSE)</f>
        <v>-72.762200000000007</v>
      </c>
      <c r="M731">
        <v>100</v>
      </c>
      <c r="N731" t="str">
        <f t="shared" si="22"/>
        <v>Democrat</v>
      </c>
      <c r="O731" t="s">
        <v>242</v>
      </c>
      <c r="P731">
        <v>-0.27800000000000002</v>
      </c>
      <c r="Q731">
        <v>409000</v>
      </c>
      <c r="R731" t="s">
        <v>1398</v>
      </c>
    </row>
    <row r="732" spans="1:18">
      <c r="A732">
        <v>110</v>
      </c>
      <c r="B732">
        <f>VLOOKUP(A732,year_congress_lookup!$A$1:$B$10,2)</f>
        <v>2008</v>
      </c>
      <c r="C732">
        <v>14101</v>
      </c>
      <c r="D732" s="1" t="s">
        <v>1794</v>
      </c>
      <c r="E732" t="s">
        <v>3</v>
      </c>
      <c r="F732" t="str">
        <f>VLOOKUP(E732&amp;"*",state_latlong_lookup!$A$1:$D$56,2,FALSE)</f>
        <v>DE</v>
      </c>
      <c r="G732" t="str">
        <f>VLOOKUP(E732&amp;"*",state_latlong_lookup!$A$1:$D$56,1,FALSE)</f>
        <v>DELAWARE</v>
      </c>
      <c r="H732" t="str">
        <f t="shared" si="23"/>
        <v>110_DE_00</v>
      </c>
      <c r="I732">
        <f>IF(B732=2012,IF(D732="00",K732,VLOOKUP(H732,district_latlong_lookup!$A$1:$F$439,5,FALSE)),0)</f>
        <v>0</v>
      </c>
      <c r="J732">
        <f>IF(B732=2012,IF(D732="00",L732,VLOOKUP(H732,district_latlong_lookup!$A$1:$F$439,6,FALSE)),0)</f>
        <v>0</v>
      </c>
      <c r="K732">
        <f>VLOOKUP(E732&amp;"*",state_latlong_lookup!$A$1:$D$56,3,FALSE)</f>
        <v>39.349800000000002</v>
      </c>
      <c r="L732">
        <f>VLOOKUP(E732&amp;"*",state_latlong_lookup!$A$1:$D$56,4,FALSE)</f>
        <v>-75.514799999999994</v>
      </c>
      <c r="M732">
        <v>100</v>
      </c>
      <c r="N732" t="str">
        <f t="shared" si="22"/>
        <v>Democrat</v>
      </c>
      <c r="O732" t="s">
        <v>220</v>
      </c>
      <c r="P732">
        <v>-0.28399999999999997</v>
      </c>
      <c r="Q732">
        <v>10000</v>
      </c>
    </row>
    <row r="733" spans="1:18">
      <c r="A733">
        <v>110</v>
      </c>
      <c r="B733">
        <f>VLOOKUP(A733,year_congress_lookup!$A$1:$B$10,2)</f>
        <v>2008</v>
      </c>
      <c r="C733">
        <v>15015</v>
      </c>
      <c r="D733" s="1" t="s">
        <v>1794</v>
      </c>
      <c r="E733" t="s">
        <v>3</v>
      </c>
      <c r="F733" t="str">
        <f>VLOOKUP(E733&amp;"*",state_latlong_lookup!$A$1:$D$56,2,FALSE)</f>
        <v>DE</v>
      </c>
      <c r="G733" t="str">
        <f>VLOOKUP(E733&amp;"*",state_latlong_lookup!$A$1:$D$56,1,FALSE)</f>
        <v>DELAWARE</v>
      </c>
      <c r="H733" t="str">
        <f t="shared" si="23"/>
        <v>110_DE_00</v>
      </c>
      <c r="I733">
        <f>IF(B733=2012,IF(D733="00",K733,VLOOKUP(H733,district_latlong_lookup!$A$1:$F$439,5,FALSE)),0)</f>
        <v>0</v>
      </c>
      <c r="J733">
        <f>IF(B733=2012,IF(D733="00",L733,VLOOKUP(H733,district_latlong_lookup!$A$1:$F$439,6,FALSE)),0)</f>
        <v>0</v>
      </c>
      <c r="K733">
        <f>VLOOKUP(E733&amp;"*",state_latlong_lookup!$A$1:$D$56,3,FALSE)</f>
        <v>39.349800000000002</v>
      </c>
      <c r="L733">
        <f>VLOOKUP(E733&amp;"*",state_latlong_lookup!$A$1:$D$56,4,FALSE)</f>
        <v>-75.514799999999994</v>
      </c>
      <c r="M733">
        <v>100</v>
      </c>
      <c r="N733" t="str">
        <f t="shared" si="22"/>
        <v>Democrat</v>
      </c>
      <c r="O733" t="s">
        <v>331</v>
      </c>
      <c r="P733">
        <v>-0.255</v>
      </c>
      <c r="Q733">
        <v>561000</v>
      </c>
      <c r="R733" t="s">
        <v>1399</v>
      </c>
    </row>
    <row r="734" spans="1:18">
      <c r="A734">
        <v>110</v>
      </c>
      <c r="B734">
        <f>VLOOKUP(A734,year_congress_lookup!$A$1:$B$10,2)</f>
        <v>2008</v>
      </c>
      <c r="C734">
        <v>40501</v>
      </c>
      <c r="D734" s="1" t="s">
        <v>1794</v>
      </c>
      <c r="E734" t="s">
        <v>81</v>
      </c>
      <c r="F734" t="str">
        <f>VLOOKUP(E734&amp;"*",state_latlong_lookup!$A$1:$D$56,2,FALSE)</f>
        <v>FL</v>
      </c>
      <c r="G734" t="str">
        <f>VLOOKUP(E734&amp;"*",state_latlong_lookup!$A$1:$D$56,1,FALSE)</f>
        <v>FLORIDA</v>
      </c>
      <c r="H734" t="str">
        <f t="shared" si="23"/>
        <v>110_FL_00</v>
      </c>
      <c r="I734">
        <f>IF(B734=2012,IF(D734="00",K734,VLOOKUP(H734,district_latlong_lookup!$A$1:$F$439,5,FALSE)),0)</f>
        <v>0</v>
      </c>
      <c r="J734">
        <f>IF(B734=2012,IF(D734="00",L734,VLOOKUP(H734,district_latlong_lookup!$A$1:$F$439,6,FALSE)),0)</f>
        <v>0</v>
      </c>
      <c r="K734">
        <f>VLOOKUP(E734&amp;"*",state_latlong_lookup!$A$1:$D$56,3,FALSE)</f>
        <v>27.833300000000001</v>
      </c>
      <c r="L734">
        <f>VLOOKUP(E734&amp;"*",state_latlong_lookup!$A$1:$D$56,4,FALSE)</f>
        <v>-81.716999999999999</v>
      </c>
      <c r="M734">
        <v>200</v>
      </c>
      <c r="N734" t="str">
        <f t="shared" si="22"/>
        <v>Republican</v>
      </c>
      <c r="O734" t="s">
        <v>358</v>
      </c>
      <c r="P734">
        <v>0.32700000000000001</v>
      </c>
      <c r="Q734">
        <v>421500</v>
      </c>
      <c r="R734" t="s">
        <v>1400</v>
      </c>
    </row>
    <row r="735" spans="1:18">
      <c r="A735">
        <v>110</v>
      </c>
      <c r="B735">
        <f>VLOOKUP(A735,year_congress_lookup!$A$1:$B$10,2)</f>
        <v>2008</v>
      </c>
      <c r="C735">
        <v>14651</v>
      </c>
      <c r="D735" s="1" t="s">
        <v>1794</v>
      </c>
      <c r="E735" t="s">
        <v>81</v>
      </c>
      <c r="F735" t="str">
        <f>VLOOKUP(E735&amp;"*",state_latlong_lookup!$A$1:$D$56,2,FALSE)</f>
        <v>FL</v>
      </c>
      <c r="G735" t="str">
        <f>VLOOKUP(E735&amp;"*",state_latlong_lookup!$A$1:$D$56,1,FALSE)</f>
        <v>FLORIDA</v>
      </c>
      <c r="H735" t="str">
        <f t="shared" si="23"/>
        <v>110_FL_00</v>
      </c>
      <c r="I735">
        <f>IF(B735=2012,IF(D735="00",K735,VLOOKUP(H735,district_latlong_lookup!$A$1:$F$439,5,FALSE)),0)</f>
        <v>0</v>
      </c>
      <c r="J735">
        <f>IF(B735=2012,IF(D735="00",L735,VLOOKUP(H735,district_latlong_lookup!$A$1:$F$439,6,FALSE)),0)</f>
        <v>0</v>
      </c>
      <c r="K735">
        <f>VLOOKUP(E735&amp;"*",state_latlong_lookup!$A$1:$D$56,3,FALSE)</f>
        <v>27.833300000000001</v>
      </c>
      <c r="L735">
        <f>VLOOKUP(E735&amp;"*",state_latlong_lookup!$A$1:$D$56,4,FALSE)</f>
        <v>-81.716999999999999</v>
      </c>
      <c r="M735">
        <v>100</v>
      </c>
      <c r="N735" t="str">
        <f t="shared" si="22"/>
        <v>Democrat</v>
      </c>
      <c r="O735" t="s">
        <v>138</v>
      </c>
      <c r="P735">
        <v>-0.27300000000000002</v>
      </c>
      <c r="Q735">
        <v>10000</v>
      </c>
    </row>
    <row r="736" spans="1:18">
      <c r="A736">
        <v>110</v>
      </c>
      <c r="B736">
        <f>VLOOKUP(A736,year_congress_lookup!$A$1:$B$10,2)</f>
        <v>2008</v>
      </c>
      <c r="C736">
        <v>29512</v>
      </c>
      <c r="D736" s="1" t="s">
        <v>1794</v>
      </c>
      <c r="E736" t="s">
        <v>4</v>
      </c>
      <c r="F736" t="str">
        <f>VLOOKUP(E736&amp;"*",state_latlong_lookup!$A$1:$D$56,2,FALSE)</f>
        <v>GA</v>
      </c>
      <c r="G736" t="str">
        <f>VLOOKUP(E736&amp;"*",state_latlong_lookup!$A$1:$D$56,1,FALSE)</f>
        <v>GEORGIA</v>
      </c>
      <c r="H736" t="str">
        <f t="shared" si="23"/>
        <v>110_GA_00</v>
      </c>
      <c r="I736">
        <f>IF(B736=2012,IF(D736="00",K736,VLOOKUP(H736,district_latlong_lookup!$A$1:$F$439,5,FALSE)),0)</f>
        <v>0</v>
      </c>
      <c r="J736">
        <f>IF(B736=2012,IF(D736="00",L736,VLOOKUP(H736,district_latlong_lookup!$A$1:$F$439,6,FALSE)),0)</f>
        <v>0</v>
      </c>
      <c r="K736">
        <f>VLOOKUP(E736&amp;"*",state_latlong_lookup!$A$1:$D$56,3,FALSE)</f>
        <v>32.986600000000003</v>
      </c>
      <c r="L736">
        <f>VLOOKUP(E736&amp;"*",state_latlong_lookup!$A$1:$D$56,4,FALSE)</f>
        <v>-83.648700000000005</v>
      </c>
      <c r="M736">
        <v>200</v>
      </c>
      <c r="N736" t="str">
        <f t="shared" si="22"/>
        <v>Republican</v>
      </c>
      <c r="O736" t="s">
        <v>350</v>
      </c>
      <c r="P736">
        <v>0.50900000000000001</v>
      </c>
      <c r="Q736">
        <v>10000</v>
      </c>
    </row>
    <row r="737" spans="1:18">
      <c r="A737">
        <v>110</v>
      </c>
      <c r="B737">
        <f>VLOOKUP(A737,year_congress_lookup!$A$1:$B$10,2)</f>
        <v>2008</v>
      </c>
      <c r="C737">
        <v>29909</v>
      </c>
      <c r="D737" s="1" t="s">
        <v>1794</v>
      </c>
      <c r="E737" t="s">
        <v>4</v>
      </c>
      <c r="F737" t="str">
        <f>VLOOKUP(E737&amp;"*",state_latlong_lookup!$A$1:$D$56,2,FALSE)</f>
        <v>GA</v>
      </c>
      <c r="G737" t="str">
        <f>VLOOKUP(E737&amp;"*",state_latlong_lookup!$A$1:$D$56,1,FALSE)</f>
        <v>GEORGIA</v>
      </c>
      <c r="H737" t="str">
        <f t="shared" si="23"/>
        <v>110_GA_00</v>
      </c>
      <c r="I737">
        <f>IF(B737=2012,IF(D737="00",K737,VLOOKUP(H737,district_latlong_lookup!$A$1:$F$439,5,FALSE)),0)</f>
        <v>0</v>
      </c>
      <c r="J737">
        <f>IF(B737=2012,IF(D737="00",L737,VLOOKUP(H737,district_latlong_lookup!$A$1:$F$439,6,FALSE)),0)</f>
        <v>0</v>
      </c>
      <c r="K737">
        <f>VLOOKUP(E737&amp;"*",state_latlong_lookup!$A$1:$D$56,3,FALSE)</f>
        <v>32.986600000000003</v>
      </c>
      <c r="L737">
        <f>VLOOKUP(E737&amp;"*",state_latlong_lookup!$A$1:$D$56,4,FALSE)</f>
        <v>-83.648700000000005</v>
      </c>
      <c r="M737">
        <v>200</v>
      </c>
      <c r="N737" t="str">
        <f t="shared" si="22"/>
        <v>Republican</v>
      </c>
      <c r="O737" t="s">
        <v>359</v>
      </c>
      <c r="P737">
        <v>0.47899999999999998</v>
      </c>
      <c r="Q737">
        <v>376000</v>
      </c>
      <c r="R737" t="s">
        <v>1401</v>
      </c>
    </row>
    <row r="738" spans="1:18">
      <c r="A738">
        <v>110</v>
      </c>
      <c r="B738">
        <f>VLOOKUP(A738,year_congress_lookup!$A$1:$B$10,2)</f>
        <v>2008</v>
      </c>
      <c r="C738">
        <v>14400</v>
      </c>
      <c r="D738" s="1" t="s">
        <v>1794</v>
      </c>
      <c r="E738" t="s">
        <v>201</v>
      </c>
      <c r="F738" t="str">
        <f>VLOOKUP(E738&amp;"*",state_latlong_lookup!$A$1:$D$56,2,FALSE)</f>
        <v>HI</v>
      </c>
      <c r="G738" t="str">
        <f>VLOOKUP(E738&amp;"*",state_latlong_lookup!$A$1:$D$56,1,FALSE)</f>
        <v>HAWAII</v>
      </c>
      <c r="H738" t="str">
        <f t="shared" si="23"/>
        <v>110_HI_00</v>
      </c>
      <c r="I738">
        <f>IF(B738=2012,IF(D738="00",K738,VLOOKUP(H738,district_latlong_lookup!$A$1:$F$439,5,FALSE)),0)</f>
        <v>0</v>
      </c>
      <c r="J738">
        <f>IF(B738=2012,IF(D738="00",L738,VLOOKUP(H738,district_latlong_lookup!$A$1:$F$439,6,FALSE)),0)</f>
        <v>0</v>
      </c>
      <c r="K738">
        <f>VLOOKUP(E738&amp;"*",state_latlong_lookup!$A$1:$D$56,3,FALSE)</f>
        <v>21.1098</v>
      </c>
      <c r="L738">
        <f>VLOOKUP(E738&amp;"*",state_latlong_lookup!$A$1:$D$56,4,FALSE)</f>
        <v>-157.53110000000001</v>
      </c>
      <c r="M738">
        <v>100</v>
      </c>
      <c r="N738" t="str">
        <f t="shared" si="22"/>
        <v>Democrat</v>
      </c>
      <c r="O738" t="s">
        <v>245</v>
      </c>
      <c r="P738">
        <v>-0.44700000000000001</v>
      </c>
      <c r="Q738">
        <v>347000</v>
      </c>
      <c r="R738" t="s">
        <v>1402</v>
      </c>
    </row>
    <row r="739" spans="1:18">
      <c r="A739">
        <v>110</v>
      </c>
      <c r="B739">
        <f>VLOOKUP(A739,year_congress_lookup!$A$1:$B$10,2)</f>
        <v>2008</v>
      </c>
      <c r="C739">
        <v>4812</v>
      </c>
      <c r="D739" s="1" t="s">
        <v>1794</v>
      </c>
      <c r="E739" t="s">
        <v>201</v>
      </c>
      <c r="F739" t="str">
        <f>VLOOKUP(E739&amp;"*",state_latlong_lookup!$A$1:$D$56,2,FALSE)</f>
        <v>HI</v>
      </c>
      <c r="G739" t="str">
        <f>VLOOKUP(E739&amp;"*",state_latlong_lookup!$A$1:$D$56,1,FALSE)</f>
        <v>HAWAII</v>
      </c>
      <c r="H739" t="str">
        <f t="shared" si="23"/>
        <v>110_HI_00</v>
      </c>
      <c r="I739">
        <f>IF(B739=2012,IF(D739="00",K739,VLOOKUP(H739,district_latlong_lookup!$A$1:$F$439,5,FALSE)),0)</f>
        <v>0</v>
      </c>
      <c r="J739">
        <f>IF(B739=2012,IF(D739="00",L739,VLOOKUP(H739,district_latlong_lookup!$A$1:$F$439,6,FALSE)),0)</f>
        <v>0</v>
      </c>
      <c r="K739">
        <f>VLOOKUP(E739&amp;"*",state_latlong_lookup!$A$1:$D$56,3,FALSE)</f>
        <v>21.1098</v>
      </c>
      <c r="L739">
        <f>VLOOKUP(E739&amp;"*",state_latlong_lookup!$A$1:$D$56,4,FALSE)</f>
        <v>-157.53110000000001</v>
      </c>
      <c r="M739">
        <v>100</v>
      </c>
      <c r="N739" t="str">
        <f t="shared" si="22"/>
        <v>Democrat</v>
      </c>
      <c r="O739" t="s">
        <v>204</v>
      </c>
      <c r="P739">
        <v>-0.35899999999999999</v>
      </c>
      <c r="Q739">
        <v>10000</v>
      </c>
    </row>
    <row r="740" spans="1:18">
      <c r="A740">
        <v>110</v>
      </c>
      <c r="B740">
        <f>VLOOKUP(A740,year_congress_lookup!$A$1:$B$10,2)</f>
        <v>2008</v>
      </c>
      <c r="C740">
        <v>14809</v>
      </c>
      <c r="D740" s="1" t="s">
        <v>1794</v>
      </c>
      <c r="E740" t="s">
        <v>125</v>
      </c>
      <c r="F740" t="str">
        <f>VLOOKUP(E740&amp;"*",state_latlong_lookup!$A$1:$D$56,2,FALSE)</f>
        <v>ID</v>
      </c>
      <c r="G740" t="str">
        <f>VLOOKUP(E740&amp;"*",state_latlong_lookup!$A$1:$D$56,1,FALSE)</f>
        <v>IDAHO</v>
      </c>
      <c r="H740" t="str">
        <f t="shared" si="23"/>
        <v>110_ID_00</v>
      </c>
      <c r="I740">
        <f>IF(B740=2012,IF(D740="00",K740,VLOOKUP(H740,district_latlong_lookup!$A$1:$F$439,5,FALSE)),0)</f>
        <v>0</v>
      </c>
      <c r="J740">
        <f>IF(B740=2012,IF(D740="00",L740,VLOOKUP(H740,district_latlong_lookup!$A$1:$F$439,6,FALSE)),0)</f>
        <v>0</v>
      </c>
      <c r="K740">
        <f>VLOOKUP(E740&amp;"*",state_latlong_lookup!$A$1:$D$56,3,FALSE)</f>
        <v>44.239400000000003</v>
      </c>
      <c r="L740">
        <f>VLOOKUP(E740&amp;"*",state_latlong_lookup!$A$1:$D$56,4,FALSE)</f>
        <v>-114.5103</v>
      </c>
      <c r="M740">
        <v>200</v>
      </c>
      <c r="N740" t="str">
        <f t="shared" si="22"/>
        <v>Republican</v>
      </c>
      <c r="O740" t="s">
        <v>259</v>
      </c>
      <c r="P740">
        <v>0.438</v>
      </c>
      <c r="Q740">
        <v>10000</v>
      </c>
    </row>
    <row r="741" spans="1:18">
      <c r="A741">
        <v>110</v>
      </c>
      <c r="B741">
        <f>VLOOKUP(A741,year_congress_lookup!$A$1:$B$10,2)</f>
        <v>2008</v>
      </c>
      <c r="C741">
        <v>29345</v>
      </c>
      <c r="D741" s="1" t="s">
        <v>1794</v>
      </c>
      <c r="E741" t="s">
        <v>125</v>
      </c>
      <c r="F741" t="str">
        <f>VLOOKUP(E741&amp;"*",state_latlong_lookup!$A$1:$D$56,2,FALSE)</f>
        <v>ID</v>
      </c>
      <c r="G741" t="str">
        <f>VLOOKUP(E741&amp;"*",state_latlong_lookup!$A$1:$D$56,1,FALSE)</f>
        <v>IDAHO</v>
      </c>
      <c r="H741" t="str">
        <f t="shared" si="23"/>
        <v>110_ID_00</v>
      </c>
      <c r="I741">
        <f>IF(B741=2012,IF(D741="00",K741,VLOOKUP(H741,district_latlong_lookup!$A$1:$F$439,5,FALSE)),0)</f>
        <v>0</v>
      </c>
      <c r="J741">
        <f>IF(B741=2012,IF(D741="00",L741,VLOOKUP(H741,district_latlong_lookup!$A$1:$F$439,6,FALSE)),0)</f>
        <v>0</v>
      </c>
      <c r="K741">
        <f>VLOOKUP(E741&amp;"*",state_latlong_lookup!$A$1:$D$56,3,FALSE)</f>
        <v>44.239400000000003</v>
      </c>
      <c r="L741">
        <f>VLOOKUP(E741&amp;"*",state_latlong_lookup!$A$1:$D$56,4,FALSE)</f>
        <v>-114.5103</v>
      </c>
      <c r="M741">
        <v>200</v>
      </c>
      <c r="N741" t="str">
        <f t="shared" si="22"/>
        <v>Republican</v>
      </c>
      <c r="O741" t="s">
        <v>326</v>
      </c>
      <c r="P741">
        <v>0.54800000000000004</v>
      </c>
      <c r="Q741">
        <v>621000</v>
      </c>
      <c r="R741" t="s">
        <v>1403</v>
      </c>
    </row>
    <row r="742" spans="1:18">
      <c r="A742">
        <v>110</v>
      </c>
      <c r="B742">
        <f>VLOOKUP(A742,year_congress_lookup!$A$1:$B$10,2)</f>
        <v>2008</v>
      </c>
      <c r="C742">
        <v>15021</v>
      </c>
      <c r="D742" s="1" t="s">
        <v>1794</v>
      </c>
      <c r="E742" t="s">
        <v>46</v>
      </c>
      <c r="F742" t="str">
        <f>VLOOKUP(E742&amp;"*",state_latlong_lookup!$A$1:$D$56,2,FALSE)</f>
        <v>IL</v>
      </c>
      <c r="G742" t="str">
        <f>VLOOKUP(E742&amp;"*",state_latlong_lookup!$A$1:$D$56,1,FALSE)</f>
        <v>ILLINOIS</v>
      </c>
      <c r="H742" t="str">
        <f t="shared" si="23"/>
        <v>110_IL_00</v>
      </c>
      <c r="I742">
        <f>IF(B742=2012,IF(D742="00",K742,VLOOKUP(H742,district_latlong_lookup!$A$1:$F$439,5,FALSE)),0)</f>
        <v>0</v>
      </c>
      <c r="J742">
        <f>IF(B742=2012,IF(D742="00",L742,VLOOKUP(H742,district_latlong_lookup!$A$1:$F$439,6,FALSE)),0)</f>
        <v>0</v>
      </c>
      <c r="K742">
        <f>VLOOKUP(E742&amp;"*",state_latlong_lookup!$A$1:$D$56,3,FALSE)</f>
        <v>40.336300000000001</v>
      </c>
      <c r="L742">
        <f>VLOOKUP(E742&amp;"*",state_latlong_lookup!$A$1:$D$56,4,FALSE)</f>
        <v>-89.002200000000002</v>
      </c>
      <c r="M742">
        <v>100</v>
      </c>
      <c r="N742" t="str">
        <f t="shared" si="22"/>
        <v>Democrat</v>
      </c>
      <c r="O742" t="s">
        <v>316</v>
      </c>
      <c r="P742">
        <v>-0.505</v>
      </c>
      <c r="Q742">
        <v>1044000</v>
      </c>
      <c r="R742" t="s">
        <v>1404</v>
      </c>
    </row>
    <row r="743" spans="1:18">
      <c r="A743">
        <v>110</v>
      </c>
      <c r="B743">
        <f>VLOOKUP(A743,year_congress_lookup!$A$1:$B$10,2)</f>
        <v>2008</v>
      </c>
      <c r="C743">
        <v>40502</v>
      </c>
      <c r="D743" s="1" t="s">
        <v>1794</v>
      </c>
      <c r="E743" t="s">
        <v>46</v>
      </c>
      <c r="F743" t="str">
        <f>VLOOKUP(E743&amp;"*",state_latlong_lookup!$A$1:$D$56,2,FALSE)</f>
        <v>IL</v>
      </c>
      <c r="G743" t="str">
        <f>VLOOKUP(E743&amp;"*",state_latlong_lookup!$A$1:$D$56,1,FALSE)</f>
        <v>ILLINOIS</v>
      </c>
      <c r="H743" t="str">
        <f t="shared" si="23"/>
        <v>110_IL_00</v>
      </c>
      <c r="I743">
        <f>IF(B743=2012,IF(D743="00",K743,VLOOKUP(H743,district_latlong_lookup!$A$1:$F$439,5,FALSE)),0)</f>
        <v>0</v>
      </c>
      <c r="J743">
        <f>IF(B743=2012,IF(D743="00",L743,VLOOKUP(H743,district_latlong_lookup!$A$1:$F$439,6,FALSE)),0)</f>
        <v>0</v>
      </c>
      <c r="K743">
        <f>VLOOKUP(E743&amp;"*",state_latlong_lookup!$A$1:$D$56,3,FALSE)</f>
        <v>40.336300000000001</v>
      </c>
      <c r="L743">
        <f>VLOOKUP(E743&amp;"*",state_latlong_lookup!$A$1:$D$56,4,FALSE)</f>
        <v>-89.002200000000002</v>
      </c>
      <c r="M743">
        <v>100</v>
      </c>
      <c r="N743" t="str">
        <f t="shared" si="22"/>
        <v>Democrat</v>
      </c>
      <c r="O743" t="s">
        <v>360</v>
      </c>
      <c r="P743">
        <v>-0.41099999999999998</v>
      </c>
      <c r="Q743">
        <v>10000</v>
      </c>
    </row>
    <row r="744" spans="1:18">
      <c r="A744">
        <v>110</v>
      </c>
      <c r="B744">
        <f>VLOOKUP(A744,year_congress_lookup!$A$1:$B$10,2)</f>
        <v>2008</v>
      </c>
      <c r="C744">
        <v>49901</v>
      </c>
      <c r="D744" s="1" t="s">
        <v>1794</v>
      </c>
      <c r="E744" t="s">
        <v>45</v>
      </c>
      <c r="F744" t="str">
        <f>VLOOKUP(E744&amp;"*",state_latlong_lookup!$A$1:$D$56,2,FALSE)</f>
        <v>IN</v>
      </c>
      <c r="G744" t="str">
        <f>VLOOKUP(E744&amp;"*",state_latlong_lookup!$A$1:$D$56,1,FALSE)</f>
        <v>INDIANA</v>
      </c>
      <c r="H744" t="str">
        <f t="shared" si="23"/>
        <v>110_IN_00</v>
      </c>
      <c r="I744">
        <f>IF(B744=2012,IF(D744="00",K744,VLOOKUP(H744,district_latlong_lookup!$A$1:$F$439,5,FALSE)),0)</f>
        <v>0</v>
      </c>
      <c r="J744">
        <f>IF(B744=2012,IF(D744="00",L744,VLOOKUP(H744,district_latlong_lookup!$A$1:$F$439,6,FALSE)),0)</f>
        <v>0</v>
      </c>
      <c r="K744">
        <f>VLOOKUP(E744&amp;"*",state_latlong_lookup!$A$1:$D$56,3,FALSE)</f>
        <v>39.864699999999999</v>
      </c>
      <c r="L744">
        <f>VLOOKUP(E744&amp;"*",state_latlong_lookup!$A$1:$D$56,4,FALSE)</f>
        <v>-86.260400000000004</v>
      </c>
      <c r="M744">
        <v>100</v>
      </c>
      <c r="N744" t="str">
        <f t="shared" si="22"/>
        <v>Democrat</v>
      </c>
      <c r="O744" t="s">
        <v>205</v>
      </c>
      <c r="P744">
        <v>-0.14899999999999999</v>
      </c>
      <c r="Q744">
        <v>6155000</v>
      </c>
      <c r="R744" t="s">
        <v>1405</v>
      </c>
    </row>
    <row r="745" spans="1:18">
      <c r="A745">
        <v>110</v>
      </c>
      <c r="B745">
        <f>VLOOKUP(A745,year_congress_lookup!$A$1:$B$10,2)</f>
        <v>2008</v>
      </c>
      <c r="C745">
        <v>14506</v>
      </c>
      <c r="D745" s="1" t="s">
        <v>1794</v>
      </c>
      <c r="E745" t="s">
        <v>45</v>
      </c>
      <c r="F745" t="str">
        <f>VLOOKUP(E745&amp;"*",state_latlong_lookup!$A$1:$D$56,2,FALSE)</f>
        <v>IN</v>
      </c>
      <c r="G745" t="str">
        <f>VLOOKUP(E745&amp;"*",state_latlong_lookup!$A$1:$D$56,1,FALSE)</f>
        <v>INDIANA</v>
      </c>
      <c r="H745" t="str">
        <f t="shared" si="23"/>
        <v>110_IN_00</v>
      </c>
      <c r="I745">
        <f>IF(B745=2012,IF(D745="00",K745,VLOOKUP(H745,district_latlong_lookup!$A$1:$F$439,5,FALSE)),0)</f>
        <v>0</v>
      </c>
      <c r="J745">
        <f>IF(B745=2012,IF(D745="00",L745,VLOOKUP(H745,district_latlong_lookup!$A$1:$F$439,6,FALSE)),0)</f>
        <v>0</v>
      </c>
      <c r="K745">
        <f>VLOOKUP(E745&amp;"*",state_latlong_lookup!$A$1:$D$56,3,FALSE)</f>
        <v>39.864699999999999</v>
      </c>
      <c r="L745">
        <f>VLOOKUP(E745&amp;"*",state_latlong_lookup!$A$1:$D$56,4,FALSE)</f>
        <v>-86.260400000000004</v>
      </c>
      <c r="M745">
        <v>200</v>
      </c>
      <c r="N745" t="str">
        <f t="shared" si="22"/>
        <v>Republican</v>
      </c>
      <c r="O745" t="s">
        <v>227</v>
      </c>
      <c r="P745">
        <v>0.249</v>
      </c>
      <c r="Q745">
        <v>380500</v>
      </c>
      <c r="R745" t="s">
        <v>1406</v>
      </c>
    </row>
    <row r="746" spans="1:18">
      <c r="A746">
        <v>110</v>
      </c>
      <c r="B746">
        <f>VLOOKUP(A746,year_congress_lookup!$A$1:$B$10,2)</f>
        <v>2008</v>
      </c>
      <c r="C746">
        <v>14226</v>
      </c>
      <c r="D746" s="1" t="s">
        <v>1794</v>
      </c>
      <c r="E746" t="s">
        <v>84</v>
      </c>
      <c r="F746" t="str">
        <f>VLOOKUP(E746&amp;"*",state_latlong_lookup!$A$1:$D$56,2,FALSE)</f>
        <v>IA</v>
      </c>
      <c r="G746" t="str">
        <f>VLOOKUP(E746&amp;"*",state_latlong_lookup!$A$1:$D$56,1,FALSE)</f>
        <v>IOWA</v>
      </c>
      <c r="H746" t="str">
        <f t="shared" si="23"/>
        <v>110_IA_00</v>
      </c>
      <c r="I746">
        <f>IF(B746=2012,IF(D746="00",K746,VLOOKUP(H746,district_latlong_lookup!$A$1:$F$439,5,FALSE)),0)</f>
        <v>0</v>
      </c>
      <c r="J746">
        <f>IF(B746=2012,IF(D746="00",L746,VLOOKUP(H746,district_latlong_lookup!$A$1:$F$439,6,FALSE)),0)</f>
        <v>0</v>
      </c>
      <c r="K746">
        <f>VLOOKUP(E746&amp;"*",state_latlong_lookup!$A$1:$D$56,3,FALSE)</f>
        <v>42.004600000000003</v>
      </c>
      <c r="L746">
        <f>VLOOKUP(E746&amp;"*",state_latlong_lookup!$A$1:$D$56,4,FALSE)</f>
        <v>-93.213999999999999</v>
      </c>
      <c r="M746">
        <v>200</v>
      </c>
      <c r="N746" t="str">
        <f t="shared" si="22"/>
        <v>Republican</v>
      </c>
      <c r="O746" t="s">
        <v>261</v>
      </c>
      <c r="P746">
        <v>0.42199999999999999</v>
      </c>
      <c r="Q746">
        <v>1317500</v>
      </c>
      <c r="R746" t="s">
        <v>1407</v>
      </c>
    </row>
    <row r="747" spans="1:18">
      <c r="A747">
        <v>110</v>
      </c>
      <c r="B747">
        <f>VLOOKUP(A747,year_congress_lookup!$A$1:$B$10,2)</f>
        <v>2008</v>
      </c>
      <c r="C747">
        <v>14230</v>
      </c>
      <c r="D747" s="1" t="s">
        <v>1794</v>
      </c>
      <c r="E747" t="s">
        <v>84</v>
      </c>
      <c r="F747" t="str">
        <f>VLOOKUP(E747&amp;"*",state_latlong_lookup!$A$1:$D$56,2,FALSE)</f>
        <v>IA</v>
      </c>
      <c r="G747" t="str">
        <f>VLOOKUP(E747&amp;"*",state_latlong_lookup!$A$1:$D$56,1,FALSE)</f>
        <v>IOWA</v>
      </c>
      <c r="H747" t="str">
        <f t="shared" si="23"/>
        <v>110_IA_00</v>
      </c>
      <c r="I747">
        <f>IF(B747=2012,IF(D747="00",K747,VLOOKUP(H747,district_latlong_lookup!$A$1:$F$439,5,FALSE)),0)</f>
        <v>0</v>
      </c>
      <c r="J747">
        <f>IF(B747=2012,IF(D747="00",L747,VLOOKUP(H747,district_latlong_lookup!$A$1:$F$439,6,FALSE)),0)</f>
        <v>0</v>
      </c>
      <c r="K747">
        <f>VLOOKUP(E747&amp;"*",state_latlong_lookup!$A$1:$D$56,3,FALSE)</f>
        <v>42.004600000000003</v>
      </c>
      <c r="L747">
        <f>VLOOKUP(E747&amp;"*",state_latlong_lookup!$A$1:$D$56,4,FALSE)</f>
        <v>-93.213999999999999</v>
      </c>
      <c r="M747">
        <v>100</v>
      </c>
      <c r="N747" t="str">
        <f t="shared" si="22"/>
        <v>Democrat</v>
      </c>
      <c r="O747" t="s">
        <v>262</v>
      </c>
      <c r="P747">
        <v>-0.50700000000000001</v>
      </c>
      <c r="Q747">
        <v>1276500</v>
      </c>
      <c r="R747" t="s">
        <v>1408</v>
      </c>
    </row>
    <row r="748" spans="1:18">
      <c r="A748">
        <v>110</v>
      </c>
      <c r="B748">
        <f>VLOOKUP(A748,year_congress_lookup!$A$1:$B$10,2)</f>
        <v>2008</v>
      </c>
      <c r="C748">
        <v>29523</v>
      </c>
      <c r="D748" s="1" t="s">
        <v>1794</v>
      </c>
      <c r="E748" t="s">
        <v>105</v>
      </c>
      <c r="F748" t="str">
        <f>VLOOKUP(E748&amp;"*",state_latlong_lookup!$A$1:$D$56,2,FALSE)</f>
        <v>KS</v>
      </c>
      <c r="G748" t="str">
        <f>VLOOKUP(E748&amp;"*",state_latlong_lookup!$A$1:$D$56,1,FALSE)</f>
        <v>KANSAS</v>
      </c>
      <c r="H748" t="str">
        <f t="shared" si="23"/>
        <v>110_KS_00</v>
      </c>
      <c r="I748">
        <f>IF(B748=2012,IF(D748="00",K748,VLOOKUP(H748,district_latlong_lookup!$A$1:$F$439,5,FALSE)),0)</f>
        <v>0</v>
      </c>
      <c r="J748">
        <f>IF(B748=2012,IF(D748="00",L748,VLOOKUP(H748,district_latlong_lookup!$A$1:$F$439,6,FALSE)),0)</f>
        <v>0</v>
      </c>
      <c r="K748">
        <f>VLOOKUP(E748&amp;"*",state_latlong_lookup!$A$1:$D$56,3,FALSE)</f>
        <v>38.511099999999999</v>
      </c>
      <c r="L748">
        <f>VLOOKUP(E748&amp;"*",state_latlong_lookup!$A$1:$D$56,4,FALSE)</f>
        <v>-96.8005</v>
      </c>
      <c r="M748">
        <v>200</v>
      </c>
      <c r="N748" t="str">
        <f t="shared" si="22"/>
        <v>Republican</v>
      </c>
      <c r="O748" t="s">
        <v>317</v>
      </c>
      <c r="P748">
        <v>0.42599999999999999</v>
      </c>
      <c r="Q748">
        <v>10000</v>
      </c>
    </row>
    <row r="749" spans="1:18">
      <c r="A749">
        <v>110</v>
      </c>
      <c r="B749">
        <f>VLOOKUP(A749,year_congress_lookup!$A$1:$B$10,2)</f>
        <v>2008</v>
      </c>
      <c r="C749">
        <v>14852</v>
      </c>
      <c r="D749" s="1" t="s">
        <v>1794</v>
      </c>
      <c r="E749" t="s">
        <v>105</v>
      </c>
      <c r="F749" t="str">
        <f>VLOOKUP(E749&amp;"*",state_latlong_lookup!$A$1:$D$56,2,FALSE)</f>
        <v>KS</v>
      </c>
      <c r="G749" t="str">
        <f>VLOOKUP(E749&amp;"*",state_latlong_lookup!$A$1:$D$56,1,FALSE)</f>
        <v>KANSAS</v>
      </c>
      <c r="H749" t="str">
        <f t="shared" si="23"/>
        <v>110_KS_00</v>
      </c>
      <c r="I749">
        <f>IF(B749=2012,IF(D749="00",K749,VLOOKUP(H749,district_latlong_lookup!$A$1:$F$439,5,FALSE)),0)</f>
        <v>0</v>
      </c>
      <c r="J749">
        <f>IF(B749=2012,IF(D749="00",L749,VLOOKUP(H749,district_latlong_lookup!$A$1:$F$439,6,FALSE)),0)</f>
        <v>0</v>
      </c>
      <c r="K749">
        <f>VLOOKUP(E749&amp;"*",state_latlong_lookup!$A$1:$D$56,3,FALSE)</f>
        <v>38.511099999999999</v>
      </c>
      <c r="L749">
        <f>VLOOKUP(E749&amp;"*",state_latlong_lookup!$A$1:$D$56,4,FALSE)</f>
        <v>-96.8005</v>
      </c>
      <c r="M749">
        <v>200</v>
      </c>
      <c r="N749" t="str">
        <f t="shared" si="22"/>
        <v>Republican</v>
      </c>
      <c r="O749" t="s">
        <v>318</v>
      </c>
      <c r="P749">
        <v>0.42</v>
      </c>
      <c r="Q749">
        <v>1078000</v>
      </c>
      <c r="R749" t="s">
        <v>1409</v>
      </c>
    </row>
    <row r="750" spans="1:18">
      <c r="A750">
        <v>110</v>
      </c>
      <c r="B750">
        <f>VLOOKUP(A750,year_congress_lookup!$A$1:$B$10,2)</f>
        <v>2008</v>
      </c>
      <c r="C750">
        <v>15406</v>
      </c>
      <c r="D750" s="1" t="s">
        <v>1794</v>
      </c>
      <c r="E750" t="s">
        <v>25</v>
      </c>
      <c r="F750" t="str">
        <f>VLOOKUP(E750&amp;"*",state_latlong_lookup!$A$1:$D$56,2,FALSE)</f>
        <v>KY</v>
      </c>
      <c r="G750" t="str">
        <f>VLOOKUP(E750&amp;"*",state_latlong_lookup!$A$1:$D$56,1,FALSE)</f>
        <v>KENTUCKY</v>
      </c>
      <c r="H750" t="str">
        <f t="shared" si="23"/>
        <v>110_KY_00</v>
      </c>
      <c r="I750">
        <f>IF(B750=2012,IF(D750="00",K750,VLOOKUP(H750,district_latlong_lookup!$A$1:$F$439,5,FALSE)),0)</f>
        <v>0</v>
      </c>
      <c r="J750">
        <f>IF(B750=2012,IF(D750="00",L750,VLOOKUP(H750,district_latlong_lookup!$A$1:$F$439,6,FALSE)),0)</f>
        <v>0</v>
      </c>
      <c r="K750">
        <f>VLOOKUP(E750&amp;"*",state_latlong_lookup!$A$1:$D$56,3,FALSE)</f>
        <v>37.668999999999997</v>
      </c>
      <c r="L750">
        <f>VLOOKUP(E750&amp;"*",state_latlong_lookup!$A$1:$D$56,4,FALSE)</f>
        <v>-84.651399999999995</v>
      </c>
      <c r="M750">
        <v>200</v>
      </c>
      <c r="N750" t="str">
        <f t="shared" si="22"/>
        <v>Republican</v>
      </c>
      <c r="O750" t="s">
        <v>327</v>
      </c>
      <c r="P750">
        <v>0.64900000000000002</v>
      </c>
      <c r="Q750">
        <v>1000000</v>
      </c>
      <c r="R750" t="s">
        <v>1410</v>
      </c>
    </row>
    <row r="751" spans="1:18">
      <c r="A751">
        <v>110</v>
      </c>
      <c r="B751">
        <f>VLOOKUP(A751,year_congress_lookup!$A$1:$B$10,2)</f>
        <v>2008</v>
      </c>
      <c r="C751">
        <v>14921</v>
      </c>
      <c r="D751" s="1" t="s">
        <v>1794</v>
      </c>
      <c r="E751" t="s">
        <v>25</v>
      </c>
      <c r="F751" t="str">
        <f>VLOOKUP(E751&amp;"*",state_latlong_lookup!$A$1:$D$56,2,FALSE)</f>
        <v>KY</v>
      </c>
      <c r="G751" t="str">
        <f>VLOOKUP(E751&amp;"*",state_latlong_lookup!$A$1:$D$56,1,FALSE)</f>
        <v>KENTUCKY</v>
      </c>
      <c r="H751" t="str">
        <f t="shared" si="23"/>
        <v>110_KY_00</v>
      </c>
      <c r="I751">
        <f>IF(B751=2012,IF(D751="00",K751,VLOOKUP(H751,district_latlong_lookup!$A$1:$F$439,5,FALSE)),0)</f>
        <v>0</v>
      </c>
      <c r="J751">
        <f>IF(B751=2012,IF(D751="00",L751,VLOOKUP(H751,district_latlong_lookup!$A$1:$F$439,6,FALSE)),0)</f>
        <v>0</v>
      </c>
      <c r="K751">
        <f>VLOOKUP(E751&amp;"*",state_latlong_lookup!$A$1:$D$56,3,FALSE)</f>
        <v>37.668999999999997</v>
      </c>
      <c r="L751">
        <f>VLOOKUP(E751&amp;"*",state_latlong_lookup!$A$1:$D$56,4,FALSE)</f>
        <v>-84.651399999999995</v>
      </c>
      <c r="M751">
        <v>200</v>
      </c>
      <c r="N751" t="str">
        <f t="shared" si="22"/>
        <v>Republican</v>
      </c>
      <c r="O751" t="s">
        <v>126</v>
      </c>
      <c r="P751">
        <v>0.49199999999999999</v>
      </c>
      <c r="Q751">
        <v>1162000</v>
      </c>
      <c r="R751" t="s">
        <v>1411</v>
      </c>
    </row>
    <row r="752" spans="1:18">
      <c r="A752">
        <v>110</v>
      </c>
      <c r="B752">
        <f>VLOOKUP(A752,year_congress_lookup!$A$1:$B$10,2)</f>
        <v>2008</v>
      </c>
      <c r="C752">
        <v>29918</v>
      </c>
      <c r="D752" s="1" t="s">
        <v>1794</v>
      </c>
      <c r="E752" t="s">
        <v>42</v>
      </c>
      <c r="F752" t="str">
        <f>VLOOKUP(E752&amp;"*",state_latlong_lookup!$A$1:$D$56,2,FALSE)</f>
        <v>LA</v>
      </c>
      <c r="G752" t="str">
        <f>VLOOKUP(E752&amp;"*",state_latlong_lookup!$A$1:$D$56,1,FALSE)</f>
        <v>LOUISIANNA</v>
      </c>
      <c r="H752" t="str">
        <f t="shared" si="23"/>
        <v>110_LA_00</v>
      </c>
      <c r="I752">
        <f>IF(B752=2012,IF(D752="00",K752,VLOOKUP(H752,district_latlong_lookup!$A$1:$F$439,5,FALSE)),0)</f>
        <v>0</v>
      </c>
      <c r="J752">
        <f>IF(B752=2012,IF(D752="00",L752,VLOOKUP(H752,district_latlong_lookup!$A$1:$F$439,6,FALSE)),0)</f>
        <v>0</v>
      </c>
      <c r="K752">
        <f>VLOOKUP(E752&amp;"*",state_latlong_lookup!$A$1:$D$56,3,FALSE)</f>
        <v>31.180099999999999</v>
      </c>
      <c r="L752">
        <f>VLOOKUP(E752&amp;"*",state_latlong_lookup!$A$1:$D$56,4,FALSE)</f>
        <v>-91.874899999999997</v>
      </c>
      <c r="M752">
        <v>200</v>
      </c>
      <c r="N752" t="str">
        <f t="shared" si="22"/>
        <v>Republican</v>
      </c>
      <c r="O752" t="s">
        <v>361</v>
      </c>
      <c r="P752">
        <v>0.623</v>
      </c>
      <c r="Q752">
        <v>625000</v>
      </c>
      <c r="R752" t="s">
        <v>1412</v>
      </c>
    </row>
    <row r="753" spans="1:18">
      <c r="A753">
        <v>110</v>
      </c>
      <c r="B753">
        <f>VLOOKUP(A753,year_congress_lookup!$A$1:$B$10,2)</f>
        <v>2008</v>
      </c>
      <c r="C753">
        <v>49702</v>
      </c>
      <c r="D753" s="1" t="s">
        <v>1794</v>
      </c>
      <c r="E753" t="s">
        <v>42</v>
      </c>
      <c r="F753" t="str">
        <f>VLOOKUP(E753&amp;"*",state_latlong_lookup!$A$1:$D$56,2,FALSE)</f>
        <v>LA</v>
      </c>
      <c r="G753" t="str">
        <f>VLOOKUP(E753&amp;"*",state_latlong_lookup!$A$1:$D$56,1,FALSE)</f>
        <v>LOUISIANNA</v>
      </c>
      <c r="H753" t="str">
        <f t="shared" si="23"/>
        <v>110_LA_00</v>
      </c>
      <c r="I753">
        <f>IF(B753=2012,IF(D753="00",K753,VLOOKUP(H753,district_latlong_lookup!$A$1:$F$439,5,FALSE)),0)</f>
        <v>0</v>
      </c>
      <c r="J753">
        <f>IF(B753=2012,IF(D753="00",L753,VLOOKUP(H753,district_latlong_lookup!$A$1:$F$439,6,FALSE)),0)</f>
        <v>0</v>
      </c>
      <c r="K753">
        <f>VLOOKUP(E753&amp;"*",state_latlong_lookup!$A$1:$D$56,3,FALSE)</f>
        <v>31.180099999999999</v>
      </c>
      <c r="L753">
        <f>VLOOKUP(E753&amp;"*",state_latlong_lookup!$A$1:$D$56,4,FALSE)</f>
        <v>-91.874899999999997</v>
      </c>
      <c r="M753">
        <v>100</v>
      </c>
      <c r="N753" t="str">
        <f t="shared" si="22"/>
        <v>Democrat</v>
      </c>
      <c r="O753" t="s">
        <v>319</v>
      </c>
      <c r="P753">
        <v>-0.23899999999999999</v>
      </c>
      <c r="Q753">
        <v>544500</v>
      </c>
      <c r="R753" t="s">
        <v>1413</v>
      </c>
    </row>
    <row r="754" spans="1:18">
      <c r="A754">
        <v>110</v>
      </c>
      <c r="B754">
        <f>VLOOKUP(A754,year_congress_lookup!$A$1:$B$10,2)</f>
        <v>2008</v>
      </c>
      <c r="C754">
        <v>49703</v>
      </c>
      <c r="D754" s="1" t="s">
        <v>1794</v>
      </c>
      <c r="E754" t="s">
        <v>49</v>
      </c>
      <c r="F754" t="str">
        <f>VLOOKUP(E754&amp;"*",state_latlong_lookup!$A$1:$D$56,2,FALSE)</f>
        <v>ME</v>
      </c>
      <c r="G754" t="str">
        <f>VLOOKUP(E754&amp;"*",state_latlong_lookup!$A$1:$D$56,1,FALSE)</f>
        <v>MAINE</v>
      </c>
      <c r="H754" t="str">
        <f t="shared" si="23"/>
        <v>110_ME_00</v>
      </c>
      <c r="I754">
        <f>IF(B754=2012,IF(D754="00",K754,VLOOKUP(H754,district_latlong_lookup!$A$1:$F$439,5,FALSE)),0)</f>
        <v>0</v>
      </c>
      <c r="J754">
        <f>IF(B754=2012,IF(D754="00",L754,VLOOKUP(H754,district_latlong_lookup!$A$1:$F$439,6,FALSE)),0)</f>
        <v>0</v>
      </c>
      <c r="K754">
        <f>VLOOKUP(E754&amp;"*",state_latlong_lookup!$A$1:$D$56,3,FALSE)</f>
        <v>44.607399999999998</v>
      </c>
      <c r="L754">
        <f>VLOOKUP(E754&amp;"*",state_latlong_lookup!$A$1:$D$56,4,FALSE)</f>
        <v>-69.3977</v>
      </c>
      <c r="M754">
        <v>200</v>
      </c>
      <c r="N754" t="str">
        <f t="shared" si="22"/>
        <v>Republican</v>
      </c>
      <c r="O754" t="s">
        <v>320</v>
      </c>
      <c r="P754">
        <v>4.8000000000000001E-2</v>
      </c>
      <c r="Q754">
        <v>316000</v>
      </c>
      <c r="R754" t="s">
        <v>1414</v>
      </c>
    </row>
    <row r="755" spans="1:18">
      <c r="A755">
        <v>110</v>
      </c>
      <c r="B755">
        <f>VLOOKUP(A755,year_congress_lookup!$A$1:$B$10,2)</f>
        <v>2008</v>
      </c>
      <c r="C755">
        <v>14661</v>
      </c>
      <c r="D755" s="1" t="s">
        <v>1794</v>
      </c>
      <c r="E755" t="s">
        <v>49</v>
      </c>
      <c r="F755" t="str">
        <f>VLOOKUP(E755&amp;"*",state_latlong_lookup!$A$1:$D$56,2,FALSE)</f>
        <v>ME</v>
      </c>
      <c r="G755" t="str">
        <f>VLOOKUP(E755&amp;"*",state_latlong_lookup!$A$1:$D$56,1,FALSE)</f>
        <v>MAINE</v>
      </c>
      <c r="H755" t="str">
        <f t="shared" si="23"/>
        <v>110_ME_00</v>
      </c>
      <c r="I755">
        <f>IF(B755=2012,IF(D755="00",K755,VLOOKUP(H755,district_latlong_lookup!$A$1:$F$439,5,FALSE)),0)</f>
        <v>0</v>
      </c>
      <c r="J755">
        <f>IF(B755=2012,IF(D755="00",L755,VLOOKUP(H755,district_latlong_lookup!$A$1:$F$439,6,FALSE)),0)</f>
        <v>0</v>
      </c>
      <c r="K755">
        <f>VLOOKUP(E755&amp;"*",state_latlong_lookup!$A$1:$D$56,3,FALSE)</f>
        <v>44.607399999999998</v>
      </c>
      <c r="L755">
        <f>VLOOKUP(E755&amp;"*",state_latlong_lookup!$A$1:$D$56,4,FALSE)</f>
        <v>-69.3977</v>
      </c>
      <c r="M755">
        <v>200</v>
      </c>
      <c r="N755" t="str">
        <f t="shared" si="22"/>
        <v>Republican</v>
      </c>
      <c r="O755" t="s">
        <v>302</v>
      </c>
      <c r="P755">
        <v>4.2000000000000003E-2</v>
      </c>
      <c r="Q755">
        <v>10000</v>
      </c>
    </row>
    <row r="756" spans="1:18">
      <c r="A756">
        <v>110</v>
      </c>
      <c r="B756">
        <f>VLOOKUP(A756,year_congress_lookup!$A$1:$B$10,2)</f>
        <v>2008</v>
      </c>
      <c r="C756">
        <v>14440</v>
      </c>
      <c r="D756" s="1" t="s">
        <v>1794</v>
      </c>
      <c r="E756" t="s">
        <v>5</v>
      </c>
      <c r="F756" t="str">
        <f>VLOOKUP(E756&amp;"*",state_latlong_lookup!$A$1:$D$56,2,FALSE)</f>
        <v>MD</v>
      </c>
      <c r="G756" t="str">
        <f>VLOOKUP(E756&amp;"*",state_latlong_lookup!$A$1:$D$56,1,FALSE)</f>
        <v>MARYLAND</v>
      </c>
      <c r="H756" t="str">
        <f t="shared" si="23"/>
        <v>110_MD_00</v>
      </c>
      <c r="I756">
        <f>IF(B756=2012,IF(D756="00",K756,VLOOKUP(H756,district_latlong_lookup!$A$1:$F$439,5,FALSE)),0)</f>
        <v>0</v>
      </c>
      <c r="J756">
        <f>IF(B756=2012,IF(D756="00",L756,VLOOKUP(H756,district_latlong_lookup!$A$1:$F$439,6,FALSE)),0)</f>
        <v>0</v>
      </c>
      <c r="K756">
        <f>VLOOKUP(E756&amp;"*",state_latlong_lookup!$A$1:$D$56,3,FALSE)</f>
        <v>39.072400000000002</v>
      </c>
      <c r="L756">
        <f>VLOOKUP(E756&amp;"*",state_latlong_lookup!$A$1:$D$56,4,FALSE)</f>
        <v>-76.790199999999999</v>
      </c>
      <c r="M756">
        <v>100</v>
      </c>
      <c r="N756" t="str">
        <f t="shared" si="22"/>
        <v>Democrat</v>
      </c>
      <c r="O756" t="s">
        <v>266</v>
      </c>
      <c r="P756">
        <v>-0.40600000000000003</v>
      </c>
      <c r="Q756">
        <v>10000</v>
      </c>
    </row>
    <row r="757" spans="1:18">
      <c r="A757">
        <v>110</v>
      </c>
      <c r="B757">
        <f>VLOOKUP(A757,year_congress_lookup!$A$1:$B$10,2)</f>
        <v>2008</v>
      </c>
      <c r="C757">
        <v>15408</v>
      </c>
      <c r="D757" s="1" t="s">
        <v>1794</v>
      </c>
      <c r="E757" t="s">
        <v>5</v>
      </c>
      <c r="F757" t="str">
        <f>VLOOKUP(E757&amp;"*",state_latlong_lookup!$A$1:$D$56,2,FALSE)</f>
        <v>MD</v>
      </c>
      <c r="G757" t="str">
        <f>VLOOKUP(E757&amp;"*",state_latlong_lookup!$A$1:$D$56,1,FALSE)</f>
        <v>MARYLAND</v>
      </c>
      <c r="H757" t="str">
        <f t="shared" si="23"/>
        <v>110_MD_00</v>
      </c>
      <c r="I757">
        <f>IF(B757=2012,IF(D757="00",K757,VLOOKUP(H757,district_latlong_lookup!$A$1:$F$439,5,FALSE)),0)</f>
        <v>0</v>
      </c>
      <c r="J757">
        <f>IF(B757=2012,IF(D757="00",L757,VLOOKUP(H757,district_latlong_lookup!$A$1:$F$439,6,FALSE)),0)</f>
        <v>0</v>
      </c>
      <c r="K757">
        <f>VLOOKUP(E757&amp;"*",state_latlong_lookup!$A$1:$D$56,3,FALSE)</f>
        <v>39.072400000000002</v>
      </c>
      <c r="L757">
        <f>VLOOKUP(E757&amp;"*",state_latlong_lookup!$A$1:$D$56,4,FALSE)</f>
        <v>-76.790199999999999</v>
      </c>
      <c r="M757">
        <v>100</v>
      </c>
      <c r="N757" t="str">
        <f t="shared" si="22"/>
        <v>Democrat</v>
      </c>
      <c r="O757" t="s">
        <v>366</v>
      </c>
      <c r="P757">
        <v>-0.45400000000000001</v>
      </c>
      <c r="Q757">
        <v>476000</v>
      </c>
      <c r="R757" t="s">
        <v>1415</v>
      </c>
    </row>
    <row r="758" spans="1:18">
      <c r="A758">
        <v>110</v>
      </c>
      <c r="B758">
        <f>VLOOKUP(A758,year_congress_lookup!$A$1:$B$10,2)</f>
        <v>2008</v>
      </c>
      <c r="C758">
        <v>10808</v>
      </c>
      <c r="D758" s="1" t="s">
        <v>1794</v>
      </c>
      <c r="E758" t="s">
        <v>6</v>
      </c>
      <c r="F758" t="str">
        <f>VLOOKUP(E758&amp;"*",state_latlong_lookup!$A$1:$D$56,2,FALSE)</f>
        <v>MA</v>
      </c>
      <c r="G758" t="str">
        <f>VLOOKUP(E758&amp;"*",state_latlong_lookup!$A$1:$D$56,1,FALSE)</f>
        <v>MASSACHUSETTS</v>
      </c>
      <c r="H758" t="str">
        <f t="shared" si="23"/>
        <v>110_MA_00</v>
      </c>
      <c r="I758">
        <f>IF(B758=2012,IF(D758="00",K758,VLOOKUP(H758,district_latlong_lookup!$A$1:$F$439,5,FALSE)),0)</f>
        <v>0</v>
      </c>
      <c r="J758">
        <f>IF(B758=2012,IF(D758="00",L758,VLOOKUP(H758,district_latlong_lookup!$A$1:$F$439,6,FALSE)),0)</f>
        <v>0</v>
      </c>
      <c r="K758">
        <f>VLOOKUP(E758&amp;"*",state_latlong_lookup!$A$1:$D$56,3,FALSE)</f>
        <v>42.237299999999998</v>
      </c>
      <c r="L758">
        <f>VLOOKUP(E758&amp;"*",state_latlong_lookup!$A$1:$D$56,4,FALSE)</f>
        <v>-71.531400000000005</v>
      </c>
      <c r="M758">
        <v>100</v>
      </c>
      <c r="N758" t="str">
        <f t="shared" si="22"/>
        <v>Democrat</v>
      </c>
      <c r="O758" t="s">
        <v>247</v>
      </c>
      <c r="P758">
        <v>-0.495</v>
      </c>
      <c r="Q758">
        <v>606000</v>
      </c>
      <c r="R758" t="s">
        <v>1416</v>
      </c>
    </row>
    <row r="759" spans="1:18">
      <c r="A759">
        <v>110</v>
      </c>
      <c r="B759">
        <f>VLOOKUP(A759,year_congress_lookup!$A$1:$B$10,2)</f>
        <v>2008</v>
      </c>
      <c r="C759">
        <v>14920</v>
      </c>
      <c r="D759" s="1" t="s">
        <v>1794</v>
      </c>
      <c r="E759" t="s">
        <v>6</v>
      </c>
      <c r="F759" t="str">
        <f>VLOOKUP(E759&amp;"*",state_latlong_lookup!$A$1:$D$56,2,FALSE)</f>
        <v>MA</v>
      </c>
      <c r="G759" t="str">
        <f>VLOOKUP(E759&amp;"*",state_latlong_lookup!$A$1:$D$56,1,FALSE)</f>
        <v>MASSACHUSETTS</v>
      </c>
      <c r="H759" t="str">
        <f t="shared" si="23"/>
        <v>110_MA_00</v>
      </c>
      <c r="I759">
        <f>IF(B759=2012,IF(D759="00",K759,VLOOKUP(H759,district_latlong_lookup!$A$1:$F$439,5,FALSE)),0)</f>
        <v>0</v>
      </c>
      <c r="J759">
        <f>IF(B759=2012,IF(D759="00",L759,VLOOKUP(H759,district_latlong_lookup!$A$1:$F$439,6,FALSE)),0)</f>
        <v>0</v>
      </c>
      <c r="K759">
        <f>VLOOKUP(E759&amp;"*",state_latlong_lookup!$A$1:$D$56,3,FALSE)</f>
        <v>42.237299999999998</v>
      </c>
      <c r="L759">
        <f>VLOOKUP(E759&amp;"*",state_latlong_lookup!$A$1:$D$56,4,FALSE)</f>
        <v>-71.531400000000005</v>
      </c>
      <c r="M759">
        <v>100</v>
      </c>
      <c r="N759" t="str">
        <f t="shared" si="22"/>
        <v>Democrat</v>
      </c>
      <c r="O759" t="s">
        <v>267</v>
      </c>
      <c r="P759">
        <v>-0.41399999999999998</v>
      </c>
      <c r="Q759">
        <v>672000</v>
      </c>
      <c r="R759" t="s">
        <v>1417</v>
      </c>
    </row>
    <row r="760" spans="1:18">
      <c r="A760">
        <v>110</v>
      </c>
      <c r="B760">
        <f>VLOOKUP(A760,year_congress_lookup!$A$1:$B$10,2)</f>
        <v>2008</v>
      </c>
      <c r="C760">
        <v>29732</v>
      </c>
      <c r="D760" s="1" t="s">
        <v>1794</v>
      </c>
      <c r="E760" t="s">
        <v>64</v>
      </c>
      <c r="F760" t="str">
        <f>VLOOKUP(E760&amp;"*",state_latlong_lookup!$A$1:$D$56,2,FALSE)</f>
        <v>MI</v>
      </c>
      <c r="G760" t="str">
        <f>VLOOKUP(E760&amp;"*",state_latlong_lookup!$A$1:$D$56,1,FALSE)</f>
        <v>MICHIGAN</v>
      </c>
      <c r="H760" t="str">
        <f t="shared" si="23"/>
        <v>110_MI_00</v>
      </c>
      <c r="I760">
        <f>IF(B760=2012,IF(D760="00",K760,VLOOKUP(H760,district_latlong_lookup!$A$1:$F$439,5,FALSE)),0)</f>
        <v>0</v>
      </c>
      <c r="J760">
        <f>IF(B760=2012,IF(D760="00",L760,VLOOKUP(H760,district_latlong_lookup!$A$1:$F$439,6,FALSE)),0)</f>
        <v>0</v>
      </c>
      <c r="K760">
        <f>VLOOKUP(E760&amp;"*",state_latlong_lookup!$A$1:$D$56,3,FALSE)</f>
        <v>43.3504</v>
      </c>
      <c r="L760">
        <f>VLOOKUP(E760&amp;"*",state_latlong_lookup!$A$1:$D$56,4,FALSE)</f>
        <v>-84.560299999999998</v>
      </c>
      <c r="M760">
        <v>100</v>
      </c>
      <c r="N760" t="str">
        <f t="shared" si="22"/>
        <v>Democrat</v>
      </c>
      <c r="O760" t="s">
        <v>336</v>
      </c>
      <c r="P760">
        <v>-0.39800000000000002</v>
      </c>
      <c r="Q760">
        <v>9430000</v>
      </c>
      <c r="R760" t="s">
        <v>1418</v>
      </c>
    </row>
    <row r="761" spans="1:18">
      <c r="A761">
        <v>110</v>
      </c>
      <c r="B761">
        <f>VLOOKUP(A761,year_congress_lookup!$A$1:$B$10,2)</f>
        <v>2008</v>
      </c>
      <c r="C761">
        <v>14709</v>
      </c>
      <c r="D761" s="1" t="s">
        <v>1794</v>
      </c>
      <c r="E761" t="s">
        <v>64</v>
      </c>
      <c r="F761" t="str">
        <f>VLOOKUP(E761&amp;"*",state_latlong_lookup!$A$1:$D$56,2,FALSE)</f>
        <v>MI</v>
      </c>
      <c r="G761" t="str">
        <f>VLOOKUP(E761&amp;"*",state_latlong_lookup!$A$1:$D$56,1,FALSE)</f>
        <v>MICHIGAN</v>
      </c>
      <c r="H761" t="str">
        <f t="shared" si="23"/>
        <v>110_MI_00</v>
      </c>
      <c r="I761">
        <f>IF(B761=2012,IF(D761="00",K761,VLOOKUP(H761,district_latlong_lookup!$A$1:$F$439,5,FALSE)),0)</f>
        <v>0</v>
      </c>
      <c r="J761">
        <f>IF(B761=2012,IF(D761="00",L761,VLOOKUP(H761,district_latlong_lookup!$A$1:$F$439,6,FALSE)),0)</f>
        <v>0</v>
      </c>
      <c r="K761">
        <f>VLOOKUP(E761&amp;"*",state_latlong_lookup!$A$1:$D$56,3,FALSE)</f>
        <v>43.3504</v>
      </c>
      <c r="L761">
        <f>VLOOKUP(E761&amp;"*",state_latlong_lookup!$A$1:$D$56,4,FALSE)</f>
        <v>-84.560299999999998</v>
      </c>
      <c r="M761">
        <v>100</v>
      </c>
      <c r="N761" t="str">
        <f t="shared" si="22"/>
        <v>Democrat</v>
      </c>
      <c r="O761" t="s">
        <v>248</v>
      </c>
      <c r="P761">
        <v>-0.45300000000000001</v>
      </c>
      <c r="Q761">
        <v>2340000</v>
      </c>
      <c r="R761" t="s">
        <v>1419</v>
      </c>
    </row>
    <row r="762" spans="1:18">
      <c r="A762">
        <v>110</v>
      </c>
      <c r="B762">
        <f>VLOOKUP(A762,year_congress_lookup!$A$1:$B$10,2)</f>
        <v>2008</v>
      </c>
      <c r="C762">
        <v>40700</v>
      </c>
      <c r="D762" s="1" t="s">
        <v>1794</v>
      </c>
      <c r="E762" t="s">
        <v>98</v>
      </c>
      <c r="F762" t="str">
        <f>VLOOKUP(E762&amp;"*",state_latlong_lookup!$A$1:$D$56,2,FALSE)</f>
        <v>MN</v>
      </c>
      <c r="G762" t="str">
        <f>VLOOKUP(E762&amp;"*",state_latlong_lookup!$A$1:$D$56,1,FALSE)</f>
        <v>MINNESOTA</v>
      </c>
      <c r="H762" t="str">
        <f t="shared" si="23"/>
        <v>110_MN_00</v>
      </c>
      <c r="I762">
        <f>IF(B762=2012,IF(D762="00",K762,VLOOKUP(H762,district_latlong_lookup!$A$1:$F$439,5,FALSE)),0)</f>
        <v>0</v>
      </c>
      <c r="J762">
        <f>IF(B762=2012,IF(D762="00",L762,VLOOKUP(H762,district_latlong_lookup!$A$1:$F$439,6,FALSE)),0)</f>
        <v>0</v>
      </c>
      <c r="K762">
        <f>VLOOKUP(E762&amp;"*",state_latlong_lookup!$A$1:$D$56,3,FALSE)</f>
        <v>45.732599999999998</v>
      </c>
      <c r="L762">
        <f>VLOOKUP(E762&amp;"*",state_latlong_lookup!$A$1:$D$56,4,FALSE)</f>
        <v>-93.919600000000003</v>
      </c>
      <c r="M762">
        <v>100</v>
      </c>
      <c r="N762" t="str">
        <f t="shared" si="22"/>
        <v>Democrat</v>
      </c>
      <c r="O762" t="s">
        <v>367</v>
      </c>
      <c r="P762">
        <v>-0.27</v>
      </c>
      <c r="Q762">
        <v>1149000</v>
      </c>
      <c r="R762" t="s">
        <v>1420</v>
      </c>
    </row>
    <row r="763" spans="1:18">
      <c r="A763">
        <v>110</v>
      </c>
      <c r="B763">
        <f>VLOOKUP(A763,year_congress_lookup!$A$1:$B$10,2)</f>
        <v>2008</v>
      </c>
      <c r="C763">
        <v>40302</v>
      </c>
      <c r="D763" s="1" t="s">
        <v>1794</v>
      </c>
      <c r="E763" t="s">
        <v>98</v>
      </c>
      <c r="F763" t="str">
        <f>VLOOKUP(E763&amp;"*",state_latlong_lookup!$A$1:$D$56,2,FALSE)</f>
        <v>MN</v>
      </c>
      <c r="G763" t="str">
        <f>VLOOKUP(E763&amp;"*",state_latlong_lookup!$A$1:$D$56,1,FALSE)</f>
        <v>MINNESOTA</v>
      </c>
      <c r="H763" t="str">
        <f t="shared" si="23"/>
        <v>110_MN_00</v>
      </c>
      <c r="I763">
        <f>IF(B763=2012,IF(D763="00",K763,VLOOKUP(H763,district_latlong_lookup!$A$1:$F$439,5,FALSE)),0)</f>
        <v>0</v>
      </c>
      <c r="J763">
        <f>IF(B763=2012,IF(D763="00",L763,VLOOKUP(H763,district_latlong_lookup!$A$1:$F$439,6,FALSE)),0)</f>
        <v>0</v>
      </c>
      <c r="K763">
        <f>VLOOKUP(E763&amp;"*",state_latlong_lookup!$A$1:$D$56,3,FALSE)</f>
        <v>45.732599999999998</v>
      </c>
      <c r="L763">
        <f>VLOOKUP(E763&amp;"*",state_latlong_lookup!$A$1:$D$56,4,FALSE)</f>
        <v>-93.919600000000003</v>
      </c>
      <c r="M763">
        <v>200</v>
      </c>
      <c r="N763" t="str">
        <f t="shared" si="22"/>
        <v>Republican</v>
      </c>
      <c r="O763" t="s">
        <v>351</v>
      </c>
      <c r="P763">
        <v>0.16600000000000001</v>
      </c>
      <c r="Q763">
        <v>10000</v>
      </c>
    </row>
    <row r="764" spans="1:18">
      <c r="A764">
        <v>110</v>
      </c>
      <c r="B764">
        <f>VLOOKUP(A764,year_congress_lookup!$A$1:$B$10,2)</f>
        <v>2008</v>
      </c>
      <c r="C764">
        <v>14009</v>
      </c>
      <c r="D764" s="1" t="s">
        <v>1794</v>
      </c>
      <c r="E764" t="s">
        <v>47</v>
      </c>
      <c r="F764" t="str">
        <f>VLOOKUP(E764&amp;"*",state_latlong_lookup!$A$1:$D$56,2,FALSE)</f>
        <v>MS</v>
      </c>
      <c r="G764" t="str">
        <f>VLOOKUP(E764&amp;"*",state_latlong_lookup!$A$1:$D$56,1,FALSE)</f>
        <v>MISSISSIPPI</v>
      </c>
      <c r="H764" t="str">
        <f t="shared" si="23"/>
        <v>110_MS_00</v>
      </c>
      <c r="I764">
        <f>IF(B764=2012,IF(D764="00",K764,VLOOKUP(H764,district_latlong_lookup!$A$1:$F$439,5,FALSE)),0)</f>
        <v>0</v>
      </c>
      <c r="J764">
        <f>IF(B764=2012,IF(D764="00",L764,VLOOKUP(H764,district_latlong_lookup!$A$1:$F$439,6,FALSE)),0)</f>
        <v>0</v>
      </c>
      <c r="K764">
        <f>VLOOKUP(E764&amp;"*",state_latlong_lookup!$A$1:$D$56,3,FALSE)</f>
        <v>32.767299999999999</v>
      </c>
      <c r="L764">
        <f>VLOOKUP(E764&amp;"*",state_latlong_lookup!$A$1:$D$56,4,FALSE)</f>
        <v>-89.681200000000004</v>
      </c>
      <c r="M764">
        <v>200</v>
      </c>
      <c r="N764" t="str">
        <f t="shared" si="22"/>
        <v>Republican</v>
      </c>
      <c r="O764" t="s">
        <v>269</v>
      </c>
      <c r="P764">
        <v>0.31900000000000001</v>
      </c>
      <c r="Q764">
        <v>464000</v>
      </c>
      <c r="R764" t="s">
        <v>1421</v>
      </c>
    </row>
    <row r="765" spans="1:18">
      <c r="A765">
        <v>110</v>
      </c>
      <c r="B765">
        <f>VLOOKUP(A765,year_congress_lookup!$A$1:$B$10,2)</f>
        <v>2008</v>
      </c>
      <c r="C765">
        <v>14031</v>
      </c>
      <c r="D765" s="1" t="s">
        <v>1794</v>
      </c>
      <c r="E765" t="s">
        <v>47</v>
      </c>
      <c r="F765" t="str">
        <f>VLOOKUP(E765&amp;"*",state_latlong_lookup!$A$1:$D$56,2,FALSE)</f>
        <v>MS</v>
      </c>
      <c r="G765" t="str">
        <f>VLOOKUP(E765&amp;"*",state_latlong_lookup!$A$1:$D$56,1,FALSE)</f>
        <v>MISSISSIPPI</v>
      </c>
      <c r="H765" t="str">
        <f t="shared" si="23"/>
        <v>110_MS_00</v>
      </c>
      <c r="I765">
        <f>IF(B765=2012,IF(D765="00",K765,VLOOKUP(H765,district_latlong_lookup!$A$1:$F$439,5,FALSE)),0)</f>
        <v>0</v>
      </c>
      <c r="J765">
        <f>IF(B765=2012,IF(D765="00",L765,VLOOKUP(H765,district_latlong_lookup!$A$1:$F$439,6,FALSE)),0)</f>
        <v>0</v>
      </c>
      <c r="K765">
        <f>VLOOKUP(E765&amp;"*",state_latlong_lookup!$A$1:$D$56,3,FALSE)</f>
        <v>32.767299999999999</v>
      </c>
      <c r="L765">
        <f>VLOOKUP(E765&amp;"*",state_latlong_lookup!$A$1:$D$56,4,FALSE)</f>
        <v>-89.681200000000004</v>
      </c>
      <c r="M765">
        <v>200</v>
      </c>
      <c r="N765" t="str">
        <f t="shared" si="22"/>
        <v>Republican</v>
      </c>
      <c r="O765" t="s">
        <v>270</v>
      </c>
      <c r="P765">
        <v>0.496</v>
      </c>
      <c r="Q765">
        <v>1190000</v>
      </c>
      <c r="R765" t="s">
        <v>1422</v>
      </c>
    </row>
    <row r="766" spans="1:18">
      <c r="A766">
        <v>110</v>
      </c>
      <c r="B766">
        <f>VLOOKUP(A766,year_congress_lookup!$A$1:$B$10,2)</f>
        <v>2008</v>
      </c>
      <c r="C766">
        <v>29534</v>
      </c>
      <c r="D766" s="1" t="s">
        <v>1794</v>
      </c>
      <c r="E766" t="s">
        <v>47</v>
      </c>
      <c r="F766" t="str">
        <f>VLOOKUP(E766&amp;"*",state_latlong_lookup!$A$1:$D$56,2,FALSE)</f>
        <v>MS</v>
      </c>
      <c r="G766" t="str">
        <f>VLOOKUP(E766&amp;"*",state_latlong_lookup!$A$1:$D$56,1,FALSE)</f>
        <v>MISSISSIPPI</v>
      </c>
      <c r="H766" t="str">
        <f t="shared" si="23"/>
        <v>110_MS_00</v>
      </c>
      <c r="I766">
        <f>IF(B766=2012,IF(D766="00",K766,VLOOKUP(H766,district_latlong_lookup!$A$1:$F$439,5,FALSE)),0)</f>
        <v>0</v>
      </c>
      <c r="J766">
        <f>IF(B766=2012,IF(D766="00",L766,VLOOKUP(H766,district_latlong_lookup!$A$1:$F$439,6,FALSE)),0)</f>
        <v>0</v>
      </c>
      <c r="K766">
        <f>VLOOKUP(E766&amp;"*",state_latlong_lookup!$A$1:$D$56,3,FALSE)</f>
        <v>32.767299999999999</v>
      </c>
      <c r="L766">
        <f>VLOOKUP(E766&amp;"*",state_latlong_lookup!$A$1:$D$56,4,FALSE)</f>
        <v>-89.681200000000004</v>
      </c>
      <c r="M766">
        <v>200</v>
      </c>
      <c r="N766" t="str">
        <f t="shared" si="22"/>
        <v>Republican</v>
      </c>
      <c r="O766" t="s">
        <v>368</v>
      </c>
      <c r="P766">
        <v>0.437</v>
      </c>
      <c r="Q766">
        <v>555000</v>
      </c>
      <c r="R766" t="s">
        <v>1423</v>
      </c>
    </row>
    <row r="767" spans="1:18">
      <c r="A767">
        <v>110</v>
      </c>
      <c r="B767">
        <f>VLOOKUP(A767,year_congress_lookup!$A$1:$B$10,2)</f>
        <v>2008</v>
      </c>
      <c r="C767">
        <v>40701</v>
      </c>
      <c r="D767" s="1" t="s">
        <v>1794</v>
      </c>
      <c r="E767" t="s">
        <v>51</v>
      </c>
      <c r="F767" t="str">
        <f>VLOOKUP(E767&amp;"*",state_latlong_lookup!$A$1:$D$56,2,FALSE)</f>
        <v>MO</v>
      </c>
      <c r="G767" t="str">
        <f>VLOOKUP(E767&amp;"*",state_latlong_lookup!$A$1:$D$56,1,FALSE)</f>
        <v>MISSOURI</v>
      </c>
      <c r="H767" t="str">
        <f t="shared" si="23"/>
        <v>110_MO_00</v>
      </c>
      <c r="I767">
        <f>IF(B767=2012,IF(D767="00",K767,VLOOKUP(H767,district_latlong_lookup!$A$1:$F$439,5,FALSE)),0)</f>
        <v>0</v>
      </c>
      <c r="J767">
        <f>IF(B767=2012,IF(D767="00",L767,VLOOKUP(H767,district_latlong_lookup!$A$1:$F$439,6,FALSE)),0)</f>
        <v>0</v>
      </c>
      <c r="K767">
        <f>VLOOKUP(E767&amp;"*",state_latlong_lookup!$A$1:$D$56,3,FALSE)</f>
        <v>38.462299999999999</v>
      </c>
      <c r="L767">
        <f>VLOOKUP(E767&amp;"*",state_latlong_lookup!$A$1:$D$56,4,FALSE)</f>
        <v>-92.302000000000007</v>
      </c>
      <c r="M767">
        <v>100</v>
      </c>
      <c r="N767" t="str">
        <f t="shared" si="22"/>
        <v>Democrat</v>
      </c>
      <c r="O767" t="s">
        <v>369</v>
      </c>
      <c r="P767">
        <v>-0.214</v>
      </c>
      <c r="Q767">
        <v>556000</v>
      </c>
      <c r="R767" t="s">
        <v>1424</v>
      </c>
    </row>
    <row r="768" spans="1:18">
      <c r="A768">
        <v>110</v>
      </c>
      <c r="B768">
        <f>VLOOKUP(A768,year_congress_lookup!$A$1:$B$10,2)</f>
        <v>2008</v>
      </c>
      <c r="C768">
        <v>15501</v>
      </c>
      <c r="D768" s="1" t="s">
        <v>1794</v>
      </c>
      <c r="E768" t="s">
        <v>51</v>
      </c>
      <c r="F768" t="str">
        <f>VLOOKUP(E768&amp;"*",state_latlong_lookup!$A$1:$D$56,2,FALSE)</f>
        <v>MO</v>
      </c>
      <c r="G768" t="str">
        <f>VLOOKUP(E768&amp;"*",state_latlong_lookup!$A$1:$D$56,1,FALSE)</f>
        <v>MISSOURI</v>
      </c>
      <c r="H768" t="str">
        <f t="shared" si="23"/>
        <v>110_MO_00</v>
      </c>
      <c r="I768">
        <f>IF(B768=2012,IF(D768="00",K768,VLOOKUP(H768,district_latlong_lookup!$A$1:$F$439,5,FALSE)),0)</f>
        <v>0</v>
      </c>
      <c r="J768">
        <f>IF(B768=2012,IF(D768="00",L768,VLOOKUP(H768,district_latlong_lookup!$A$1:$F$439,6,FALSE)),0)</f>
        <v>0</v>
      </c>
      <c r="K768">
        <f>VLOOKUP(E768&amp;"*",state_latlong_lookup!$A$1:$D$56,3,FALSE)</f>
        <v>38.462299999999999</v>
      </c>
      <c r="L768">
        <f>VLOOKUP(E768&amp;"*",state_latlong_lookup!$A$1:$D$56,4,FALSE)</f>
        <v>-92.302000000000007</v>
      </c>
      <c r="M768">
        <v>200</v>
      </c>
      <c r="N768" t="str">
        <f t="shared" si="22"/>
        <v>Republican</v>
      </c>
      <c r="O768" t="s">
        <v>271</v>
      </c>
      <c r="P768">
        <v>0.314</v>
      </c>
      <c r="Q768">
        <v>423500</v>
      </c>
      <c r="R768" t="s">
        <v>1425</v>
      </c>
    </row>
    <row r="769" spans="1:18">
      <c r="A769">
        <v>110</v>
      </c>
      <c r="B769">
        <f>VLOOKUP(A769,year_congress_lookup!$A$1:$B$10,2)</f>
        <v>2008</v>
      </c>
      <c r="C769">
        <v>14203</v>
      </c>
      <c r="D769" s="1" t="s">
        <v>1794</v>
      </c>
      <c r="E769" t="s">
        <v>127</v>
      </c>
      <c r="F769" t="str">
        <f>VLOOKUP(E769&amp;"*",state_latlong_lookup!$A$1:$D$56,2,FALSE)</f>
        <v>MT</v>
      </c>
      <c r="G769" t="str">
        <f>VLOOKUP(E769&amp;"*",state_latlong_lookup!$A$1:$D$56,1,FALSE)</f>
        <v>MONTANA</v>
      </c>
      <c r="H769" t="str">
        <f t="shared" si="23"/>
        <v>110_MT_00</v>
      </c>
      <c r="I769">
        <f>IF(B769=2012,IF(D769="00",K769,VLOOKUP(H769,district_latlong_lookup!$A$1:$F$439,5,FALSE)),0)</f>
        <v>0</v>
      </c>
      <c r="J769">
        <f>IF(B769=2012,IF(D769="00",L769,VLOOKUP(H769,district_latlong_lookup!$A$1:$F$439,6,FALSE)),0)</f>
        <v>0</v>
      </c>
      <c r="K769">
        <f>VLOOKUP(E769&amp;"*",state_latlong_lookup!$A$1:$D$56,3,FALSE)</f>
        <v>46.904800000000002</v>
      </c>
      <c r="L769">
        <f>VLOOKUP(E769&amp;"*",state_latlong_lookup!$A$1:$D$56,4,FALSE)</f>
        <v>-110.3261</v>
      </c>
      <c r="M769">
        <v>100</v>
      </c>
      <c r="N769" t="str">
        <f t="shared" si="22"/>
        <v>Democrat</v>
      </c>
      <c r="O769" t="s">
        <v>272</v>
      </c>
      <c r="P769">
        <v>-0.20100000000000001</v>
      </c>
      <c r="Q769">
        <v>425000</v>
      </c>
      <c r="R769" t="s">
        <v>1426</v>
      </c>
    </row>
    <row r="770" spans="1:18">
      <c r="A770">
        <v>110</v>
      </c>
      <c r="B770">
        <f>VLOOKUP(A770,year_congress_lookup!$A$1:$B$10,2)</f>
        <v>2008</v>
      </c>
      <c r="C770">
        <v>40702</v>
      </c>
      <c r="D770" s="1" t="s">
        <v>1794</v>
      </c>
      <c r="E770" t="s">
        <v>127</v>
      </c>
      <c r="F770" t="str">
        <f>VLOOKUP(E770&amp;"*",state_latlong_lookup!$A$1:$D$56,2,FALSE)</f>
        <v>MT</v>
      </c>
      <c r="G770" t="str">
        <f>VLOOKUP(E770&amp;"*",state_latlong_lookup!$A$1:$D$56,1,FALSE)</f>
        <v>MONTANA</v>
      </c>
      <c r="H770" t="str">
        <f t="shared" si="23"/>
        <v>110_MT_00</v>
      </c>
      <c r="I770">
        <f>IF(B770=2012,IF(D770="00",K770,VLOOKUP(H770,district_latlong_lookup!$A$1:$F$439,5,FALSE)),0)</f>
        <v>0</v>
      </c>
      <c r="J770">
        <f>IF(B770=2012,IF(D770="00",L770,VLOOKUP(H770,district_latlong_lookup!$A$1:$F$439,6,FALSE)),0)</f>
        <v>0</v>
      </c>
      <c r="K770">
        <f>VLOOKUP(E770&amp;"*",state_latlong_lookup!$A$1:$D$56,3,FALSE)</f>
        <v>46.904800000000002</v>
      </c>
      <c r="L770">
        <f>VLOOKUP(E770&amp;"*",state_latlong_lookup!$A$1:$D$56,4,FALSE)</f>
        <v>-110.3261</v>
      </c>
      <c r="M770">
        <v>100</v>
      </c>
      <c r="N770" t="str">
        <f t="shared" ref="N770:N833" si="24">IF(M770=100,"Democrat",IF(M770=200,"Republican",IF(M770=328,"Independent")))</f>
        <v>Democrat</v>
      </c>
      <c r="O770" t="s">
        <v>370</v>
      </c>
      <c r="P770">
        <v>-0.27600000000000002</v>
      </c>
      <c r="Q770">
        <v>544000</v>
      </c>
      <c r="R770" t="s">
        <v>1427</v>
      </c>
    </row>
    <row r="771" spans="1:18">
      <c r="A771">
        <v>110</v>
      </c>
      <c r="B771">
        <f>VLOOKUP(A771,year_congress_lookup!$A$1:$B$10,2)</f>
        <v>2008</v>
      </c>
      <c r="C771">
        <v>49704</v>
      </c>
      <c r="D771" s="1" t="s">
        <v>1794</v>
      </c>
      <c r="E771" t="s">
        <v>117</v>
      </c>
      <c r="F771" t="str">
        <f>VLOOKUP(E771&amp;"*",state_latlong_lookup!$A$1:$D$56,2,FALSE)</f>
        <v>NE</v>
      </c>
      <c r="G771" t="str">
        <f>VLOOKUP(E771&amp;"*",state_latlong_lookup!$A$1:$D$56,1,FALSE)</f>
        <v>NEBRASKA</v>
      </c>
      <c r="H771" t="str">
        <f t="shared" ref="H771:H834" si="25">CONCATENATE(A771,"_",F771,"_",D771)</f>
        <v>110_NE_00</v>
      </c>
      <c r="I771">
        <f>IF(B771=2012,IF(D771="00",K771,VLOOKUP(H771,district_latlong_lookup!$A$1:$F$439,5,FALSE)),0)</f>
        <v>0</v>
      </c>
      <c r="J771">
        <f>IF(B771=2012,IF(D771="00",L771,VLOOKUP(H771,district_latlong_lookup!$A$1:$F$439,6,FALSE)),0)</f>
        <v>0</v>
      </c>
      <c r="K771">
        <f>VLOOKUP(E771&amp;"*",state_latlong_lookup!$A$1:$D$56,3,FALSE)</f>
        <v>41.128900000000002</v>
      </c>
      <c r="L771">
        <f>VLOOKUP(E771&amp;"*",state_latlong_lookup!$A$1:$D$56,4,FALSE)</f>
        <v>-98.288300000000007</v>
      </c>
      <c r="M771">
        <v>200</v>
      </c>
      <c r="N771" t="str">
        <f t="shared" si="24"/>
        <v>Republican</v>
      </c>
      <c r="O771" t="s">
        <v>321</v>
      </c>
      <c r="P771">
        <v>0.309</v>
      </c>
      <c r="Q771">
        <v>2546000</v>
      </c>
      <c r="R771" t="s">
        <v>1428</v>
      </c>
    </row>
    <row r="772" spans="1:18">
      <c r="A772">
        <v>110</v>
      </c>
      <c r="B772">
        <f>VLOOKUP(A772,year_congress_lookup!$A$1:$B$10,2)</f>
        <v>2008</v>
      </c>
      <c r="C772">
        <v>40103</v>
      </c>
      <c r="D772" s="1" t="s">
        <v>1794</v>
      </c>
      <c r="E772" t="s">
        <v>117</v>
      </c>
      <c r="F772" t="str">
        <f>VLOOKUP(E772&amp;"*",state_latlong_lookup!$A$1:$D$56,2,FALSE)</f>
        <v>NE</v>
      </c>
      <c r="G772" t="str">
        <f>VLOOKUP(E772&amp;"*",state_latlong_lookup!$A$1:$D$56,1,FALSE)</f>
        <v>NEBRASKA</v>
      </c>
      <c r="H772" t="str">
        <f t="shared" si="25"/>
        <v>110_NE_00</v>
      </c>
      <c r="I772">
        <f>IF(B772=2012,IF(D772="00",K772,VLOOKUP(H772,district_latlong_lookup!$A$1:$F$439,5,FALSE)),0)</f>
        <v>0</v>
      </c>
      <c r="J772">
        <f>IF(B772=2012,IF(D772="00",L772,VLOOKUP(H772,district_latlong_lookup!$A$1:$F$439,6,FALSE)),0)</f>
        <v>0</v>
      </c>
      <c r="K772">
        <f>VLOOKUP(E772&amp;"*",state_latlong_lookup!$A$1:$D$56,3,FALSE)</f>
        <v>41.128900000000002</v>
      </c>
      <c r="L772">
        <f>VLOOKUP(E772&amp;"*",state_latlong_lookup!$A$1:$D$56,4,FALSE)</f>
        <v>-98.288300000000007</v>
      </c>
      <c r="M772">
        <v>100</v>
      </c>
      <c r="N772" t="str">
        <f t="shared" si="24"/>
        <v>Democrat</v>
      </c>
      <c r="O772" t="s">
        <v>353</v>
      </c>
      <c r="P772">
        <v>-3.7999999999999999E-2</v>
      </c>
      <c r="Q772">
        <v>1138500</v>
      </c>
      <c r="R772" t="s">
        <v>1429</v>
      </c>
    </row>
    <row r="773" spans="1:18">
      <c r="A773">
        <v>110</v>
      </c>
      <c r="B773">
        <f>VLOOKUP(A773,year_congress_lookup!$A$1:$B$10,2)</f>
        <v>2008</v>
      </c>
      <c r="C773">
        <v>29537</v>
      </c>
      <c r="D773" s="1" t="s">
        <v>1794</v>
      </c>
      <c r="E773" t="s">
        <v>110</v>
      </c>
      <c r="F773" t="str">
        <f>VLOOKUP(E773&amp;"*",state_latlong_lookup!$A$1:$D$56,2,FALSE)</f>
        <v>NV</v>
      </c>
      <c r="G773" t="str">
        <f>VLOOKUP(E773&amp;"*",state_latlong_lookup!$A$1:$D$56,1,FALSE)</f>
        <v>NEVADA</v>
      </c>
      <c r="H773" t="str">
        <f t="shared" si="25"/>
        <v>110_NV_00</v>
      </c>
      <c r="I773">
        <f>IF(B773=2012,IF(D773="00",K773,VLOOKUP(H773,district_latlong_lookup!$A$1:$F$439,5,FALSE)),0)</f>
        <v>0</v>
      </c>
      <c r="J773">
        <f>IF(B773=2012,IF(D773="00",L773,VLOOKUP(H773,district_latlong_lookup!$A$1:$F$439,6,FALSE)),0)</f>
        <v>0</v>
      </c>
      <c r="K773">
        <f>VLOOKUP(E773&amp;"*",state_latlong_lookup!$A$1:$D$56,3,FALSE)</f>
        <v>38.419899999999998</v>
      </c>
      <c r="L773">
        <f>VLOOKUP(E773&amp;"*",state_latlong_lookup!$A$1:$D$56,4,FALSE)</f>
        <v>-117.1219</v>
      </c>
      <c r="M773">
        <v>200</v>
      </c>
      <c r="N773" t="str">
        <f t="shared" si="24"/>
        <v>Republican</v>
      </c>
      <c r="O773" t="s">
        <v>340</v>
      </c>
      <c r="P773">
        <v>0.56699999999999995</v>
      </c>
      <c r="Q773">
        <v>3646000</v>
      </c>
      <c r="R773" t="s">
        <v>1430</v>
      </c>
    </row>
    <row r="774" spans="1:18">
      <c r="A774">
        <v>110</v>
      </c>
      <c r="B774">
        <f>VLOOKUP(A774,year_congress_lookup!$A$1:$B$10,2)</f>
        <v>2008</v>
      </c>
      <c r="C774">
        <v>15054</v>
      </c>
      <c r="D774" s="1" t="s">
        <v>1794</v>
      </c>
      <c r="E774" t="s">
        <v>110</v>
      </c>
      <c r="F774" t="str">
        <f>VLOOKUP(E774&amp;"*",state_latlong_lookup!$A$1:$D$56,2,FALSE)</f>
        <v>NV</v>
      </c>
      <c r="G774" t="str">
        <f>VLOOKUP(E774&amp;"*",state_latlong_lookup!$A$1:$D$56,1,FALSE)</f>
        <v>NEVADA</v>
      </c>
      <c r="H774" t="str">
        <f t="shared" si="25"/>
        <v>110_NV_00</v>
      </c>
      <c r="I774">
        <f>IF(B774=2012,IF(D774="00",K774,VLOOKUP(H774,district_latlong_lookup!$A$1:$F$439,5,FALSE)),0)</f>
        <v>0</v>
      </c>
      <c r="J774">
        <f>IF(B774=2012,IF(D774="00",L774,VLOOKUP(H774,district_latlong_lookup!$A$1:$F$439,6,FALSE)),0)</f>
        <v>0</v>
      </c>
      <c r="K774">
        <f>VLOOKUP(E774&amp;"*",state_latlong_lookup!$A$1:$D$56,3,FALSE)</f>
        <v>38.419899999999998</v>
      </c>
      <c r="L774">
        <f>VLOOKUP(E774&amp;"*",state_latlong_lookup!$A$1:$D$56,4,FALSE)</f>
        <v>-117.1219</v>
      </c>
      <c r="M774">
        <v>100</v>
      </c>
      <c r="N774" t="str">
        <f t="shared" si="24"/>
        <v>Democrat</v>
      </c>
      <c r="O774" t="s">
        <v>96</v>
      </c>
      <c r="P774">
        <v>-0.38200000000000001</v>
      </c>
      <c r="Q774">
        <v>375000</v>
      </c>
      <c r="R774" t="s">
        <v>1431</v>
      </c>
    </row>
    <row r="775" spans="1:18">
      <c r="A775">
        <v>110</v>
      </c>
      <c r="B775">
        <f>VLOOKUP(A775,year_congress_lookup!$A$1:$B$10,2)</f>
        <v>2008</v>
      </c>
      <c r="C775">
        <v>14826</v>
      </c>
      <c r="D775" s="1" t="s">
        <v>1794</v>
      </c>
      <c r="E775" t="s">
        <v>7</v>
      </c>
      <c r="F775" t="str">
        <f>VLOOKUP(E775&amp;"*",state_latlong_lookup!$A$1:$D$56,2,FALSE)</f>
        <v>NH</v>
      </c>
      <c r="G775" t="str">
        <f>VLOOKUP(E775&amp;"*",state_latlong_lookup!$A$1:$D$56,1,FALSE)</f>
        <v>NEW HAMPSHIRE</v>
      </c>
      <c r="H775" t="str">
        <f t="shared" si="25"/>
        <v>110_NH_00</v>
      </c>
      <c r="I775">
        <f>IF(B775=2012,IF(D775="00",K775,VLOOKUP(H775,district_latlong_lookup!$A$1:$F$439,5,FALSE)),0)</f>
        <v>0</v>
      </c>
      <c r="J775">
        <f>IF(B775=2012,IF(D775="00",L775,VLOOKUP(H775,district_latlong_lookup!$A$1:$F$439,6,FALSE)),0)</f>
        <v>0</v>
      </c>
      <c r="K775">
        <f>VLOOKUP(E775&amp;"*",state_latlong_lookup!$A$1:$D$56,3,FALSE)</f>
        <v>43.410800000000002</v>
      </c>
      <c r="L775">
        <f>VLOOKUP(E775&amp;"*",state_latlong_lookup!$A$1:$D$56,4,FALSE)</f>
        <v>-71.565299999999993</v>
      </c>
      <c r="M775">
        <v>200</v>
      </c>
      <c r="N775" t="str">
        <f t="shared" si="24"/>
        <v>Republican</v>
      </c>
      <c r="O775" t="s">
        <v>293</v>
      </c>
      <c r="P775">
        <v>0.39800000000000002</v>
      </c>
      <c r="Q775">
        <v>1361500</v>
      </c>
      <c r="R775" t="s">
        <v>1432</v>
      </c>
    </row>
    <row r="776" spans="1:18">
      <c r="A776">
        <v>110</v>
      </c>
      <c r="B776">
        <f>VLOOKUP(A776,year_congress_lookup!$A$1:$B$10,2)</f>
        <v>2008</v>
      </c>
      <c r="C776">
        <v>29740</v>
      </c>
      <c r="D776" s="1" t="s">
        <v>1794</v>
      </c>
      <c r="E776" t="s">
        <v>7</v>
      </c>
      <c r="F776" t="str">
        <f>VLOOKUP(E776&amp;"*",state_latlong_lookup!$A$1:$D$56,2,FALSE)</f>
        <v>NH</v>
      </c>
      <c r="G776" t="str">
        <f>VLOOKUP(E776&amp;"*",state_latlong_lookup!$A$1:$D$56,1,FALSE)</f>
        <v>NEW HAMPSHIRE</v>
      </c>
      <c r="H776" t="str">
        <f t="shared" si="25"/>
        <v>110_NH_00</v>
      </c>
      <c r="I776">
        <f>IF(B776=2012,IF(D776="00",K776,VLOOKUP(H776,district_latlong_lookup!$A$1:$F$439,5,FALSE)),0)</f>
        <v>0</v>
      </c>
      <c r="J776">
        <f>IF(B776=2012,IF(D776="00",L776,VLOOKUP(H776,district_latlong_lookup!$A$1:$F$439,6,FALSE)),0)</f>
        <v>0</v>
      </c>
      <c r="K776">
        <f>VLOOKUP(E776&amp;"*",state_latlong_lookup!$A$1:$D$56,3,FALSE)</f>
        <v>43.410800000000002</v>
      </c>
      <c r="L776">
        <f>VLOOKUP(E776&amp;"*",state_latlong_lookup!$A$1:$D$56,4,FALSE)</f>
        <v>-71.565299999999993</v>
      </c>
      <c r="M776">
        <v>200</v>
      </c>
      <c r="N776" t="str">
        <f t="shared" si="24"/>
        <v>Republican</v>
      </c>
      <c r="O776" t="s">
        <v>354</v>
      </c>
      <c r="P776">
        <v>0.39</v>
      </c>
      <c r="Q776">
        <v>367500</v>
      </c>
      <c r="R776" t="s">
        <v>1433</v>
      </c>
    </row>
    <row r="777" spans="1:18">
      <c r="A777">
        <v>110</v>
      </c>
      <c r="B777">
        <f>VLOOKUP(A777,year_congress_lookup!$A$1:$B$10,2)</f>
        <v>2008</v>
      </c>
      <c r="C777">
        <v>29373</v>
      </c>
      <c r="D777" s="1" t="s">
        <v>1794</v>
      </c>
      <c r="E777" t="s">
        <v>8</v>
      </c>
      <c r="F777" t="str">
        <f>VLOOKUP(E777&amp;"*",state_latlong_lookup!$A$1:$D$56,2,FALSE)</f>
        <v>NJ</v>
      </c>
      <c r="G777" t="str">
        <f>VLOOKUP(E777&amp;"*",state_latlong_lookup!$A$1:$D$56,1,FALSE)</f>
        <v>NEW JERSEY</v>
      </c>
      <c r="H777" t="str">
        <f t="shared" si="25"/>
        <v>110_NJ_00</v>
      </c>
      <c r="I777">
        <f>IF(B777=2012,IF(D777="00",K777,VLOOKUP(H777,district_latlong_lookup!$A$1:$F$439,5,FALSE)),0)</f>
        <v>0</v>
      </c>
      <c r="J777">
        <f>IF(B777=2012,IF(D777="00",L777,VLOOKUP(H777,district_latlong_lookup!$A$1:$F$439,6,FALSE)),0)</f>
        <v>0</v>
      </c>
      <c r="K777">
        <f>VLOOKUP(E777&amp;"*",state_latlong_lookup!$A$1:$D$56,3,FALSE)</f>
        <v>40.314</v>
      </c>
      <c r="L777">
        <f>VLOOKUP(E777&amp;"*",state_latlong_lookup!$A$1:$D$56,4,FALSE)</f>
        <v>-74.508899999999997</v>
      </c>
      <c r="M777">
        <v>100</v>
      </c>
      <c r="N777" t="str">
        <f t="shared" si="24"/>
        <v>Democrat</v>
      </c>
      <c r="O777" t="s">
        <v>362</v>
      </c>
      <c r="P777">
        <v>-0.44</v>
      </c>
      <c r="Q777">
        <v>561500</v>
      </c>
      <c r="R777" t="s">
        <v>1434</v>
      </c>
    </row>
    <row r="778" spans="1:18">
      <c r="A778">
        <v>110</v>
      </c>
      <c r="B778">
        <f>VLOOKUP(A778,year_congress_lookup!$A$1:$B$10,2)</f>
        <v>2008</v>
      </c>
      <c r="C778">
        <v>14914</v>
      </c>
      <c r="D778" s="1" t="s">
        <v>1794</v>
      </c>
      <c r="E778" t="s">
        <v>8</v>
      </c>
      <c r="F778" t="str">
        <f>VLOOKUP(E778&amp;"*",state_latlong_lookup!$A$1:$D$56,2,FALSE)</f>
        <v>NJ</v>
      </c>
      <c r="G778" t="str">
        <f>VLOOKUP(E778&amp;"*",state_latlong_lookup!$A$1:$D$56,1,FALSE)</f>
        <v>NEW JERSEY</v>
      </c>
      <c r="H778" t="str">
        <f t="shared" si="25"/>
        <v>110_NJ_00</v>
      </c>
      <c r="I778">
        <f>IF(B778=2012,IF(D778="00",K778,VLOOKUP(H778,district_latlong_lookup!$A$1:$F$439,5,FALSE)),0)</f>
        <v>0</v>
      </c>
      <c r="J778">
        <f>IF(B778=2012,IF(D778="00",L778,VLOOKUP(H778,district_latlong_lookup!$A$1:$F$439,6,FALSE)),0)</f>
        <v>0</v>
      </c>
      <c r="K778">
        <f>VLOOKUP(E778&amp;"*",state_latlong_lookup!$A$1:$D$56,3,FALSE)</f>
        <v>40.314</v>
      </c>
      <c r="L778">
        <f>VLOOKUP(E778&amp;"*",state_latlong_lookup!$A$1:$D$56,4,FALSE)</f>
        <v>-74.508899999999997</v>
      </c>
      <c r="M778">
        <v>100</v>
      </c>
      <c r="N778" t="str">
        <f t="shared" si="24"/>
        <v>Democrat</v>
      </c>
      <c r="O778" t="s">
        <v>239</v>
      </c>
      <c r="P778">
        <v>-0.48199999999999998</v>
      </c>
      <c r="Q778">
        <v>2445000</v>
      </c>
      <c r="R778" t="s">
        <v>1435</v>
      </c>
    </row>
    <row r="779" spans="1:18">
      <c r="A779">
        <v>110</v>
      </c>
      <c r="B779">
        <f>VLOOKUP(A779,year_congress_lookup!$A$1:$B$10,2)</f>
        <v>2008</v>
      </c>
      <c r="C779">
        <v>14912</v>
      </c>
      <c r="D779" s="1" t="s">
        <v>1794</v>
      </c>
      <c r="E779" t="s">
        <v>156</v>
      </c>
      <c r="F779" t="str">
        <f>VLOOKUP(E779&amp;"*",state_latlong_lookup!$A$1:$D$56,2,FALSE)</f>
        <v>NM</v>
      </c>
      <c r="G779" t="str">
        <f>VLOOKUP(E779&amp;"*",state_latlong_lookup!$A$1:$D$56,1,FALSE)</f>
        <v>NEW MEXICO</v>
      </c>
      <c r="H779" t="str">
        <f t="shared" si="25"/>
        <v>110_NM_00</v>
      </c>
      <c r="I779">
        <f>IF(B779=2012,IF(D779="00",K779,VLOOKUP(H779,district_latlong_lookup!$A$1:$F$439,5,FALSE)),0)</f>
        <v>0</v>
      </c>
      <c r="J779">
        <f>IF(B779=2012,IF(D779="00",L779,VLOOKUP(H779,district_latlong_lookup!$A$1:$F$439,6,FALSE)),0)</f>
        <v>0</v>
      </c>
      <c r="K779">
        <f>VLOOKUP(E779&amp;"*",state_latlong_lookup!$A$1:$D$56,3,FALSE)</f>
        <v>34.837499999999999</v>
      </c>
      <c r="L779">
        <f>VLOOKUP(E779&amp;"*",state_latlong_lookup!$A$1:$D$56,4,FALSE)</f>
        <v>-106.2371</v>
      </c>
      <c r="M779">
        <v>100</v>
      </c>
      <c r="N779" t="str">
        <f t="shared" si="24"/>
        <v>Democrat</v>
      </c>
      <c r="O779" t="s">
        <v>240</v>
      </c>
      <c r="P779">
        <v>-0.34</v>
      </c>
      <c r="Q779">
        <v>751500</v>
      </c>
      <c r="R779" t="s">
        <v>1436</v>
      </c>
    </row>
    <row r="780" spans="1:18">
      <c r="A780">
        <v>110</v>
      </c>
      <c r="B780">
        <f>VLOOKUP(A780,year_congress_lookup!$A$1:$B$10,2)</f>
        <v>2008</v>
      </c>
      <c r="C780">
        <v>14103</v>
      </c>
      <c r="D780" s="1" t="s">
        <v>1794</v>
      </c>
      <c r="E780" t="s">
        <v>156</v>
      </c>
      <c r="F780" t="str">
        <f>VLOOKUP(E780&amp;"*",state_latlong_lookup!$A$1:$D$56,2,FALSE)</f>
        <v>NM</v>
      </c>
      <c r="G780" t="str">
        <f>VLOOKUP(E780&amp;"*",state_latlong_lookup!$A$1:$D$56,1,FALSE)</f>
        <v>NEW MEXICO</v>
      </c>
      <c r="H780" t="str">
        <f t="shared" si="25"/>
        <v>110_NM_00</v>
      </c>
      <c r="I780">
        <f>IF(B780=2012,IF(D780="00",K780,VLOOKUP(H780,district_latlong_lookup!$A$1:$F$439,5,FALSE)),0)</f>
        <v>0</v>
      </c>
      <c r="J780">
        <f>IF(B780=2012,IF(D780="00",L780,VLOOKUP(H780,district_latlong_lookup!$A$1:$F$439,6,FALSE)),0)</f>
        <v>0</v>
      </c>
      <c r="K780">
        <f>VLOOKUP(E780&amp;"*",state_latlong_lookup!$A$1:$D$56,3,FALSE)</f>
        <v>34.837499999999999</v>
      </c>
      <c r="L780">
        <f>VLOOKUP(E780&amp;"*",state_latlong_lookup!$A$1:$D$56,4,FALSE)</f>
        <v>-106.2371</v>
      </c>
      <c r="M780">
        <v>200</v>
      </c>
      <c r="N780" t="str">
        <f t="shared" si="24"/>
        <v>Republican</v>
      </c>
      <c r="O780" t="s">
        <v>222</v>
      </c>
      <c r="P780">
        <v>0.26</v>
      </c>
      <c r="Q780">
        <v>822000</v>
      </c>
      <c r="R780" t="s">
        <v>1437</v>
      </c>
    </row>
    <row r="781" spans="1:18">
      <c r="A781">
        <v>110</v>
      </c>
      <c r="B781">
        <f>VLOOKUP(A781,year_congress_lookup!$A$1:$B$10,2)</f>
        <v>2008</v>
      </c>
      <c r="C781">
        <v>40105</v>
      </c>
      <c r="D781" s="1" t="s">
        <v>1794</v>
      </c>
      <c r="E781" t="s">
        <v>9</v>
      </c>
      <c r="F781" t="str">
        <f>VLOOKUP(E781&amp;"*",state_latlong_lookup!$A$1:$D$56,2,FALSE)</f>
        <v>NY</v>
      </c>
      <c r="G781" t="str">
        <f>VLOOKUP(E781&amp;"*",state_latlong_lookup!$A$1:$D$56,1,FALSE)</f>
        <v>NEW YORK</v>
      </c>
      <c r="H781" t="str">
        <f t="shared" si="25"/>
        <v>110_NY_00</v>
      </c>
      <c r="I781">
        <f>IF(B781=2012,IF(D781="00",K781,VLOOKUP(H781,district_latlong_lookup!$A$1:$F$439,5,FALSE)),0)</f>
        <v>0</v>
      </c>
      <c r="J781">
        <f>IF(B781=2012,IF(D781="00",L781,VLOOKUP(H781,district_latlong_lookup!$A$1:$F$439,6,FALSE)),0)</f>
        <v>0</v>
      </c>
      <c r="K781">
        <f>VLOOKUP(E781&amp;"*",state_latlong_lookup!$A$1:$D$56,3,FALSE)</f>
        <v>42.149700000000003</v>
      </c>
      <c r="L781">
        <f>VLOOKUP(E781&amp;"*",state_latlong_lookup!$A$1:$D$56,4,FALSE)</f>
        <v>-74.938400000000001</v>
      </c>
      <c r="M781">
        <v>100</v>
      </c>
      <c r="N781" t="str">
        <f t="shared" si="24"/>
        <v>Democrat</v>
      </c>
      <c r="O781" t="s">
        <v>287</v>
      </c>
      <c r="P781">
        <v>-0.433</v>
      </c>
      <c r="Q781">
        <v>1093000</v>
      </c>
      <c r="R781" t="s">
        <v>1438</v>
      </c>
    </row>
    <row r="782" spans="1:18">
      <c r="A782">
        <v>110</v>
      </c>
      <c r="B782">
        <f>VLOOKUP(A782,year_congress_lookup!$A$1:$B$10,2)</f>
        <v>2008</v>
      </c>
      <c r="C782">
        <v>14858</v>
      </c>
      <c r="D782" s="1" t="s">
        <v>1794</v>
      </c>
      <c r="E782" t="s">
        <v>9</v>
      </c>
      <c r="F782" t="str">
        <f>VLOOKUP(E782&amp;"*",state_latlong_lookup!$A$1:$D$56,2,FALSE)</f>
        <v>NY</v>
      </c>
      <c r="G782" t="str">
        <f>VLOOKUP(E782&amp;"*",state_latlong_lookup!$A$1:$D$56,1,FALSE)</f>
        <v>NEW YORK</v>
      </c>
      <c r="H782" t="str">
        <f t="shared" si="25"/>
        <v>110_NY_00</v>
      </c>
      <c r="I782">
        <f>IF(B782=2012,IF(D782="00",K782,VLOOKUP(H782,district_latlong_lookup!$A$1:$F$439,5,FALSE)),0)</f>
        <v>0</v>
      </c>
      <c r="J782">
        <f>IF(B782=2012,IF(D782="00",L782,VLOOKUP(H782,district_latlong_lookup!$A$1:$F$439,6,FALSE)),0)</f>
        <v>0</v>
      </c>
      <c r="K782">
        <f>VLOOKUP(E782&amp;"*",state_latlong_lookup!$A$1:$D$56,3,FALSE)</f>
        <v>42.149700000000003</v>
      </c>
      <c r="L782">
        <f>VLOOKUP(E782&amp;"*",state_latlong_lookup!$A$1:$D$56,4,FALSE)</f>
        <v>-74.938400000000001</v>
      </c>
      <c r="M782">
        <v>100</v>
      </c>
      <c r="N782" t="str">
        <f t="shared" si="24"/>
        <v>Democrat</v>
      </c>
      <c r="O782" t="s">
        <v>328</v>
      </c>
      <c r="P782">
        <v>-0.40699999999999997</v>
      </c>
      <c r="Q782">
        <v>472000</v>
      </c>
      <c r="R782" t="s">
        <v>1439</v>
      </c>
    </row>
    <row r="783" spans="1:18">
      <c r="A783">
        <v>110</v>
      </c>
      <c r="B783">
        <f>VLOOKUP(A783,year_congress_lookup!$A$1:$B$10,2)</f>
        <v>2008</v>
      </c>
      <c r="C783">
        <v>29548</v>
      </c>
      <c r="D783" s="1" t="s">
        <v>1794</v>
      </c>
      <c r="E783" t="s">
        <v>11</v>
      </c>
      <c r="F783" t="str">
        <f>VLOOKUP(E783&amp;"*",state_latlong_lookup!$A$1:$D$56,2,FALSE)</f>
        <v>NC</v>
      </c>
      <c r="G783" t="str">
        <f>VLOOKUP(E783&amp;"*",state_latlong_lookup!$A$1:$D$56,1,FALSE)</f>
        <v>NORTH CAROLINA</v>
      </c>
      <c r="H783" t="str">
        <f t="shared" si="25"/>
        <v>110_NC_00</v>
      </c>
      <c r="I783">
        <f>IF(B783=2012,IF(D783="00",K783,VLOOKUP(H783,district_latlong_lookup!$A$1:$F$439,5,FALSE)),0)</f>
        <v>0</v>
      </c>
      <c r="J783">
        <f>IF(B783=2012,IF(D783="00",L783,VLOOKUP(H783,district_latlong_lookup!$A$1:$F$439,6,FALSE)),0)</f>
        <v>0</v>
      </c>
      <c r="K783">
        <f>VLOOKUP(E783&amp;"*",state_latlong_lookup!$A$1:$D$56,3,FALSE)</f>
        <v>35.641100000000002</v>
      </c>
      <c r="L783">
        <f>VLOOKUP(E783&amp;"*",state_latlong_lookup!$A$1:$D$56,4,FALSE)</f>
        <v>-79.843100000000007</v>
      </c>
      <c r="M783">
        <v>200</v>
      </c>
      <c r="N783" t="str">
        <f t="shared" si="24"/>
        <v>Republican</v>
      </c>
      <c r="O783" t="s">
        <v>20</v>
      </c>
      <c r="P783">
        <v>0.55300000000000005</v>
      </c>
      <c r="Q783">
        <v>439500</v>
      </c>
      <c r="R783" t="s">
        <v>1440</v>
      </c>
    </row>
    <row r="784" spans="1:18">
      <c r="A784">
        <v>110</v>
      </c>
      <c r="B784">
        <f>VLOOKUP(A784,year_congress_lookup!$A$1:$B$10,2)</f>
        <v>2008</v>
      </c>
      <c r="C784">
        <v>40303</v>
      </c>
      <c r="D784" s="1" t="s">
        <v>1794</v>
      </c>
      <c r="E784" t="s">
        <v>11</v>
      </c>
      <c r="F784" t="str">
        <f>VLOOKUP(E784&amp;"*",state_latlong_lookup!$A$1:$D$56,2,FALSE)</f>
        <v>NC</v>
      </c>
      <c r="G784" t="str">
        <f>VLOOKUP(E784&amp;"*",state_latlong_lookup!$A$1:$D$56,1,FALSE)</f>
        <v>NORTH CAROLINA</v>
      </c>
      <c r="H784" t="str">
        <f t="shared" si="25"/>
        <v>110_NC_00</v>
      </c>
      <c r="I784">
        <f>IF(B784=2012,IF(D784="00",K784,VLOOKUP(H784,district_latlong_lookup!$A$1:$F$439,5,FALSE)),0)</f>
        <v>0</v>
      </c>
      <c r="J784">
        <f>IF(B784=2012,IF(D784="00",L784,VLOOKUP(H784,district_latlong_lookup!$A$1:$F$439,6,FALSE)),0)</f>
        <v>0</v>
      </c>
      <c r="K784">
        <f>VLOOKUP(E784&amp;"*",state_latlong_lookup!$A$1:$D$56,3,FALSE)</f>
        <v>35.641100000000002</v>
      </c>
      <c r="L784">
        <f>VLOOKUP(E784&amp;"*",state_latlong_lookup!$A$1:$D$56,4,FALSE)</f>
        <v>-79.843100000000007</v>
      </c>
      <c r="M784">
        <v>200</v>
      </c>
      <c r="N784" t="str">
        <f t="shared" si="24"/>
        <v>Republican</v>
      </c>
      <c r="O784" t="s">
        <v>214</v>
      </c>
      <c r="P784">
        <v>0.41199999999999998</v>
      </c>
      <c r="Q784">
        <v>791500</v>
      </c>
      <c r="R784" t="s">
        <v>1441</v>
      </c>
    </row>
    <row r="785" spans="1:18">
      <c r="A785">
        <v>110</v>
      </c>
      <c r="B785">
        <f>VLOOKUP(A785,year_congress_lookup!$A$1:$B$10,2)</f>
        <v>2008</v>
      </c>
      <c r="C785">
        <v>15502</v>
      </c>
      <c r="D785" s="1" t="s">
        <v>1794</v>
      </c>
      <c r="E785" t="s">
        <v>128</v>
      </c>
      <c r="F785" t="str">
        <f>VLOOKUP(E785&amp;"*",state_latlong_lookup!$A$1:$D$56,2,FALSE)</f>
        <v>ND</v>
      </c>
      <c r="G785" t="str">
        <f>VLOOKUP(E785&amp;"*",state_latlong_lookup!$A$1:$D$56,1,FALSE)</f>
        <v>NORTH DAKOTA</v>
      </c>
      <c r="H785" t="str">
        <f t="shared" si="25"/>
        <v>110_ND_00</v>
      </c>
      <c r="I785">
        <f>IF(B785=2012,IF(D785="00",K785,VLOOKUP(H785,district_latlong_lookup!$A$1:$F$439,5,FALSE)),0)</f>
        <v>0</v>
      </c>
      <c r="J785">
        <f>IF(B785=2012,IF(D785="00",L785,VLOOKUP(H785,district_latlong_lookup!$A$1:$F$439,6,FALSE)),0)</f>
        <v>0</v>
      </c>
      <c r="K785">
        <f>VLOOKUP(E785&amp;"*",state_latlong_lookup!$A$1:$D$56,3,FALSE)</f>
        <v>47.536200000000001</v>
      </c>
      <c r="L785">
        <f>VLOOKUP(E785&amp;"*",state_latlong_lookup!$A$1:$D$56,4,FALSE)</f>
        <v>-99.793000000000006</v>
      </c>
      <c r="M785">
        <v>100</v>
      </c>
      <c r="N785" t="str">
        <f t="shared" si="24"/>
        <v>Democrat</v>
      </c>
      <c r="O785" t="s">
        <v>74</v>
      </c>
      <c r="P785">
        <v>-0.29799999999999999</v>
      </c>
      <c r="Q785">
        <v>793000</v>
      </c>
      <c r="R785" t="s">
        <v>1442</v>
      </c>
    </row>
    <row r="786" spans="1:18">
      <c r="A786">
        <v>110</v>
      </c>
      <c r="B786">
        <f>VLOOKUP(A786,year_congress_lookup!$A$1:$B$10,2)</f>
        <v>2008</v>
      </c>
      <c r="C786">
        <v>14812</v>
      </c>
      <c r="D786" s="1" t="s">
        <v>1794</v>
      </c>
      <c r="E786" t="s">
        <v>128</v>
      </c>
      <c r="F786" t="str">
        <f>VLOOKUP(E786&amp;"*",state_latlong_lookup!$A$1:$D$56,2,FALSE)</f>
        <v>ND</v>
      </c>
      <c r="G786" t="str">
        <f>VLOOKUP(E786&amp;"*",state_latlong_lookup!$A$1:$D$56,1,FALSE)</f>
        <v>NORTH DAKOTA</v>
      </c>
      <c r="H786" t="str">
        <f t="shared" si="25"/>
        <v>110_ND_00</v>
      </c>
      <c r="I786">
        <f>IF(B786=2012,IF(D786="00",K786,VLOOKUP(H786,district_latlong_lookup!$A$1:$F$439,5,FALSE)),0)</f>
        <v>0</v>
      </c>
      <c r="J786">
        <f>IF(B786=2012,IF(D786="00",L786,VLOOKUP(H786,district_latlong_lookup!$A$1:$F$439,6,FALSE)),0)</f>
        <v>0</v>
      </c>
      <c r="K786">
        <f>VLOOKUP(E786&amp;"*",state_latlong_lookup!$A$1:$D$56,3,FALSE)</f>
        <v>47.536200000000001</v>
      </c>
      <c r="L786">
        <f>VLOOKUP(E786&amp;"*",state_latlong_lookup!$A$1:$D$56,4,FALSE)</f>
        <v>-99.793000000000006</v>
      </c>
      <c r="M786">
        <v>100</v>
      </c>
      <c r="N786" t="str">
        <f t="shared" si="24"/>
        <v>Democrat</v>
      </c>
      <c r="O786" t="s">
        <v>295</v>
      </c>
      <c r="P786">
        <v>-0.34200000000000003</v>
      </c>
      <c r="Q786">
        <v>423000</v>
      </c>
      <c r="R786" t="s">
        <v>1443</v>
      </c>
    </row>
    <row r="787" spans="1:18">
      <c r="A787">
        <v>110</v>
      </c>
      <c r="B787">
        <f>VLOOKUP(A787,year_congress_lookup!$A$1:$B$10,2)</f>
        <v>2008</v>
      </c>
      <c r="C787">
        <v>29389</v>
      </c>
      <c r="D787" s="1" t="s">
        <v>1794</v>
      </c>
      <c r="E787" t="s">
        <v>40</v>
      </c>
      <c r="F787" t="str">
        <f>VLOOKUP(E787&amp;"*",state_latlong_lookup!$A$1:$D$56,2,FALSE)</f>
        <v>OH</v>
      </c>
      <c r="G787" t="str">
        <f>VLOOKUP(E787&amp;"*",state_latlong_lookup!$A$1:$D$56,1,FALSE)</f>
        <v>OHIO</v>
      </c>
      <c r="H787" t="str">
        <f t="shared" si="25"/>
        <v>110_OH_00</v>
      </c>
      <c r="I787">
        <f>IF(B787=2012,IF(D787="00",K787,VLOOKUP(H787,district_latlong_lookup!$A$1:$F$439,5,FALSE)),0)</f>
        <v>0</v>
      </c>
      <c r="J787">
        <f>IF(B787=2012,IF(D787="00",L787,VLOOKUP(H787,district_latlong_lookup!$A$1:$F$439,6,FALSE)),0)</f>
        <v>0</v>
      </c>
      <c r="K787">
        <f>VLOOKUP(E787&amp;"*",state_latlong_lookup!$A$1:$D$56,3,FALSE)</f>
        <v>40.373600000000003</v>
      </c>
      <c r="L787">
        <f>VLOOKUP(E787&amp;"*",state_latlong_lookup!$A$1:$D$56,4,FALSE)</f>
        <v>-82.775499999999994</v>
      </c>
      <c r="M787">
        <v>100</v>
      </c>
      <c r="N787" t="str">
        <f t="shared" si="24"/>
        <v>Democrat</v>
      </c>
      <c r="O787" t="s">
        <v>27</v>
      </c>
      <c r="P787">
        <v>-0.501</v>
      </c>
      <c r="Q787">
        <v>10000</v>
      </c>
      <c r="R787" t="s">
        <v>1444</v>
      </c>
    </row>
    <row r="788" spans="1:18">
      <c r="A788">
        <v>110</v>
      </c>
      <c r="B788">
        <f>VLOOKUP(A788,year_congress_lookup!$A$1:$B$10,2)</f>
        <v>2008</v>
      </c>
      <c r="C788">
        <v>49903</v>
      </c>
      <c r="D788" s="1" t="s">
        <v>1794</v>
      </c>
      <c r="E788" t="s">
        <v>40</v>
      </c>
      <c r="F788" t="str">
        <f>VLOOKUP(E788&amp;"*",state_latlong_lookup!$A$1:$D$56,2,FALSE)</f>
        <v>OH</v>
      </c>
      <c r="G788" t="str">
        <f>VLOOKUP(E788&amp;"*",state_latlong_lookup!$A$1:$D$56,1,FALSE)</f>
        <v>OHIO</v>
      </c>
      <c r="H788" t="str">
        <f t="shared" si="25"/>
        <v>110_OH_00</v>
      </c>
      <c r="I788">
        <f>IF(B788=2012,IF(D788="00",K788,VLOOKUP(H788,district_latlong_lookup!$A$1:$F$439,5,FALSE)),0)</f>
        <v>0</v>
      </c>
      <c r="J788">
        <f>IF(B788=2012,IF(D788="00",L788,VLOOKUP(H788,district_latlong_lookup!$A$1:$F$439,6,FALSE)),0)</f>
        <v>0</v>
      </c>
      <c r="K788">
        <f>VLOOKUP(E788&amp;"*",state_latlong_lookup!$A$1:$D$56,3,FALSE)</f>
        <v>40.373600000000003</v>
      </c>
      <c r="L788">
        <f>VLOOKUP(E788&amp;"*",state_latlong_lookup!$A$1:$D$56,4,FALSE)</f>
        <v>-82.775499999999994</v>
      </c>
      <c r="M788">
        <v>200</v>
      </c>
      <c r="N788" t="str">
        <f t="shared" si="24"/>
        <v>Republican</v>
      </c>
      <c r="O788" t="s">
        <v>329</v>
      </c>
      <c r="P788">
        <v>0.152</v>
      </c>
      <c r="Q788">
        <v>10000</v>
      </c>
    </row>
    <row r="789" spans="1:18">
      <c r="A789">
        <v>110</v>
      </c>
      <c r="B789">
        <f>VLOOKUP(A789,year_congress_lookup!$A$1:$B$10,2)</f>
        <v>2008</v>
      </c>
      <c r="C789">
        <v>15424</v>
      </c>
      <c r="D789" s="1" t="s">
        <v>1794</v>
      </c>
      <c r="E789" t="s">
        <v>152</v>
      </c>
      <c r="F789" t="str">
        <f>VLOOKUP(E789&amp;"*",state_latlong_lookup!$A$1:$D$56,2,FALSE)</f>
        <v>OK</v>
      </c>
      <c r="G789" t="str">
        <f>VLOOKUP(E789&amp;"*",state_latlong_lookup!$A$1:$D$56,1,FALSE)</f>
        <v>OKLAHOMA</v>
      </c>
      <c r="H789" t="str">
        <f t="shared" si="25"/>
        <v>110_OK_00</v>
      </c>
      <c r="I789">
        <f>IF(B789=2012,IF(D789="00",K789,VLOOKUP(H789,district_latlong_lookup!$A$1:$F$439,5,FALSE)),0)</f>
        <v>0</v>
      </c>
      <c r="J789">
        <f>IF(B789=2012,IF(D789="00",L789,VLOOKUP(H789,district_latlong_lookup!$A$1:$F$439,6,FALSE)),0)</f>
        <v>0</v>
      </c>
      <c r="K789">
        <f>VLOOKUP(E789&amp;"*",state_latlong_lookup!$A$1:$D$56,3,FALSE)</f>
        <v>35.537599999999998</v>
      </c>
      <c r="L789">
        <f>VLOOKUP(E789&amp;"*",state_latlong_lookup!$A$1:$D$56,4,FALSE)</f>
        <v>-96.924700000000001</v>
      </c>
      <c r="M789">
        <v>200</v>
      </c>
      <c r="N789" t="str">
        <f t="shared" si="24"/>
        <v>Republican</v>
      </c>
      <c r="O789" t="s">
        <v>307</v>
      </c>
      <c r="P789">
        <v>0.68600000000000005</v>
      </c>
      <c r="Q789">
        <v>629000</v>
      </c>
      <c r="R789" t="s">
        <v>1445</v>
      </c>
    </row>
    <row r="790" spans="1:18">
      <c r="A790">
        <v>110</v>
      </c>
      <c r="B790">
        <f>VLOOKUP(A790,year_congress_lookup!$A$1:$B$10,2)</f>
        <v>2008</v>
      </c>
      <c r="C790">
        <v>29555</v>
      </c>
      <c r="D790" s="1" t="s">
        <v>1794</v>
      </c>
      <c r="E790" t="s">
        <v>152</v>
      </c>
      <c r="F790" t="str">
        <f>VLOOKUP(E790&amp;"*",state_latlong_lookup!$A$1:$D$56,2,FALSE)</f>
        <v>OK</v>
      </c>
      <c r="G790" t="str">
        <f>VLOOKUP(E790&amp;"*",state_latlong_lookup!$A$1:$D$56,1,FALSE)</f>
        <v>OKLAHOMA</v>
      </c>
      <c r="H790" t="str">
        <f t="shared" si="25"/>
        <v>110_OK_00</v>
      </c>
      <c r="I790">
        <f>IF(B790=2012,IF(D790="00",K790,VLOOKUP(H790,district_latlong_lookup!$A$1:$F$439,5,FALSE)),0)</f>
        <v>0</v>
      </c>
      <c r="J790">
        <f>IF(B790=2012,IF(D790="00",L790,VLOOKUP(H790,district_latlong_lookup!$A$1:$F$439,6,FALSE)),0)</f>
        <v>0</v>
      </c>
      <c r="K790">
        <f>VLOOKUP(E790&amp;"*",state_latlong_lookup!$A$1:$D$56,3,FALSE)</f>
        <v>35.537599999999998</v>
      </c>
      <c r="L790">
        <f>VLOOKUP(E790&amp;"*",state_latlong_lookup!$A$1:$D$56,4,FALSE)</f>
        <v>-96.924700000000001</v>
      </c>
      <c r="M790">
        <v>200</v>
      </c>
      <c r="N790" t="str">
        <f t="shared" si="24"/>
        <v>Republican</v>
      </c>
      <c r="O790" t="s">
        <v>363</v>
      </c>
      <c r="P790">
        <v>0.81599999999999995</v>
      </c>
      <c r="Q790">
        <v>10000</v>
      </c>
    </row>
    <row r="791" spans="1:18">
      <c r="A791">
        <v>110</v>
      </c>
      <c r="B791">
        <f>VLOOKUP(A791,year_congress_lookup!$A$1:$B$10,2)</f>
        <v>2008</v>
      </c>
      <c r="C791">
        <v>49705</v>
      </c>
      <c r="D791" s="1" t="s">
        <v>1794</v>
      </c>
      <c r="E791" t="s">
        <v>99</v>
      </c>
      <c r="F791" t="str">
        <f>VLOOKUP(E791&amp;"*",state_latlong_lookup!$A$1:$D$56,2,FALSE)</f>
        <v>OR</v>
      </c>
      <c r="G791" t="str">
        <f>VLOOKUP(E791&amp;"*",state_latlong_lookup!$A$1:$D$56,1,FALSE)</f>
        <v>OREGON</v>
      </c>
      <c r="H791" t="str">
        <f t="shared" si="25"/>
        <v>110_OR_00</v>
      </c>
      <c r="I791">
        <f>IF(B791=2012,IF(D791="00",K791,VLOOKUP(H791,district_latlong_lookup!$A$1:$F$439,5,FALSE)),0)</f>
        <v>0</v>
      </c>
      <c r="J791">
        <f>IF(B791=2012,IF(D791="00",L791,VLOOKUP(H791,district_latlong_lookup!$A$1:$F$439,6,FALSE)),0)</f>
        <v>0</v>
      </c>
      <c r="K791">
        <f>VLOOKUP(E791&amp;"*",state_latlong_lookup!$A$1:$D$56,3,FALSE)</f>
        <v>44.5672</v>
      </c>
      <c r="L791">
        <f>VLOOKUP(E791&amp;"*",state_latlong_lookup!$A$1:$D$56,4,FALSE)</f>
        <v>-122.12690000000001</v>
      </c>
      <c r="M791">
        <v>200</v>
      </c>
      <c r="N791" t="str">
        <f t="shared" si="24"/>
        <v>Republican</v>
      </c>
      <c r="O791" t="s">
        <v>323</v>
      </c>
      <c r="P791">
        <v>0.127</v>
      </c>
      <c r="Q791">
        <v>928500</v>
      </c>
      <c r="R791" t="s">
        <v>1446</v>
      </c>
    </row>
    <row r="792" spans="1:18">
      <c r="A792">
        <v>110</v>
      </c>
      <c r="B792">
        <f>VLOOKUP(A792,year_congress_lookup!$A$1:$B$10,2)</f>
        <v>2008</v>
      </c>
      <c r="C792">
        <v>14871</v>
      </c>
      <c r="D792" s="1" t="s">
        <v>1794</v>
      </c>
      <c r="E792" t="s">
        <v>99</v>
      </c>
      <c r="F792" t="str">
        <f>VLOOKUP(E792&amp;"*",state_latlong_lookup!$A$1:$D$56,2,FALSE)</f>
        <v>OR</v>
      </c>
      <c r="G792" t="str">
        <f>VLOOKUP(E792&amp;"*",state_latlong_lookup!$A$1:$D$56,1,FALSE)</f>
        <v>OREGON</v>
      </c>
      <c r="H792" t="str">
        <f t="shared" si="25"/>
        <v>110_OR_00</v>
      </c>
      <c r="I792">
        <f>IF(B792=2012,IF(D792="00",K792,VLOOKUP(H792,district_latlong_lookup!$A$1:$F$439,5,FALSE)),0)</f>
        <v>0</v>
      </c>
      <c r="J792">
        <f>IF(B792=2012,IF(D792="00",L792,VLOOKUP(H792,district_latlong_lookup!$A$1:$F$439,6,FALSE)),0)</f>
        <v>0</v>
      </c>
      <c r="K792">
        <f>VLOOKUP(E792&amp;"*",state_latlong_lookup!$A$1:$D$56,3,FALSE)</f>
        <v>44.5672</v>
      </c>
      <c r="L792">
        <f>VLOOKUP(E792&amp;"*",state_latlong_lookup!$A$1:$D$56,4,FALSE)</f>
        <v>-122.12690000000001</v>
      </c>
      <c r="M792">
        <v>100</v>
      </c>
      <c r="N792" t="str">
        <f t="shared" si="24"/>
        <v>Democrat</v>
      </c>
      <c r="O792" t="s">
        <v>308</v>
      </c>
      <c r="P792">
        <v>-0.379</v>
      </c>
      <c r="Q792">
        <v>593500</v>
      </c>
      <c r="R792" t="s">
        <v>1447</v>
      </c>
    </row>
    <row r="793" spans="1:18">
      <c r="A793">
        <v>110</v>
      </c>
      <c r="B793">
        <f>VLOOKUP(A793,year_congress_lookup!$A$1:$B$10,2)</f>
        <v>2008</v>
      </c>
      <c r="C793">
        <v>40703</v>
      </c>
      <c r="D793" s="1" t="s">
        <v>1794</v>
      </c>
      <c r="E793" t="s">
        <v>12</v>
      </c>
      <c r="F793" t="str">
        <f>VLOOKUP(E793&amp;"*",state_latlong_lookup!$A$1:$D$56,2,FALSE)</f>
        <v>PA</v>
      </c>
      <c r="G793" t="str">
        <f>VLOOKUP(E793&amp;"*",state_latlong_lookup!$A$1:$D$56,1,FALSE)</f>
        <v>PENNSYLVANIA</v>
      </c>
      <c r="H793" t="str">
        <f t="shared" si="25"/>
        <v>110_PA_00</v>
      </c>
      <c r="I793">
        <f>IF(B793=2012,IF(D793="00",K793,VLOOKUP(H793,district_latlong_lookup!$A$1:$F$439,5,FALSE)),0)</f>
        <v>0</v>
      </c>
      <c r="J793">
        <f>IF(B793=2012,IF(D793="00",L793,VLOOKUP(H793,district_latlong_lookup!$A$1:$F$439,6,FALSE)),0)</f>
        <v>0</v>
      </c>
      <c r="K793">
        <f>VLOOKUP(E793&amp;"*",state_latlong_lookup!$A$1:$D$56,3,FALSE)</f>
        <v>40.577300000000001</v>
      </c>
      <c r="L793">
        <f>VLOOKUP(E793&amp;"*",state_latlong_lookup!$A$1:$D$56,4,FALSE)</f>
        <v>-77.263999999999996</v>
      </c>
      <c r="M793">
        <v>100</v>
      </c>
      <c r="N793" t="str">
        <f t="shared" si="24"/>
        <v>Democrat</v>
      </c>
      <c r="O793" t="s">
        <v>137</v>
      </c>
      <c r="P793">
        <v>-0.34499999999999997</v>
      </c>
      <c r="Q793">
        <v>10000</v>
      </c>
      <c r="R793" t="s">
        <v>1448</v>
      </c>
    </row>
    <row r="794" spans="1:18">
      <c r="A794">
        <v>110</v>
      </c>
      <c r="B794">
        <f>VLOOKUP(A794,year_congress_lookup!$A$1:$B$10,2)</f>
        <v>2008</v>
      </c>
      <c r="C794">
        <v>14910</v>
      </c>
      <c r="D794" s="1" t="s">
        <v>1794</v>
      </c>
      <c r="E794" t="s">
        <v>12</v>
      </c>
      <c r="F794" t="str">
        <f>VLOOKUP(E794&amp;"*",state_latlong_lookup!$A$1:$D$56,2,FALSE)</f>
        <v>PA</v>
      </c>
      <c r="G794" t="str">
        <f>VLOOKUP(E794&amp;"*",state_latlong_lookup!$A$1:$D$56,1,FALSE)</f>
        <v>PENNSYLVANIA</v>
      </c>
      <c r="H794" t="str">
        <f t="shared" si="25"/>
        <v>110_PA_00</v>
      </c>
      <c r="I794">
        <f>IF(B794=2012,IF(D794="00",K794,VLOOKUP(H794,district_latlong_lookup!$A$1:$F$439,5,FALSE)),0)</f>
        <v>0</v>
      </c>
      <c r="J794">
        <f>IF(B794=2012,IF(D794="00",L794,VLOOKUP(H794,district_latlong_lookup!$A$1:$F$439,6,FALSE)),0)</f>
        <v>0</v>
      </c>
      <c r="K794">
        <f>VLOOKUP(E794&amp;"*",state_latlong_lookup!$A$1:$D$56,3,FALSE)</f>
        <v>40.577300000000001</v>
      </c>
      <c r="L794">
        <f>VLOOKUP(E794&amp;"*",state_latlong_lookup!$A$1:$D$56,4,FALSE)</f>
        <v>-77.263999999999996</v>
      </c>
      <c r="M794">
        <v>200</v>
      </c>
      <c r="N794" t="str">
        <f t="shared" si="24"/>
        <v>Republican</v>
      </c>
      <c r="O794" t="s">
        <v>279</v>
      </c>
      <c r="P794">
        <v>7.0000000000000007E-2</v>
      </c>
      <c r="Q794">
        <v>10000</v>
      </c>
      <c r="R794" t="s">
        <v>1449</v>
      </c>
    </row>
    <row r="795" spans="1:18">
      <c r="A795">
        <v>110</v>
      </c>
      <c r="B795">
        <f>VLOOKUP(A795,year_congress_lookup!$A$1:$B$10,2)</f>
        <v>2008</v>
      </c>
      <c r="C795">
        <v>40704</v>
      </c>
      <c r="D795" s="1" t="s">
        <v>1794</v>
      </c>
      <c r="E795" t="s">
        <v>13</v>
      </c>
      <c r="F795" t="str">
        <f>VLOOKUP(E795&amp;"*",state_latlong_lookup!$A$1:$D$56,2,FALSE)</f>
        <v>RI</v>
      </c>
      <c r="G795" t="str">
        <f>VLOOKUP(E795&amp;"*",state_latlong_lookup!$A$1:$D$56,1,FALSE)</f>
        <v>RHODE ISLAND</v>
      </c>
      <c r="H795" t="str">
        <f t="shared" si="25"/>
        <v>110_RI_00</v>
      </c>
      <c r="I795">
        <f>IF(B795=2012,IF(D795="00",K795,VLOOKUP(H795,district_latlong_lookup!$A$1:$F$439,5,FALSE)),0)</f>
        <v>0</v>
      </c>
      <c r="J795">
        <f>IF(B795=2012,IF(D795="00",L795,VLOOKUP(H795,district_latlong_lookup!$A$1:$F$439,6,FALSE)),0)</f>
        <v>0</v>
      </c>
      <c r="K795">
        <f>VLOOKUP(E795&amp;"*",state_latlong_lookup!$A$1:$D$56,3,FALSE)</f>
        <v>41.677199999999999</v>
      </c>
      <c r="L795">
        <f>VLOOKUP(E795&amp;"*",state_latlong_lookup!$A$1:$D$56,4,FALSE)</f>
        <v>-71.510099999999994</v>
      </c>
      <c r="M795">
        <v>100</v>
      </c>
      <c r="N795" t="str">
        <f t="shared" si="24"/>
        <v>Democrat</v>
      </c>
      <c r="O795" t="s">
        <v>371</v>
      </c>
      <c r="P795">
        <v>-0.51600000000000001</v>
      </c>
      <c r="Q795">
        <v>10000</v>
      </c>
    </row>
    <row r="796" spans="1:18">
      <c r="A796">
        <v>110</v>
      </c>
      <c r="B796">
        <f>VLOOKUP(A796,year_congress_lookup!$A$1:$B$10,2)</f>
        <v>2008</v>
      </c>
      <c r="C796">
        <v>29142</v>
      </c>
      <c r="D796" s="1" t="s">
        <v>1794</v>
      </c>
      <c r="E796" t="s">
        <v>13</v>
      </c>
      <c r="F796" t="str">
        <f>VLOOKUP(E796&amp;"*",state_latlong_lookup!$A$1:$D$56,2,FALSE)</f>
        <v>RI</v>
      </c>
      <c r="G796" t="str">
        <f>VLOOKUP(E796&amp;"*",state_latlong_lookup!$A$1:$D$56,1,FALSE)</f>
        <v>RHODE ISLAND</v>
      </c>
      <c r="H796" t="str">
        <f t="shared" si="25"/>
        <v>110_RI_00</v>
      </c>
      <c r="I796">
        <f>IF(B796=2012,IF(D796="00",K796,VLOOKUP(H796,district_latlong_lookup!$A$1:$F$439,5,FALSE)),0)</f>
        <v>0</v>
      </c>
      <c r="J796">
        <f>IF(B796=2012,IF(D796="00",L796,VLOOKUP(H796,district_latlong_lookup!$A$1:$F$439,6,FALSE)),0)</f>
        <v>0</v>
      </c>
      <c r="K796">
        <f>VLOOKUP(E796&amp;"*",state_latlong_lookup!$A$1:$D$56,3,FALSE)</f>
        <v>41.677199999999999</v>
      </c>
      <c r="L796">
        <f>VLOOKUP(E796&amp;"*",state_latlong_lookup!$A$1:$D$56,4,FALSE)</f>
        <v>-71.510099999999994</v>
      </c>
      <c r="M796">
        <v>100</v>
      </c>
      <c r="N796" t="str">
        <f t="shared" si="24"/>
        <v>Democrat</v>
      </c>
      <c r="O796" t="s">
        <v>159</v>
      </c>
      <c r="P796">
        <v>-0.48399999999999999</v>
      </c>
      <c r="Q796">
        <v>566000</v>
      </c>
      <c r="R796" t="s">
        <v>1450</v>
      </c>
    </row>
    <row r="797" spans="1:18">
      <c r="A797">
        <v>110</v>
      </c>
      <c r="B797">
        <f>VLOOKUP(A797,year_congress_lookup!$A$1:$B$10,2)</f>
        <v>2008</v>
      </c>
      <c r="C797">
        <v>29936</v>
      </c>
      <c r="D797" s="1" t="s">
        <v>1794</v>
      </c>
      <c r="E797" t="s">
        <v>15</v>
      </c>
      <c r="F797" t="str">
        <f>VLOOKUP(E797&amp;"*",state_latlong_lookup!$A$1:$D$56,2,FALSE)</f>
        <v>SC</v>
      </c>
      <c r="G797" t="str">
        <f>VLOOKUP(E797&amp;"*",state_latlong_lookup!$A$1:$D$56,1,FALSE)</f>
        <v>SOUTH CAROLINA</v>
      </c>
      <c r="H797" t="str">
        <f t="shared" si="25"/>
        <v>110_SC_00</v>
      </c>
      <c r="I797">
        <f>IF(B797=2012,IF(D797="00",K797,VLOOKUP(H797,district_latlong_lookup!$A$1:$F$439,5,FALSE)),0)</f>
        <v>0</v>
      </c>
      <c r="J797">
        <f>IF(B797=2012,IF(D797="00",L797,VLOOKUP(H797,district_latlong_lookup!$A$1:$F$439,6,FALSE)),0)</f>
        <v>0</v>
      </c>
      <c r="K797">
        <f>VLOOKUP(E797&amp;"*",state_latlong_lookup!$A$1:$D$56,3,FALSE)</f>
        <v>33.819099999999999</v>
      </c>
      <c r="L797">
        <f>VLOOKUP(E797&amp;"*",state_latlong_lookup!$A$1:$D$56,4,FALSE)</f>
        <v>-80.906599999999997</v>
      </c>
      <c r="M797">
        <v>200</v>
      </c>
      <c r="N797" t="str">
        <f t="shared" si="24"/>
        <v>Republican</v>
      </c>
      <c r="O797" t="s">
        <v>364</v>
      </c>
      <c r="P797">
        <v>0.9</v>
      </c>
      <c r="Q797">
        <v>10000</v>
      </c>
    </row>
    <row r="798" spans="1:18">
      <c r="A798">
        <v>110</v>
      </c>
      <c r="B798">
        <f>VLOOKUP(A798,year_congress_lookup!$A$1:$B$10,2)</f>
        <v>2008</v>
      </c>
      <c r="C798">
        <v>29566</v>
      </c>
      <c r="D798" s="1" t="s">
        <v>1794</v>
      </c>
      <c r="E798" t="s">
        <v>15</v>
      </c>
      <c r="F798" t="str">
        <f>VLOOKUP(E798&amp;"*",state_latlong_lookup!$A$1:$D$56,2,FALSE)</f>
        <v>SC</v>
      </c>
      <c r="G798" t="str">
        <f>VLOOKUP(E798&amp;"*",state_latlong_lookup!$A$1:$D$56,1,FALSE)</f>
        <v>SOUTH CAROLINA</v>
      </c>
      <c r="H798" t="str">
        <f t="shared" si="25"/>
        <v>110_SC_00</v>
      </c>
      <c r="I798">
        <f>IF(B798=2012,IF(D798="00",K798,VLOOKUP(H798,district_latlong_lookup!$A$1:$F$439,5,FALSE)),0)</f>
        <v>0</v>
      </c>
      <c r="J798">
        <f>IF(B798=2012,IF(D798="00",L798,VLOOKUP(H798,district_latlong_lookup!$A$1:$F$439,6,FALSE)),0)</f>
        <v>0</v>
      </c>
      <c r="K798">
        <f>VLOOKUP(E798&amp;"*",state_latlong_lookup!$A$1:$D$56,3,FALSE)</f>
        <v>33.819099999999999</v>
      </c>
      <c r="L798">
        <f>VLOOKUP(E798&amp;"*",state_latlong_lookup!$A$1:$D$56,4,FALSE)</f>
        <v>-80.906599999999997</v>
      </c>
      <c r="M798">
        <v>200</v>
      </c>
      <c r="N798" t="str">
        <f t="shared" si="24"/>
        <v>Republican</v>
      </c>
      <c r="O798" t="s">
        <v>72</v>
      </c>
      <c r="P798">
        <v>0.443</v>
      </c>
      <c r="Q798">
        <v>1716500</v>
      </c>
      <c r="R798" t="s">
        <v>1451</v>
      </c>
    </row>
    <row r="799" spans="1:18">
      <c r="A799">
        <v>110</v>
      </c>
      <c r="B799">
        <f>VLOOKUP(A799,year_congress_lookup!$A$1:$B$10,2)</f>
        <v>2008</v>
      </c>
      <c r="C799">
        <v>29754</v>
      </c>
      <c r="D799" s="1" t="s">
        <v>1794</v>
      </c>
      <c r="E799" t="s">
        <v>129</v>
      </c>
      <c r="F799" t="str">
        <f>VLOOKUP(E799&amp;"*",state_latlong_lookup!$A$1:$D$56,2,FALSE)</f>
        <v>SD</v>
      </c>
      <c r="G799" t="str">
        <f>VLOOKUP(E799&amp;"*",state_latlong_lookup!$A$1:$D$56,1,FALSE)</f>
        <v>SOUTH DAKOTA</v>
      </c>
      <c r="H799" t="str">
        <f t="shared" si="25"/>
        <v>110_SD_00</v>
      </c>
      <c r="I799">
        <f>IF(B799=2012,IF(D799="00",K799,VLOOKUP(H799,district_latlong_lookup!$A$1:$F$439,5,FALSE)),0)</f>
        <v>0</v>
      </c>
      <c r="J799">
        <f>IF(B799=2012,IF(D799="00",L799,VLOOKUP(H799,district_latlong_lookup!$A$1:$F$439,6,FALSE)),0)</f>
        <v>0</v>
      </c>
      <c r="K799">
        <f>VLOOKUP(E799&amp;"*",state_latlong_lookup!$A$1:$D$56,3,FALSE)</f>
        <v>44.285299999999999</v>
      </c>
      <c r="L799">
        <f>VLOOKUP(E799&amp;"*",state_latlong_lookup!$A$1:$D$56,4,FALSE)</f>
        <v>-99.463200000000001</v>
      </c>
      <c r="M799">
        <v>200</v>
      </c>
      <c r="N799" t="str">
        <f t="shared" si="24"/>
        <v>Republican</v>
      </c>
      <c r="O799" t="s">
        <v>365</v>
      </c>
      <c r="P799">
        <v>0.48299999999999998</v>
      </c>
      <c r="Q799">
        <v>1019500</v>
      </c>
      <c r="R799" t="s">
        <v>1452</v>
      </c>
    </row>
    <row r="800" spans="1:18">
      <c r="A800">
        <v>110</v>
      </c>
      <c r="B800">
        <f>VLOOKUP(A800,year_congress_lookup!$A$1:$B$10,2)</f>
        <v>2008</v>
      </c>
      <c r="C800">
        <v>15425</v>
      </c>
      <c r="D800" s="1" t="s">
        <v>1794</v>
      </c>
      <c r="E800" t="s">
        <v>129</v>
      </c>
      <c r="F800" t="str">
        <f>VLOOKUP(E800&amp;"*",state_latlong_lookup!$A$1:$D$56,2,FALSE)</f>
        <v>SD</v>
      </c>
      <c r="G800" t="str">
        <f>VLOOKUP(E800&amp;"*",state_latlong_lookup!$A$1:$D$56,1,FALSE)</f>
        <v>SOUTH DAKOTA</v>
      </c>
      <c r="H800" t="str">
        <f t="shared" si="25"/>
        <v>110_SD_00</v>
      </c>
      <c r="I800">
        <f>IF(B800=2012,IF(D800="00",K800,VLOOKUP(H800,district_latlong_lookup!$A$1:$F$439,5,FALSE)),0)</f>
        <v>0</v>
      </c>
      <c r="J800">
        <f>IF(B800=2012,IF(D800="00",L800,VLOOKUP(H800,district_latlong_lookup!$A$1:$F$439,6,FALSE)),0)</f>
        <v>0</v>
      </c>
      <c r="K800">
        <f>VLOOKUP(E800&amp;"*",state_latlong_lookup!$A$1:$D$56,3,FALSE)</f>
        <v>44.285299999999999</v>
      </c>
      <c r="L800">
        <f>VLOOKUP(E800&amp;"*",state_latlong_lookup!$A$1:$D$56,4,FALSE)</f>
        <v>-99.463200000000001</v>
      </c>
      <c r="M800">
        <v>100</v>
      </c>
      <c r="N800" t="str">
        <f t="shared" si="24"/>
        <v>Democrat</v>
      </c>
      <c r="O800" t="s">
        <v>1</v>
      </c>
      <c r="P800">
        <v>-0.32</v>
      </c>
      <c r="Q800">
        <v>688000</v>
      </c>
      <c r="R800" t="s">
        <v>1453</v>
      </c>
    </row>
    <row r="801" spans="1:18">
      <c r="A801">
        <v>110</v>
      </c>
      <c r="B801">
        <f>VLOOKUP(A801,year_congress_lookup!$A$1:$B$10,2)</f>
        <v>2008</v>
      </c>
      <c r="C801">
        <v>40705</v>
      </c>
      <c r="D801" s="1" t="s">
        <v>1794</v>
      </c>
      <c r="E801" t="s">
        <v>36</v>
      </c>
      <c r="F801" t="str">
        <f>VLOOKUP(E801&amp;"*",state_latlong_lookup!$A$1:$D$56,2,FALSE)</f>
        <v>TN</v>
      </c>
      <c r="G801" t="str">
        <f>VLOOKUP(E801&amp;"*",state_latlong_lookup!$A$1:$D$56,1,FALSE)</f>
        <v>TENNESSEE</v>
      </c>
      <c r="H801" t="str">
        <f t="shared" si="25"/>
        <v>110_TN_00</v>
      </c>
      <c r="I801">
        <f>IF(B801=2012,IF(D801="00",K801,VLOOKUP(H801,district_latlong_lookup!$A$1:$F$439,5,FALSE)),0)</f>
        <v>0</v>
      </c>
      <c r="J801">
        <f>IF(B801=2012,IF(D801="00",L801,VLOOKUP(H801,district_latlong_lookup!$A$1:$F$439,6,FALSE)),0)</f>
        <v>0</v>
      </c>
      <c r="K801">
        <f>VLOOKUP(E801&amp;"*",state_latlong_lookup!$A$1:$D$56,3,FALSE)</f>
        <v>35.744900000000001</v>
      </c>
      <c r="L801">
        <f>VLOOKUP(E801&amp;"*",state_latlong_lookup!$A$1:$D$56,4,FALSE)</f>
        <v>-86.748900000000006</v>
      </c>
      <c r="M801">
        <v>200</v>
      </c>
      <c r="N801" t="str">
        <f t="shared" si="24"/>
        <v>Republican</v>
      </c>
      <c r="O801" t="s">
        <v>372</v>
      </c>
      <c r="P801">
        <v>0.39700000000000002</v>
      </c>
      <c r="Q801">
        <v>588000</v>
      </c>
      <c r="R801" t="s">
        <v>1454</v>
      </c>
    </row>
    <row r="802" spans="1:18">
      <c r="A802">
        <v>110</v>
      </c>
      <c r="B802">
        <f>VLOOKUP(A802,year_congress_lookup!$A$1:$B$10,2)</f>
        <v>2008</v>
      </c>
      <c r="C802">
        <v>40304</v>
      </c>
      <c r="D802" s="1" t="s">
        <v>1794</v>
      </c>
      <c r="E802" t="s">
        <v>36</v>
      </c>
      <c r="F802" t="str">
        <f>VLOOKUP(E802&amp;"*",state_latlong_lookup!$A$1:$D$56,2,FALSE)</f>
        <v>TN</v>
      </c>
      <c r="G802" t="str">
        <f>VLOOKUP(E802&amp;"*",state_latlong_lookup!$A$1:$D$56,1,FALSE)</f>
        <v>TENNESSEE</v>
      </c>
      <c r="H802" t="str">
        <f t="shared" si="25"/>
        <v>110_TN_00</v>
      </c>
      <c r="I802">
        <f>IF(B802=2012,IF(D802="00",K802,VLOOKUP(H802,district_latlong_lookup!$A$1:$F$439,5,FALSE)),0)</f>
        <v>0</v>
      </c>
      <c r="J802">
        <f>IF(B802=2012,IF(D802="00",L802,VLOOKUP(H802,district_latlong_lookup!$A$1:$F$439,6,FALSE)),0)</f>
        <v>0</v>
      </c>
      <c r="K802">
        <f>VLOOKUP(E802&amp;"*",state_latlong_lookup!$A$1:$D$56,3,FALSE)</f>
        <v>35.744900000000001</v>
      </c>
      <c r="L802">
        <f>VLOOKUP(E802&amp;"*",state_latlong_lookup!$A$1:$D$56,4,FALSE)</f>
        <v>-86.748900000000006</v>
      </c>
      <c r="M802">
        <v>200</v>
      </c>
      <c r="N802" t="str">
        <f t="shared" si="24"/>
        <v>Republican</v>
      </c>
      <c r="O802" t="s">
        <v>355</v>
      </c>
      <c r="P802">
        <v>0.32300000000000001</v>
      </c>
      <c r="Q802">
        <v>561500</v>
      </c>
      <c r="R802" t="s">
        <v>1455</v>
      </c>
    </row>
    <row r="803" spans="1:18">
      <c r="A803">
        <v>110</v>
      </c>
      <c r="B803">
        <f>VLOOKUP(A803,year_congress_lookup!$A$1:$B$10,2)</f>
        <v>2008</v>
      </c>
      <c r="C803">
        <v>40305</v>
      </c>
      <c r="D803" s="1" t="s">
        <v>1794</v>
      </c>
      <c r="E803" t="s">
        <v>82</v>
      </c>
      <c r="F803" t="str">
        <f>VLOOKUP(E803&amp;"*",state_latlong_lookup!$A$1:$D$56,2,FALSE)</f>
        <v>TX</v>
      </c>
      <c r="G803" t="str">
        <f>VLOOKUP(E803&amp;"*",state_latlong_lookup!$A$1:$D$56,1,FALSE)</f>
        <v>TEXAS</v>
      </c>
      <c r="H803" t="str">
        <f t="shared" si="25"/>
        <v>110_TX_00</v>
      </c>
      <c r="I803">
        <f>IF(B803=2012,IF(D803="00",K803,VLOOKUP(H803,district_latlong_lookup!$A$1:$F$439,5,FALSE)),0)</f>
        <v>0</v>
      </c>
      <c r="J803">
        <f>IF(B803=2012,IF(D803="00",L803,VLOOKUP(H803,district_latlong_lookup!$A$1:$F$439,6,FALSE)),0)</f>
        <v>0</v>
      </c>
      <c r="K803">
        <f>VLOOKUP(E803&amp;"*",state_latlong_lookup!$A$1:$D$56,3,FALSE)</f>
        <v>31.106000000000002</v>
      </c>
      <c r="L803">
        <f>VLOOKUP(E803&amp;"*",state_latlong_lookup!$A$1:$D$56,4,FALSE)</f>
        <v>-97.647499999999994</v>
      </c>
      <c r="M803">
        <v>200</v>
      </c>
      <c r="N803" t="str">
        <f t="shared" si="24"/>
        <v>Republican</v>
      </c>
      <c r="O803" t="s">
        <v>356</v>
      </c>
      <c r="P803">
        <v>0.55500000000000005</v>
      </c>
      <c r="Q803">
        <v>1165000</v>
      </c>
      <c r="R803" t="s">
        <v>1456</v>
      </c>
    </row>
    <row r="804" spans="1:18">
      <c r="A804">
        <v>110</v>
      </c>
      <c r="B804">
        <f>VLOOKUP(A804,year_congress_lookup!$A$1:$B$10,2)</f>
        <v>2008</v>
      </c>
      <c r="C804">
        <v>49306</v>
      </c>
      <c r="D804" s="1" t="s">
        <v>1794</v>
      </c>
      <c r="E804" t="s">
        <v>82</v>
      </c>
      <c r="F804" t="str">
        <f>VLOOKUP(E804&amp;"*",state_latlong_lookup!$A$1:$D$56,2,FALSE)</f>
        <v>TX</v>
      </c>
      <c r="G804" t="str">
        <f>VLOOKUP(E804&amp;"*",state_latlong_lookup!$A$1:$D$56,1,FALSE)</f>
        <v>TEXAS</v>
      </c>
      <c r="H804" t="str">
        <f t="shared" si="25"/>
        <v>110_TX_00</v>
      </c>
      <c r="I804">
        <f>IF(B804=2012,IF(D804="00",K804,VLOOKUP(H804,district_latlong_lookup!$A$1:$F$439,5,FALSE)),0)</f>
        <v>0</v>
      </c>
      <c r="J804">
        <f>IF(B804=2012,IF(D804="00",L804,VLOOKUP(H804,district_latlong_lookup!$A$1:$F$439,6,FALSE)),0)</f>
        <v>0</v>
      </c>
      <c r="K804">
        <f>VLOOKUP(E804&amp;"*",state_latlong_lookup!$A$1:$D$56,3,FALSE)</f>
        <v>31.106000000000002</v>
      </c>
      <c r="L804">
        <f>VLOOKUP(E804&amp;"*",state_latlong_lookup!$A$1:$D$56,4,FALSE)</f>
        <v>-97.647499999999994</v>
      </c>
      <c r="M804">
        <v>200</v>
      </c>
      <c r="N804" t="str">
        <f t="shared" si="24"/>
        <v>Republican</v>
      </c>
      <c r="O804" t="s">
        <v>297</v>
      </c>
      <c r="P804">
        <v>0.38600000000000001</v>
      </c>
      <c r="Q804">
        <v>14000</v>
      </c>
      <c r="R804" t="s">
        <v>1457</v>
      </c>
    </row>
    <row r="805" spans="1:18">
      <c r="A805">
        <v>110</v>
      </c>
      <c r="B805">
        <f>VLOOKUP(A805,year_congress_lookup!$A$1:$B$10,2)</f>
        <v>2008</v>
      </c>
      <c r="C805">
        <v>49307</v>
      </c>
      <c r="D805" s="1" t="s">
        <v>1794</v>
      </c>
      <c r="E805" t="s">
        <v>142</v>
      </c>
      <c r="F805" t="str">
        <f>VLOOKUP(E805&amp;"*",state_latlong_lookup!$A$1:$D$56,2,FALSE)</f>
        <v>UT</v>
      </c>
      <c r="G805" t="str">
        <f>VLOOKUP(E805&amp;"*",state_latlong_lookup!$A$1:$D$56,1,FALSE)</f>
        <v>UTAH</v>
      </c>
      <c r="H805" t="str">
        <f t="shared" si="25"/>
        <v>110_UT_00</v>
      </c>
      <c r="I805">
        <f>IF(B805=2012,IF(D805="00",K805,VLOOKUP(H805,district_latlong_lookup!$A$1:$F$439,5,FALSE)),0)</f>
        <v>0</v>
      </c>
      <c r="J805">
        <f>IF(B805=2012,IF(D805="00",L805,VLOOKUP(H805,district_latlong_lookup!$A$1:$F$439,6,FALSE)),0)</f>
        <v>0</v>
      </c>
      <c r="K805">
        <f>VLOOKUP(E805&amp;"*",state_latlong_lookup!$A$1:$D$56,3,FALSE)</f>
        <v>40.113500000000002</v>
      </c>
      <c r="L805">
        <f>VLOOKUP(E805&amp;"*",state_latlong_lookup!$A$1:$D$56,4,FALSE)</f>
        <v>-111.8535</v>
      </c>
      <c r="M805">
        <v>200</v>
      </c>
      <c r="N805" t="str">
        <f t="shared" si="24"/>
        <v>Republican</v>
      </c>
      <c r="O805" t="s">
        <v>189</v>
      </c>
      <c r="P805">
        <v>0.34899999999999998</v>
      </c>
      <c r="Q805">
        <v>670500</v>
      </c>
      <c r="R805" t="s">
        <v>1458</v>
      </c>
    </row>
    <row r="806" spans="1:18">
      <c r="A806">
        <v>110</v>
      </c>
      <c r="B806">
        <f>VLOOKUP(A806,year_congress_lookup!$A$1:$B$10,2)</f>
        <v>2008</v>
      </c>
      <c r="C806">
        <v>14503</v>
      </c>
      <c r="D806" s="1" t="s">
        <v>1794</v>
      </c>
      <c r="E806" t="s">
        <v>142</v>
      </c>
      <c r="F806" t="str">
        <f>VLOOKUP(E806&amp;"*",state_latlong_lookup!$A$1:$D$56,2,FALSE)</f>
        <v>UT</v>
      </c>
      <c r="G806" t="str">
        <f>VLOOKUP(E806&amp;"*",state_latlong_lookup!$A$1:$D$56,1,FALSE)</f>
        <v>UTAH</v>
      </c>
      <c r="H806" t="str">
        <f t="shared" si="25"/>
        <v>110_UT_00</v>
      </c>
      <c r="I806">
        <f>IF(B806=2012,IF(D806="00",K806,VLOOKUP(H806,district_latlong_lookup!$A$1:$F$439,5,FALSE)),0)</f>
        <v>0</v>
      </c>
      <c r="J806">
        <f>IF(B806=2012,IF(D806="00",L806,VLOOKUP(H806,district_latlong_lookup!$A$1:$F$439,6,FALSE)),0)</f>
        <v>0</v>
      </c>
      <c r="K806">
        <f>VLOOKUP(E806&amp;"*",state_latlong_lookup!$A$1:$D$56,3,FALSE)</f>
        <v>40.113500000000002</v>
      </c>
      <c r="L806">
        <f>VLOOKUP(E806&amp;"*",state_latlong_lookup!$A$1:$D$56,4,FALSE)</f>
        <v>-111.8535</v>
      </c>
      <c r="M806">
        <v>200</v>
      </c>
      <c r="N806" t="str">
        <f t="shared" si="24"/>
        <v>Republican</v>
      </c>
      <c r="O806" t="s">
        <v>168</v>
      </c>
      <c r="P806">
        <v>0.376</v>
      </c>
      <c r="Q806">
        <v>370500</v>
      </c>
      <c r="R806" t="s">
        <v>1459</v>
      </c>
    </row>
    <row r="807" spans="1:18">
      <c r="A807">
        <v>110</v>
      </c>
      <c r="B807">
        <f>VLOOKUP(A807,year_congress_lookup!$A$1:$B$10,2)</f>
        <v>2008</v>
      </c>
      <c r="C807">
        <v>29147</v>
      </c>
      <c r="D807" s="1" t="s">
        <v>1794</v>
      </c>
      <c r="E807" t="s">
        <v>21</v>
      </c>
      <c r="F807" t="str">
        <f>VLOOKUP(E807&amp;"*",state_latlong_lookup!$A$1:$D$56,2,FALSE)</f>
        <v>VT</v>
      </c>
      <c r="G807" t="str">
        <f>VLOOKUP(E807&amp;"*",state_latlong_lookup!$A$1:$D$56,1,FALSE)</f>
        <v>VERMONT</v>
      </c>
      <c r="H807" t="str">
        <f t="shared" si="25"/>
        <v>110_VT_00</v>
      </c>
      <c r="I807">
        <f>IF(B807=2012,IF(D807="00",K807,VLOOKUP(H807,district_latlong_lookup!$A$1:$F$439,5,FALSE)),0)</f>
        <v>0</v>
      </c>
      <c r="J807">
        <f>IF(B807=2012,IF(D807="00",L807,VLOOKUP(H807,district_latlong_lookup!$A$1:$F$439,6,FALSE)),0)</f>
        <v>0</v>
      </c>
      <c r="K807">
        <f>VLOOKUP(E807&amp;"*",state_latlong_lookup!$A$1:$D$56,3,FALSE)</f>
        <v>44.040700000000001</v>
      </c>
      <c r="L807">
        <f>VLOOKUP(E807&amp;"*",state_latlong_lookup!$A$1:$D$56,4,FALSE)</f>
        <v>-72.709299999999999</v>
      </c>
      <c r="M807">
        <v>328</v>
      </c>
      <c r="N807" t="str">
        <f t="shared" si="24"/>
        <v>Independent</v>
      </c>
      <c r="O807" t="s">
        <v>136</v>
      </c>
      <c r="P807">
        <v>-0.64300000000000002</v>
      </c>
      <c r="Q807">
        <v>425000</v>
      </c>
      <c r="R807" t="s">
        <v>1460</v>
      </c>
    </row>
    <row r="808" spans="1:18">
      <c r="A808">
        <v>110</v>
      </c>
      <c r="B808">
        <f>VLOOKUP(A808,year_congress_lookup!$A$1:$B$10,2)</f>
        <v>2008</v>
      </c>
      <c r="C808">
        <v>14307</v>
      </c>
      <c r="D808" s="1" t="s">
        <v>1794</v>
      </c>
      <c r="E808" t="s">
        <v>21</v>
      </c>
      <c r="F808" t="str">
        <f>VLOOKUP(E808&amp;"*",state_latlong_lookup!$A$1:$D$56,2,FALSE)</f>
        <v>VT</v>
      </c>
      <c r="G808" t="str">
        <f>VLOOKUP(E808&amp;"*",state_latlong_lookup!$A$1:$D$56,1,FALSE)</f>
        <v>VERMONT</v>
      </c>
      <c r="H808" t="str">
        <f t="shared" si="25"/>
        <v>110_VT_00</v>
      </c>
      <c r="I808">
        <f>IF(B808=2012,IF(D808="00",K808,VLOOKUP(H808,district_latlong_lookup!$A$1:$F$439,5,FALSE)),0)</f>
        <v>0</v>
      </c>
      <c r="J808">
        <f>IF(B808=2012,IF(D808="00",L808,VLOOKUP(H808,district_latlong_lookup!$A$1:$F$439,6,FALSE)),0)</f>
        <v>0</v>
      </c>
      <c r="K808">
        <f>VLOOKUP(E808&amp;"*",state_latlong_lookup!$A$1:$D$56,3,FALSE)</f>
        <v>44.040700000000001</v>
      </c>
      <c r="L808">
        <f>VLOOKUP(E808&amp;"*",state_latlong_lookup!$A$1:$D$56,4,FALSE)</f>
        <v>-72.709299999999999</v>
      </c>
      <c r="M808">
        <v>100</v>
      </c>
      <c r="N808" t="str">
        <f t="shared" si="24"/>
        <v>Democrat</v>
      </c>
      <c r="O808" t="s">
        <v>187</v>
      </c>
      <c r="P808">
        <v>-0.441</v>
      </c>
      <c r="Q808">
        <v>10000</v>
      </c>
    </row>
    <row r="809" spans="1:18">
      <c r="A809">
        <v>110</v>
      </c>
      <c r="B809">
        <f>VLOOKUP(A809,year_congress_lookup!$A$1:$B$10,2)</f>
        <v>2008</v>
      </c>
      <c r="C809">
        <v>40706</v>
      </c>
      <c r="D809" s="1" t="s">
        <v>1794</v>
      </c>
      <c r="E809" t="s">
        <v>16</v>
      </c>
      <c r="F809" t="str">
        <f>VLOOKUP(E809&amp;"*",state_latlong_lookup!$A$1:$D$56,2,FALSE)</f>
        <v>VA</v>
      </c>
      <c r="G809" t="str">
        <f>VLOOKUP(E809&amp;"*",state_latlong_lookup!$A$1:$D$56,1,FALSE)</f>
        <v>VIRGINIA</v>
      </c>
      <c r="H809" t="str">
        <f t="shared" si="25"/>
        <v>110_VA_00</v>
      </c>
      <c r="I809">
        <f>IF(B809=2012,IF(D809="00",K809,VLOOKUP(H809,district_latlong_lookup!$A$1:$F$439,5,FALSE)),0)</f>
        <v>0</v>
      </c>
      <c r="J809">
        <f>IF(B809=2012,IF(D809="00",L809,VLOOKUP(H809,district_latlong_lookup!$A$1:$F$439,6,FALSE)),0)</f>
        <v>0</v>
      </c>
      <c r="K809">
        <f>VLOOKUP(E809&amp;"*",state_latlong_lookup!$A$1:$D$56,3,FALSE)</f>
        <v>37.768000000000001</v>
      </c>
      <c r="L809">
        <f>VLOOKUP(E809&amp;"*",state_latlong_lookup!$A$1:$D$56,4,FALSE)</f>
        <v>-78.205699999999993</v>
      </c>
      <c r="M809">
        <v>100</v>
      </c>
      <c r="N809" t="str">
        <f t="shared" si="24"/>
        <v>Democrat</v>
      </c>
      <c r="O809" t="s">
        <v>373</v>
      </c>
      <c r="P809">
        <v>-0.20799999999999999</v>
      </c>
      <c r="Q809">
        <v>10000</v>
      </c>
      <c r="R809" t="s">
        <v>1461</v>
      </c>
    </row>
    <row r="810" spans="1:18">
      <c r="A810">
        <v>110</v>
      </c>
      <c r="B810">
        <f>VLOOKUP(A810,year_congress_lookup!$A$1:$B$10,2)</f>
        <v>2008</v>
      </c>
      <c r="C810">
        <v>14712</v>
      </c>
      <c r="D810" s="1" t="s">
        <v>1794</v>
      </c>
      <c r="E810" t="s">
        <v>16</v>
      </c>
      <c r="F810" t="str">
        <f>VLOOKUP(E810&amp;"*",state_latlong_lookup!$A$1:$D$56,2,FALSE)</f>
        <v>VA</v>
      </c>
      <c r="G810" t="str">
        <f>VLOOKUP(E810&amp;"*",state_latlong_lookup!$A$1:$D$56,1,FALSE)</f>
        <v>VIRGINIA</v>
      </c>
      <c r="H810" t="str">
        <f t="shared" si="25"/>
        <v>110_VA_00</v>
      </c>
      <c r="I810">
        <f>IF(B810=2012,IF(D810="00",K810,VLOOKUP(H810,district_latlong_lookup!$A$1:$F$439,5,FALSE)),0)</f>
        <v>0</v>
      </c>
      <c r="J810">
        <f>IF(B810=2012,IF(D810="00",L810,VLOOKUP(H810,district_latlong_lookup!$A$1:$F$439,6,FALSE)),0)</f>
        <v>0</v>
      </c>
      <c r="K810">
        <f>VLOOKUP(E810&amp;"*",state_latlong_lookup!$A$1:$D$56,3,FALSE)</f>
        <v>37.768000000000001</v>
      </c>
      <c r="L810">
        <f>VLOOKUP(E810&amp;"*",state_latlong_lookup!$A$1:$D$56,4,FALSE)</f>
        <v>-78.205699999999993</v>
      </c>
      <c r="M810">
        <v>200</v>
      </c>
      <c r="N810" t="str">
        <f t="shared" si="24"/>
        <v>Republican</v>
      </c>
      <c r="O810" t="s">
        <v>112</v>
      </c>
      <c r="P810">
        <v>0.23599999999999999</v>
      </c>
      <c r="Q810">
        <v>10000</v>
      </c>
    </row>
    <row r="811" spans="1:18">
      <c r="A811">
        <v>110</v>
      </c>
      <c r="B811">
        <f>VLOOKUP(A811,year_congress_lookup!$A$1:$B$10,2)</f>
        <v>2008</v>
      </c>
      <c r="C811">
        <v>39310</v>
      </c>
      <c r="D811" s="1" t="s">
        <v>1794</v>
      </c>
      <c r="E811" t="s">
        <v>130</v>
      </c>
      <c r="F811" t="str">
        <f>VLOOKUP(E811&amp;"*",state_latlong_lookup!$A$1:$D$56,2,FALSE)</f>
        <v>WA</v>
      </c>
      <c r="G811" t="str">
        <f>VLOOKUP(E811&amp;"*",state_latlong_lookup!$A$1:$D$56,1,FALSE)</f>
        <v>WASHINGTON</v>
      </c>
      <c r="H811" t="str">
        <f t="shared" si="25"/>
        <v>110_WA_00</v>
      </c>
      <c r="I811">
        <f>IF(B811=2012,IF(D811="00",K811,VLOOKUP(H811,district_latlong_lookup!$A$1:$F$439,5,FALSE)),0)</f>
        <v>0</v>
      </c>
      <c r="J811">
        <f>IF(B811=2012,IF(D811="00",L811,VLOOKUP(H811,district_latlong_lookup!$A$1:$F$439,6,FALSE)),0)</f>
        <v>0</v>
      </c>
      <c r="K811">
        <f>VLOOKUP(E811&amp;"*",state_latlong_lookup!$A$1:$D$56,3,FALSE)</f>
        <v>47.3917</v>
      </c>
      <c r="L811">
        <f>VLOOKUP(E811&amp;"*",state_latlong_lookup!$A$1:$D$56,4,FALSE)</f>
        <v>-121.57080000000001</v>
      </c>
      <c r="M811">
        <v>100</v>
      </c>
      <c r="N811" t="str">
        <f t="shared" si="24"/>
        <v>Democrat</v>
      </c>
      <c r="O811" t="s">
        <v>347</v>
      </c>
      <c r="P811">
        <v>-0.35199999999999998</v>
      </c>
      <c r="Q811">
        <v>3639000</v>
      </c>
      <c r="R811" t="s">
        <v>1462</v>
      </c>
    </row>
    <row r="812" spans="1:18">
      <c r="A812">
        <v>110</v>
      </c>
      <c r="B812">
        <f>VLOOKUP(A812,year_congress_lookup!$A$1:$B$10,2)</f>
        <v>2008</v>
      </c>
      <c r="C812">
        <v>49308</v>
      </c>
      <c r="D812" s="1" t="s">
        <v>1794</v>
      </c>
      <c r="E812" t="s">
        <v>130</v>
      </c>
      <c r="F812" t="str">
        <f>VLOOKUP(E812&amp;"*",state_latlong_lookup!$A$1:$D$56,2,FALSE)</f>
        <v>WA</v>
      </c>
      <c r="G812" t="str">
        <f>VLOOKUP(E812&amp;"*",state_latlong_lookup!$A$1:$D$56,1,FALSE)</f>
        <v>WASHINGTON</v>
      </c>
      <c r="H812" t="str">
        <f t="shared" si="25"/>
        <v>110_WA_00</v>
      </c>
      <c r="I812">
        <f>IF(B812=2012,IF(D812="00",K812,VLOOKUP(H812,district_latlong_lookup!$A$1:$F$439,5,FALSE)),0)</f>
        <v>0</v>
      </c>
      <c r="J812">
        <f>IF(B812=2012,IF(D812="00",L812,VLOOKUP(H812,district_latlong_lookup!$A$1:$F$439,6,FALSE)),0)</f>
        <v>0</v>
      </c>
      <c r="K812">
        <f>VLOOKUP(E812&amp;"*",state_latlong_lookup!$A$1:$D$56,3,FALSE)</f>
        <v>47.3917</v>
      </c>
      <c r="L812">
        <f>VLOOKUP(E812&amp;"*",state_latlong_lookup!$A$1:$D$56,4,FALSE)</f>
        <v>-121.57080000000001</v>
      </c>
      <c r="M812">
        <v>100</v>
      </c>
      <c r="N812" t="str">
        <f t="shared" si="24"/>
        <v>Democrat</v>
      </c>
      <c r="O812" t="s">
        <v>167</v>
      </c>
      <c r="P812">
        <v>-0.39800000000000002</v>
      </c>
      <c r="Q812">
        <v>1186500</v>
      </c>
      <c r="R812" t="s">
        <v>1463</v>
      </c>
    </row>
    <row r="813" spans="1:18">
      <c r="A813">
        <v>110</v>
      </c>
      <c r="B813">
        <f>VLOOKUP(A813,year_congress_lookup!$A$1:$B$10,2)</f>
        <v>2008</v>
      </c>
      <c r="C813">
        <v>1366</v>
      </c>
      <c r="D813" s="1" t="s">
        <v>1794</v>
      </c>
      <c r="E813" t="s">
        <v>111</v>
      </c>
      <c r="F813" t="str">
        <f>VLOOKUP(E813&amp;"*",state_latlong_lookup!$A$1:$D$56,2,FALSE)</f>
        <v>WV</v>
      </c>
      <c r="G813" t="str">
        <f>VLOOKUP(E813&amp;"*",state_latlong_lookup!$A$1:$D$56,1,FALSE)</f>
        <v>WEST VIRGINIA</v>
      </c>
      <c r="H813" t="str">
        <f t="shared" si="25"/>
        <v>110_WV_00</v>
      </c>
      <c r="I813">
        <f>IF(B813=2012,IF(D813="00",K813,VLOOKUP(H813,district_latlong_lookup!$A$1:$F$439,5,FALSE)),0)</f>
        <v>0</v>
      </c>
      <c r="J813">
        <f>IF(B813=2012,IF(D813="00",L813,VLOOKUP(H813,district_latlong_lookup!$A$1:$F$439,6,FALSE)),0)</f>
        <v>0</v>
      </c>
      <c r="K813">
        <f>VLOOKUP(E813&amp;"*",state_latlong_lookup!$A$1:$D$56,3,FALSE)</f>
        <v>38.468000000000004</v>
      </c>
      <c r="L813">
        <f>VLOOKUP(E813&amp;"*",state_latlong_lookup!$A$1:$D$56,4,FALSE)</f>
        <v>-80.9696</v>
      </c>
      <c r="M813">
        <v>100</v>
      </c>
      <c r="N813" t="str">
        <f t="shared" si="24"/>
        <v>Democrat</v>
      </c>
      <c r="O813" t="s">
        <v>252</v>
      </c>
      <c r="P813">
        <v>-0.39</v>
      </c>
      <c r="Q813">
        <v>661500</v>
      </c>
      <c r="R813" t="s">
        <v>1464</v>
      </c>
    </row>
    <row r="814" spans="1:18">
      <c r="A814">
        <v>110</v>
      </c>
      <c r="B814">
        <f>VLOOKUP(A814,year_congress_lookup!$A$1:$B$10,2)</f>
        <v>2008</v>
      </c>
      <c r="C814">
        <v>14922</v>
      </c>
      <c r="D814" s="1" t="s">
        <v>1794</v>
      </c>
      <c r="E814" t="s">
        <v>111</v>
      </c>
      <c r="F814" t="str">
        <f>VLOOKUP(E814&amp;"*",state_latlong_lookup!$A$1:$D$56,2,FALSE)</f>
        <v>WV</v>
      </c>
      <c r="G814" t="str">
        <f>VLOOKUP(E814&amp;"*",state_latlong_lookup!$A$1:$D$56,1,FALSE)</f>
        <v>WEST VIRGINIA</v>
      </c>
      <c r="H814" t="str">
        <f t="shared" si="25"/>
        <v>110_WV_00</v>
      </c>
      <c r="I814">
        <f>IF(B814=2012,IF(D814="00",K814,VLOOKUP(H814,district_latlong_lookup!$A$1:$F$439,5,FALSE)),0)</f>
        <v>0</v>
      </c>
      <c r="J814">
        <f>IF(B814=2012,IF(D814="00",L814,VLOOKUP(H814,district_latlong_lookup!$A$1:$F$439,6,FALSE)),0)</f>
        <v>0</v>
      </c>
      <c r="K814">
        <f>VLOOKUP(E814&amp;"*",state_latlong_lookup!$A$1:$D$56,3,FALSE)</f>
        <v>38.468000000000004</v>
      </c>
      <c r="L814">
        <f>VLOOKUP(E814&amp;"*",state_latlong_lookup!$A$1:$D$56,4,FALSE)</f>
        <v>-80.9696</v>
      </c>
      <c r="M814">
        <v>100</v>
      </c>
      <c r="N814" t="str">
        <f t="shared" si="24"/>
        <v>Democrat</v>
      </c>
      <c r="O814" t="s">
        <v>241</v>
      </c>
      <c r="P814">
        <v>-0.375</v>
      </c>
      <c r="Q814">
        <v>10000</v>
      </c>
    </row>
    <row r="815" spans="1:18">
      <c r="A815">
        <v>110</v>
      </c>
      <c r="B815">
        <f>VLOOKUP(A815,year_congress_lookup!$A$1:$B$10,2)</f>
        <v>2008</v>
      </c>
      <c r="C815">
        <v>49309</v>
      </c>
      <c r="D815" s="1" t="s">
        <v>1794</v>
      </c>
      <c r="E815" t="s">
        <v>89</v>
      </c>
      <c r="F815" t="str">
        <f>VLOOKUP(E815&amp;"*",state_latlong_lookup!$A$1:$D$56,2,FALSE)</f>
        <v>WI</v>
      </c>
      <c r="G815" t="str">
        <f>VLOOKUP(E815&amp;"*",state_latlong_lookup!$A$1:$D$56,1,FALSE)</f>
        <v>WISCONSIN</v>
      </c>
      <c r="H815" t="str">
        <f t="shared" si="25"/>
        <v>110_WI_00</v>
      </c>
      <c r="I815">
        <f>IF(B815=2012,IF(D815="00",K815,VLOOKUP(H815,district_latlong_lookup!$A$1:$F$439,5,FALSE)),0)</f>
        <v>0</v>
      </c>
      <c r="J815">
        <f>IF(B815=2012,IF(D815="00",L815,VLOOKUP(H815,district_latlong_lookup!$A$1:$F$439,6,FALSE)),0)</f>
        <v>0</v>
      </c>
      <c r="K815">
        <f>VLOOKUP(E815&amp;"*",state_latlong_lookup!$A$1:$D$56,3,FALSE)</f>
        <v>44.256300000000003</v>
      </c>
      <c r="L815">
        <f>VLOOKUP(E815&amp;"*",state_latlong_lookup!$A$1:$D$56,4,FALSE)</f>
        <v>-89.638499999999993</v>
      </c>
      <c r="M815">
        <v>100</v>
      </c>
      <c r="N815" t="str">
        <f t="shared" si="24"/>
        <v>Democrat</v>
      </c>
      <c r="O815" t="s">
        <v>299</v>
      </c>
      <c r="P815">
        <v>-0.39</v>
      </c>
      <c r="Q815">
        <v>1027000</v>
      </c>
      <c r="R815" t="s">
        <v>1465</v>
      </c>
    </row>
    <row r="816" spans="1:18">
      <c r="A816">
        <v>110</v>
      </c>
      <c r="B816">
        <f>VLOOKUP(A816,year_congress_lookup!$A$1:$B$10,2)</f>
        <v>2008</v>
      </c>
      <c r="C816">
        <v>15703</v>
      </c>
      <c r="D816" s="1" t="s">
        <v>1794</v>
      </c>
      <c r="E816" t="s">
        <v>89</v>
      </c>
      <c r="F816" t="str">
        <f>VLOOKUP(E816&amp;"*",state_latlong_lookup!$A$1:$D$56,2,FALSE)</f>
        <v>WI</v>
      </c>
      <c r="G816" t="str">
        <f>VLOOKUP(E816&amp;"*",state_latlong_lookup!$A$1:$D$56,1,FALSE)</f>
        <v>WISCONSIN</v>
      </c>
      <c r="H816" t="str">
        <f t="shared" si="25"/>
        <v>110_WI_00</v>
      </c>
      <c r="I816">
        <f>IF(B816=2012,IF(D816="00",K816,VLOOKUP(H816,district_latlong_lookup!$A$1:$F$439,5,FALSE)),0)</f>
        <v>0</v>
      </c>
      <c r="J816">
        <f>IF(B816=2012,IF(D816="00",L816,VLOOKUP(H816,district_latlong_lookup!$A$1:$F$439,6,FALSE)),0)</f>
        <v>0</v>
      </c>
      <c r="K816">
        <f>VLOOKUP(E816&amp;"*",state_latlong_lookup!$A$1:$D$56,3,FALSE)</f>
        <v>44.256300000000003</v>
      </c>
      <c r="L816">
        <f>VLOOKUP(E816&amp;"*",state_latlong_lookup!$A$1:$D$56,4,FALSE)</f>
        <v>-89.638499999999993</v>
      </c>
      <c r="M816">
        <v>100</v>
      </c>
      <c r="N816" t="str">
        <f t="shared" si="24"/>
        <v>Democrat</v>
      </c>
      <c r="O816" t="s">
        <v>286</v>
      </c>
      <c r="P816">
        <v>-0.313</v>
      </c>
      <c r="Q816">
        <v>634000</v>
      </c>
      <c r="R816" t="s">
        <v>1466</v>
      </c>
    </row>
    <row r="817" spans="1:18">
      <c r="A817">
        <v>110</v>
      </c>
      <c r="B817">
        <f>VLOOKUP(A817,year_congress_lookup!$A$1:$B$10,2)</f>
        <v>2008</v>
      </c>
      <c r="C817">
        <v>49706</v>
      </c>
      <c r="D817" s="1" t="s">
        <v>1794</v>
      </c>
      <c r="E817" t="s">
        <v>131</v>
      </c>
      <c r="F817" t="str">
        <f>VLOOKUP(E817&amp;"*",state_latlong_lookup!$A$1:$D$56,2,FALSE)</f>
        <v>WY</v>
      </c>
      <c r="G817" t="str">
        <f>VLOOKUP(E817&amp;"*",state_latlong_lookup!$A$1:$D$56,1,FALSE)</f>
        <v>WYOMING</v>
      </c>
      <c r="H817" t="str">
        <f t="shared" si="25"/>
        <v>110_WY_00</v>
      </c>
      <c r="I817">
        <f>IF(B817=2012,IF(D817="00",K817,VLOOKUP(H817,district_latlong_lookup!$A$1:$F$439,5,FALSE)),0)</f>
        <v>0</v>
      </c>
      <c r="J817">
        <f>IF(B817=2012,IF(D817="00",L817,VLOOKUP(H817,district_latlong_lookup!$A$1:$F$439,6,FALSE)),0)</f>
        <v>0</v>
      </c>
      <c r="K817">
        <f>VLOOKUP(E817&amp;"*",state_latlong_lookup!$A$1:$D$56,3,FALSE)</f>
        <v>42.747500000000002</v>
      </c>
      <c r="L817">
        <f>VLOOKUP(E817&amp;"*",state_latlong_lookup!$A$1:$D$56,4,FALSE)</f>
        <v>-107.2085</v>
      </c>
      <c r="M817">
        <v>200</v>
      </c>
      <c r="N817" t="str">
        <f t="shared" si="24"/>
        <v>Republican</v>
      </c>
      <c r="O817" t="s">
        <v>324</v>
      </c>
      <c r="P817">
        <v>0.58099999999999996</v>
      </c>
      <c r="Q817">
        <v>1887000</v>
      </c>
      <c r="R817" t="s">
        <v>1467</v>
      </c>
    </row>
    <row r="818" spans="1:18">
      <c r="A818">
        <v>110</v>
      </c>
      <c r="B818">
        <f>VLOOKUP(A818,year_congress_lookup!$A$1:$B$10,2)</f>
        <v>2008</v>
      </c>
      <c r="C818">
        <v>15633</v>
      </c>
      <c r="D818" s="1" t="s">
        <v>1794</v>
      </c>
      <c r="E818" t="s">
        <v>131</v>
      </c>
      <c r="F818" t="str">
        <f>VLOOKUP(E818&amp;"*",state_latlong_lookup!$A$1:$D$56,2,FALSE)</f>
        <v>WY</v>
      </c>
      <c r="G818" t="str">
        <f>VLOOKUP(E818&amp;"*",state_latlong_lookup!$A$1:$D$56,1,FALSE)</f>
        <v>WYOMING</v>
      </c>
      <c r="H818" t="str">
        <f t="shared" si="25"/>
        <v>110_WY_00</v>
      </c>
      <c r="I818">
        <f>IF(B818=2012,IF(D818="00",K818,VLOOKUP(H818,district_latlong_lookup!$A$1:$F$439,5,FALSE)),0)</f>
        <v>0</v>
      </c>
      <c r="J818">
        <f>IF(B818=2012,IF(D818="00",L818,VLOOKUP(H818,district_latlong_lookup!$A$1:$F$439,6,FALSE)),0)</f>
        <v>0</v>
      </c>
      <c r="K818">
        <f>VLOOKUP(E818&amp;"*",state_latlong_lookup!$A$1:$D$56,3,FALSE)</f>
        <v>42.747500000000002</v>
      </c>
      <c r="L818">
        <f>VLOOKUP(E818&amp;"*",state_latlong_lookup!$A$1:$D$56,4,FALSE)</f>
        <v>-107.2085</v>
      </c>
      <c r="M818">
        <v>200</v>
      </c>
      <c r="N818" t="str">
        <f t="shared" si="24"/>
        <v>Republican</v>
      </c>
      <c r="O818" t="s">
        <v>311</v>
      </c>
      <c r="P818">
        <v>0.61199999999999999</v>
      </c>
      <c r="Q818">
        <v>916500</v>
      </c>
      <c r="R818" t="s">
        <v>1468</v>
      </c>
    </row>
    <row r="819" spans="1:18">
      <c r="A819">
        <v>110</v>
      </c>
      <c r="B819">
        <f>VLOOKUP(A819,year_congress_lookup!$A$1:$B$10,2)</f>
        <v>2008</v>
      </c>
      <c r="C819">
        <v>40707</v>
      </c>
      <c r="D819" s="1" t="s">
        <v>1794</v>
      </c>
      <c r="E819" t="s">
        <v>131</v>
      </c>
      <c r="F819" t="str">
        <f>VLOOKUP(E819&amp;"*",state_latlong_lookup!$A$1:$D$56,2,FALSE)</f>
        <v>WY</v>
      </c>
      <c r="G819" t="str">
        <f>VLOOKUP(E819&amp;"*",state_latlong_lookup!$A$1:$D$56,1,FALSE)</f>
        <v>WYOMING</v>
      </c>
      <c r="H819" t="str">
        <f t="shared" si="25"/>
        <v>110_WY_00</v>
      </c>
      <c r="I819">
        <f>IF(B819=2012,IF(D819="00",K819,VLOOKUP(H819,district_latlong_lookup!$A$1:$F$439,5,FALSE)),0)</f>
        <v>0</v>
      </c>
      <c r="J819">
        <f>IF(B819=2012,IF(D819="00",L819,VLOOKUP(H819,district_latlong_lookup!$A$1:$F$439,6,FALSE)),0)</f>
        <v>0</v>
      </c>
      <c r="K819">
        <f>VLOOKUP(E819&amp;"*",state_latlong_lookup!$A$1:$D$56,3,FALSE)</f>
        <v>42.747500000000002</v>
      </c>
      <c r="L819">
        <f>VLOOKUP(E819&amp;"*",state_latlong_lookup!$A$1:$D$56,4,FALSE)</f>
        <v>-107.2085</v>
      </c>
      <c r="M819">
        <v>200</v>
      </c>
      <c r="N819" t="str">
        <f t="shared" si="24"/>
        <v>Republican</v>
      </c>
      <c r="O819" t="s">
        <v>374</v>
      </c>
      <c r="P819">
        <v>0.58299999999999996</v>
      </c>
      <c r="Q819">
        <v>999500</v>
      </c>
      <c r="R819" t="s">
        <v>1469</v>
      </c>
    </row>
    <row r="820" spans="1:18">
      <c r="A820">
        <v>111</v>
      </c>
      <c r="B820">
        <f>VLOOKUP(A820,year_congress_lookup!$A$1:$B$10,2)</f>
        <v>2010</v>
      </c>
      <c r="C820">
        <v>99911</v>
      </c>
      <c r="D820" s="1" t="s">
        <v>1794</v>
      </c>
      <c r="E820" t="s">
        <v>194</v>
      </c>
      <c r="F820" t="str">
        <f>VLOOKUP(E820&amp;"*",state_latlong_lookup!$A$1:$D$56,2,FALSE)</f>
        <v>USA</v>
      </c>
      <c r="G820" t="str">
        <f>VLOOKUP(E820&amp;"*",state_latlong_lookup!$A$1:$D$56,1,FALSE)</f>
        <v>USA</v>
      </c>
      <c r="H820" t="str">
        <f t="shared" si="25"/>
        <v>111_USA_00</v>
      </c>
      <c r="I820">
        <f>IF(B820=2012,IF(D820="00",K820,VLOOKUP(H820,district_latlong_lookup!$A$1:$F$439,5,FALSE)),0)</f>
        <v>0</v>
      </c>
      <c r="J820">
        <f>IF(B820=2012,IF(D820="00",L820,VLOOKUP(H820,district_latlong_lookup!$A$1:$F$439,6,FALSE)),0)</f>
        <v>0</v>
      </c>
      <c r="K820">
        <f>VLOOKUP(E820&amp;"*",state_latlong_lookup!$A$1:$D$56,3,FALSE)</f>
        <v>39.5</v>
      </c>
      <c r="L820">
        <f>VLOOKUP(E820&amp;"*",state_latlong_lookup!$A$1:$D$56,4,FALSE)</f>
        <v>-98.35</v>
      </c>
      <c r="M820">
        <v>100</v>
      </c>
      <c r="N820" t="str">
        <f t="shared" si="24"/>
        <v>Democrat</v>
      </c>
      <c r="O820" t="s">
        <v>360</v>
      </c>
      <c r="P820">
        <v>-0.41899999999999998</v>
      </c>
      <c r="Q820">
        <v>371000</v>
      </c>
      <c r="R820" t="s">
        <v>1470</v>
      </c>
    </row>
    <row r="821" spans="1:18">
      <c r="A821">
        <v>111</v>
      </c>
      <c r="B821">
        <f>VLOOKUP(A821,year_congress_lookup!$A$1:$B$10,2)</f>
        <v>2010</v>
      </c>
      <c r="C821">
        <v>49700</v>
      </c>
      <c r="D821" s="1" t="s">
        <v>1794</v>
      </c>
      <c r="E821" t="s">
        <v>48</v>
      </c>
      <c r="F821" t="str">
        <f>VLOOKUP(E821&amp;"*",state_latlong_lookup!$A$1:$D$56,2,FALSE)</f>
        <v>AL</v>
      </c>
      <c r="G821" t="str">
        <f>VLOOKUP(E821&amp;"*",state_latlong_lookup!$A$1:$D$56,1,FALSE)</f>
        <v>ALABAMA</v>
      </c>
      <c r="H821" t="str">
        <f t="shared" si="25"/>
        <v>111_AL_00</v>
      </c>
      <c r="I821">
        <f>IF(B821=2012,IF(D821="00",K821,VLOOKUP(H821,district_latlong_lookup!$A$1:$F$439,5,FALSE)),0)</f>
        <v>0</v>
      </c>
      <c r="J821">
        <f>IF(B821=2012,IF(D821="00",L821,VLOOKUP(H821,district_latlong_lookup!$A$1:$F$439,6,FALSE)),0)</f>
        <v>0</v>
      </c>
      <c r="K821">
        <f>VLOOKUP(E821&amp;"*",state_latlong_lookup!$A$1:$D$56,3,FALSE)</f>
        <v>32.798999999999999</v>
      </c>
      <c r="L821">
        <f>VLOOKUP(E821&amp;"*",state_latlong_lookup!$A$1:$D$56,4,FALSE)</f>
        <v>-86.807299999999998</v>
      </c>
      <c r="M821">
        <v>200</v>
      </c>
      <c r="N821" t="str">
        <f t="shared" si="24"/>
        <v>Republican</v>
      </c>
      <c r="O821" t="s">
        <v>312</v>
      </c>
      <c r="P821">
        <v>0.56299999999999994</v>
      </c>
      <c r="Q821">
        <v>10000</v>
      </c>
    </row>
    <row r="822" spans="1:18">
      <c r="A822">
        <v>111</v>
      </c>
      <c r="B822">
        <f>VLOOKUP(A822,year_congress_lookup!$A$1:$B$10,2)</f>
        <v>2010</v>
      </c>
      <c r="C822">
        <v>94659</v>
      </c>
      <c r="D822" s="1" t="s">
        <v>1794</v>
      </c>
      <c r="E822" t="s">
        <v>48</v>
      </c>
      <c r="F822" t="str">
        <f>VLOOKUP(E822&amp;"*",state_latlong_lookup!$A$1:$D$56,2,FALSE)</f>
        <v>AL</v>
      </c>
      <c r="G822" t="str">
        <f>VLOOKUP(E822&amp;"*",state_latlong_lookup!$A$1:$D$56,1,FALSE)</f>
        <v>ALABAMA</v>
      </c>
      <c r="H822" t="str">
        <f t="shared" si="25"/>
        <v>111_AL_00</v>
      </c>
      <c r="I822">
        <f>IF(B822=2012,IF(D822="00",K822,VLOOKUP(H822,district_latlong_lookup!$A$1:$F$439,5,FALSE)),0)</f>
        <v>0</v>
      </c>
      <c r="J822">
        <f>IF(B822=2012,IF(D822="00",L822,VLOOKUP(H822,district_latlong_lookup!$A$1:$F$439,6,FALSE)),0)</f>
        <v>0</v>
      </c>
      <c r="K822">
        <f>VLOOKUP(E822&amp;"*",state_latlong_lookup!$A$1:$D$56,3,FALSE)</f>
        <v>32.798999999999999</v>
      </c>
      <c r="L822">
        <f>VLOOKUP(E822&amp;"*",state_latlong_lookup!$A$1:$D$56,4,FALSE)</f>
        <v>-86.807299999999998</v>
      </c>
      <c r="M822">
        <v>200</v>
      </c>
      <c r="N822" t="str">
        <f t="shared" si="24"/>
        <v>Republican</v>
      </c>
      <c r="O822" t="s">
        <v>254</v>
      </c>
      <c r="P822">
        <v>0.46600000000000003</v>
      </c>
      <c r="Q822">
        <v>583500</v>
      </c>
      <c r="R822" t="s">
        <v>1471</v>
      </c>
    </row>
    <row r="823" spans="1:18">
      <c r="A823">
        <v>111</v>
      </c>
      <c r="B823">
        <f>VLOOKUP(A823,year_congress_lookup!$A$1:$B$10,2)</f>
        <v>2010</v>
      </c>
      <c r="C823">
        <v>40300</v>
      </c>
      <c r="D823" s="1" t="s">
        <v>1794</v>
      </c>
      <c r="E823" t="s">
        <v>198</v>
      </c>
      <c r="F823" t="str">
        <f>VLOOKUP(E823&amp;"*",state_latlong_lookup!$A$1:$D$56,2,FALSE)</f>
        <v>AK</v>
      </c>
      <c r="G823" t="str">
        <f>VLOOKUP(E823&amp;"*",state_latlong_lookup!$A$1:$D$56,1,FALSE)</f>
        <v>ALASKA</v>
      </c>
      <c r="H823" t="str">
        <f t="shared" si="25"/>
        <v>111_AK_00</v>
      </c>
      <c r="I823">
        <f>IF(B823=2012,IF(D823="00",K823,VLOOKUP(H823,district_latlong_lookup!$A$1:$F$439,5,FALSE)),0)</f>
        <v>0</v>
      </c>
      <c r="J823">
        <f>IF(B823=2012,IF(D823="00",L823,VLOOKUP(H823,district_latlong_lookup!$A$1:$F$439,6,FALSE)),0)</f>
        <v>0</v>
      </c>
      <c r="K823">
        <f>VLOOKUP(E823&amp;"*",state_latlong_lookup!$A$1:$D$56,3,FALSE)</f>
        <v>61.384999999999998</v>
      </c>
      <c r="L823">
        <f>VLOOKUP(E823&amp;"*",state_latlong_lookup!$A$1:$D$56,4,FALSE)</f>
        <v>-152.26830000000001</v>
      </c>
      <c r="M823">
        <v>200</v>
      </c>
      <c r="N823" t="str">
        <f t="shared" si="24"/>
        <v>Republican</v>
      </c>
      <c r="O823" t="s">
        <v>238</v>
      </c>
      <c r="P823">
        <v>0.20300000000000001</v>
      </c>
      <c r="Q823">
        <v>540500</v>
      </c>
      <c r="R823" t="s">
        <v>1472</v>
      </c>
    </row>
    <row r="824" spans="1:18">
      <c r="A824">
        <v>111</v>
      </c>
      <c r="B824">
        <f>VLOOKUP(A824,year_congress_lookup!$A$1:$B$10,2)</f>
        <v>2010</v>
      </c>
      <c r="C824">
        <v>40900</v>
      </c>
      <c r="D824" s="1" t="s">
        <v>1794</v>
      </c>
      <c r="E824" t="s">
        <v>198</v>
      </c>
      <c r="F824" t="str">
        <f>VLOOKUP(E824&amp;"*",state_latlong_lookup!$A$1:$D$56,2,FALSE)</f>
        <v>AK</v>
      </c>
      <c r="G824" t="str">
        <f>VLOOKUP(E824&amp;"*",state_latlong_lookup!$A$1:$D$56,1,FALSE)</f>
        <v>ALASKA</v>
      </c>
      <c r="H824" t="str">
        <f t="shared" si="25"/>
        <v>111_AK_00</v>
      </c>
      <c r="I824">
        <f>IF(B824=2012,IF(D824="00",K824,VLOOKUP(H824,district_latlong_lookup!$A$1:$F$439,5,FALSE)),0)</f>
        <v>0</v>
      </c>
      <c r="J824">
        <f>IF(B824=2012,IF(D824="00",L824,VLOOKUP(H824,district_latlong_lookup!$A$1:$F$439,6,FALSE)),0)</f>
        <v>0</v>
      </c>
      <c r="K824">
        <f>VLOOKUP(E824&amp;"*",state_latlong_lookup!$A$1:$D$56,3,FALSE)</f>
        <v>61.384999999999998</v>
      </c>
      <c r="L824">
        <f>VLOOKUP(E824&amp;"*",state_latlong_lookup!$A$1:$D$56,4,FALSE)</f>
        <v>-152.26830000000001</v>
      </c>
      <c r="M824">
        <v>100</v>
      </c>
      <c r="N824" t="str">
        <f t="shared" si="24"/>
        <v>Democrat</v>
      </c>
      <c r="O824" t="s">
        <v>375</v>
      </c>
      <c r="P824">
        <v>-0.27800000000000002</v>
      </c>
      <c r="Q824">
        <v>585000</v>
      </c>
      <c r="R824" t="s">
        <v>1473</v>
      </c>
    </row>
    <row r="825" spans="1:18">
      <c r="A825">
        <v>111</v>
      </c>
      <c r="B825">
        <f>VLOOKUP(A825,year_congress_lookup!$A$1:$B$10,2)</f>
        <v>2010</v>
      </c>
      <c r="C825">
        <v>15429</v>
      </c>
      <c r="D825" s="1" t="s">
        <v>1794</v>
      </c>
      <c r="E825" t="s">
        <v>155</v>
      </c>
      <c r="F825" t="str">
        <f>VLOOKUP(E825&amp;"*",state_latlong_lookup!$A$1:$D$56,2,FALSE)</f>
        <v>AZ</v>
      </c>
      <c r="G825" t="str">
        <f>VLOOKUP(E825&amp;"*",state_latlong_lookup!$A$1:$D$56,1,FALSE)</f>
        <v>ARIZONA</v>
      </c>
      <c r="H825" t="str">
        <f t="shared" si="25"/>
        <v>111_AZ_00</v>
      </c>
      <c r="I825">
        <f>IF(B825=2012,IF(D825="00",K825,VLOOKUP(H825,district_latlong_lookup!$A$1:$F$439,5,FALSE)),0)</f>
        <v>0</v>
      </c>
      <c r="J825">
        <f>IF(B825=2012,IF(D825="00",L825,VLOOKUP(H825,district_latlong_lookup!$A$1:$F$439,6,FALSE)),0)</f>
        <v>0</v>
      </c>
      <c r="K825">
        <f>VLOOKUP(E825&amp;"*",state_latlong_lookup!$A$1:$D$56,3,FALSE)</f>
        <v>33.7712</v>
      </c>
      <c r="L825">
        <f>VLOOKUP(E825&amp;"*",state_latlong_lookup!$A$1:$D$56,4,FALSE)</f>
        <v>-111.3877</v>
      </c>
      <c r="M825">
        <v>200</v>
      </c>
      <c r="N825" t="str">
        <f t="shared" si="24"/>
        <v>Republican</v>
      </c>
      <c r="O825" t="s">
        <v>300</v>
      </c>
      <c r="P825">
        <v>0.55600000000000005</v>
      </c>
      <c r="Q825">
        <v>549000</v>
      </c>
      <c r="R825" t="s">
        <v>1474</v>
      </c>
    </row>
    <row r="826" spans="1:18">
      <c r="A826">
        <v>111</v>
      </c>
      <c r="B826">
        <f>VLOOKUP(A826,year_congress_lookup!$A$1:$B$10,2)</f>
        <v>2010</v>
      </c>
      <c r="C826">
        <v>15039</v>
      </c>
      <c r="D826" s="1" t="s">
        <v>1794</v>
      </c>
      <c r="E826" t="s">
        <v>155</v>
      </c>
      <c r="F826" t="str">
        <f>VLOOKUP(E826&amp;"*",state_latlong_lookup!$A$1:$D$56,2,FALSE)</f>
        <v>AZ</v>
      </c>
      <c r="G826" t="str">
        <f>VLOOKUP(E826&amp;"*",state_latlong_lookup!$A$1:$D$56,1,FALSE)</f>
        <v>ARIZONA</v>
      </c>
      <c r="H826" t="str">
        <f t="shared" si="25"/>
        <v>111_AZ_00</v>
      </c>
      <c r="I826">
        <f>IF(B826=2012,IF(D826="00",K826,VLOOKUP(H826,district_latlong_lookup!$A$1:$F$439,5,FALSE)),0)</f>
        <v>0</v>
      </c>
      <c r="J826">
        <f>IF(B826=2012,IF(D826="00",L826,VLOOKUP(H826,district_latlong_lookup!$A$1:$F$439,6,FALSE)),0)</f>
        <v>0</v>
      </c>
      <c r="K826">
        <f>VLOOKUP(E826&amp;"*",state_latlong_lookup!$A$1:$D$56,3,FALSE)</f>
        <v>33.7712</v>
      </c>
      <c r="L826">
        <f>VLOOKUP(E826&amp;"*",state_latlong_lookup!$A$1:$D$56,4,FALSE)</f>
        <v>-111.3877</v>
      </c>
      <c r="M826">
        <v>200</v>
      </c>
      <c r="N826" t="str">
        <f t="shared" si="24"/>
        <v>Republican</v>
      </c>
      <c r="O826" t="s">
        <v>255</v>
      </c>
      <c r="P826">
        <v>0.40899999999999997</v>
      </c>
      <c r="Q826">
        <v>368000</v>
      </c>
      <c r="R826" t="s">
        <v>1475</v>
      </c>
    </row>
    <row r="827" spans="1:18">
      <c r="A827">
        <v>111</v>
      </c>
      <c r="B827">
        <f>VLOOKUP(A827,year_congress_lookup!$A$1:$B$10,2)</f>
        <v>2010</v>
      </c>
      <c r="C827">
        <v>40301</v>
      </c>
      <c r="D827" s="1" t="s">
        <v>1794</v>
      </c>
      <c r="E827" t="s">
        <v>56</v>
      </c>
      <c r="F827" t="str">
        <f>VLOOKUP(E827&amp;"*",state_latlong_lookup!$A$1:$D$56,2,FALSE)</f>
        <v>AR</v>
      </c>
      <c r="G827" t="str">
        <f>VLOOKUP(E827&amp;"*",state_latlong_lookup!$A$1:$D$56,1,FALSE)</f>
        <v>ARKANSAS</v>
      </c>
      <c r="H827" t="str">
        <f t="shared" si="25"/>
        <v>111_AR_00</v>
      </c>
      <c r="I827">
        <f>IF(B827=2012,IF(D827="00",K827,VLOOKUP(H827,district_latlong_lookup!$A$1:$F$439,5,FALSE)),0)</f>
        <v>0</v>
      </c>
      <c r="J827">
        <f>IF(B827=2012,IF(D827="00",L827,VLOOKUP(H827,district_latlong_lookup!$A$1:$F$439,6,FALSE)),0)</f>
        <v>0</v>
      </c>
      <c r="K827">
        <f>VLOOKUP(E827&amp;"*",state_latlong_lookup!$A$1:$D$56,3,FALSE)</f>
        <v>34.951300000000003</v>
      </c>
      <c r="L827">
        <f>VLOOKUP(E827&amp;"*",state_latlong_lookup!$A$1:$D$56,4,FALSE)</f>
        <v>-92.380899999999997</v>
      </c>
      <c r="M827">
        <v>100</v>
      </c>
      <c r="N827" t="str">
        <f t="shared" si="24"/>
        <v>Democrat</v>
      </c>
      <c r="O827" t="s">
        <v>256</v>
      </c>
      <c r="P827">
        <v>-0.22</v>
      </c>
      <c r="Q827">
        <v>234000</v>
      </c>
      <c r="R827" t="s">
        <v>1476</v>
      </c>
    </row>
    <row r="828" spans="1:18">
      <c r="A828">
        <v>111</v>
      </c>
      <c r="B828">
        <f>VLOOKUP(A828,year_congress_lookup!$A$1:$B$10,2)</f>
        <v>2010</v>
      </c>
      <c r="C828">
        <v>29305</v>
      </c>
      <c r="D828" s="1" t="s">
        <v>1794</v>
      </c>
      <c r="E828" t="s">
        <v>56</v>
      </c>
      <c r="F828" t="str">
        <f>VLOOKUP(E828&amp;"*",state_latlong_lookup!$A$1:$D$56,2,FALSE)</f>
        <v>AR</v>
      </c>
      <c r="G828" t="str">
        <f>VLOOKUP(E828&amp;"*",state_latlong_lookup!$A$1:$D$56,1,FALSE)</f>
        <v>ARKANSAS</v>
      </c>
      <c r="H828" t="str">
        <f t="shared" si="25"/>
        <v>111_AR_00</v>
      </c>
      <c r="I828">
        <f>IF(B828=2012,IF(D828="00",K828,VLOOKUP(H828,district_latlong_lookup!$A$1:$F$439,5,FALSE)),0)</f>
        <v>0</v>
      </c>
      <c r="J828">
        <f>IF(B828=2012,IF(D828="00",L828,VLOOKUP(H828,district_latlong_lookup!$A$1:$F$439,6,FALSE)),0)</f>
        <v>0</v>
      </c>
      <c r="K828">
        <f>VLOOKUP(E828&amp;"*",state_latlong_lookup!$A$1:$D$56,3,FALSE)</f>
        <v>34.951300000000003</v>
      </c>
      <c r="L828">
        <f>VLOOKUP(E828&amp;"*",state_latlong_lookup!$A$1:$D$56,4,FALSE)</f>
        <v>-92.380899999999997</v>
      </c>
      <c r="M828">
        <v>100</v>
      </c>
      <c r="N828" t="str">
        <f t="shared" si="24"/>
        <v>Democrat</v>
      </c>
      <c r="O828" t="s">
        <v>325</v>
      </c>
      <c r="P828">
        <v>-0.16300000000000001</v>
      </c>
      <c r="Q828">
        <v>10000</v>
      </c>
    </row>
    <row r="829" spans="1:18">
      <c r="A829">
        <v>111</v>
      </c>
      <c r="B829">
        <f>VLOOKUP(A829,year_congress_lookup!$A$1:$B$10,2)</f>
        <v>2010</v>
      </c>
      <c r="C829">
        <v>15011</v>
      </c>
      <c r="D829" s="1" t="s">
        <v>1794</v>
      </c>
      <c r="E829" t="s">
        <v>90</v>
      </c>
      <c r="F829" t="str">
        <f>VLOOKUP(E829&amp;"*",state_latlong_lookup!$A$1:$D$56,2,FALSE)</f>
        <v>CA</v>
      </c>
      <c r="G829" t="str">
        <f>VLOOKUP(E829&amp;"*",state_latlong_lookup!$A$1:$D$56,1,FALSE)</f>
        <v>CALIFORNIA</v>
      </c>
      <c r="H829" t="str">
        <f t="shared" si="25"/>
        <v>111_CA_00</v>
      </c>
      <c r="I829">
        <f>IF(B829=2012,IF(D829="00",K829,VLOOKUP(H829,district_latlong_lookup!$A$1:$F$439,5,FALSE)),0)</f>
        <v>0</v>
      </c>
      <c r="J829">
        <f>IF(B829=2012,IF(D829="00",L829,VLOOKUP(H829,district_latlong_lookup!$A$1:$F$439,6,FALSE)),0)</f>
        <v>0</v>
      </c>
      <c r="K829">
        <f>VLOOKUP(E829&amp;"*",state_latlong_lookup!$A$1:$D$56,3,FALSE)</f>
        <v>36.17</v>
      </c>
      <c r="L829">
        <f>VLOOKUP(E829&amp;"*",state_latlong_lookup!$A$1:$D$56,4,FALSE)</f>
        <v>-119.7462</v>
      </c>
      <c r="M829">
        <v>100</v>
      </c>
      <c r="N829" t="str">
        <f t="shared" si="24"/>
        <v>Democrat</v>
      </c>
      <c r="O829" t="s">
        <v>288</v>
      </c>
      <c r="P829">
        <v>-0.48799999999999999</v>
      </c>
      <c r="Q829">
        <v>1031500</v>
      </c>
      <c r="R829" t="s">
        <v>1477</v>
      </c>
    </row>
    <row r="830" spans="1:18">
      <c r="A830">
        <v>111</v>
      </c>
      <c r="B830">
        <f>VLOOKUP(A830,year_congress_lookup!$A$1:$B$10,2)</f>
        <v>2010</v>
      </c>
      <c r="C830">
        <v>49300</v>
      </c>
      <c r="D830" s="1" t="s">
        <v>1794</v>
      </c>
      <c r="E830" t="s">
        <v>90</v>
      </c>
      <c r="F830" t="str">
        <f>VLOOKUP(E830&amp;"*",state_latlong_lookup!$A$1:$D$56,2,FALSE)</f>
        <v>CA</v>
      </c>
      <c r="G830" t="str">
        <f>VLOOKUP(E830&amp;"*",state_latlong_lookup!$A$1:$D$56,1,FALSE)</f>
        <v>CALIFORNIA</v>
      </c>
      <c r="H830" t="str">
        <f t="shared" si="25"/>
        <v>111_CA_00</v>
      </c>
      <c r="I830">
        <f>IF(B830=2012,IF(D830="00",K830,VLOOKUP(H830,district_latlong_lookup!$A$1:$F$439,5,FALSE)),0)</f>
        <v>0</v>
      </c>
      <c r="J830">
        <f>IF(B830=2012,IF(D830="00",L830,VLOOKUP(H830,district_latlong_lookup!$A$1:$F$439,6,FALSE)),0)</f>
        <v>0</v>
      </c>
      <c r="K830">
        <f>VLOOKUP(E830&amp;"*",state_latlong_lookup!$A$1:$D$56,3,FALSE)</f>
        <v>36.17</v>
      </c>
      <c r="L830">
        <f>VLOOKUP(E830&amp;"*",state_latlong_lookup!$A$1:$D$56,4,FALSE)</f>
        <v>-119.7462</v>
      </c>
      <c r="M830">
        <v>100</v>
      </c>
      <c r="N830" t="str">
        <f t="shared" si="24"/>
        <v>Democrat</v>
      </c>
      <c r="O830" t="s">
        <v>289</v>
      </c>
      <c r="P830">
        <v>-0.35399999999999998</v>
      </c>
      <c r="Q830">
        <v>10000</v>
      </c>
    </row>
    <row r="831" spans="1:18">
      <c r="A831">
        <v>111</v>
      </c>
      <c r="B831">
        <f>VLOOKUP(A831,year_congress_lookup!$A$1:$B$10,2)</f>
        <v>2010</v>
      </c>
      <c r="C831">
        <v>29906</v>
      </c>
      <c r="D831" s="1" t="s">
        <v>1794</v>
      </c>
      <c r="E831" t="s">
        <v>123</v>
      </c>
      <c r="F831" t="str">
        <f>VLOOKUP(E831&amp;"*",state_latlong_lookup!$A$1:$D$56,2,FALSE)</f>
        <v>CO</v>
      </c>
      <c r="G831" t="str">
        <f>VLOOKUP(E831&amp;"*",state_latlong_lookup!$A$1:$D$56,1,FALSE)</f>
        <v>COLORADO</v>
      </c>
      <c r="H831" t="str">
        <f t="shared" si="25"/>
        <v>111_CO_00</v>
      </c>
      <c r="I831">
        <f>IF(B831=2012,IF(D831="00",K831,VLOOKUP(H831,district_latlong_lookup!$A$1:$F$439,5,FALSE)),0)</f>
        <v>0</v>
      </c>
      <c r="J831">
        <f>IF(B831=2012,IF(D831="00",L831,VLOOKUP(H831,district_latlong_lookup!$A$1:$F$439,6,FALSE)),0)</f>
        <v>0</v>
      </c>
      <c r="K831">
        <f>VLOOKUP(E831&amp;"*",state_latlong_lookup!$A$1:$D$56,3,FALSE)</f>
        <v>39.064599999999999</v>
      </c>
      <c r="L831">
        <f>VLOOKUP(E831&amp;"*",state_latlong_lookup!$A$1:$D$56,4,FALSE)</f>
        <v>-105.3272</v>
      </c>
      <c r="M831">
        <v>100</v>
      </c>
      <c r="N831" t="str">
        <f t="shared" si="24"/>
        <v>Democrat</v>
      </c>
      <c r="O831" t="s">
        <v>376</v>
      </c>
      <c r="P831">
        <v>-0.28399999999999997</v>
      </c>
      <c r="Q831">
        <v>399500</v>
      </c>
      <c r="R831" t="s">
        <v>1478</v>
      </c>
    </row>
    <row r="832" spans="1:18">
      <c r="A832">
        <v>111</v>
      </c>
      <c r="B832">
        <f>VLOOKUP(A832,year_congress_lookup!$A$1:$B$10,2)</f>
        <v>2010</v>
      </c>
      <c r="C832">
        <v>40910</v>
      </c>
      <c r="D832" s="1" t="s">
        <v>1794</v>
      </c>
      <c r="E832" t="s">
        <v>123</v>
      </c>
      <c r="F832" t="str">
        <f>VLOOKUP(E832&amp;"*",state_latlong_lookup!$A$1:$D$56,2,FALSE)</f>
        <v>CO</v>
      </c>
      <c r="G832" t="str">
        <f>VLOOKUP(E832&amp;"*",state_latlong_lookup!$A$1:$D$56,1,FALSE)</f>
        <v>COLORADO</v>
      </c>
      <c r="H832" t="str">
        <f t="shared" si="25"/>
        <v>111_CO_00</v>
      </c>
      <c r="I832">
        <f>IF(B832=2012,IF(D832="00",K832,VLOOKUP(H832,district_latlong_lookup!$A$1:$F$439,5,FALSE)),0)</f>
        <v>0</v>
      </c>
      <c r="J832">
        <f>IF(B832=2012,IF(D832="00",L832,VLOOKUP(H832,district_latlong_lookup!$A$1:$F$439,6,FALSE)),0)</f>
        <v>0</v>
      </c>
      <c r="K832">
        <f>VLOOKUP(E832&amp;"*",state_latlong_lookup!$A$1:$D$56,3,FALSE)</f>
        <v>39.064599999999999</v>
      </c>
      <c r="L832">
        <f>VLOOKUP(E832&amp;"*",state_latlong_lookup!$A$1:$D$56,4,FALSE)</f>
        <v>-105.3272</v>
      </c>
      <c r="M832">
        <v>100</v>
      </c>
      <c r="N832" t="str">
        <f t="shared" si="24"/>
        <v>Democrat</v>
      </c>
      <c r="O832" t="s">
        <v>377</v>
      </c>
      <c r="P832">
        <v>-0.248</v>
      </c>
      <c r="Q832">
        <v>578500</v>
      </c>
      <c r="R832" t="s">
        <v>1479</v>
      </c>
    </row>
    <row r="833" spans="1:18">
      <c r="A833">
        <v>111</v>
      </c>
      <c r="B833">
        <f>VLOOKUP(A833,year_congress_lookup!$A$1:$B$10,2)</f>
        <v>2010</v>
      </c>
      <c r="C833">
        <v>14213</v>
      </c>
      <c r="D833" s="1" t="s">
        <v>1794</v>
      </c>
      <c r="E833" t="s">
        <v>0</v>
      </c>
      <c r="F833" t="str">
        <f>VLOOKUP(E833&amp;"*",state_latlong_lookup!$A$1:$D$56,2,FALSE)</f>
        <v>CT</v>
      </c>
      <c r="G833" t="str">
        <f>VLOOKUP(E833&amp;"*",state_latlong_lookup!$A$1:$D$56,1,FALSE)</f>
        <v>CONNECTICUT</v>
      </c>
      <c r="H833" t="str">
        <f t="shared" si="25"/>
        <v>111_CT_00</v>
      </c>
      <c r="I833">
        <f>IF(B833=2012,IF(D833="00",K833,VLOOKUP(H833,district_latlong_lookup!$A$1:$F$439,5,FALSE)),0)</f>
        <v>0</v>
      </c>
      <c r="J833">
        <f>IF(B833=2012,IF(D833="00",L833,VLOOKUP(H833,district_latlong_lookup!$A$1:$F$439,6,FALSE)),0)</f>
        <v>0</v>
      </c>
      <c r="K833">
        <f>VLOOKUP(E833&amp;"*",state_latlong_lookup!$A$1:$D$56,3,FALSE)</f>
        <v>41.583399999999997</v>
      </c>
      <c r="L833">
        <f>VLOOKUP(E833&amp;"*",state_latlong_lookup!$A$1:$D$56,4,FALSE)</f>
        <v>-72.762200000000007</v>
      </c>
      <c r="M833">
        <v>100</v>
      </c>
      <c r="N833" t="str">
        <f t="shared" si="24"/>
        <v>Democrat</v>
      </c>
      <c r="O833" t="s">
        <v>200</v>
      </c>
      <c r="P833">
        <v>-0.41599999999999998</v>
      </c>
      <c r="Q833">
        <v>10000</v>
      </c>
    </row>
    <row r="834" spans="1:18">
      <c r="A834">
        <v>111</v>
      </c>
      <c r="B834">
        <f>VLOOKUP(A834,year_congress_lookup!$A$1:$B$10,2)</f>
        <v>2010</v>
      </c>
      <c r="C834">
        <v>15704</v>
      </c>
      <c r="D834" s="1" t="s">
        <v>1794</v>
      </c>
      <c r="E834" t="s">
        <v>0</v>
      </c>
      <c r="F834" t="str">
        <f>VLOOKUP(E834&amp;"*",state_latlong_lookup!$A$1:$D$56,2,FALSE)</f>
        <v>CT</v>
      </c>
      <c r="G834" t="str">
        <f>VLOOKUP(E834&amp;"*",state_latlong_lookup!$A$1:$D$56,1,FALSE)</f>
        <v>CONNECTICUT</v>
      </c>
      <c r="H834" t="str">
        <f t="shared" si="25"/>
        <v>111_CT_00</v>
      </c>
      <c r="I834">
        <f>IF(B834=2012,IF(D834="00",K834,VLOOKUP(H834,district_latlong_lookup!$A$1:$F$439,5,FALSE)),0)</f>
        <v>0</v>
      </c>
      <c r="J834">
        <f>IF(B834=2012,IF(D834="00",L834,VLOOKUP(H834,district_latlong_lookup!$A$1:$F$439,6,FALSE)),0)</f>
        <v>0</v>
      </c>
      <c r="K834">
        <f>VLOOKUP(E834&amp;"*",state_latlong_lookup!$A$1:$D$56,3,FALSE)</f>
        <v>41.583399999999997</v>
      </c>
      <c r="L834">
        <f>VLOOKUP(E834&amp;"*",state_latlong_lookup!$A$1:$D$56,4,FALSE)</f>
        <v>-72.762200000000007</v>
      </c>
      <c r="M834">
        <v>100</v>
      </c>
      <c r="N834" t="str">
        <f t="shared" ref="N834:N897" si="26">IF(M834=100,"Democrat",IF(M834=200,"Republican",IF(M834=328,"Independent")))</f>
        <v>Democrat</v>
      </c>
      <c r="O834" t="s">
        <v>242</v>
      </c>
      <c r="P834">
        <v>-0.28199999999999997</v>
      </c>
      <c r="Q834">
        <v>10000</v>
      </c>
    </row>
    <row r="835" spans="1:18">
      <c r="A835">
        <v>111</v>
      </c>
      <c r="B835">
        <f>VLOOKUP(A835,year_congress_lookup!$A$1:$B$10,2)</f>
        <v>2010</v>
      </c>
      <c r="C835">
        <v>40901</v>
      </c>
      <c r="D835" s="1" t="s">
        <v>1794</v>
      </c>
      <c r="E835" t="s">
        <v>3</v>
      </c>
      <c r="F835" t="str">
        <f>VLOOKUP(E835&amp;"*",state_latlong_lookup!$A$1:$D$56,2,FALSE)</f>
        <v>DE</v>
      </c>
      <c r="G835" t="str">
        <f>VLOOKUP(E835&amp;"*",state_latlong_lookup!$A$1:$D$56,1,FALSE)</f>
        <v>DELAWARE</v>
      </c>
      <c r="H835" t="str">
        <f t="shared" ref="H835:H898" si="27">CONCATENATE(A835,"_",F835,"_",D835)</f>
        <v>111_DE_00</v>
      </c>
      <c r="I835">
        <f>IF(B835=2012,IF(D835="00",K835,VLOOKUP(H835,district_latlong_lookup!$A$1:$F$439,5,FALSE)),0)</f>
        <v>0</v>
      </c>
      <c r="J835">
        <f>IF(B835=2012,IF(D835="00",L835,VLOOKUP(H835,district_latlong_lookup!$A$1:$F$439,6,FALSE)),0)</f>
        <v>0</v>
      </c>
      <c r="K835">
        <f>VLOOKUP(E835&amp;"*",state_latlong_lookup!$A$1:$D$56,3,FALSE)</f>
        <v>39.349800000000002</v>
      </c>
      <c r="L835">
        <f>VLOOKUP(E835&amp;"*",state_latlong_lookup!$A$1:$D$56,4,FALSE)</f>
        <v>-75.514799999999994</v>
      </c>
      <c r="M835">
        <v>100</v>
      </c>
      <c r="N835" t="str">
        <f t="shared" si="26"/>
        <v>Democrat</v>
      </c>
      <c r="O835" t="s">
        <v>378</v>
      </c>
      <c r="P835">
        <v>-0.45</v>
      </c>
      <c r="Q835">
        <v>984500</v>
      </c>
      <c r="R835" t="s">
        <v>1480</v>
      </c>
    </row>
    <row r="836" spans="1:18">
      <c r="A836">
        <v>111</v>
      </c>
      <c r="B836">
        <f>VLOOKUP(A836,year_congress_lookup!$A$1:$B$10,2)</f>
        <v>2010</v>
      </c>
      <c r="C836">
        <v>40916</v>
      </c>
      <c r="D836" s="1" t="s">
        <v>1794</v>
      </c>
      <c r="E836" t="s">
        <v>3</v>
      </c>
      <c r="F836" t="str">
        <f>VLOOKUP(E836&amp;"*",state_latlong_lookup!$A$1:$D$56,2,FALSE)</f>
        <v>DE</v>
      </c>
      <c r="G836" t="str">
        <f>VLOOKUP(E836&amp;"*",state_latlong_lookup!$A$1:$D$56,1,FALSE)</f>
        <v>DELAWARE</v>
      </c>
      <c r="H836" t="str">
        <f t="shared" si="27"/>
        <v>111_DE_00</v>
      </c>
      <c r="I836">
        <f>IF(B836=2012,IF(D836="00",K836,VLOOKUP(H836,district_latlong_lookup!$A$1:$F$439,5,FALSE)),0)</f>
        <v>0</v>
      </c>
      <c r="J836">
        <f>IF(B836=2012,IF(D836="00",L836,VLOOKUP(H836,district_latlong_lookup!$A$1:$F$439,6,FALSE)),0)</f>
        <v>0</v>
      </c>
      <c r="K836">
        <f>VLOOKUP(E836&amp;"*",state_latlong_lookup!$A$1:$D$56,3,FALSE)</f>
        <v>39.349800000000002</v>
      </c>
      <c r="L836">
        <f>VLOOKUP(E836&amp;"*",state_latlong_lookup!$A$1:$D$56,4,FALSE)</f>
        <v>-75.514799999999994</v>
      </c>
      <c r="M836">
        <v>100</v>
      </c>
      <c r="N836" t="str">
        <f t="shared" si="26"/>
        <v>Democrat</v>
      </c>
      <c r="O836" t="s">
        <v>379</v>
      </c>
      <c r="P836">
        <v>-0.39700000000000002</v>
      </c>
      <c r="Q836">
        <v>10000</v>
      </c>
    </row>
    <row r="837" spans="1:18">
      <c r="A837">
        <v>111</v>
      </c>
      <c r="B837">
        <f>VLOOKUP(A837,year_congress_lookup!$A$1:$B$10,2)</f>
        <v>2010</v>
      </c>
      <c r="C837">
        <v>15015</v>
      </c>
      <c r="D837" s="1" t="s">
        <v>1794</v>
      </c>
      <c r="E837" t="s">
        <v>3</v>
      </c>
      <c r="F837" t="str">
        <f>VLOOKUP(E837&amp;"*",state_latlong_lookup!$A$1:$D$56,2,FALSE)</f>
        <v>DE</v>
      </c>
      <c r="G837" t="str">
        <f>VLOOKUP(E837&amp;"*",state_latlong_lookup!$A$1:$D$56,1,FALSE)</f>
        <v>DELAWARE</v>
      </c>
      <c r="H837" t="str">
        <f t="shared" si="27"/>
        <v>111_DE_00</v>
      </c>
      <c r="I837">
        <f>IF(B837=2012,IF(D837="00",K837,VLOOKUP(H837,district_latlong_lookup!$A$1:$F$439,5,FALSE)),0)</f>
        <v>0</v>
      </c>
      <c r="J837">
        <f>IF(B837=2012,IF(D837="00",L837,VLOOKUP(H837,district_latlong_lookup!$A$1:$F$439,6,FALSE)),0)</f>
        <v>0</v>
      </c>
      <c r="K837">
        <f>VLOOKUP(E837&amp;"*",state_latlong_lookup!$A$1:$D$56,3,FALSE)</f>
        <v>39.349800000000002</v>
      </c>
      <c r="L837">
        <f>VLOOKUP(E837&amp;"*",state_latlong_lookup!$A$1:$D$56,4,FALSE)</f>
        <v>-75.514799999999994</v>
      </c>
      <c r="M837">
        <v>100</v>
      </c>
      <c r="N837" t="str">
        <f t="shared" si="26"/>
        <v>Democrat</v>
      </c>
      <c r="O837" t="s">
        <v>331</v>
      </c>
      <c r="P837">
        <v>-0.26700000000000002</v>
      </c>
      <c r="Q837">
        <v>512000</v>
      </c>
      <c r="R837" t="s">
        <v>1481</v>
      </c>
    </row>
    <row r="838" spans="1:18">
      <c r="A838">
        <v>111</v>
      </c>
      <c r="B838">
        <f>VLOOKUP(A838,year_congress_lookup!$A$1:$B$10,2)</f>
        <v>2010</v>
      </c>
      <c r="C838">
        <v>40501</v>
      </c>
      <c r="D838" s="1" t="s">
        <v>1794</v>
      </c>
      <c r="E838" t="s">
        <v>81</v>
      </c>
      <c r="F838" t="str">
        <f>VLOOKUP(E838&amp;"*",state_latlong_lookup!$A$1:$D$56,2,FALSE)</f>
        <v>FL</v>
      </c>
      <c r="G838" t="str">
        <f>VLOOKUP(E838&amp;"*",state_latlong_lookup!$A$1:$D$56,1,FALSE)</f>
        <v>FLORIDA</v>
      </c>
      <c r="H838" t="str">
        <f t="shared" si="27"/>
        <v>111_FL_00</v>
      </c>
      <c r="I838">
        <f>IF(B838=2012,IF(D838="00",K838,VLOOKUP(H838,district_latlong_lookup!$A$1:$F$439,5,FALSE)),0)</f>
        <v>0</v>
      </c>
      <c r="J838">
        <f>IF(B838=2012,IF(D838="00",L838,VLOOKUP(H838,district_latlong_lookup!$A$1:$F$439,6,FALSE)),0)</f>
        <v>0</v>
      </c>
      <c r="K838">
        <f>VLOOKUP(E838&amp;"*",state_latlong_lookup!$A$1:$D$56,3,FALSE)</f>
        <v>27.833300000000001</v>
      </c>
      <c r="L838">
        <f>VLOOKUP(E838&amp;"*",state_latlong_lookup!$A$1:$D$56,4,FALSE)</f>
        <v>-81.716999999999999</v>
      </c>
      <c r="M838">
        <v>200</v>
      </c>
      <c r="N838" t="str">
        <f t="shared" si="26"/>
        <v>Republican</v>
      </c>
      <c r="O838" t="s">
        <v>358</v>
      </c>
      <c r="P838">
        <v>0.32700000000000001</v>
      </c>
      <c r="Q838">
        <v>1249500</v>
      </c>
      <c r="R838" t="s">
        <v>1482</v>
      </c>
    </row>
    <row r="839" spans="1:18">
      <c r="A839">
        <v>111</v>
      </c>
      <c r="B839">
        <f>VLOOKUP(A839,year_congress_lookup!$A$1:$B$10,2)</f>
        <v>2010</v>
      </c>
      <c r="C839">
        <v>40911</v>
      </c>
      <c r="D839" s="1" t="s">
        <v>1794</v>
      </c>
      <c r="E839" t="s">
        <v>81</v>
      </c>
      <c r="F839" t="str">
        <f>VLOOKUP(E839&amp;"*",state_latlong_lookup!$A$1:$D$56,2,FALSE)</f>
        <v>FL</v>
      </c>
      <c r="G839" t="str">
        <f>VLOOKUP(E839&amp;"*",state_latlong_lookup!$A$1:$D$56,1,FALSE)</f>
        <v>FLORIDA</v>
      </c>
      <c r="H839" t="str">
        <f t="shared" si="27"/>
        <v>111_FL_00</v>
      </c>
      <c r="I839">
        <f>IF(B839=2012,IF(D839="00",K839,VLOOKUP(H839,district_latlong_lookup!$A$1:$F$439,5,FALSE)),0)</f>
        <v>0</v>
      </c>
      <c r="J839">
        <f>IF(B839=2012,IF(D839="00",L839,VLOOKUP(H839,district_latlong_lookup!$A$1:$F$439,6,FALSE)),0)</f>
        <v>0</v>
      </c>
      <c r="K839">
        <f>VLOOKUP(E839&amp;"*",state_latlong_lookup!$A$1:$D$56,3,FALSE)</f>
        <v>27.833300000000001</v>
      </c>
      <c r="L839">
        <f>VLOOKUP(E839&amp;"*",state_latlong_lookup!$A$1:$D$56,4,FALSE)</f>
        <v>-81.716999999999999</v>
      </c>
      <c r="M839">
        <v>200</v>
      </c>
      <c r="N839" t="str">
        <f t="shared" si="26"/>
        <v>Republican</v>
      </c>
      <c r="O839" t="s">
        <v>380</v>
      </c>
      <c r="P839">
        <v>0.38500000000000001</v>
      </c>
      <c r="Q839">
        <v>1605500</v>
      </c>
      <c r="R839" t="s">
        <v>1483</v>
      </c>
    </row>
    <row r="840" spans="1:18">
      <c r="A840">
        <v>111</v>
      </c>
      <c r="B840">
        <f>VLOOKUP(A840,year_congress_lookup!$A$1:$B$10,2)</f>
        <v>2010</v>
      </c>
      <c r="C840">
        <v>14651</v>
      </c>
      <c r="D840" s="1" t="s">
        <v>1794</v>
      </c>
      <c r="E840" t="s">
        <v>81</v>
      </c>
      <c r="F840" t="str">
        <f>VLOOKUP(E840&amp;"*",state_latlong_lookup!$A$1:$D$56,2,FALSE)</f>
        <v>FL</v>
      </c>
      <c r="G840" t="str">
        <f>VLOOKUP(E840&amp;"*",state_latlong_lookup!$A$1:$D$56,1,FALSE)</f>
        <v>FLORIDA</v>
      </c>
      <c r="H840" t="str">
        <f t="shared" si="27"/>
        <v>111_FL_00</v>
      </c>
      <c r="I840">
        <f>IF(B840=2012,IF(D840="00",K840,VLOOKUP(H840,district_latlong_lookup!$A$1:$F$439,5,FALSE)),0)</f>
        <v>0</v>
      </c>
      <c r="J840">
        <f>IF(B840=2012,IF(D840="00",L840,VLOOKUP(H840,district_latlong_lookup!$A$1:$F$439,6,FALSE)),0)</f>
        <v>0</v>
      </c>
      <c r="K840">
        <f>VLOOKUP(E840&amp;"*",state_latlong_lookup!$A$1:$D$56,3,FALSE)</f>
        <v>27.833300000000001</v>
      </c>
      <c r="L840">
        <f>VLOOKUP(E840&amp;"*",state_latlong_lookup!$A$1:$D$56,4,FALSE)</f>
        <v>-81.716999999999999</v>
      </c>
      <c r="M840">
        <v>100</v>
      </c>
      <c r="N840" t="str">
        <f t="shared" si="26"/>
        <v>Democrat</v>
      </c>
      <c r="O840" t="s">
        <v>138</v>
      </c>
      <c r="P840">
        <v>-0.26100000000000001</v>
      </c>
      <c r="Q840">
        <v>10000</v>
      </c>
    </row>
    <row r="841" spans="1:18">
      <c r="A841">
        <v>111</v>
      </c>
      <c r="B841">
        <f>VLOOKUP(A841,year_congress_lookup!$A$1:$B$10,2)</f>
        <v>2010</v>
      </c>
      <c r="C841">
        <v>29512</v>
      </c>
      <c r="D841" s="1" t="s">
        <v>1794</v>
      </c>
      <c r="E841" t="s">
        <v>4</v>
      </c>
      <c r="F841" t="str">
        <f>VLOOKUP(E841&amp;"*",state_latlong_lookup!$A$1:$D$56,2,FALSE)</f>
        <v>GA</v>
      </c>
      <c r="G841" t="str">
        <f>VLOOKUP(E841&amp;"*",state_latlong_lookup!$A$1:$D$56,1,FALSE)</f>
        <v>GEORGIA</v>
      </c>
      <c r="H841" t="str">
        <f t="shared" si="27"/>
        <v>111_GA_00</v>
      </c>
      <c r="I841">
        <f>IF(B841=2012,IF(D841="00",K841,VLOOKUP(H841,district_latlong_lookup!$A$1:$F$439,5,FALSE)),0)</f>
        <v>0</v>
      </c>
      <c r="J841">
        <f>IF(B841=2012,IF(D841="00",L841,VLOOKUP(H841,district_latlong_lookup!$A$1:$F$439,6,FALSE)),0)</f>
        <v>0</v>
      </c>
      <c r="K841">
        <f>VLOOKUP(E841&amp;"*",state_latlong_lookup!$A$1:$D$56,3,FALSE)</f>
        <v>32.986600000000003</v>
      </c>
      <c r="L841">
        <f>VLOOKUP(E841&amp;"*",state_latlong_lookup!$A$1:$D$56,4,FALSE)</f>
        <v>-83.648700000000005</v>
      </c>
      <c r="M841">
        <v>200</v>
      </c>
      <c r="N841" t="str">
        <f t="shared" si="26"/>
        <v>Republican</v>
      </c>
      <c r="O841" t="s">
        <v>350</v>
      </c>
      <c r="P841">
        <v>0.51900000000000002</v>
      </c>
      <c r="Q841">
        <v>10000</v>
      </c>
    </row>
    <row r="842" spans="1:18">
      <c r="A842">
        <v>111</v>
      </c>
      <c r="B842">
        <f>VLOOKUP(A842,year_congress_lookup!$A$1:$B$10,2)</f>
        <v>2010</v>
      </c>
      <c r="C842">
        <v>29909</v>
      </c>
      <c r="D842" s="1" t="s">
        <v>1794</v>
      </c>
      <c r="E842" t="s">
        <v>4</v>
      </c>
      <c r="F842" t="str">
        <f>VLOOKUP(E842&amp;"*",state_latlong_lookup!$A$1:$D$56,2,FALSE)</f>
        <v>GA</v>
      </c>
      <c r="G842" t="str">
        <f>VLOOKUP(E842&amp;"*",state_latlong_lookup!$A$1:$D$56,1,FALSE)</f>
        <v>GEORGIA</v>
      </c>
      <c r="H842" t="str">
        <f t="shared" si="27"/>
        <v>111_GA_00</v>
      </c>
      <c r="I842">
        <f>IF(B842=2012,IF(D842="00",K842,VLOOKUP(H842,district_latlong_lookup!$A$1:$F$439,5,FALSE)),0)</f>
        <v>0</v>
      </c>
      <c r="J842">
        <f>IF(B842=2012,IF(D842="00",L842,VLOOKUP(H842,district_latlong_lookup!$A$1:$F$439,6,FALSE)),0)</f>
        <v>0</v>
      </c>
      <c r="K842">
        <f>VLOOKUP(E842&amp;"*",state_latlong_lookup!$A$1:$D$56,3,FALSE)</f>
        <v>32.986600000000003</v>
      </c>
      <c r="L842">
        <f>VLOOKUP(E842&amp;"*",state_latlong_lookup!$A$1:$D$56,4,FALSE)</f>
        <v>-83.648700000000005</v>
      </c>
      <c r="M842">
        <v>200</v>
      </c>
      <c r="N842" t="str">
        <f t="shared" si="26"/>
        <v>Republican</v>
      </c>
      <c r="O842" t="s">
        <v>359</v>
      </c>
      <c r="P842">
        <v>0.47899999999999998</v>
      </c>
      <c r="Q842">
        <v>10000</v>
      </c>
    </row>
    <row r="843" spans="1:18">
      <c r="A843">
        <v>111</v>
      </c>
      <c r="B843">
        <f>VLOOKUP(A843,year_congress_lookup!$A$1:$B$10,2)</f>
        <v>2010</v>
      </c>
      <c r="C843">
        <v>14400</v>
      </c>
      <c r="D843" s="1" t="s">
        <v>1794</v>
      </c>
      <c r="E843" t="s">
        <v>201</v>
      </c>
      <c r="F843" t="str">
        <f>VLOOKUP(E843&amp;"*",state_latlong_lookup!$A$1:$D$56,2,FALSE)</f>
        <v>HI</v>
      </c>
      <c r="G843" t="str">
        <f>VLOOKUP(E843&amp;"*",state_latlong_lookup!$A$1:$D$56,1,FALSE)</f>
        <v>HAWAII</v>
      </c>
      <c r="H843" t="str">
        <f t="shared" si="27"/>
        <v>111_HI_00</v>
      </c>
      <c r="I843">
        <f>IF(B843=2012,IF(D843="00",K843,VLOOKUP(H843,district_latlong_lookup!$A$1:$F$439,5,FALSE)),0)</f>
        <v>0</v>
      </c>
      <c r="J843">
        <f>IF(B843=2012,IF(D843="00",L843,VLOOKUP(H843,district_latlong_lookup!$A$1:$F$439,6,FALSE)),0)</f>
        <v>0</v>
      </c>
      <c r="K843">
        <f>VLOOKUP(E843&amp;"*",state_latlong_lookup!$A$1:$D$56,3,FALSE)</f>
        <v>21.1098</v>
      </c>
      <c r="L843">
        <f>VLOOKUP(E843&amp;"*",state_latlong_lookup!$A$1:$D$56,4,FALSE)</f>
        <v>-157.53110000000001</v>
      </c>
      <c r="M843">
        <v>100</v>
      </c>
      <c r="N843" t="str">
        <f t="shared" si="26"/>
        <v>Democrat</v>
      </c>
      <c r="O843" t="s">
        <v>245</v>
      </c>
      <c r="P843">
        <v>-0.45300000000000001</v>
      </c>
      <c r="Q843">
        <v>10000</v>
      </c>
    </row>
    <row r="844" spans="1:18">
      <c r="A844">
        <v>111</v>
      </c>
      <c r="B844">
        <f>VLOOKUP(A844,year_congress_lookup!$A$1:$B$10,2)</f>
        <v>2010</v>
      </c>
      <c r="C844">
        <v>4812</v>
      </c>
      <c r="D844" s="1" t="s">
        <v>1794</v>
      </c>
      <c r="E844" t="s">
        <v>201</v>
      </c>
      <c r="F844" t="str">
        <f>VLOOKUP(E844&amp;"*",state_latlong_lookup!$A$1:$D$56,2,FALSE)</f>
        <v>HI</v>
      </c>
      <c r="G844" t="str">
        <f>VLOOKUP(E844&amp;"*",state_latlong_lookup!$A$1:$D$56,1,FALSE)</f>
        <v>HAWAII</v>
      </c>
      <c r="H844" t="str">
        <f t="shared" si="27"/>
        <v>111_HI_00</v>
      </c>
      <c r="I844">
        <f>IF(B844=2012,IF(D844="00",K844,VLOOKUP(H844,district_latlong_lookup!$A$1:$F$439,5,FALSE)),0)</f>
        <v>0</v>
      </c>
      <c r="J844">
        <f>IF(B844=2012,IF(D844="00",L844,VLOOKUP(H844,district_latlong_lookup!$A$1:$F$439,6,FALSE)),0)</f>
        <v>0</v>
      </c>
      <c r="K844">
        <f>VLOOKUP(E844&amp;"*",state_latlong_lookup!$A$1:$D$56,3,FALSE)</f>
        <v>21.1098</v>
      </c>
      <c r="L844">
        <f>VLOOKUP(E844&amp;"*",state_latlong_lookup!$A$1:$D$56,4,FALSE)</f>
        <v>-157.53110000000001</v>
      </c>
      <c r="M844">
        <v>100</v>
      </c>
      <c r="N844" t="str">
        <f t="shared" si="26"/>
        <v>Democrat</v>
      </c>
      <c r="O844" t="s">
        <v>204</v>
      </c>
      <c r="P844">
        <v>-0.36199999999999999</v>
      </c>
      <c r="Q844">
        <v>10000</v>
      </c>
    </row>
    <row r="845" spans="1:18">
      <c r="A845">
        <v>111</v>
      </c>
      <c r="B845">
        <f>VLOOKUP(A845,year_congress_lookup!$A$1:$B$10,2)</f>
        <v>2010</v>
      </c>
      <c r="C845">
        <v>40902</v>
      </c>
      <c r="D845" s="1" t="s">
        <v>1794</v>
      </c>
      <c r="E845" t="s">
        <v>125</v>
      </c>
      <c r="F845" t="str">
        <f>VLOOKUP(E845&amp;"*",state_latlong_lookup!$A$1:$D$56,2,FALSE)</f>
        <v>ID</v>
      </c>
      <c r="G845" t="str">
        <f>VLOOKUP(E845&amp;"*",state_latlong_lookup!$A$1:$D$56,1,FALSE)</f>
        <v>IDAHO</v>
      </c>
      <c r="H845" t="str">
        <f t="shared" si="27"/>
        <v>111_ID_00</v>
      </c>
      <c r="I845">
        <f>IF(B845=2012,IF(D845="00",K845,VLOOKUP(H845,district_latlong_lookup!$A$1:$F$439,5,FALSE)),0)</f>
        <v>0</v>
      </c>
      <c r="J845">
        <f>IF(B845=2012,IF(D845="00",L845,VLOOKUP(H845,district_latlong_lookup!$A$1:$F$439,6,FALSE)),0)</f>
        <v>0</v>
      </c>
      <c r="K845">
        <f>VLOOKUP(E845&amp;"*",state_latlong_lookup!$A$1:$D$56,3,FALSE)</f>
        <v>44.239400000000003</v>
      </c>
      <c r="L845">
        <f>VLOOKUP(E845&amp;"*",state_latlong_lookup!$A$1:$D$56,4,FALSE)</f>
        <v>-114.5103</v>
      </c>
      <c r="M845">
        <v>200</v>
      </c>
      <c r="N845" t="str">
        <f t="shared" si="26"/>
        <v>Republican</v>
      </c>
      <c r="O845" t="s">
        <v>381</v>
      </c>
      <c r="P845">
        <v>0.62</v>
      </c>
      <c r="Q845">
        <v>1035500</v>
      </c>
      <c r="R845" t="s">
        <v>1484</v>
      </c>
    </row>
    <row r="846" spans="1:18">
      <c r="A846">
        <v>111</v>
      </c>
      <c r="B846">
        <f>VLOOKUP(A846,year_congress_lookup!$A$1:$B$10,2)</f>
        <v>2010</v>
      </c>
      <c r="C846">
        <v>29345</v>
      </c>
      <c r="D846" s="1" t="s">
        <v>1794</v>
      </c>
      <c r="E846" t="s">
        <v>125</v>
      </c>
      <c r="F846" t="str">
        <f>VLOOKUP(E846&amp;"*",state_latlong_lookup!$A$1:$D$56,2,FALSE)</f>
        <v>ID</v>
      </c>
      <c r="G846" t="str">
        <f>VLOOKUP(E846&amp;"*",state_latlong_lookup!$A$1:$D$56,1,FALSE)</f>
        <v>IDAHO</v>
      </c>
      <c r="H846" t="str">
        <f t="shared" si="27"/>
        <v>111_ID_00</v>
      </c>
      <c r="I846">
        <f>IF(B846=2012,IF(D846="00",K846,VLOOKUP(H846,district_latlong_lookup!$A$1:$F$439,5,FALSE)),0)</f>
        <v>0</v>
      </c>
      <c r="J846">
        <f>IF(B846=2012,IF(D846="00",L846,VLOOKUP(H846,district_latlong_lookup!$A$1:$F$439,6,FALSE)),0)</f>
        <v>0</v>
      </c>
      <c r="K846">
        <f>VLOOKUP(E846&amp;"*",state_latlong_lookup!$A$1:$D$56,3,FALSE)</f>
        <v>44.239400000000003</v>
      </c>
      <c r="L846">
        <f>VLOOKUP(E846&amp;"*",state_latlong_lookup!$A$1:$D$56,4,FALSE)</f>
        <v>-114.5103</v>
      </c>
      <c r="M846">
        <v>200</v>
      </c>
      <c r="N846" t="str">
        <f t="shared" si="26"/>
        <v>Republican</v>
      </c>
      <c r="O846" t="s">
        <v>326</v>
      </c>
      <c r="P846">
        <v>0.57099999999999995</v>
      </c>
      <c r="Q846">
        <v>503000</v>
      </c>
      <c r="R846" t="s">
        <v>1485</v>
      </c>
    </row>
    <row r="847" spans="1:18">
      <c r="A847">
        <v>111</v>
      </c>
      <c r="B847">
        <f>VLOOKUP(A847,year_congress_lookup!$A$1:$B$10,2)</f>
        <v>2010</v>
      </c>
      <c r="C847">
        <v>15021</v>
      </c>
      <c r="D847" s="1" t="s">
        <v>1794</v>
      </c>
      <c r="E847" t="s">
        <v>46</v>
      </c>
      <c r="F847" t="str">
        <f>VLOOKUP(E847&amp;"*",state_latlong_lookup!$A$1:$D$56,2,FALSE)</f>
        <v>IL</v>
      </c>
      <c r="G847" t="str">
        <f>VLOOKUP(E847&amp;"*",state_latlong_lookup!$A$1:$D$56,1,FALSE)</f>
        <v>ILLINOIS</v>
      </c>
      <c r="H847" t="str">
        <f t="shared" si="27"/>
        <v>111_IL_00</v>
      </c>
      <c r="I847">
        <f>IF(B847=2012,IF(D847="00",K847,VLOOKUP(H847,district_latlong_lookup!$A$1:$F$439,5,FALSE)),0)</f>
        <v>0</v>
      </c>
      <c r="J847">
        <f>IF(B847=2012,IF(D847="00",L847,VLOOKUP(H847,district_latlong_lookup!$A$1:$F$439,6,FALSE)),0)</f>
        <v>0</v>
      </c>
      <c r="K847">
        <f>VLOOKUP(E847&amp;"*",state_latlong_lookup!$A$1:$D$56,3,FALSE)</f>
        <v>40.336300000000001</v>
      </c>
      <c r="L847">
        <f>VLOOKUP(E847&amp;"*",state_latlong_lookup!$A$1:$D$56,4,FALSE)</f>
        <v>-89.002200000000002</v>
      </c>
      <c r="M847">
        <v>100</v>
      </c>
      <c r="N847" t="str">
        <f t="shared" si="26"/>
        <v>Democrat</v>
      </c>
      <c r="O847" t="s">
        <v>316</v>
      </c>
      <c r="P847">
        <v>-0.51300000000000001</v>
      </c>
      <c r="Q847">
        <v>691500</v>
      </c>
      <c r="R847" t="s">
        <v>1486</v>
      </c>
    </row>
    <row r="848" spans="1:18">
      <c r="A848">
        <v>111</v>
      </c>
      <c r="B848">
        <f>VLOOKUP(A848,year_congress_lookup!$A$1:$B$10,2)</f>
        <v>2010</v>
      </c>
      <c r="C848">
        <v>40903</v>
      </c>
      <c r="D848" s="1" t="s">
        <v>1794</v>
      </c>
      <c r="E848" t="s">
        <v>46</v>
      </c>
      <c r="F848" t="str">
        <f>VLOOKUP(E848&amp;"*",state_latlong_lookup!$A$1:$D$56,2,FALSE)</f>
        <v>IL</v>
      </c>
      <c r="G848" t="str">
        <f>VLOOKUP(E848&amp;"*",state_latlong_lookup!$A$1:$D$56,1,FALSE)</f>
        <v>ILLINOIS</v>
      </c>
      <c r="H848" t="str">
        <f t="shared" si="27"/>
        <v>111_IL_00</v>
      </c>
      <c r="I848">
        <f>IF(B848=2012,IF(D848="00",K848,VLOOKUP(H848,district_latlong_lookup!$A$1:$F$439,5,FALSE)),0)</f>
        <v>0</v>
      </c>
      <c r="J848">
        <f>IF(B848=2012,IF(D848="00",L848,VLOOKUP(H848,district_latlong_lookup!$A$1:$F$439,6,FALSE)),0)</f>
        <v>0</v>
      </c>
      <c r="K848">
        <f>VLOOKUP(E848&amp;"*",state_latlong_lookup!$A$1:$D$56,3,FALSE)</f>
        <v>40.336300000000001</v>
      </c>
      <c r="L848">
        <f>VLOOKUP(E848&amp;"*",state_latlong_lookup!$A$1:$D$56,4,FALSE)</f>
        <v>-89.002200000000002</v>
      </c>
      <c r="M848">
        <v>100</v>
      </c>
      <c r="N848" t="str">
        <f t="shared" si="26"/>
        <v>Democrat</v>
      </c>
      <c r="O848" t="s">
        <v>382</v>
      </c>
      <c r="P848">
        <v>-0.51700000000000002</v>
      </c>
      <c r="Q848">
        <v>543500</v>
      </c>
      <c r="R848" t="s">
        <v>1487</v>
      </c>
    </row>
    <row r="849" spans="1:18">
      <c r="A849">
        <v>111</v>
      </c>
      <c r="B849">
        <f>VLOOKUP(A849,year_congress_lookup!$A$1:$B$10,2)</f>
        <v>2010</v>
      </c>
      <c r="C849">
        <v>20115</v>
      </c>
      <c r="D849" s="1" t="s">
        <v>1794</v>
      </c>
      <c r="E849" t="s">
        <v>46</v>
      </c>
      <c r="F849" t="str">
        <f>VLOOKUP(E849&amp;"*",state_latlong_lookup!$A$1:$D$56,2,FALSE)</f>
        <v>IL</v>
      </c>
      <c r="G849" t="str">
        <f>VLOOKUP(E849&amp;"*",state_latlong_lookup!$A$1:$D$56,1,FALSE)</f>
        <v>ILLINOIS</v>
      </c>
      <c r="H849" t="str">
        <f t="shared" si="27"/>
        <v>111_IL_00</v>
      </c>
      <c r="I849">
        <f>IF(B849=2012,IF(D849="00",K849,VLOOKUP(H849,district_latlong_lookup!$A$1:$F$439,5,FALSE)),0)</f>
        <v>0</v>
      </c>
      <c r="J849">
        <f>IF(B849=2012,IF(D849="00",L849,VLOOKUP(H849,district_latlong_lookup!$A$1:$F$439,6,FALSE)),0)</f>
        <v>0</v>
      </c>
      <c r="K849">
        <f>VLOOKUP(E849&amp;"*",state_latlong_lookup!$A$1:$D$56,3,FALSE)</f>
        <v>40.336300000000001</v>
      </c>
      <c r="L849">
        <f>VLOOKUP(E849&amp;"*",state_latlong_lookup!$A$1:$D$56,4,FALSE)</f>
        <v>-89.002200000000002</v>
      </c>
      <c r="M849">
        <v>200</v>
      </c>
      <c r="N849" t="str">
        <f t="shared" si="26"/>
        <v>Republican</v>
      </c>
      <c r="O849" t="s">
        <v>383</v>
      </c>
      <c r="P849">
        <v>0.28199999999999997</v>
      </c>
      <c r="Q849">
        <v>439000</v>
      </c>
      <c r="R849" t="s">
        <v>1488</v>
      </c>
    </row>
    <row r="850" spans="1:18">
      <c r="A850">
        <v>111</v>
      </c>
      <c r="B850">
        <f>VLOOKUP(A850,year_congress_lookup!$A$1:$B$10,2)</f>
        <v>2010</v>
      </c>
      <c r="C850">
        <v>49901</v>
      </c>
      <c r="D850" s="1" t="s">
        <v>1794</v>
      </c>
      <c r="E850" t="s">
        <v>45</v>
      </c>
      <c r="F850" t="str">
        <f>VLOOKUP(E850&amp;"*",state_latlong_lookup!$A$1:$D$56,2,FALSE)</f>
        <v>IN</v>
      </c>
      <c r="G850" t="str">
        <f>VLOOKUP(E850&amp;"*",state_latlong_lookup!$A$1:$D$56,1,FALSE)</f>
        <v>INDIANA</v>
      </c>
      <c r="H850" t="str">
        <f t="shared" si="27"/>
        <v>111_IN_00</v>
      </c>
      <c r="I850">
        <f>IF(B850=2012,IF(D850="00",K850,VLOOKUP(H850,district_latlong_lookup!$A$1:$F$439,5,FALSE)),0)</f>
        <v>0</v>
      </c>
      <c r="J850">
        <f>IF(B850=2012,IF(D850="00",L850,VLOOKUP(H850,district_latlong_lookup!$A$1:$F$439,6,FALSE)),0)</f>
        <v>0</v>
      </c>
      <c r="K850">
        <f>VLOOKUP(E850&amp;"*",state_latlong_lookup!$A$1:$D$56,3,FALSE)</f>
        <v>39.864699999999999</v>
      </c>
      <c r="L850">
        <f>VLOOKUP(E850&amp;"*",state_latlong_lookup!$A$1:$D$56,4,FALSE)</f>
        <v>-86.260400000000004</v>
      </c>
      <c r="M850">
        <v>100</v>
      </c>
      <c r="N850" t="str">
        <f t="shared" si="26"/>
        <v>Democrat</v>
      </c>
      <c r="O850" t="s">
        <v>205</v>
      </c>
      <c r="P850">
        <v>-0.11</v>
      </c>
      <c r="Q850">
        <v>2087500</v>
      </c>
      <c r="R850" t="s">
        <v>1489</v>
      </c>
    </row>
    <row r="851" spans="1:18">
      <c r="A851">
        <v>111</v>
      </c>
      <c r="B851">
        <f>VLOOKUP(A851,year_congress_lookup!$A$1:$B$10,2)</f>
        <v>2010</v>
      </c>
      <c r="C851">
        <v>14506</v>
      </c>
      <c r="D851" s="1" t="s">
        <v>1794</v>
      </c>
      <c r="E851" t="s">
        <v>45</v>
      </c>
      <c r="F851" t="str">
        <f>VLOOKUP(E851&amp;"*",state_latlong_lookup!$A$1:$D$56,2,FALSE)</f>
        <v>IN</v>
      </c>
      <c r="G851" t="str">
        <f>VLOOKUP(E851&amp;"*",state_latlong_lookup!$A$1:$D$56,1,FALSE)</f>
        <v>INDIANA</v>
      </c>
      <c r="H851" t="str">
        <f t="shared" si="27"/>
        <v>111_IN_00</v>
      </c>
      <c r="I851">
        <f>IF(B851=2012,IF(D851="00",K851,VLOOKUP(H851,district_latlong_lookup!$A$1:$F$439,5,FALSE)),0)</f>
        <v>0</v>
      </c>
      <c r="J851">
        <f>IF(B851=2012,IF(D851="00",L851,VLOOKUP(H851,district_latlong_lookup!$A$1:$F$439,6,FALSE)),0)</f>
        <v>0</v>
      </c>
      <c r="K851">
        <f>VLOOKUP(E851&amp;"*",state_latlong_lookup!$A$1:$D$56,3,FALSE)</f>
        <v>39.864699999999999</v>
      </c>
      <c r="L851">
        <f>VLOOKUP(E851&amp;"*",state_latlong_lookup!$A$1:$D$56,4,FALSE)</f>
        <v>-86.260400000000004</v>
      </c>
      <c r="M851">
        <v>200</v>
      </c>
      <c r="N851" t="str">
        <f t="shared" si="26"/>
        <v>Republican</v>
      </c>
      <c r="O851" t="s">
        <v>227</v>
      </c>
      <c r="P851">
        <v>0.24299999999999999</v>
      </c>
      <c r="Q851">
        <v>460500</v>
      </c>
      <c r="R851" t="s">
        <v>1490</v>
      </c>
    </row>
    <row r="852" spans="1:18">
      <c r="A852">
        <v>111</v>
      </c>
      <c r="B852">
        <f>VLOOKUP(A852,year_congress_lookup!$A$1:$B$10,2)</f>
        <v>2010</v>
      </c>
      <c r="C852">
        <v>14226</v>
      </c>
      <c r="D852" s="1" t="s">
        <v>1794</v>
      </c>
      <c r="E852" t="s">
        <v>84</v>
      </c>
      <c r="F852" t="str">
        <f>VLOOKUP(E852&amp;"*",state_latlong_lookup!$A$1:$D$56,2,FALSE)</f>
        <v>IA</v>
      </c>
      <c r="G852" t="str">
        <f>VLOOKUP(E852&amp;"*",state_latlong_lookup!$A$1:$D$56,1,FALSE)</f>
        <v>IOWA</v>
      </c>
      <c r="H852" t="str">
        <f t="shared" si="27"/>
        <v>111_IA_00</v>
      </c>
      <c r="I852">
        <f>IF(B852=2012,IF(D852="00",K852,VLOOKUP(H852,district_latlong_lookup!$A$1:$F$439,5,FALSE)),0)</f>
        <v>0</v>
      </c>
      <c r="J852">
        <f>IF(B852=2012,IF(D852="00",L852,VLOOKUP(H852,district_latlong_lookup!$A$1:$F$439,6,FALSE)),0)</f>
        <v>0</v>
      </c>
      <c r="K852">
        <f>VLOOKUP(E852&amp;"*",state_latlong_lookup!$A$1:$D$56,3,FALSE)</f>
        <v>42.004600000000003</v>
      </c>
      <c r="L852">
        <f>VLOOKUP(E852&amp;"*",state_latlong_lookup!$A$1:$D$56,4,FALSE)</f>
        <v>-93.213999999999999</v>
      </c>
      <c r="M852">
        <v>200</v>
      </c>
      <c r="N852" t="str">
        <f t="shared" si="26"/>
        <v>Republican</v>
      </c>
      <c r="O852" t="s">
        <v>261</v>
      </c>
      <c r="P852">
        <v>0.438</v>
      </c>
      <c r="Q852">
        <v>1052500</v>
      </c>
      <c r="R852" t="s">
        <v>1491</v>
      </c>
    </row>
    <row r="853" spans="1:18">
      <c r="A853">
        <v>111</v>
      </c>
      <c r="B853">
        <f>VLOOKUP(A853,year_congress_lookup!$A$1:$B$10,2)</f>
        <v>2010</v>
      </c>
      <c r="C853">
        <v>14230</v>
      </c>
      <c r="D853" s="1" t="s">
        <v>1794</v>
      </c>
      <c r="E853" t="s">
        <v>84</v>
      </c>
      <c r="F853" t="str">
        <f>VLOOKUP(E853&amp;"*",state_latlong_lookup!$A$1:$D$56,2,FALSE)</f>
        <v>IA</v>
      </c>
      <c r="G853" t="str">
        <f>VLOOKUP(E853&amp;"*",state_latlong_lookup!$A$1:$D$56,1,FALSE)</f>
        <v>IOWA</v>
      </c>
      <c r="H853" t="str">
        <f t="shared" si="27"/>
        <v>111_IA_00</v>
      </c>
      <c r="I853">
        <f>IF(B853=2012,IF(D853="00",K853,VLOOKUP(H853,district_latlong_lookup!$A$1:$F$439,5,FALSE)),0)</f>
        <v>0</v>
      </c>
      <c r="J853">
        <f>IF(B853=2012,IF(D853="00",L853,VLOOKUP(H853,district_latlong_lookup!$A$1:$F$439,6,FALSE)),0)</f>
        <v>0</v>
      </c>
      <c r="K853">
        <f>VLOOKUP(E853&amp;"*",state_latlong_lookup!$A$1:$D$56,3,FALSE)</f>
        <v>42.004600000000003</v>
      </c>
      <c r="L853">
        <f>VLOOKUP(E853&amp;"*",state_latlong_lookup!$A$1:$D$56,4,FALSE)</f>
        <v>-93.213999999999999</v>
      </c>
      <c r="M853">
        <v>100</v>
      </c>
      <c r="N853" t="str">
        <f t="shared" si="26"/>
        <v>Democrat</v>
      </c>
      <c r="O853" t="s">
        <v>262</v>
      </c>
      <c r="P853">
        <v>-0.51200000000000001</v>
      </c>
      <c r="Q853">
        <v>585000</v>
      </c>
      <c r="R853" t="s">
        <v>1492</v>
      </c>
    </row>
    <row r="854" spans="1:18">
      <c r="A854">
        <v>111</v>
      </c>
      <c r="B854">
        <f>VLOOKUP(A854,year_congress_lookup!$A$1:$B$10,2)</f>
        <v>2010</v>
      </c>
      <c r="C854">
        <v>29523</v>
      </c>
      <c r="D854" s="1" t="s">
        <v>1794</v>
      </c>
      <c r="E854" t="s">
        <v>105</v>
      </c>
      <c r="F854" t="str">
        <f>VLOOKUP(E854&amp;"*",state_latlong_lookup!$A$1:$D$56,2,FALSE)</f>
        <v>KS</v>
      </c>
      <c r="G854" t="str">
        <f>VLOOKUP(E854&amp;"*",state_latlong_lookup!$A$1:$D$56,1,FALSE)</f>
        <v>KANSAS</v>
      </c>
      <c r="H854" t="str">
        <f t="shared" si="27"/>
        <v>111_KS_00</v>
      </c>
      <c r="I854">
        <f>IF(B854=2012,IF(D854="00",K854,VLOOKUP(H854,district_latlong_lookup!$A$1:$F$439,5,FALSE)),0)</f>
        <v>0</v>
      </c>
      <c r="J854">
        <f>IF(B854=2012,IF(D854="00",L854,VLOOKUP(H854,district_latlong_lookup!$A$1:$F$439,6,FALSE)),0)</f>
        <v>0</v>
      </c>
      <c r="K854">
        <f>VLOOKUP(E854&amp;"*",state_latlong_lookup!$A$1:$D$56,3,FALSE)</f>
        <v>38.511099999999999</v>
      </c>
      <c r="L854">
        <f>VLOOKUP(E854&amp;"*",state_latlong_lookup!$A$1:$D$56,4,FALSE)</f>
        <v>-96.8005</v>
      </c>
      <c r="M854">
        <v>200</v>
      </c>
      <c r="N854" t="str">
        <f t="shared" si="26"/>
        <v>Republican</v>
      </c>
      <c r="O854" t="s">
        <v>317</v>
      </c>
      <c r="P854">
        <v>0.42</v>
      </c>
      <c r="Q854">
        <v>10000</v>
      </c>
    </row>
    <row r="855" spans="1:18">
      <c r="A855">
        <v>111</v>
      </c>
      <c r="B855">
        <f>VLOOKUP(A855,year_congress_lookup!$A$1:$B$10,2)</f>
        <v>2010</v>
      </c>
      <c r="C855">
        <v>14852</v>
      </c>
      <c r="D855" s="1" t="s">
        <v>1794</v>
      </c>
      <c r="E855" t="s">
        <v>105</v>
      </c>
      <c r="F855" t="str">
        <f>VLOOKUP(E855&amp;"*",state_latlong_lookup!$A$1:$D$56,2,FALSE)</f>
        <v>KS</v>
      </c>
      <c r="G855" t="str">
        <f>VLOOKUP(E855&amp;"*",state_latlong_lookup!$A$1:$D$56,1,FALSE)</f>
        <v>KANSAS</v>
      </c>
      <c r="H855" t="str">
        <f t="shared" si="27"/>
        <v>111_KS_00</v>
      </c>
      <c r="I855">
        <f>IF(B855=2012,IF(D855="00",K855,VLOOKUP(H855,district_latlong_lookup!$A$1:$F$439,5,FALSE)),0)</f>
        <v>0</v>
      </c>
      <c r="J855">
        <f>IF(B855=2012,IF(D855="00",L855,VLOOKUP(H855,district_latlong_lookup!$A$1:$F$439,6,FALSE)),0)</f>
        <v>0</v>
      </c>
      <c r="K855">
        <f>VLOOKUP(E855&amp;"*",state_latlong_lookup!$A$1:$D$56,3,FALSE)</f>
        <v>38.511099999999999</v>
      </c>
      <c r="L855">
        <f>VLOOKUP(E855&amp;"*",state_latlong_lookup!$A$1:$D$56,4,FALSE)</f>
        <v>-96.8005</v>
      </c>
      <c r="M855">
        <v>200</v>
      </c>
      <c r="N855" t="str">
        <f t="shared" si="26"/>
        <v>Republican</v>
      </c>
      <c r="O855" t="s">
        <v>318</v>
      </c>
      <c r="P855">
        <v>0.43</v>
      </c>
      <c r="Q855">
        <v>2439000</v>
      </c>
      <c r="R855" t="s">
        <v>1493</v>
      </c>
    </row>
    <row r="856" spans="1:18">
      <c r="A856">
        <v>111</v>
      </c>
      <c r="B856">
        <f>VLOOKUP(A856,year_congress_lookup!$A$1:$B$10,2)</f>
        <v>2010</v>
      </c>
      <c r="C856">
        <v>15406</v>
      </c>
      <c r="D856" s="1" t="s">
        <v>1794</v>
      </c>
      <c r="E856" t="s">
        <v>25</v>
      </c>
      <c r="F856" t="str">
        <f>VLOOKUP(E856&amp;"*",state_latlong_lookup!$A$1:$D$56,2,FALSE)</f>
        <v>KY</v>
      </c>
      <c r="G856" t="str">
        <f>VLOOKUP(E856&amp;"*",state_latlong_lookup!$A$1:$D$56,1,FALSE)</f>
        <v>KENTUCKY</v>
      </c>
      <c r="H856" t="str">
        <f t="shared" si="27"/>
        <v>111_KY_00</v>
      </c>
      <c r="I856">
        <f>IF(B856=2012,IF(D856="00",K856,VLOOKUP(H856,district_latlong_lookup!$A$1:$F$439,5,FALSE)),0)</f>
        <v>0</v>
      </c>
      <c r="J856">
        <f>IF(B856=2012,IF(D856="00",L856,VLOOKUP(H856,district_latlong_lookup!$A$1:$F$439,6,FALSE)),0)</f>
        <v>0</v>
      </c>
      <c r="K856">
        <f>VLOOKUP(E856&amp;"*",state_latlong_lookup!$A$1:$D$56,3,FALSE)</f>
        <v>37.668999999999997</v>
      </c>
      <c r="L856">
        <f>VLOOKUP(E856&amp;"*",state_latlong_lookup!$A$1:$D$56,4,FALSE)</f>
        <v>-84.651399999999995</v>
      </c>
      <c r="M856">
        <v>200</v>
      </c>
      <c r="N856" t="str">
        <f t="shared" si="26"/>
        <v>Republican</v>
      </c>
      <c r="O856" t="s">
        <v>327</v>
      </c>
      <c r="P856">
        <v>0.66500000000000004</v>
      </c>
      <c r="Q856">
        <v>2769500</v>
      </c>
      <c r="R856" t="s">
        <v>1494</v>
      </c>
    </row>
    <row r="857" spans="1:18">
      <c r="A857">
        <v>111</v>
      </c>
      <c r="B857">
        <f>VLOOKUP(A857,year_congress_lookup!$A$1:$B$10,2)</f>
        <v>2010</v>
      </c>
      <c r="C857">
        <v>14921</v>
      </c>
      <c r="D857" s="1" t="s">
        <v>1794</v>
      </c>
      <c r="E857" t="s">
        <v>25</v>
      </c>
      <c r="F857" t="str">
        <f>VLOOKUP(E857&amp;"*",state_latlong_lookup!$A$1:$D$56,2,FALSE)</f>
        <v>KY</v>
      </c>
      <c r="G857" t="str">
        <f>VLOOKUP(E857&amp;"*",state_latlong_lookup!$A$1:$D$56,1,FALSE)</f>
        <v>KENTUCKY</v>
      </c>
      <c r="H857" t="str">
        <f t="shared" si="27"/>
        <v>111_KY_00</v>
      </c>
      <c r="I857">
        <f>IF(B857=2012,IF(D857="00",K857,VLOOKUP(H857,district_latlong_lookup!$A$1:$F$439,5,FALSE)),0)</f>
        <v>0</v>
      </c>
      <c r="J857">
        <f>IF(B857=2012,IF(D857="00",L857,VLOOKUP(H857,district_latlong_lookup!$A$1:$F$439,6,FALSE)),0)</f>
        <v>0</v>
      </c>
      <c r="K857">
        <f>VLOOKUP(E857&amp;"*",state_latlong_lookup!$A$1:$D$56,3,FALSE)</f>
        <v>37.668999999999997</v>
      </c>
      <c r="L857">
        <f>VLOOKUP(E857&amp;"*",state_latlong_lookup!$A$1:$D$56,4,FALSE)</f>
        <v>-84.651399999999995</v>
      </c>
      <c r="M857">
        <v>200</v>
      </c>
      <c r="N857" t="str">
        <f t="shared" si="26"/>
        <v>Republican</v>
      </c>
      <c r="O857" t="s">
        <v>126</v>
      </c>
      <c r="P857">
        <v>0.50900000000000001</v>
      </c>
      <c r="Q857">
        <v>306000</v>
      </c>
      <c r="R857" t="s">
        <v>1495</v>
      </c>
    </row>
    <row r="858" spans="1:18">
      <c r="A858">
        <v>111</v>
      </c>
      <c r="B858">
        <f>VLOOKUP(A858,year_congress_lookup!$A$1:$B$10,2)</f>
        <v>2010</v>
      </c>
      <c r="C858">
        <v>29918</v>
      </c>
      <c r="D858" s="1" t="s">
        <v>1794</v>
      </c>
      <c r="E858" t="s">
        <v>42</v>
      </c>
      <c r="F858" t="str">
        <f>VLOOKUP(E858&amp;"*",state_latlong_lookup!$A$1:$D$56,2,FALSE)</f>
        <v>LA</v>
      </c>
      <c r="G858" t="str">
        <f>VLOOKUP(E858&amp;"*",state_latlong_lookup!$A$1:$D$56,1,FALSE)</f>
        <v>LOUISIANNA</v>
      </c>
      <c r="H858" t="str">
        <f t="shared" si="27"/>
        <v>111_LA_00</v>
      </c>
      <c r="I858">
        <f>IF(B858=2012,IF(D858="00",K858,VLOOKUP(H858,district_latlong_lookup!$A$1:$F$439,5,FALSE)),0)</f>
        <v>0</v>
      </c>
      <c r="J858">
        <f>IF(B858=2012,IF(D858="00",L858,VLOOKUP(H858,district_latlong_lookup!$A$1:$F$439,6,FALSE)),0)</f>
        <v>0</v>
      </c>
      <c r="K858">
        <f>VLOOKUP(E858&amp;"*",state_latlong_lookup!$A$1:$D$56,3,FALSE)</f>
        <v>31.180099999999999</v>
      </c>
      <c r="L858">
        <f>VLOOKUP(E858&amp;"*",state_latlong_lookup!$A$1:$D$56,4,FALSE)</f>
        <v>-91.874899999999997</v>
      </c>
      <c r="M858">
        <v>200</v>
      </c>
      <c r="N858" t="str">
        <f t="shared" si="26"/>
        <v>Republican</v>
      </c>
      <c r="O858" t="s">
        <v>361</v>
      </c>
      <c r="P858">
        <v>0.623</v>
      </c>
      <c r="Q858">
        <v>10000</v>
      </c>
    </row>
    <row r="859" spans="1:18">
      <c r="A859">
        <v>111</v>
      </c>
      <c r="B859">
        <f>VLOOKUP(A859,year_congress_lookup!$A$1:$B$10,2)</f>
        <v>2010</v>
      </c>
      <c r="C859">
        <v>49702</v>
      </c>
      <c r="D859" s="1" t="s">
        <v>1794</v>
      </c>
      <c r="E859" t="s">
        <v>42</v>
      </c>
      <c r="F859" t="str">
        <f>VLOOKUP(E859&amp;"*",state_latlong_lookup!$A$1:$D$56,2,FALSE)</f>
        <v>LA</v>
      </c>
      <c r="G859" t="str">
        <f>VLOOKUP(E859&amp;"*",state_latlong_lookup!$A$1:$D$56,1,FALSE)</f>
        <v>LOUISIANNA</v>
      </c>
      <c r="H859" t="str">
        <f t="shared" si="27"/>
        <v>111_LA_00</v>
      </c>
      <c r="I859">
        <f>IF(B859=2012,IF(D859="00",K859,VLOOKUP(H859,district_latlong_lookup!$A$1:$F$439,5,FALSE)),0)</f>
        <v>0</v>
      </c>
      <c r="J859">
        <f>IF(B859=2012,IF(D859="00",L859,VLOOKUP(H859,district_latlong_lookup!$A$1:$F$439,6,FALSE)),0)</f>
        <v>0</v>
      </c>
      <c r="K859">
        <f>VLOOKUP(E859&amp;"*",state_latlong_lookup!$A$1:$D$56,3,FALSE)</f>
        <v>31.180099999999999</v>
      </c>
      <c r="L859">
        <f>VLOOKUP(E859&amp;"*",state_latlong_lookup!$A$1:$D$56,4,FALSE)</f>
        <v>-91.874899999999997</v>
      </c>
      <c r="M859">
        <v>100</v>
      </c>
      <c r="N859" t="str">
        <f t="shared" si="26"/>
        <v>Democrat</v>
      </c>
      <c r="O859" t="s">
        <v>319</v>
      </c>
      <c r="P859">
        <v>-0.23799999999999999</v>
      </c>
      <c r="Q859">
        <v>1527500</v>
      </c>
      <c r="R859" t="s">
        <v>1496</v>
      </c>
    </row>
    <row r="860" spans="1:18">
      <c r="A860">
        <v>111</v>
      </c>
      <c r="B860">
        <f>VLOOKUP(A860,year_congress_lookup!$A$1:$B$10,2)</f>
        <v>2010</v>
      </c>
      <c r="C860">
        <v>49703</v>
      </c>
      <c r="D860" s="1" t="s">
        <v>1794</v>
      </c>
      <c r="E860" t="s">
        <v>49</v>
      </c>
      <c r="F860" t="str">
        <f>VLOOKUP(E860&amp;"*",state_latlong_lookup!$A$1:$D$56,2,FALSE)</f>
        <v>ME</v>
      </c>
      <c r="G860" t="str">
        <f>VLOOKUP(E860&amp;"*",state_latlong_lookup!$A$1:$D$56,1,FALSE)</f>
        <v>MAINE</v>
      </c>
      <c r="H860" t="str">
        <f t="shared" si="27"/>
        <v>111_ME_00</v>
      </c>
      <c r="I860">
        <f>IF(B860=2012,IF(D860="00",K860,VLOOKUP(H860,district_latlong_lookup!$A$1:$F$439,5,FALSE)),0)</f>
        <v>0</v>
      </c>
      <c r="J860">
        <f>IF(B860=2012,IF(D860="00",L860,VLOOKUP(H860,district_latlong_lookup!$A$1:$F$439,6,FALSE)),0)</f>
        <v>0</v>
      </c>
      <c r="K860">
        <f>VLOOKUP(E860&amp;"*",state_latlong_lookup!$A$1:$D$56,3,FALSE)</f>
        <v>44.607399999999998</v>
      </c>
      <c r="L860">
        <f>VLOOKUP(E860&amp;"*",state_latlong_lookup!$A$1:$D$56,4,FALSE)</f>
        <v>-69.3977</v>
      </c>
      <c r="M860">
        <v>200</v>
      </c>
      <c r="N860" t="str">
        <f t="shared" si="26"/>
        <v>Republican</v>
      </c>
      <c r="O860" t="s">
        <v>320</v>
      </c>
      <c r="P860">
        <v>4.2000000000000003E-2</v>
      </c>
      <c r="Q860">
        <v>555500</v>
      </c>
      <c r="R860" t="s">
        <v>1497</v>
      </c>
    </row>
    <row r="861" spans="1:18">
      <c r="A861">
        <v>111</v>
      </c>
      <c r="B861">
        <f>VLOOKUP(A861,year_congress_lookup!$A$1:$B$10,2)</f>
        <v>2010</v>
      </c>
      <c r="C861">
        <v>14661</v>
      </c>
      <c r="D861" s="1" t="s">
        <v>1794</v>
      </c>
      <c r="E861" t="s">
        <v>49</v>
      </c>
      <c r="F861" t="str">
        <f>VLOOKUP(E861&amp;"*",state_latlong_lookup!$A$1:$D$56,2,FALSE)</f>
        <v>ME</v>
      </c>
      <c r="G861" t="str">
        <f>VLOOKUP(E861&amp;"*",state_latlong_lookup!$A$1:$D$56,1,FALSE)</f>
        <v>MAINE</v>
      </c>
      <c r="H861" t="str">
        <f t="shared" si="27"/>
        <v>111_ME_00</v>
      </c>
      <c r="I861">
        <f>IF(B861=2012,IF(D861="00",K861,VLOOKUP(H861,district_latlong_lookup!$A$1:$F$439,5,FALSE)),0)</f>
        <v>0</v>
      </c>
      <c r="J861">
        <f>IF(B861=2012,IF(D861="00",L861,VLOOKUP(H861,district_latlong_lookup!$A$1:$F$439,6,FALSE)),0)</f>
        <v>0</v>
      </c>
      <c r="K861">
        <f>VLOOKUP(E861&amp;"*",state_latlong_lookup!$A$1:$D$56,3,FALSE)</f>
        <v>44.607399999999998</v>
      </c>
      <c r="L861">
        <f>VLOOKUP(E861&amp;"*",state_latlong_lookup!$A$1:$D$56,4,FALSE)</f>
        <v>-69.3977</v>
      </c>
      <c r="M861">
        <v>200</v>
      </c>
      <c r="N861" t="str">
        <f t="shared" si="26"/>
        <v>Republican</v>
      </c>
      <c r="O861" t="s">
        <v>302</v>
      </c>
      <c r="P861">
        <v>4.4999999999999998E-2</v>
      </c>
      <c r="Q861">
        <v>839500</v>
      </c>
      <c r="R861" t="s">
        <v>1498</v>
      </c>
    </row>
    <row r="862" spans="1:18">
      <c r="A862">
        <v>111</v>
      </c>
      <c r="B862">
        <f>VLOOKUP(A862,year_congress_lookup!$A$1:$B$10,2)</f>
        <v>2010</v>
      </c>
      <c r="C862">
        <v>14440</v>
      </c>
      <c r="D862" s="1" t="s">
        <v>1794</v>
      </c>
      <c r="E862" t="s">
        <v>5</v>
      </c>
      <c r="F862" t="str">
        <f>VLOOKUP(E862&amp;"*",state_latlong_lookup!$A$1:$D$56,2,FALSE)</f>
        <v>MD</v>
      </c>
      <c r="G862" t="str">
        <f>VLOOKUP(E862&amp;"*",state_latlong_lookup!$A$1:$D$56,1,FALSE)</f>
        <v>MARYLAND</v>
      </c>
      <c r="H862" t="str">
        <f t="shared" si="27"/>
        <v>111_MD_00</v>
      </c>
      <c r="I862">
        <f>IF(B862=2012,IF(D862="00",K862,VLOOKUP(H862,district_latlong_lookup!$A$1:$F$439,5,FALSE)),0)</f>
        <v>0</v>
      </c>
      <c r="J862">
        <f>IF(B862=2012,IF(D862="00",L862,VLOOKUP(H862,district_latlong_lookup!$A$1:$F$439,6,FALSE)),0)</f>
        <v>0</v>
      </c>
      <c r="K862">
        <f>VLOOKUP(E862&amp;"*",state_latlong_lookup!$A$1:$D$56,3,FALSE)</f>
        <v>39.072400000000002</v>
      </c>
      <c r="L862">
        <f>VLOOKUP(E862&amp;"*",state_latlong_lookup!$A$1:$D$56,4,FALSE)</f>
        <v>-76.790199999999999</v>
      </c>
      <c r="M862">
        <v>100</v>
      </c>
      <c r="N862" t="str">
        <f t="shared" si="26"/>
        <v>Democrat</v>
      </c>
      <c r="O862" t="s">
        <v>266</v>
      </c>
      <c r="P862">
        <v>-0.40600000000000003</v>
      </c>
      <c r="Q862">
        <v>10000</v>
      </c>
    </row>
    <row r="863" spans="1:18">
      <c r="A863">
        <v>111</v>
      </c>
      <c r="B863">
        <f>VLOOKUP(A863,year_congress_lookup!$A$1:$B$10,2)</f>
        <v>2010</v>
      </c>
      <c r="C863">
        <v>15408</v>
      </c>
      <c r="D863" s="1" t="s">
        <v>1794</v>
      </c>
      <c r="E863" t="s">
        <v>5</v>
      </c>
      <c r="F863" t="str">
        <f>VLOOKUP(E863&amp;"*",state_latlong_lookup!$A$1:$D$56,2,FALSE)</f>
        <v>MD</v>
      </c>
      <c r="G863" t="str">
        <f>VLOOKUP(E863&amp;"*",state_latlong_lookup!$A$1:$D$56,1,FALSE)</f>
        <v>MARYLAND</v>
      </c>
      <c r="H863" t="str">
        <f t="shared" si="27"/>
        <v>111_MD_00</v>
      </c>
      <c r="I863">
        <f>IF(B863=2012,IF(D863="00",K863,VLOOKUP(H863,district_latlong_lookup!$A$1:$F$439,5,FALSE)),0)</f>
        <v>0</v>
      </c>
      <c r="J863">
        <f>IF(B863=2012,IF(D863="00",L863,VLOOKUP(H863,district_latlong_lookup!$A$1:$F$439,6,FALSE)),0)</f>
        <v>0</v>
      </c>
      <c r="K863">
        <f>VLOOKUP(E863&amp;"*",state_latlong_lookup!$A$1:$D$56,3,FALSE)</f>
        <v>39.072400000000002</v>
      </c>
      <c r="L863">
        <f>VLOOKUP(E863&amp;"*",state_latlong_lookup!$A$1:$D$56,4,FALSE)</f>
        <v>-76.790199999999999</v>
      </c>
      <c r="M863">
        <v>100</v>
      </c>
      <c r="N863" t="str">
        <f t="shared" si="26"/>
        <v>Democrat</v>
      </c>
      <c r="O863" t="s">
        <v>366</v>
      </c>
      <c r="P863">
        <v>-0.45400000000000001</v>
      </c>
      <c r="Q863">
        <v>1518500</v>
      </c>
      <c r="R863" t="s">
        <v>1499</v>
      </c>
    </row>
    <row r="864" spans="1:18">
      <c r="A864">
        <v>111</v>
      </c>
      <c r="B864">
        <f>VLOOKUP(A864,year_congress_lookup!$A$1:$B$10,2)</f>
        <v>2010</v>
      </c>
      <c r="C864">
        <v>40912</v>
      </c>
      <c r="D864" s="1" t="s">
        <v>1794</v>
      </c>
      <c r="E864" t="s">
        <v>6</v>
      </c>
      <c r="F864" t="str">
        <f>VLOOKUP(E864&amp;"*",state_latlong_lookup!$A$1:$D$56,2,FALSE)</f>
        <v>MA</v>
      </c>
      <c r="G864" t="str">
        <f>VLOOKUP(E864&amp;"*",state_latlong_lookup!$A$1:$D$56,1,FALSE)</f>
        <v>MASSACHUSETTS</v>
      </c>
      <c r="H864" t="str">
        <f t="shared" si="27"/>
        <v>111_MA_00</v>
      </c>
      <c r="I864">
        <f>IF(B864=2012,IF(D864="00",K864,VLOOKUP(H864,district_latlong_lookup!$A$1:$F$439,5,FALSE)),0)</f>
        <v>0</v>
      </c>
      <c r="J864">
        <f>IF(B864=2012,IF(D864="00",L864,VLOOKUP(H864,district_latlong_lookup!$A$1:$F$439,6,FALSE)),0)</f>
        <v>0</v>
      </c>
      <c r="K864">
        <f>VLOOKUP(E864&amp;"*",state_latlong_lookup!$A$1:$D$56,3,FALSE)</f>
        <v>42.237299999999998</v>
      </c>
      <c r="L864">
        <f>VLOOKUP(E864&amp;"*",state_latlong_lookup!$A$1:$D$56,4,FALSE)</f>
        <v>-71.531400000000005</v>
      </c>
      <c r="M864">
        <v>100</v>
      </c>
      <c r="N864" t="str">
        <f t="shared" si="26"/>
        <v>Democrat</v>
      </c>
      <c r="O864" t="s">
        <v>383</v>
      </c>
      <c r="P864">
        <v>-0.55400000000000005</v>
      </c>
      <c r="Q864">
        <v>4719000</v>
      </c>
      <c r="R864" t="s">
        <v>1500</v>
      </c>
    </row>
    <row r="865" spans="1:18">
      <c r="A865">
        <v>111</v>
      </c>
      <c r="B865">
        <f>VLOOKUP(A865,year_congress_lookup!$A$1:$B$10,2)</f>
        <v>2010</v>
      </c>
      <c r="C865">
        <v>40913</v>
      </c>
      <c r="D865" s="1" t="s">
        <v>1794</v>
      </c>
      <c r="E865" t="s">
        <v>6</v>
      </c>
      <c r="F865" t="str">
        <f>VLOOKUP(E865&amp;"*",state_latlong_lookup!$A$1:$D$56,2,FALSE)</f>
        <v>MA</v>
      </c>
      <c r="G865" t="str">
        <f>VLOOKUP(E865&amp;"*",state_latlong_lookup!$A$1:$D$56,1,FALSE)</f>
        <v>MASSACHUSETTS</v>
      </c>
      <c r="H865" t="str">
        <f t="shared" si="27"/>
        <v>111_MA_00</v>
      </c>
      <c r="I865">
        <f>IF(B865=2012,IF(D865="00",K865,VLOOKUP(H865,district_latlong_lookup!$A$1:$F$439,5,FALSE)),0)</f>
        <v>0</v>
      </c>
      <c r="J865">
        <f>IF(B865=2012,IF(D865="00",L865,VLOOKUP(H865,district_latlong_lookup!$A$1:$F$439,6,FALSE)),0)</f>
        <v>0</v>
      </c>
      <c r="K865">
        <f>VLOOKUP(E865&amp;"*",state_latlong_lookup!$A$1:$D$56,3,FALSE)</f>
        <v>42.237299999999998</v>
      </c>
      <c r="L865">
        <f>VLOOKUP(E865&amp;"*",state_latlong_lookup!$A$1:$D$56,4,FALSE)</f>
        <v>-71.531400000000005</v>
      </c>
      <c r="M865">
        <v>200</v>
      </c>
      <c r="N865" t="str">
        <f t="shared" si="26"/>
        <v>Republican</v>
      </c>
      <c r="O865" t="s">
        <v>27</v>
      </c>
      <c r="P865">
        <v>9.6000000000000002E-2</v>
      </c>
      <c r="Q865">
        <v>4719000</v>
      </c>
      <c r="R865" t="s">
        <v>1500</v>
      </c>
    </row>
    <row r="866" spans="1:18">
      <c r="A866">
        <v>111</v>
      </c>
      <c r="B866">
        <f>VLOOKUP(A866,year_congress_lookup!$A$1:$B$10,2)</f>
        <v>2010</v>
      </c>
      <c r="C866">
        <v>14920</v>
      </c>
      <c r="D866" s="1" t="s">
        <v>1794</v>
      </c>
      <c r="E866" t="s">
        <v>6</v>
      </c>
      <c r="F866" t="str">
        <f>VLOOKUP(E866&amp;"*",state_latlong_lookup!$A$1:$D$56,2,FALSE)</f>
        <v>MA</v>
      </c>
      <c r="G866" t="str">
        <f>VLOOKUP(E866&amp;"*",state_latlong_lookup!$A$1:$D$56,1,FALSE)</f>
        <v>MASSACHUSETTS</v>
      </c>
      <c r="H866" t="str">
        <f t="shared" si="27"/>
        <v>111_MA_00</v>
      </c>
      <c r="I866">
        <f>IF(B866=2012,IF(D866="00",K866,VLOOKUP(H866,district_latlong_lookup!$A$1:$F$439,5,FALSE)),0)</f>
        <v>0</v>
      </c>
      <c r="J866">
        <f>IF(B866=2012,IF(D866="00",L866,VLOOKUP(H866,district_latlong_lookup!$A$1:$F$439,6,FALSE)),0)</f>
        <v>0</v>
      </c>
      <c r="K866">
        <f>VLOOKUP(E866&amp;"*",state_latlong_lookup!$A$1:$D$56,3,FALSE)</f>
        <v>42.237299999999998</v>
      </c>
      <c r="L866">
        <f>VLOOKUP(E866&amp;"*",state_latlong_lookup!$A$1:$D$56,4,FALSE)</f>
        <v>-71.531400000000005</v>
      </c>
      <c r="M866">
        <v>100</v>
      </c>
      <c r="N866" t="str">
        <f t="shared" si="26"/>
        <v>Democrat</v>
      </c>
      <c r="O866" t="s">
        <v>267</v>
      </c>
      <c r="P866">
        <v>-0.41599999999999998</v>
      </c>
      <c r="Q866">
        <v>3373500</v>
      </c>
      <c r="R866" t="s">
        <v>1501</v>
      </c>
    </row>
    <row r="867" spans="1:18">
      <c r="A867">
        <v>111</v>
      </c>
      <c r="B867">
        <f>VLOOKUP(A867,year_congress_lookup!$A$1:$B$10,2)</f>
        <v>2010</v>
      </c>
      <c r="C867">
        <v>29732</v>
      </c>
      <c r="D867" s="1" t="s">
        <v>1794</v>
      </c>
      <c r="E867" t="s">
        <v>64</v>
      </c>
      <c r="F867" t="str">
        <f>VLOOKUP(E867&amp;"*",state_latlong_lookup!$A$1:$D$56,2,FALSE)</f>
        <v>MI</v>
      </c>
      <c r="G867" t="str">
        <f>VLOOKUP(E867&amp;"*",state_latlong_lookup!$A$1:$D$56,1,FALSE)</f>
        <v>MICHIGAN</v>
      </c>
      <c r="H867" t="str">
        <f t="shared" si="27"/>
        <v>111_MI_00</v>
      </c>
      <c r="I867">
        <f>IF(B867=2012,IF(D867="00",K867,VLOOKUP(H867,district_latlong_lookup!$A$1:$F$439,5,FALSE)),0)</f>
        <v>0</v>
      </c>
      <c r="J867">
        <f>IF(B867=2012,IF(D867="00",L867,VLOOKUP(H867,district_latlong_lookup!$A$1:$F$439,6,FALSE)),0)</f>
        <v>0</v>
      </c>
      <c r="K867">
        <f>VLOOKUP(E867&amp;"*",state_latlong_lookup!$A$1:$D$56,3,FALSE)</f>
        <v>43.3504</v>
      </c>
      <c r="L867">
        <f>VLOOKUP(E867&amp;"*",state_latlong_lookup!$A$1:$D$56,4,FALSE)</f>
        <v>-84.560299999999998</v>
      </c>
      <c r="M867">
        <v>100</v>
      </c>
      <c r="N867" t="str">
        <f t="shared" si="26"/>
        <v>Democrat</v>
      </c>
      <c r="O867" t="s">
        <v>336</v>
      </c>
      <c r="P867">
        <v>-0.38</v>
      </c>
      <c r="Q867">
        <v>1221500</v>
      </c>
      <c r="R867" t="s">
        <v>1502</v>
      </c>
    </row>
    <row r="868" spans="1:18">
      <c r="A868">
        <v>111</v>
      </c>
      <c r="B868">
        <f>VLOOKUP(A868,year_congress_lookup!$A$1:$B$10,2)</f>
        <v>2010</v>
      </c>
      <c r="C868">
        <v>14709</v>
      </c>
      <c r="D868" s="1" t="s">
        <v>1794</v>
      </c>
      <c r="E868" t="s">
        <v>64</v>
      </c>
      <c r="F868" t="str">
        <f>VLOOKUP(E868&amp;"*",state_latlong_lookup!$A$1:$D$56,2,FALSE)</f>
        <v>MI</v>
      </c>
      <c r="G868" t="str">
        <f>VLOOKUP(E868&amp;"*",state_latlong_lookup!$A$1:$D$56,1,FALSE)</f>
        <v>MICHIGAN</v>
      </c>
      <c r="H868" t="str">
        <f t="shared" si="27"/>
        <v>111_MI_00</v>
      </c>
      <c r="I868">
        <f>IF(B868=2012,IF(D868="00",K868,VLOOKUP(H868,district_latlong_lookup!$A$1:$F$439,5,FALSE)),0)</f>
        <v>0</v>
      </c>
      <c r="J868">
        <f>IF(B868=2012,IF(D868="00",L868,VLOOKUP(H868,district_latlong_lookup!$A$1:$F$439,6,FALSE)),0)</f>
        <v>0</v>
      </c>
      <c r="K868">
        <f>VLOOKUP(E868&amp;"*",state_latlong_lookup!$A$1:$D$56,3,FALSE)</f>
        <v>43.3504</v>
      </c>
      <c r="L868">
        <f>VLOOKUP(E868&amp;"*",state_latlong_lookup!$A$1:$D$56,4,FALSE)</f>
        <v>-84.560299999999998</v>
      </c>
      <c r="M868">
        <v>100</v>
      </c>
      <c r="N868" t="str">
        <f t="shared" si="26"/>
        <v>Democrat</v>
      </c>
      <c r="O868" t="s">
        <v>248</v>
      </c>
      <c r="P868">
        <v>-0.45600000000000002</v>
      </c>
      <c r="Q868">
        <v>1669500</v>
      </c>
      <c r="R868" t="s">
        <v>1503</v>
      </c>
    </row>
    <row r="869" spans="1:18">
      <c r="A869">
        <v>111</v>
      </c>
      <c r="B869">
        <f>VLOOKUP(A869,year_congress_lookup!$A$1:$B$10,2)</f>
        <v>2010</v>
      </c>
      <c r="C869">
        <v>40700</v>
      </c>
      <c r="D869" s="1" t="s">
        <v>1794</v>
      </c>
      <c r="E869" t="s">
        <v>98</v>
      </c>
      <c r="F869" t="str">
        <f>VLOOKUP(E869&amp;"*",state_latlong_lookup!$A$1:$D$56,2,FALSE)</f>
        <v>MN</v>
      </c>
      <c r="G869" t="str">
        <f>VLOOKUP(E869&amp;"*",state_latlong_lookup!$A$1:$D$56,1,FALSE)</f>
        <v>MINNESOTA</v>
      </c>
      <c r="H869" t="str">
        <f t="shared" si="27"/>
        <v>111_MN_00</v>
      </c>
      <c r="I869">
        <f>IF(B869=2012,IF(D869="00",K869,VLOOKUP(H869,district_latlong_lookup!$A$1:$F$439,5,FALSE)),0)</f>
        <v>0</v>
      </c>
      <c r="J869">
        <f>IF(B869=2012,IF(D869="00",L869,VLOOKUP(H869,district_latlong_lookup!$A$1:$F$439,6,FALSE)),0)</f>
        <v>0</v>
      </c>
      <c r="K869">
        <f>VLOOKUP(E869&amp;"*",state_latlong_lookup!$A$1:$D$56,3,FALSE)</f>
        <v>45.732599999999998</v>
      </c>
      <c r="L869">
        <f>VLOOKUP(E869&amp;"*",state_latlong_lookup!$A$1:$D$56,4,FALSE)</f>
        <v>-93.919600000000003</v>
      </c>
      <c r="M869">
        <v>100</v>
      </c>
      <c r="N869" t="str">
        <f t="shared" si="26"/>
        <v>Democrat</v>
      </c>
      <c r="O869" t="s">
        <v>367</v>
      </c>
      <c r="P869">
        <v>-0.27</v>
      </c>
      <c r="Q869">
        <v>10000</v>
      </c>
      <c r="R869" t="s">
        <v>1504</v>
      </c>
    </row>
    <row r="870" spans="1:18">
      <c r="A870">
        <v>111</v>
      </c>
      <c r="B870">
        <f>VLOOKUP(A870,year_congress_lookup!$A$1:$B$10,2)</f>
        <v>2010</v>
      </c>
      <c r="C870">
        <v>40904</v>
      </c>
      <c r="D870" s="1" t="s">
        <v>1794</v>
      </c>
      <c r="E870" t="s">
        <v>98</v>
      </c>
      <c r="F870" t="str">
        <f>VLOOKUP(E870&amp;"*",state_latlong_lookup!$A$1:$D$56,2,FALSE)</f>
        <v>MN</v>
      </c>
      <c r="G870" t="str">
        <f>VLOOKUP(E870&amp;"*",state_latlong_lookup!$A$1:$D$56,1,FALSE)</f>
        <v>MINNESOTA</v>
      </c>
      <c r="H870" t="str">
        <f t="shared" si="27"/>
        <v>111_MN_00</v>
      </c>
      <c r="I870">
        <f>IF(B870=2012,IF(D870="00",K870,VLOOKUP(H870,district_latlong_lookup!$A$1:$F$439,5,FALSE)),0)</f>
        <v>0</v>
      </c>
      <c r="J870">
        <f>IF(B870=2012,IF(D870="00",L870,VLOOKUP(H870,district_latlong_lookup!$A$1:$F$439,6,FALSE)),0)</f>
        <v>0</v>
      </c>
      <c r="K870">
        <f>VLOOKUP(E870&amp;"*",state_latlong_lookup!$A$1:$D$56,3,FALSE)</f>
        <v>45.732599999999998</v>
      </c>
      <c r="L870">
        <f>VLOOKUP(E870&amp;"*",state_latlong_lookup!$A$1:$D$56,4,FALSE)</f>
        <v>-93.919600000000003</v>
      </c>
      <c r="M870">
        <v>100</v>
      </c>
      <c r="N870" t="str">
        <f t="shared" si="26"/>
        <v>Democrat</v>
      </c>
      <c r="O870" t="s">
        <v>384</v>
      </c>
      <c r="P870">
        <v>-0.47399999999999998</v>
      </c>
      <c r="Q870">
        <v>336500</v>
      </c>
      <c r="R870" t="s">
        <v>1505</v>
      </c>
    </row>
    <row r="871" spans="1:18">
      <c r="A871">
        <v>111</v>
      </c>
      <c r="B871">
        <f>VLOOKUP(A871,year_congress_lookup!$A$1:$B$10,2)</f>
        <v>2010</v>
      </c>
      <c r="C871">
        <v>14009</v>
      </c>
      <c r="D871" s="1" t="s">
        <v>1794</v>
      </c>
      <c r="E871" t="s">
        <v>47</v>
      </c>
      <c r="F871" t="str">
        <f>VLOOKUP(E871&amp;"*",state_latlong_lookup!$A$1:$D$56,2,FALSE)</f>
        <v>MS</v>
      </c>
      <c r="G871" t="str">
        <f>VLOOKUP(E871&amp;"*",state_latlong_lookup!$A$1:$D$56,1,FALSE)</f>
        <v>MISSISSIPPI</v>
      </c>
      <c r="H871" t="str">
        <f t="shared" si="27"/>
        <v>111_MS_00</v>
      </c>
      <c r="I871">
        <f>IF(B871=2012,IF(D871="00",K871,VLOOKUP(H871,district_latlong_lookup!$A$1:$F$439,5,FALSE)),0)</f>
        <v>0</v>
      </c>
      <c r="J871">
        <f>IF(B871=2012,IF(D871="00",L871,VLOOKUP(H871,district_latlong_lookup!$A$1:$F$439,6,FALSE)),0)</f>
        <v>0</v>
      </c>
      <c r="K871">
        <f>VLOOKUP(E871&amp;"*",state_latlong_lookup!$A$1:$D$56,3,FALSE)</f>
        <v>32.767299999999999</v>
      </c>
      <c r="L871">
        <f>VLOOKUP(E871&amp;"*",state_latlong_lookup!$A$1:$D$56,4,FALSE)</f>
        <v>-89.681200000000004</v>
      </c>
      <c r="M871">
        <v>200</v>
      </c>
      <c r="N871" t="str">
        <f t="shared" si="26"/>
        <v>Republican</v>
      </c>
      <c r="O871" t="s">
        <v>269</v>
      </c>
      <c r="P871">
        <v>0.32500000000000001</v>
      </c>
      <c r="Q871">
        <v>835000</v>
      </c>
      <c r="R871" t="s">
        <v>1506</v>
      </c>
    </row>
    <row r="872" spans="1:18">
      <c r="A872">
        <v>111</v>
      </c>
      <c r="B872">
        <f>VLOOKUP(A872,year_congress_lookup!$A$1:$B$10,2)</f>
        <v>2010</v>
      </c>
      <c r="C872">
        <v>29534</v>
      </c>
      <c r="D872" s="1" t="s">
        <v>1794</v>
      </c>
      <c r="E872" t="s">
        <v>47</v>
      </c>
      <c r="F872" t="str">
        <f>VLOOKUP(E872&amp;"*",state_latlong_lookup!$A$1:$D$56,2,FALSE)</f>
        <v>MS</v>
      </c>
      <c r="G872" t="str">
        <f>VLOOKUP(E872&amp;"*",state_latlong_lookup!$A$1:$D$56,1,FALSE)</f>
        <v>MISSISSIPPI</v>
      </c>
      <c r="H872" t="str">
        <f t="shared" si="27"/>
        <v>111_MS_00</v>
      </c>
      <c r="I872">
        <f>IF(B872=2012,IF(D872="00",K872,VLOOKUP(H872,district_latlong_lookup!$A$1:$F$439,5,FALSE)),0)</f>
        <v>0</v>
      </c>
      <c r="J872">
        <f>IF(B872=2012,IF(D872="00",L872,VLOOKUP(H872,district_latlong_lookup!$A$1:$F$439,6,FALSE)),0)</f>
        <v>0</v>
      </c>
      <c r="K872">
        <f>VLOOKUP(E872&amp;"*",state_latlong_lookup!$A$1:$D$56,3,FALSE)</f>
        <v>32.767299999999999</v>
      </c>
      <c r="L872">
        <f>VLOOKUP(E872&amp;"*",state_latlong_lookup!$A$1:$D$56,4,FALSE)</f>
        <v>-89.681200000000004</v>
      </c>
      <c r="M872">
        <v>200</v>
      </c>
      <c r="N872" t="str">
        <f t="shared" si="26"/>
        <v>Republican</v>
      </c>
      <c r="O872" t="s">
        <v>368</v>
      </c>
      <c r="P872">
        <v>0.437</v>
      </c>
      <c r="Q872">
        <v>765500</v>
      </c>
      <c r="R872" t="s">
        <v>1507</v>
      </c>
    </row>
    <row r="873" spans="1:18">
      <c r="A873">
        <v>111</v>
      </c>
      <c r="B873">
        <f>VLOOKUP(A873,year_congress_lookup!$A$1:$B$10,2)</f>
        <v>2010</v>
      </c>
      <c r="C873">
        <v>40701</v>
      </c>
      <c r="D873" s="1" t="s">
        <v>1794</v>
      </c>
      <c r="E873" t="s">
        <v>51</v>
      </c>
      <c r="F873" t="str">
        <f>VLOOKUP(E873&amp;"*",state_latlong_lookup!$A$1:$D$56,2,FALSE)</f>
        <v>MO</v>
      </c>
      <c r="G873" t="str">
        <f>VLOOKUP(E873&amp;"*",state_latlong_lookup!$A$1:$D$56,1,FALSE)</f>
        <v>MISSOURI</v>
      </c>
      <c r="H873" t="str">
        <f t="shared" si="27"/>
        <v>111_MO_00</v>
      </c>
      <c r="I873">
        <f>IF(B873=2012,IF(D873="00",K873,VLOOKUP(H873,district_latlong_lookup!$A$1:$F$439,5,FALSE)),0)</f>
        <v>0</v>
      </c>
      <c r="J873">
        <f>IF(B873=2012,IF(D873="00",L873,VLOOKUP(H873,district_latlong_lookup!$A$1:$F$439,6,FALSE)),0)</f>
        <v>0</v>
      </c>
      <c r="K873">
        <f>VLOOKUP(E873&amp;"*",state_latlong_lookup!$A$1:$D$56,3,FALSE)</f>
        <v>38.462299999999999</v>
      </c>
      <c r="L873">
        <f>VLOOKUP(E873&amp;"*",state_latlong_lookup!$A$1:$D$56,4,FALSE)</f>
        <v>-92.302000000000007</v>
      </c>
      <c r="M873">
        <v>100</v>
      </c>
      <c r="N873" t="str">
        <f t="shared" si="26"/>
        <v>Democrat</v>
      </c>
      <c r="O873" t="s">
        <v>369</v>
      </c>
      <c r="P873">
        <v>-0.214</v>
      </c>
      <c r="Q873">
        <v>808000</v>
      </c>
      <c r="R873" t="s">
        <v>1508</v>
      </c>
    </row>
    <row r="874" spans="1:18">
      <c r="A874">
        <v>111</v>
      </c>
      <c r="B874">
        <f>VLOOKUP(A874,year_congress_lookup!$A$1:$B$10,2)</f>
        <v>2010</v>
      </c>
      <c r="C874">
        <v>15501</v>
      </c>
      <c r="D874" s="1" t="s">
        <v>1794</v>
      </c>
      <c r="E874" t="s">
        <v>51</v>
      </c>
      <c r="F874" t="str">
        <f>VLOOKUP(E874&amp;"*",state_latlong_lookup!$A$1:$D$56,2,FALSE)</f>
        <v>MO</v>
      </c>
      <c r="G874" t="str">
        <f>VLOOKUP(E874&amp;"*",state_latlong_lookup!$A$1:$D$56,1,FALSE)</f>
        <v>MISSOURI</v>
      </c>
      <c r="H874" t="str">
        <f t="shared" si="27"/>
        <v>111_MO_00</v>
      </c>
      <c r="I874">
        <f>IF(B874=2012,IF(D874="00",K874,VLOOKUP(H874,district_latlong_lookup!$A$1:$F$439,5,FALSE)),0)</f>
        <v>0</v>
      </c>
      <c r="J874">
        <f>IF(B874=2012,IF(D874="00",L874,VLOOKUP(H874,district_latlong_lookup!$A$1:$F$439,6,FALSE)),0)</f>
        <v>0</v>
      </c>
      <c r="K874">
        <f>VLOOKUP(E874&amp;"*",state_latlong_lookup!$A$1:$D$56,3,FALSE)</f>
        <v>38.462299999999999</v>
      </c>
      <c r="L874">
        <f>VLOOKUP(E874&amp;"*",state_latlong_lookup!$A$1:$D$56,4,FALSE)</f>
        <v>-92.302000000000007</v>
      </c>
      <c r="M874">
        <v>200</v>
      </c>
      <c r="N874" t="str">
        <f t="shared" si="26"/>
        <v>Republican</v>
      </c>
      <c r="O874" t="s">
        <v>271</v>
      </c>
      <c r="P874">
        <v>0.317</v>
      </c>
      <c r="Q874">
        <v>477500</v>
      </c>
      <c r="R874" t="s">
        <v>1509</v>
      </c>
    </row>
    <row r="875" spans="1:18">
      <c r="A875">
        <v>111</v>
      </c>
      <c r="B875">
        <f>VLOOKUP(A875,year_congress_lookup!$A$1:$B$10,2)</f>
        <v>2010</v>
      </c>
      <c r="C875">
        <v>14203</v>
      </c>
      <c r="D875" s="1" t="s">
        <v>1794</v>
      </c>
      <c r="E875" t="s">
        <v>127</v>
      </c>
      <c r="F875" t="str">
        <f>VLOOKUP(E875&amp;"*",state_latlong_lookup!$A$1:$D$56,2,FALSE)</f>
        <v>MT</v>
      </c>
      <c r="G875" t="str">
        <f>VLOOKUP(E875&amp;"*",state_latlong_lookup!$A$1:$D$56,1,FALSE)</f>
        <v>MONTANA</v>
      </c>
      <c r="H875" t="str">
        <f t="shared" si="27"/>
        <v>111_MT_00</v>
      </c>
      <c r="I875">
        <f>IF(B875=2012,IF(D875="00",K875,VLOOKUP(H875,district_latlong_lookup!$A$1:$F$439,5,FALSE)),0)</f>
        <v>0</v>
      </c>
      <c r="J875">
        <f>IF(B875=2012,IF(D875="00",L875,VLOOKUP(H875,district_latlong_lookup!$A$1:$F$439,6,FALSE)),0)</f>
        <v>0</v>
      </c>
      <c r="K875">
        <f>VLOOKUP(E875&amp;"*",state_latlong_lookup!$A$1:$D$56,3,FALSE)</f>
        <v>46.904800000000002</v>
      </c>
      <c r="L875">
        <f>VLOOKUP(E875&amp;"*",state_latlong_lookup!$A$1:$D$56,4,FALSE)</f>
        <v>-110.3261</v>
      </c>
      <c r="M875">
        <v>100</v>
      </c>
      <c r="N875" t="str">
        <f t="shared" si="26"/>
        <v>Democrat</v>
      </c>
      <c r="O875" t="s">
        <v>272</v>
      </c>
      <c r="P875">
        <v>-0.19400000000000001</v>
      </c>
      <c r="Q875">
        <v>10000</v>
      </c>
    </row>
    <row r="876" spans="1:18">
      <c r="A876">
        <v>111</v>
      </c>
      <c r="B876">
        <f>VLOOKUP(A876,year_congress_lookup!$A$1:$B$10,2)</f>
        <v>2010</v>
      </c>
      <c r="C876">
        <v>40702</v>
      </c>
      <c r="D876" s="1" t="s">
        <v>1794</v>
      </c>
      <c r="E876" t="s">
        <v>127</v>
      </c>
      <c r="F876" t="str">
        <f>VLOOKUP(E876&amp;"*",state_latlong_lookup!$A$1:$D$56,2,FALSE)</f>
        <v>MT</v>
      </c>
      <c r="G876" t="str">
        <f>VLOOKUP(E876&amp;"*",state_latlong_lookup!$A$1:$D$56,1,FALSE)</f>
        <v>MONTANA</v>
      </c>
      <c r="H876" t="str">
        <f t="shared" si="27"/>
        <v>111_MT_00</v>
      </c>
      <c r="I876">
        <f>IF(B876=2012,IF(D876="00",K876,VLOOKUP(H876,district_latlong_lookup!$A$1:$F$439,5,FALSE)),0)</f>
        <v>0</v>
      </c>
      <c r="J876">
        <f>IF(B876=2012,IF(D876="00",L876,VLOOKUP(H876,district_latlong_lookup!$A$1:$F$439,6,FALSE)),0)</f>
        <v>0</v>
      </c>
      <c r="K876">
        <f>VLOOKUP(E876&amp;"*",state_latlong_lookup!$A$1:$D$56,3,FALSE)</f>
        <v>46.904800000000002</v>
      </c>
      <c r="L876">
        <f>VLOOKUP(E876&amp;"*",state_latlong_lookup!$A$1:$D$56,4,FALSE)</f>
        <v>-110.3261</v>
      </c>
      <c r="M876">
        <v>100</v>
      </c>
      <c r="N876" t="str">
        <f t="shared" si="26"/>
        <v>Democrat</v>
      </c>
      <c r="O876" t="s">
        <v>370</v>
      </c>
      <c r="P876">
        <v>-0.27600000000000002</v>
      </c>
      <c r="Q876">
        <v>10000</v>
      </c>
    </row>
    <row r="877" spans="1:18">
      <c r="A877">
        <v>111</v>
      </c>
      <c r="B877">
        <f>VLOOKUP(A877,year_congress_lookup!$A$1:$B$10,2)</f>
        <v>2010</v>
      </c>
      <c r="C877">
        <v>40905</v>
      </c>
      <c r="D877" s="1" t="s">
        <v>1794</v>
      </c>
      <c r="E877" t="s">
        <v>117</v>
      </c>
      <c r="F877" t="str">
        <f>VLOOKUP(E877&amp;"*",state_latlong_lookup!$A$1:$D$56,2,FALSE)</f>
        <v>NE</v>
      </c>
      <c r="G877" t="str">
        <f>VLOOKUP(E877&amp;"*",state_latlong_lookup!$A$1:$D$56,1,FALSE)</f>
        <v>NEBRASKA</v>
      </c>
      <c r="H877" t="str">
        <f t="shared" si="27"/>
        <v>111_NE_00</v>
      </c>
      <c r="I877">
        <f>IF(B877=2012,IF(D877="00",K877,VLOOKUP(H877,district_latlong_lookup!$A$1:$F$439,5,FALSE)),0)</f>
        <v>0</v>
      </c>
      <c r="J877">
        <f>IF(B877=2012,IF(D877="00",L877,VLOOKUP(H877,district_latlong_lookup!$A$1:$F$439,6,FALSE)),0)</f>
        <v>0</v>
      </c>
      <c r="K877">
        <f>VLOOKUP(E877&amp;"*",state_latlong_lookup!$A$1:$D$56,3,FALSE)</f>
        <v>41.128900000000002</v>
      </c>
      <c r="L877">
        <f>VLOOKUP(E877&amp;"*",state_latlong_lookup!$A$1:$D$56,4,FALSE)</f>
        <v>-98.288300000000007</v>
      </c>
      <c r="M877">
        <v>200</v>
      </c>
      <c r="N877" t="str">
        <f t="shared" si="26"/>
        <v>Republican</v>
      </c>
      <c r="O877" t="s">
        <v>385</v>
      </c>
      <c r="P877">
        <v>0.40799999999999997</v>
      </c>
      <c r="Q877">
        <v>558000</v>
      </c>
      <c r="R877" t="s">
        <v>1510</v>
      </c>
    </row>
    <row r="878" spans="1:18">
      <c r="A878">
        <v>111</v>
      </c>
      <c r="B878">
        <f>VLOOKUP(A878,year_congress_lookup!$A$1:$B$10,2)</f>
        <v>2010</v>
      </c>
      <c r="C878">
        <v>40103</v>
      </c>
      <c r="D878" s="1" t="s">
        <v>1794</v>
      </c>
      <c r="E878" t="s">
        <v>117</v>
      </c>
      <c r="F878" t="str">
        <f>VLOOKUP(E878&amp;"*",state_latlong_lookup!$A$1:$D$56,2,FALSE)</f>
        <v>NE</v>
      </c>
      <c r="G878" t="str">
        <f>VLOOKUP(E878&amp;"*",state_latlong_lookup!$A$1:$D$56,1,FALSE)</f>
        <v>NEBRASKA</v>
      </c>
      <c r="H878" t="str">
        <f t="shared" si="27"/>
        <v>111_NE_00</v>
      </c>
      <c r="I878">
        <f>IF(B878=2012,IF(D878="00",K878,VLOOKUP(H878,district_latlong_lookup!$A$1:$F$439,5,FALSE)),0)</f>
        <v>0</v>
      </c>
      <c r="J878">
        <f>IF(B878=2012,IF(D878="00",L878,VLOOKUP(H878,district_latlong_lookup!$A$1:$F$439,6,FALSE)),0)</f>
        <v>0</v>
      </c>
      <c r="K878">
        <f>VLOOKUP(E878&amp;"*",state_latlong_lookup!$A$1:$D$56,3,FALSE)</f>
        <v>41.128900000000002</v>
      </c>
      <c r="L878">
        <f>VLOOKUP(E878&amp;"*",state_latlong_lookup!$A$1:$D$56,4,FALSE)</f>
        <v>-98.288300000000007</v>
      </c>
      <c r="M878">
        <v>100</v>
      </c>
      <c r="N878" t="str">
        <f t="shared" si="26"/>
        <v>Democrat</v>
      </c>
      <c r="O878" t="s">
        <v>353</v>
      </c>
      <c r="P878">
        <v>-2.5999999999999999E-2</v>
      </c>
      <c r="Q878">
        <v>729500</v>
      </c>
      <c r="R878" t="s">
        <v>1511</v>
      </c>
    </row>
    <row r="879" spans="1:18">
      <c r="A879">
        <v>111</v>
      </c>
      <c r="B879">
        <f>VLOOKUP(A879,year_congress_lookup!$A$1:$B$10,2)</f>
        <v>2010</v>
      </c>
      <c r="C879">
        <v>29537</v>
      </c>
      <c r="D879" s="1" t="s">
        <v>1794</v>
      </c>
      <c r="E879" t="s">
        <v>110</v>
      </c>
      <c r="F879" t="str">
        <f>VLOOKUP(E879&amp;"*",state_latlong_lookup!$A$1:$D$56,2,FALSE)</f>
        <v>NV</v>
      </c>
      <c r="G879" t="str">
        <f>VLOOKUP(E879&amp;"*",state_latlong_lookup!$A$1:$D$56,1,FALSE)</f>
        <v>NEVADA</v>
      </c>
      <c r="H879" t="str">
        <f t="shared" si="27"/>
        <v>111_NV_00</v>
      </c>
      <c r="I879">
        <f>IF(B879=2012,IF(D879="00",K879,VLOOKUP(H879,district_latlong_lookup!$A$1:$F$439,5,FALSE)),0)</f>
        <v>0</v>
      </c>
      <c r="J879">
        <f>IF(B879=2012,IF(D879="00",L879,VLOOKUP(H879,district_latlong_lookup!$A$1:$F$439,6,FALSE)),0)</f>
        <v>0</v>
      </c>
      <c r="K879">
        <f>VLOOKUP(E879&amp;"*",state_latlong_lookup!$A$1:$D$56,3,FALSE)</f>
        <v>38.419899999999998</v>
      </c>
      <c r="L879">
        <f>VLOOKUP(E879&amp;"*",state_latlong_lookup!$A$1:$D$56,4,FALSE)</f>
        <v>-117.1219</v>
      </c>
      <c r="M879">
        <v>200</v>
      </c>
      <c r="N879" t="str">
        <f t="shared" si="26"/>
        <v>Republican</v>
      </c>
      <c r="O879" t="s">
        <v>340</v>
      </c>
      <c r="P879">
        <v>0.63800000000000001</v>
      </c>
      <c r="Q879">
        <v>305000</v>
      </c>
      <c r="R879" t="s">
        <v>1512</v>
      </c>
    </row>
    <row r="880" spans="1:18">
      <c r="A880">
        <v>111</v>
      </c>
      <c r="B880">
        <f>VLOOKUP(A880,year_congress_lookup!$A$1:$B$10,2)</f>
        <v>2010</v>
      </c>
      <c r="C880">
        <v>15054</v>
      </c>
      <c r="D880" s="1" t="s">
        <v>1794</v>
      </c>
      <c r="E880" t="s">
        <v>110</v>
      </c>
      <c r="F880" t="str">
        <f>VLOOKUP(E880&amp;"*",state_latlong_lookup!$A$1:$D$56,2,FALSE)</f>
        <v>NV</v>
      </c>
      <c r="G880" t="str">
        <f>VLOOKUP(E880&amp;"*",state_latlong_lookup!$A$1:$D$56,1,FALSE)</f>
        <v>NEVADA</v>
      </c>
      <c r="H880" t="str">
        <f t="shared" si="27"/>
        <v>111_NV_00</v>
      </c>
      <c r="I880">
        <f>IF(B880=2012,IF(D880="00",K880,VLOOKUP(H880,district_latlong_lookup!$A$1:$F$439,5,FALSE)),0)</f>
        <v>0</v>
      </c>
      <c r="J880">
        <f>IF(B880=2012,IF(D880="00",L880,VLOOKUP(H880,district_latlong_lookup!$A$1:$F$439,6,FALSE)),0)</f>
        <v>0</v>
      </c>
      <c r="K880">
        <f>VLOOKUP(E880&amp;"*",state_latlong_lookup!$A$1:$D$56,3,FALSE)</f>
        <v>38.419899999999998</v>
      </c>
      <c r="L880">
        <f>VLOOKUP(E880&amp;"*",state_latlong_lookup!$A$1:$D$56,4,FALSE)</f>
        <v>-117.1219</v>
      </c>
      <c r="M880">
        <v>100</v>
      </c>
      <c r="N880" t="str">
        <f t="shared" si="26"/>
        <v>Democrat</v>
      </c>
      <c r="O880" t="s">
        <v>96</v>
      </c>
      <c r="P880">
        <v>-0.39900000000000002</v>
      </c>
      <c r="Q880">
        <v>1271000</v>
      </c>
      <c r="R880" t="s">
        <v>1513</v>
      </c>
    </row>
    <row r="881" spans="1:18">
      <c r="A881">
        <v>111</v>
      </c>
      <c r="B881">
        <f>VLOOKUP(A881,year_congress_lookup!$A$1:$B$10,2)</f>
        <v>2010</v>
      </c>
      <c r="C881">
        <v>14826</v>
      </c>
      <c r="D881" s="1" t="s">
        <v>1794</v>
      </c>
      <c r="E881" t="s">
        <v>7</v>
      </c>
      <c r="F881" t="str">
        <f>VLOOKUP(E881&amp;"*",state_latlong_lookup!$A$1:$D$56,2,FALSE)</f>
        <v>NH</v>
      </c>
      <c r="G881" t="str">
        <f>VLOOKUP(E881&amp;"*",state_latlong_lookup!$A$1:$D$56,1,FALSE)</f>
        <v>NEW HAMPSHIRE</v>
      </c>
      <c r="H881" t="str">
        <f t="shared" si="27"/>
        <v>111_NH_00</v>
      </c>
      <c r="I881">
        <f>IF(B881=2012,IF(D881="00",K881,VLOOKUP(H881,district_latlong_lookup!$A$1:$F$439,5,FALSE)),0)</f>
        <v>0</v>
      </c>
      <c r="J881">
        <f>IF(B881=2012,IF(D881="00",L881,VLOOKUP(H881,district_latlong_lookup!$A$1:$F$439,6,FALSE)),0)</f>
        <v>0</v>
      </c>
      <c r="K881">
        <f>VLOOKUP(E881&amp;"*",state_latlong_lookup!$A$1:$D$56,3,FALSE)</f>
        <v>43.410800000000002</v>
      </c>
      <c r="L881">
        <f>VLOOKUP(E881&amp;"*",state_latlong_lookup!$A$1:$D$56,4,FALSE)</f>
        <v>-71.565299999999993</v>
      </c>
      <c r="M881">
        <v>200</v>
      </c>
      <c r="N881" t="str">
        <f t="shared" si="26"/>
        <v>Republican</v>
      </c>
      <c r="O881" t="s">
        <v>293</v>
      </c>
      <c r="P881">
        <v>0.39500000000000002</v>
      </c>
      <c r="Q881">
        <v>10000</v>
      </c>
    </row>
    <row r="882" spans="1:18">
      <c r="A882">
        <v>111</v>
      </c>
      <c r="B882">
        <f>VLOOKUP(A882,year_congress_lookup!$A$1:$B$10,2)</f>
        <v>2010</v>
      </c>
      <c r="C882">
        <v>40906</v>
      </c>
      <c r="D882" s="1" t="s">
        <v>1794</v>
      </c>
      <c r="E882" t="s">
        <v>7</v>
      </c>
      <c r="F882" t="str">
        <f>VLOOKUP(E882&amp;"*",state_latlong_lookup!$A$1:$D$56,2,FALSE)</f>
        <v>NH</v>
      </c>
      <c r="G882" t="str">
        <f>VLOOKUP(E882&amp;"*",state_latlong_lookup!$A$1:$D$56,1,FALSE)</f>
        <v>NEW HAMPSHIRE</v>
      </c>
      <c r="H882" t="str">
        <f t="shared" si="27"/>
        <v>111_NH_00</v>
      </c>
      <c r="I882">
        <f>IF(B882=2012,IF(D882="00",K882,VLOOKUP(H882,district_latlong_lookup!$A$1:$F$439,5,FALSE)),0)</f>
        <v>0</v>
      </c>
      <c r="J882">
        <f>IF(B882=2012,IF(D882="00",L882,VLOOKUP(H882,district_latlong_lookup!$A$1:$F$439,6,FALSE)),0)</f>
        <v>0</v>
      </c>
      <c r="K882">
        <f>VLOOKUP(E882&amp;"*",state_latlong_lookup!$A$1:$D$56,3,FALSE)</f>
        <v>43.410800000000002</v>
      </c>
      <c r="L882">
        <f>VLOOKUP(E882&amp;"*",state_latlong_lookup!$A$1:$D$56,4,FALSE)</f>
        <v>-71.565299999999993</v>
      </c>
      <c r="M882">
        <v>100</v>
      </c>
      <c r="N882" t="str">
        <f t="shared" si="26"/>
        <v>Democrat</v>
      </c>
      <c r="O882" t="s">
        <v>386</v>
      </c>
      <c r="P882">
        <v>-0.34100000000000003</v>
      </c>
      <c r="Q882">
        <v>182000</v>
      </c>
      <c r="R882" t="s">
        <v>1514</v>
      </c>
    </row>
    <row r="883" spans="1:18">
      <c r="A883">
        <v>111</v>
      </c>
      <c r="B883">
        <f>VLOOKUP(A883,year_congress_lookup!$A$1:$B$10,2)</f>
        <v>2010</v>
      </c>
      <c r="C883">
        <v>29373</v>
      </c>
      <c r="D883" s="1" t="s">
        <v>1794</v>
      </c>
      <c r="E883" t="s">
        <v>8</v>
      </c>
      <c r="F883" t="str">
        <f>VLOOKUP(E883&amp;"*",state_latlong_lookup!$A$1:$D$56,2,FALSE)</f>
        <v>NJ</v>
      </c>
      <c r="G883" t="str">
        <f>VLOOKUP(E883&amp;"*",state_latlong_lookup!$A$1:$D$56,1,FALSE)</f>
        <v>NEW JERSEY</v>
      </c>
      <c r="H883" t="str">
        <f t="shared" si="27"/>
        <v>111_NJ_00</v>
      </c>
      <c r="I883">
        <f>IF(B883=2012,IF(D883="00",K883,VLOOKUP(H883,district_latlong_lookup!$A$1:$F$439,5,FALSE)),0)</f>
        <v>0</v>
      </c>
      <c r="J883">
        <f>IF(B883=2012,IF(D883="00",L883,VLOOKUP(H883,district_latlong_lookup!$A$1:$F$439,6,FALSE)),0)</f>
        <v>0</v>
      </c>
      <c r="K883">
        <f>VLOOKUP(E883&amp;"*",state_latlong_lookup!$A$1:$D$56,3,FALSE)</f>
        <v>40.314</v>
      </c>
      <c r="L883">
        <f>VLOOKUP(E883&amp;"*",state_latlong_lookup!$A$1:$D$56,4,FALSE)</f>
        <v>-74.508899999999997</v>
      </c>
      <c r="M883">
        <v>100</v>
      </c>
      <c r="N883" t="str">
        <f t="shared" si="26"/>
        <v>Democrat</v>
      </c>
      <c r="O883" t="s">
        <v>362</v>
      </c>
      <c r="P883">
        <v>-0.44</v>
      </c>
      <c r="Q883">
        <v>799000</v>
      </c>
      <c r="R883" t="s">
        <v>1515</v>
      </c>
    </row>
    <row r="884" spans="1:18">
      <c r="A884">
        <v>111</v>
      </c>
      <c r="B884">
        <f>VLOOKUP(A884,year_congress_lookup!$A$1:$B$10,2)</f>
        <v>2010</v>
      </c>
      <c r="C884">
        <v>14914</v>
      </c>
      <c r="D884" s="1" t="s">
        <v>1794</v>
      </c>
      <c r="E884" t="s">
        <v>8</v>
      </c>
      <c r="F884" t="str">
        <f>VLOOKUP(E884&amp;"*",state_latlong_lookup!$A$1:$D$56,2,FALSE)</f>
        <v>NJ</v>
      </c>
      <c r="G884" t="str">
        <f>VLOOKUP(E884&amp;"*",state_latlong_lookup!$A$1:$D$56,1,FALSE)</f>
        <v>NEW JERSEY</v>
      </c>
      <c r="H884" t="str">
        <f t="shared" si="27"/>
        <v>111_NJ_00</v>
      </c>
      <c r="I884">
        <f>IF(B884=2012,IF(D884="00",K884,VLOOKUP(H884,district_latlong_lookup!$A$1:$F$439,5,FALSE)),0)</f>
        <v>0</v>
      </c>
      <c r="J884">
        <f>IF(B884=2012,IF(D884="00",L884,VLOOKUP(H884,district_latlong_lookup!$A$1:$F$439,6,FALSE)),0)</f>
        <v>0</v>
      </c>
      <c r="K884">
        <f>VLOOKUP(E884&amp;"*",state_latlong_lookup!$A$1:$D$56,3,FALSE)</f>
        <v>40.314</v>
      </c>
      <c r="L884">
        <f>VLOOKUP(E884&amp;"*",state_latlong_lookup!$A$1:$D$56,4,FALSE)</f>
        <v>-74.508899999999997</v>
      </c>
      <c r="M884">
        <v>100</v>
      </c>
      <c r="N884" t="str">
        <f t="shared" si="26"/>
        <v>Democrat</v>
      </c>
      <c r="O884" t="s">
        <v>239</v>
      </c>
      <c r="P884">
        <v>-0.49099999999999999</v>
      </c>
      <c r="Q884">
        <v>962000</v>
      </c>
      <c r="R884" t="s">
        <v>1516</v>
      </c>
    </row>
    <row r="885" spans="1:18">
      <c r="A885">
        <v>111</v>
      </c>
      <c r="B885">
        <f>VLOOKUP(A885,year_congress_lookup!$A$1:$B$10,2)</f>
        <v>2010</v>
      </c>
      <c r="C885">
        <v>14912</v>
      </c>
      <c r="D885" s="1" t="s">
        <v>1794</v>
      </c>
      <c r="E885" t="s">
        <v>156</v>
      </c>
      <c r="F885" t="str">
        <f>VLOOKUP(E885&amp;"*",state_latlong_lookup!$A$1:$D$56,2,FALSE)</f>
        <v>NM</v>
      </c>
      <c r="G885" t="str">
        <f>VLOOKUP(E885&amp;"*",state_latlong_lookup!$A$1:$D$56,1,FALSE)</f>
        <v>NEW MEXICO</v>
      </c>
      <c r="H885" t="str">
        <f t="shared" si="27"/>
        <v>111_NM_00</v>
      </c>
      <c r="I885">
        <f>IF(B885=2012,IF(D885="00",K885,VLOOKUP(H885,district_latlong_lookup!$A$1:$F$439,5,FALSE)),0)</f>
        <v>0</v>
      </c>
      <c r="J885">
        <f>IF(B885=2012,IF(D885="00",L885,VLOOKUP(H885,district_latlong_lookup!$A$1:$F$439,6,FALSE)),0)</f>
        <v>0</v>
      </c>
      <c r="K885">
        <f>VLOOKUP(E885&amp;"*",state_latlong_lookup!$A$1:$D$56,3,FALSE)</f>
        <v>34.837499999999999</v>
      </c>
      <c r="L885">
        <f>VLOOKUP(E885&amp;"*",state_latlong_lookup!$A$1:$D$56,4,FALSE)</f>
        <v>-106.2371</v>
      </c>
      <c r="M885">
        <v>100</v>
      </c>
      <c r="N885" t="str">
        <f t="shared" si="26"/>
        <v>Democrat</v>
      </c>
      <c r="O885" t="s">
        <v>240</v>
      </c>
      <c r="P885">
        <v>-0.34599999999999997</v>
      </c>
      <c r="Q885">
        <v>1142000</v>
      </c>
      <c r="R885" t="s">
        <v>1517</v>
      </c>
    </row>
    <row r="886" spans="1:18">
      <c r="A886">
        <v>111</v>
      </c>
      <c r="B886">
        <f>VLOOKUP(A886,year_congress_lookup!$A$1:$B$10,2)</f>
        <v>2010</v>
      </c>
      <c r="C886">
        <v>29924</v>
      </c>
      <c r="D886" s="1" t="s">
        <v>1794</v>
      </c>
      <c r="E886" t="s">
        <v>156</v>
      </c>
      <c r="F886" t="str">
        <f>VLOOKUP(E886&amp;"*",state_latlong_lookup!$A$1:$D$56,2,FALSE)</f>
        <v>NM</v>
      </c>
      <c r="G886" t="str">
        <f>VLOOKUP(E886&amp;"*",state_latlong_lookup!$A$1:$D$56,1,FALSE)</f>
        <v>NEW MEXICO</v>
      </c>
      <c r="H886" t="str">
        <f t="shared" si="27"/>
        <v>111_NM_00</v>
      </c>
      <c r="I886">
        <f>IF(B886=2012,IF(D886="00",K886,VLOOKUP(H886,district_latlong_lookup!$A$1:$F$439,5,FALSE)),0)</f>
        <v>0</v>
      </c>
      <c r="J886">
        <f>IF(B886=2012,IF(D886="00",L886,VLOOKUP(H886,district_latlong_lookup!$A$1:$F$439,6,FALSE)),0)</f>
        <v>0</v>
      </c>
      <c r="K886">
        <f>VLOOKUP(E886&amp;"*",state_latlong_lookup!$A$1:$D$56,3,FALSE)</f>
        <v>34.837499999999999</v>
      </c>
      <c r="L886">
        <f>VLOOKUP(E886&amp;"*",state_latlong_lookup!$A$1:$D$56,4,FALSE)</f>
        <v>-106.2371</v>
      </c>
      <c r="M886">
        <v>100</v>
      </c>
      <c r="N886" t="str">
        <f t="shared" si="26"/>
        <v>Democrat</v>
      </c>
      <c r="O886" t="s">
        <v>376</v>
      </c>
      <c r="P886">
        <v>-0.42899999999999999</v>
      </c>
      <c r="Q886">
        <v>464500</v>
      </c>
      <c r="R886" t="s">
        <v>1518</v>
      </c>
    </row>
    <row r="887" spans="1:18">
      <c r="A887">
        <v>111</v>
      </c>
      <c r="B887">
        <f>VLOOKUP(A887,year_congress_lookup!$A$1:$B$10,2)</f>
        <v>2010</v>
      </c>
      <c r="C887">
        <v>20735</v>
      </c>
      <c r="D887" s="1" t="s">
        <v>1794</v>
      </c>
      <c r="E887" t="s">
        <v>9</v>
      </c>
      <c r="F887" t="str">
        <f>VLOOKUP(E887&amp;"*",state_latlong_lookup!$A$1:$D$56,2,FALSE)</f>
        <v>NY</v>
      </c>
      <c r="G887" t="str">
        <f>VLOOKUP(E887&amp;"*",state_latlong_lookup!$A$1:$D$56,1,FALSE)</f>
        <v>NEW YORK</v>
      </c>
      <c r="H887" t="str">
        <f t="shared" si="27"/>
        <v>111_NY_00</v>
      </c>
      <c r="I887">
        <f>IF(B887=2012,IF(D887="00",K887,VLOOKUP(H887,district_latlong_lookup!$A$1:$F$439,5,FALSE)),0)</f>
        <v>0</v>
      </c>
      <c r="J887">
        <f>IF(B887=2012,IF(D887="00",L887,VLOOKUP(H887,district_latlong_lookup!$A$1:$F$439,6,FALSE)),0)</f>
        <v>0</v>
      </c>
      <c r="K887">
        <f>VLOOKUP(E887&amp;"*",state_latlong_lookup!$A$1:$D$56,3,FALSE)</f>
        <v>42.149700000000003</v>
      </c>
      <c r="L887">
        <f>VLOOKUP(E887&amp;"*",state_latlong_lookup!$A$1:$D$56,4,FALSE)</f>
        <v>-74.938400000000001</v>
      </c>
      <c r="M887">
        <v>100</v>
      </c>
      <c r="N887" t="str">
        <f t="shared" si="26"/>
        <v>Democrat</v>
      </c>
      <c r="O887" t="s">
        <v>387</v>
      </c>
      <c r="P887">
        <v>-0.47799999999999998</v>
      </c>
      <c r="Q887">
        <v>709500</v>
      </c>
      <c r="R887" t="s">
        <v>1519</v>
      </c>
    </row>
    <row r="888" spans="1:18">
      <c r="A888">
        <v>111</v>
      </c>
      <c r="B888">
        <f>VLOOKUP(A888,year_congress_lookup!$A$1:$B$10,2)</f>
        <v>2010</v>
      </c>
      <c r="C888">
        <v>14858</v>
      </c>
      <c r="D888" s="1" t="s">
        <v>1794</v>
      </c>
      <c r="E888" t="s">
        <v>9</v>
      </c>
      <c r="F888" t="str">
        <f>VLOOKUP(E888&amp;"*",state_latlong_lookup!$A$1:$D$56,2,FALSE)</f>
        <v>NY</v>
      </c>
      <c r="G888" t="str">
        <f>VLOOKUP(E888&amp;"*",state_latlong_lookup!$A$1:$D$56,1,FALSE)</f>
        <v>NEW YORK</v>
      </c>
      <c r="H888" t="str">
        <f t="shared" si="27"/>
        <v>111_NY_00</v>
      </c>
      <c r="I888">
        <f>IF(B888=2012,IF(D888="00",K888,VLOOKUP(H888,district_latlong_lookup!$A$1:$F$439,5,FALSE)),0)</f>
        <v>0</v>
      </c>
      <c r="J888">
        <f>IF(B888=2012,IF(D888="00",L888,VLOOKUP(H888,district_latlong_lookup!$A$1:$F$439,6,FALSE)),0)</f>
        <v>0</v>
      </c>
      <c r="K888">
        <f>VLOOKUP(E888&amp;"*",state_latlong_lookup!$A$1:$D$56,3,FALSE)</f>
        <v>42.149700000000003</v>
      </c>
      <c r="L888">
        <f>VLOOKUP(E888&amp;"*",state_latlong_lookup!$A$1:$D$56,4,FALSE)</f>
        <v>-74.938400000000001</v>
      </c>
      <c r="M888">
        <v>100</v>
      </c>
      <c r="N888" t="str">
        <f t="shared" si="26"/>
        <v>Democrat</v>
      </c>
      <c r="O888" t="s">
        <v>328</v>
      </c>
      <c r="P888">
        <v>-0.41699999999999998</v>
      </c>
      <c r="Q888">
        <v>819500</v>
      </c>
      <c r="R888" t="s">
        <v>1520</v>
      </c>
    </row>
    <row r="889" spans="1:18">
      <c r="A889">
        <v>111</v>
      </c>
      <c r="B889">
        <f>VLOOKUP(A889,year_congress_lookup!$A$1:$B$10,2)</f>
        <v>2010</v>
      </c>
      <c r="C889">
        <v>29548</v>
      </c>
      <c r="D889" s="1" t="s">
        <v>1794</v>
      </c>
      <c r="E889" t="s">
        <v>11</v>
      </c>
      <c r="F889" t="str">
        <f>VLOOKUP(E889&amp;"*",state_latlong_lookup!$A$1:$D$56,2,FALSE)</f>
        <v>NC</v>
      </c>
      <c r="G889" t="str">
        <f>VLOOKUP(E889&amp;"*",state_latlong_lookup!$A$1:$D$56,1,FALSE)</f>
        <v>NORTH CAROLINA</v>
      </c>
      <c r="H889" t="str">
        <f t="shared" si="27"/>
        <v>111_NC_00</v>
      </c>
      <c r="I889">
        <f>IF(B889=2012,IF(D889="00",K889,VLOOKUP(H889,district_latlong_lookup!$A$1:$F$439,5,FALSE)),0)</f>
        <v>0</v>
      </c>
      <c r="J889">
        <f>IF(B889=2012,IF(D889="00",L889,VLOOKUP(H889,district_latlong_lookup!$A$1:$F$439,6,FALSE)),0)</f>
        <v>0</v>
      </c>
      <c r="K889">
        <f>VLOOKUP(E889&amp;"*",state_latlong_lookup!$A$1:$D$56,3,FALSE)</f>
        <v>35.641100000000002</v>
      </c>
      <c r="L889">
        <f>VLOOKUP(E889&amp;"*",state_latlong_lookup!$A$1:$D$56,4,FALSE)</f>
        <v>-79.843100000000007</v>
      </c>
      <c r="M889">
        <v>200</v>
      </c>
      <c r="N889" t="str">
        <f t="shared" si="26"/>
        <v>Republican</v>
      </c>
      <c r="O889" t="s">
        <v>20</v>
      </c>
      <c r="P889">
        <v>0.55300000000000005</v>
      </c>
      <c r="Q889">
        <v>186000</v>
      </c>
      <c r="R889" t="s">
        <v>1521</v>
      </c>
    </row>
    <row r="890" spans="1:18">
      <c r="A890">
        <v>111</v>
      </c>
      <c r="B890">
        <f>VLOOKUP(A890,year_congress_lookup!$A$1:$B$10,2)</f>
        <v>2010</v>
      </c>
      <c r="C890">
        <v>40907</v>
      </c>
      <c r="D890" s="1" t="s">
        <v>1794</v>
      </c>
      <c r="E890" t="s">
        <v>11</v>
      </c>
      <c r="F890" t="str">
        <f>VLOOKUP(E890&amp;"*",state_latlong_lookup!$A$1:$D$56,2,FALSE)</f>
        <v>NC</v>
      </c>
      <c r="G890" t="str">
        <f>VLOOKUP(E890&amp;"*",state_latlong_lookup!$A$1:$D$56,1,FALSE)</f>
        <v>NORTH CAROLINA</v>
      </c>
      <c r="H890" t="str">
        <f t="shared" si="27"/>
        <v>111_NC_00</v>
      </c>
      <c r="I890">
        <f>IF(B890=2012,IF(D890="00",K890,VLOOKUP(H890,district_latlong_lookup!$A$1:$F$439,5,FALSE)),0)</f>
        <v>0</v>
      </c>
      <c r="J890">
        <f>IF(B890=2012,IF(D890="00",L890,VLOOKUP(H890,district_latlong_lookup!$A$1:$F$439,6,FALSE)),0)</f>
        <v>0</v>
      </c>
      <c r="K890">
        <f>VLOOKUP(E890&amp;"*",state_latlong_lookup!$A$1:$D$56,3,FALSE)</f>
        <v>35.641100000000002</v>
      </c>
      <c r="L890">
        <f>VLOOKUP(E890&amp;"*",state_latlong_lookup!$A$1:$D$56,4,FALSE)</f>
        <v>-79.843100000000007</v>
      </c>
      <c r="M890">
        <v>100</v>
      </c>
      <c r="N890" t="str">
        <f t="shared" si="26"/>
        <v>Democrat</v>
      </c>
      <c r="O890" t="s">
        <v>388</v>
      </c>
      <c r="P890">
        <v>-0.24399999999999999</v>
      </c>
      <c r="Q890">
        <v>516000</v>
      </c>
      <c r="R890" t="s">
        <v>1522</v>
      </c>
    </row>
    <row r="891" spans="1:18">
      <c r="A891">
        <v>111</v>
      </c>
      <c r="B891">
        <f>VLOOKUP(A891,year_congress_lookup!$A$1:$B$10,2)</f>
        <v>2010</v>
      </c>
      <c r="C891">
        <v>15502</v>
      </c>
      <c r="D891" s="1" t="s">
        <v>1794</v>
      </c>
      <c r="E891" t="s">
        <v>128</v>
      </c>
      <c r="F891" t="str">
        <f>VLOOKUP(E891&amp;"*",state_latlong_lookup!$A$1:$D$56,2,FALSE)</f>
        <v>ND</v>
      </c>
      <c r="G891" t="str">
        <f>VLOOKUP(E891&amp;"*",state_latlong_lookup!$A$1:$D$56,1,FALSE)</f>
        <v>NORTH DAKOTA</v>
      </c>
      <c r="H891" t="str">
        <f t="shared" si="27"/>
        <v>111_ND_00</v>
      </c>
      <c r="I891">
        <f>IF(B891=2012,IF(D891="00",K891,VLOOKUP(H891,district_latlong_lookup!$A$1:$F$439,5,FALSE)),0)</f>
        <v>0</v>
      </c>
      <c r="J891">
        <f>IF(B891=2012,IF(D891="00",L891,VLOOKUP(H891,district_latlong_lookup!$A$1:$F$439,6,FALSE)),0)</f>
        <v>0</v>
      </c>
      <c r="K891">
        <f>VLOOKUP(E891&amp;"*",state_latlong_lookup!$A$1:$D$56,3,FALSE)</f>
        <v>47.536200000000001</v>
      </c>
      <c r="L891">
        <f>VLOOKUP(E891&amp;"*",state_latlong_lookup!$A$1:$D$56,4,FALSE)</f>
        <v>-99.793000000000006</v>
      </c>
      <c r="M891">
        <v>100</v>
      </c>
      <c r="N891" t="str">
        <f t="shared" si="26"/>
        <v>Democrat</v>
      </c>
      <c r="O891" t="s">
        <v>74</v>
      </c>
      <c r="P891">
        <v>-0.28699999999999998</v>
      </c>
      <c r="Q891">
        <v>600000</v>
      </c>
      <c r="R891" t="s">
        <v>1523</v>
      </c>
    </row>
    <row r="892" spans="1:18">
      <c r="A892">
        <v>111</v>
      </c>
      <c r="B892">
        <f>VLOOKUP(A892,year_congress_lookup!$A$1:$B$10,2)</f>
        <v>2010</v>
      </c>
      <c r="C892">
        <v>14812</v>
      </c>
      <c r="D892" s="1" t="s">
        <v>1794</v>
      </c>
      <c r="E892" t="s">
        <v>128</v>
      </c>
      <c r="F892" t="str">
        <f>VLOOKUP(E892&amp;"*",state_latlong_lookup!$A$1:$D$56,2,FALSE)</f>
        <v>ND</v>
      </c>
      <c r="G892" t="str">
        <f>VLOOKUP(E892&amp;"*",state_latlong_lookup!$A$1:$D$56,1,FALSE)</f>
        <v>NORTH DAKOTA</v>
      </c>
      <c r="H892" t="str">
        <f t="shared" si="27"/>
        <v>111_ND_00</v>
      </c>
      <c r="I892">
        <f>IF(B892=2012,IF(D892="00",K892,VLOOKUP(H892,district_latlong_lookup!$A$1:$F$439,5,FALSE)),0)</f>
        <v>0</v>
      </c>
      <c r="J892">
        <f>IF(B892=2012,IF(D892="00",L892,VLOOKUP(H892,district_latlong_lookup!$A$1:$F$439,6,FALSE)),0)</f>
        <v>0</v>
      </c>
      <c r="K892">
        <f>VLOOKUP(E892&amp;"*",state_latlong_lookup!$A$1:$D$56,3,FALSE)</f>
        <v>47.536200000000001</v>
      </c>
      <c r="L892">
        <f>VLOOKUP(E892&amp;"*",state_latlong_lookup!$A$1:$D$56,4,FALSE)</f>
        <v>-99.793000000000006</v>
      </c>
      <c r="M892">
        <v>100</v>
      </c>
      <c r="N892" t="str">
        <f t="shared" si="26"/>
        <v>Democrat</v>
      </c>
      <c r="O892" t="s">
        <v>295</v>
      </c>
      <c r="P892">
        <v>-0.33400000000000002</v>
      </c>
      <c r="Q892">
        <v>689000</v>
      </c>
      <c r="R892" t="s">
        <v>1524</v>
      </c>
    </row>
    <row r="893" spans="1:18">
      <c r="A893">
        <v>111</v>
      </c>
      <c r="B893">
        <f>VLOOKUP(A893,year_congress_lookup!$A$1:$B$10,2)</f>
        <v>2010</v>
      </c>
      <c r="C893">
        <v>29389</v>
      </c>
      <c r="D893" s="1" t="s">
        <v>1794</v>
      </c>
      <c r="E893" t="s">
        <v>40</v>
      </c>
      <c r="F893" t="str">
        <f>VLOOKUP(E893&amp;"*",state_latlong_lookup!$A$1:$D$56,2,FALSE)</f>
        <v>OH</v>
      </c>
      <c r="G893" t="str">
        <f>VLOOKUP(E893&amp;"*",state_latlong_lookup!$A$1:$D$56,1,FALSE)</f>
        <v>OHIO</v>
      </c>
      <c r="H893" t="str">
        <f t="shared" si="27"/>
        <v>111_OH_00</v>
      </c>
      <c r="I893">
        <f>IF(B893=2012,IF(D893="00",K893,VLOOKUP(H893,district_latlong_lookup!$A$1:$F$439,5,FALSE)),0)</f>
        <v>0</v>
      </c>
      <c r="J893">
        <f>IF(B893=2012,IF(D893="00",L893,VLOOKUP(H893,district_latlong_lookup!$A$1:$F$439,6,FALSE)),0)</f>
        <v>0</v>
      </c>
      <c r="K893">
        <f>VLOOKUP(E893&amp;"*",state_latlong_lookup!$A$1:$D$56,3,FALSE)</f>
        <v>40.373600000000003</v>
      </c>
      <c r="L893">
        <f>VLOOKUP(E893&amp;"*",state_latlong_lookup!$A$1:$D$56,4,FALSE)</f>
        <v>-82.775499999999994</v>
      </c>
      <c r="M893">
        <v>100</v>
      </c>
      <c r="N893" t="str">
        <f t="shared" si="26"/>
        <v>Democrat</v>
      </c>
      <c r="O893" t="s">
        <v>27</v>
      </c>
      <c r="P893">
        <v>-0.501</v>
      </c>
      <c r="Q893">
        <v>10000</v>
      </c>
    </row>
    <row r="894" spans="1:18">
      <c r="A894">
        <v>111</v>
      </c>
      <c r="B894">
        <f>VLOOKUP(A894,year_congress_lookup!$A$1:$B$10,2)</f>
        <v>2010</v>
      </c>
      <c r="C894">
        <v>49903</v>
      </c>
      <c r="D894" s="1" t="s">
        <v>1794</v>
      </c>
      <c r="E894" t="s">
        <v>40</v>
      </c>
      <c r="F894" t="str">
        <f>VLOOKUP(E894&amp;"*",state_latlong_lookup!$A$1:$D$56,2,FALSE)</f>
        <v>OH</v>
      </c>
      <c r="G894" t="str">
        <f>VLOOKUP(E894&amp;"*",state_latlong_lookup!$A$1:$D$56,1,FALSE)</f>
        <v>OHIO</v>
      </c>
      <c r="H894" t="str">
        <f t="shared" si="27"/>
        <v>111_OH_00</v>
      </c>
      <c r="I894">
        <f>IF(B894=2012,IF(D894="00",K894,VLOOKUP(H894,district_latlong_lookup!$A$1:$F$439,5,FALSE)),0)</f>
        <v>0</v>
      </c>
      <c r="J894">
        <f>IF(B894=2012,IF(D894="00",L894,VLOOKUP(H894,district_latlong_lookup!$A$1:$F$439,6,FALSE)),0)</f>
        <v>0</v>
      </c>
      <c r="K894">
        <f>VLOOKUP(E894&amp;"*",state_latlong_lookup!$A$1:$D$56,3,FALSE)</f>
        <v>40.373600000000003</v>
      </c>
      <c r="L894">
        <f>VLOOKUP(E894&amp;"*",state_latlong_lookup!$A$1:$D$56,4,FALSE)</f>
        <v>-82.775499999999994</v>
      </c>
      <c r="M894">
        <v>200</v>
      </c>
      <c r="N894" t="str">
        <f t="shared" si="26"/>
        <v>Republican</v>
      </c>
      <c r="O894" t="s">
        <v>329</v>
      </c>
      <c r="P894">
        <v>0.112</v>
      </c>
      <c r="Q894">
        <v>697500</v>
      </c>
      <c r="R894" t="s">
        <v>1525</v>
      </c>
    </row>
    <row r="895" spans="1:18">
      <c r="A895">
        <v>111</v>
      </c>
      <c r="B895">
        <f>VLOOKUP(A895,year_congress_lookup!$A$1:$B$10,2)</f>
        <v>2010</v>
      </c>
      <c r="C895">
        <v>15424</v>
      </c>
      <c r="D895" s="1" t="s">
        <v>1794</v>
      </c>
      <c r="E895" t="s">
        <v>152</v>
      </c>
      <c r="F895" t="str">
        <f>VLOOKUP(E895&amp;"*",state_latlong_lookup!$A$1:$D$56,2,FALSE)</f>
        <v>OK</v>
      </c>
      <c r="G895" t="str">
        <f>VLOOKUP(E895&amp;"*",state_latlong_lookup!$A$1:$D$56,1,FALSE)</f>
        <v>OKLAHOMA</v>
      </c>
      <c r="H895" t="str">
        <f t="shared" si="27"/>
        <v>111_OK_00</v>
      </c>
      <c r="I895">
        <f>IF(B895=2012,IF(D895="00",K895,VLOOKUP(H895,district_latlong_lookup!$A$1:$F$439,5,FALSE)),0)</f>
        <v>0</v>
      </c>
      <c r="J895">
        <f>IF(B895=2012,IF(D895="00",L895,VLOOKUP(H895,district_latlong_lookup!$A$1:$F$439,6,FALSE)),0)</f>
        <v>0</v>
      </c>
      <c r="K895">
        <f>VLOOKUP(E895&amp;"*",state_latlong_lookup!$A$1:$D$56,3,FALSE)</f>
        <v>35.537599999999998</v>
      </c>
      <c r="L895">
        <f>VLOOKUP(E895&amp;"*",state_latlong_lookup!$A$1:$D$56,4,FALSE)</f>
        <v>-96.924700000000001</v>
      </c>
      <c r="M895">
        <v>200</v>
      </c>
      <c r="N895" t="str">
        <f t="shared" si="26"/>
        <v>Republican</v>
      </c>
      <c r="O895" t="s">
        <v>307</v>
      </c>
      <c r="P895">
        <v>0.68899999999999995</v>
      </c>
      <c r="Q895">
        <v>10000</v>
      </c>
    </row>
    <row r="896" spans="1:18">
      <c r="A896">
        <v>111</v>
      </c>
      <c r="B896">
        <f>VLOOKUP(A896,year_congress_lookup!$A$1:$B$10,2)</f>
        <v>2010</v>
      </c>
      <c r="C896">
        <v>29555</v>
      </c>
      <c r="D896" s="1" t="s">
        <v>1794</v>
      </c>
      <c r="E896" t="s">
        <v>152</v>
      </c>
      <c r="F896" t="str">
        <f>VLOOKUP(E896&amp;"*",state_latlong_lookup!$A$1:$D$56,2,FALSE)</f>
        <v>OK</v>
      </c>
      <c r="G896" t="str">
        <f>VLOOKUP(E896&amp;"*",state_latlong_lookup!$A$1:$D$56,1,FALSE)</f>
        <v>OKLAHOMA</v>
      </c>
      <c r="H896" t="str">
        <f t="shared" si="27"/>
        <v>111_OK_00</v>
      </c>
      <c r="I896">
        <f>IF(B896=2012,IF(D896="00",K896,VLOOKUP(H896,district_latlong_lookup!$A$1:$F$439,5,FALSE)),0)</f>
        <v>0</v>
      </c>
      <c r="J896">
        <f>IF(B896=2012,IF(D896="00",L896,VLOOKUP(H896,district_latlong_lookup!$A$1:$F$439,6,FALSE)),0)</f>
        <v>0</v>
      </c>
      <c r="K896">
        <f>VLOOKUP(E896&amp;"*",state_latlong_lookup!$A$1:$D$56,3,FALSE)</f>
        <v>35.537599999999998</v>
      </c>
      <c r="L896">
        <f>VLOOKUP(E896&amp;"*",state_latlong_lookup!$A$1:$D$56,4,FALSE)</f>
        <v>-96.924700000000001</v>
      </c>
      <c r="M896">
        <v>200</v>
      </c>
      <c r="N896" t="str">
        <f t="shared" si="26"/>
        <v>Republican</v>
      </c>
      <c r="O896" t="s">
        <v>363</v>
      </c>
      <c r="P896">
        <v>0.81599999999999995</v>
      </c>
      <c r="Q896">
        <v>374500</v>
      </c>
      <c r="R896" t="s">
        <v>1526</v>
      </c>
    </row>
    <row r="897" spans="1:18">
      <c r="A897">
        <v>111</v>
      </c>
      <c r="B897">
        <f>VLOOKUP(A897,year_congress_lookup!$A$1:$B$10,2)</f>
        <v>2010</v>
      </c>
      <c r="C897">
        <v>40908</v>
      </c>
      <c r="D897" s="1" t="s">
        <v>1794</v>
      </c>
      <c r="E897" t="s">
        <v>99</v>
      </c>
      <c r="F897" t="str">
        <f>VLOOKUP(E897&amp;"*",state_latlong_lookup!$A$1:$D$56,2,FALSE)</f>
        <v>OR</v>
      </c>
      <c r="G897" t="str">
        <f>VLOOKUP(E897&amp;"*",state_latlong_lookup!$A$1:$D$56,1,FALSE)</f>
        <v>OREGON</v>
      </c>
      <c r="H897" t="str">
        <f t="shared" si="27"/>
        <v>111_OR_00</v>
      </c>
      <c r="I897">
        <f>IF(B897=2012,IF(D897="00",K897,VLOOKUP(H897,district_latlong_lookup!$A$1:$F$439,5,FALSE)),0)</f>
        <v>0</v>
      </c>
      <c r="J897">
        <f>IF(B897=2012,IF(D897="00",L897,VLOOKUP(H897,district_latlong_lookup!$A$1:$F$439,6,FALSE)),0)</f>
        <v>0</v>
      </c>
      <c r="K897">
        <f>VLOOKUP(E897&amp;"*",state_latlong_lookup!$A$1:$D$56,3,FALSE)</f>
        <v>44.5672</v>
      </c>
      <c r="L897">
        <f>VLOOKUP(E897&amp;"*",state_latlong_lookup!$A$1:$D$56,4,FALSE)</f>
        <v>-122.12690000000001</v>
      </c>
      <c r="M897">
        <v>100</v>
      </c>
      <c r="N897" t="str">
        <f t="shared" si="26"/>
        <v>Democrat</v>
      </c>
      <c r="O897" t="s">
        <v>389</v>
      </c>
      <c r="P897">
        <v>-0.441</v>
      </c>
      <c r="Q897">
        <v>585500</v>
      </c>
      <c r="R897" t="s">
        <v>1527</v>
      </c>
    </row>
    <row r="898" spans="1:18">
      <c r="A898">
        <v>111</v>
      </c>
      <c r="B898">
        <f>VLOOKUP(A898,year_congress_lookup!$A$1:$B$10,2)</f>
        <v>2010</v>
      </c>
      <c r="C898">
        <v>14871</v>
      </c>
      <c r="D898" s="1" t="s">
        <v>1794</v>
      </c>
      <c r="E898" t="s">
        <v>99</v>
      </c>
      <c r="F898" t="str">
        <f>VLOOKUP(E898&amp;"*",state_latlong_lookup!$A$1:$D$56,2,FALSE)</f>
        <v>OR</v>
      </c>
      <c r="G898" t="str">
        <f>VLOOKUP(E898&amp;"*",state_latlong_lookup!$A$1:$D$56,1,FALSE)</f>
        <v>OREGON</v>
      </c>
      <c r="H898" t="str">
        <f t="shared" si="27"/>
        <v>111_OR_00</v>
      </c>
      <c r="I898">
        <f>IF(B898=2012,IF(D898="00",K898,VLOOKUP(H898,district_latlong_lookup!$A$1:$F$439,5,FALSE)),0)</f>
        <v>0</v>
      </c>
      <c r="J898">
        <f>IF(B898=2012,IF(D898="00",L898,VLOOKUP(H898,district_latlong_lookup!$A$1:$F$439,6,FALSE)),0)</f>
        <v>0</v>
      </c>
      <c r="K898">
        <f>VLOOKUP(E898&amp;"*",state_latlong_lookup!$A$1:$D$56,3,FALSE)</f>
        <v>44.5672</v>
      </c>
      <c r="L898">
        <f>VLOOKUP(E898&amp;"*",state_latlong_lookup!$A$1:$D$56,4,FALSE)</f>
        <v>-122.12690000000001</v>
      </c>
      <c r="M898">
        <v>100</v>
      </c>
      <c r="N898" t="str">
        <f t="shared" ref="N898:N961" si="28">IF(M898=100,"Democrat",IF(M898=200,"Republican",IF(M898=328,"Independent")))</f>
        <v>Democrat</v>
      </c>
      <c r="O898" t="s">
        <v>308</v>
      </c>
      <c r="P898">
        <v>-0.38500000000000001</v>
      </c>
      <c r="Q898">
        <v>813500</v>
      </c>
      <c r="R898" t="s">
        <v>1528</v>
      </c>
    </row>
    <row r="899" spans="1:18">
      <c r="A899">
        <v>111</v>
      </c>
      <c r="B899">
        <f>VLOOKUP(A899,year_congress_lookup!$A$1:$B$10,2)</f>
        <v>2010</v>
      </c>
      <c r="C899">
        <v>40703</v>
      </c>
      <c r="D899" s="1" t="s">
        <v>1794</v>
      </c>
      <c r="E899" t="s">
        <v>12</v>
      </c>
      <c r="F899" t="str">
        <f>VLOOKUP(E899&amp;"*",state_latlong_lookup!$A$1:$D$56,2,FALSE)</f>
        <v>PA</v>
      </c>
      <c r="G899" t="str">
        <f>VLOOKUP(E899&amp;"*",state_latlong_lookup!$A$1:$D$56,1,FALSE)</f>
        <v>PENNSYLVANIA</v>
      </c>
      <c r="H899" t="str">
        <f t="shared" ref="H899:H962" si="29">CONCATENATE(A899,"_",F899,"_",D899)</f>
        <v>111_PA_00</v>
      </c>
      <c r="I899">
        <f>IF(B899=2012,IF(D899="00",K899,VLOOKUP(H899,district_latlong_lookup!$A$1:$F$439,5,FALSE)),0)</f>
        <v>0</v>
      </c>
      <c r="J899">
        <f>IF(B899=2012,IF(D899="00",L899,VLOOKUP(H899,district_latlong_lookup!$A$1:$F$439,6,FALSE)),0)</f>
        <v>0</v>
      </c>
      <c r="K899">
        <f>VLOOKUP(E899&amp;"*",state_latlong_lookup!$A$1:$D$56,3,FALSE)</f>
        <v>40.577300000000001</v>
      </c>
      <c r="L899">
        <f>VLOOKUP(E899&amp;"*",state_latlong_lookup!$A$1:$D$56,4,FALSE)</f>
        <v>-77.263999999999996</v>
      </c>
      <c r="M899">
        <v>100</v>
      </c>
      <c r="N899" t="str">
        <f t="shared" si="28"/>
        <v>Democrat</v>
      </c>
      <c r="O899" t="s">
        <v>137</v>
      </c>
      <c r="P899">
        <v>-0.34499999999999997</v>
      </c>
      <c r="Q899">
        <v>32000</v>
      </c>
      <c r="R899" t="s">
        <v>1529</v>
      </c>
    </row>
    <row r="900" spans="1:18">
      <c r="A900">
        <v>111</v>
      </c>
      <c r="B900">
        <f>VLOOKUP(A900,year_congress_lookup!$A$1:$B$10,2)</f>
        <v>2010</v>
      </c>
      <c r="C900">
        <v>14910</v>
      </c>
      <c r="D900" s="1" t="s">
        <v>1794</v>
      </c>
      <c r="E900" t="s">
        <v>12</v>
      </c>
      <c r="F900" t="str">
        <f>VLOOKUP(E900&amp;"*",state_latlong_lookup!$A$1:$D$56,2,FALSE)</f>
        <v>PA</v>
      </c>
      <c r="G900" t="str">
        <f>VLOOKUP(E900&amp;"*",state_latlong_lookup!$A$1:$D$56,1,FALSE)</f>
        <v>PENNSYLVANIA</v>
      </c>
      <c r="H900" t="str">
        <f t="shared" si="29"/>
        <v>111_PA_00</v>
      </c>
      <c r="I900">
        <f>IF(B900=2012,IF(D900="00",K900,VLOOKUP(H900,district_latlong_lookup!$A$1:$F$439,5,FALSE)),0)</f>
        <v>0</v>
      </c>
      <c r="J900">
        <f>IF(B900=2012,IF(D900="00",L900,VLOOKUP(H900,district_latlong_lookup!$A$1:$F$439,6,FALSE)),0)</f>
        <v>0</v>
      </c>
      <c r="K900">
        <f>VLOOKUP(E900&amp;"*",state_latlong_lookup!$A$1:$D$56,3,FALSE)</f>
        <v>40.577300000000001</v>
      </c>
      <c r="L900">
        <f>VLOOKUP(E900&amp;"*",state_latlong_lookup!$A$1:$D$56,4,FALSE)</f>
        <v>-77.263999999999996</v>
      </c>
      <c r="M900">
        <v>200</v>
      </c>
      <c r="N900" t="str">
        <f t="shared" si="28"/>
        <v>Republican</v>
      </c>
      <c r="O900" t="s">
        <v>279</v>
      </c>
      <c r="P900">
        <v>7.9000000000000001E-2</v>
      </c>
      <c r="Q900">
        <v>381000</v>
      </c>
      <c r="R900" t="s">
        <v>1530</v>
      </c>
    </row>
    <row r="901" spans="1:18">
      <c r="A901">
        <v>111</v>
      </c>
      <c r="B901">
        <f>VLOOKUP(A901,year_congress_lookup!$A$1:$B$10,2)</f>
        <v>2010</v>
      </c>
      <c r="C901">
        <v>94910</v>
      </c>
      <c r="D901" s="1" t="s">
        <v>1794</v>
      </c>
      <c r="E901" t="s">
        <v>12</v>
      </c>
      <c r="F901" t="str">
        <f>VLOOKUP(E901&amp;"*",state_latlong_lookup!$A$1:$D$56,2,FALSE)</f>
        <v>PA</v>
      </c>
      <c r="G901" t="str">
        <f>VLOOKUP(E901&amp;"*",state_latlong_lookup!$A$1:$D$56,1,FALSE)</f>
        <v>PENNSYLVANIA</v>
      </c>
      <c r="H901" t="str">
        <f t="shared" si="29"/>
        <v>111_PA_00</v>
      </c>
      <c r="I901">
        <f>IF(B901=2012,IF(D901="00",K901,VLOOKUP(H901,district_latlong_lookup!$A$1:$F$439,5,FALSE)),0)</f>
        <v>0</v>
      </c>
      <c r="J901">
        <f>IF(B901=2012,IF(D901="00",L901,VLOOKUP(H901,district_latlong_lookup!$A$1:$F$439,6,FALSE)),0)</f>
        <v>0</v>
      </c>
      <c r="K901">
        <f>VLOOKUP(E901&amp;"*",state_latlong_lookup!$A$1:$D$56,3,FALSE)</f>
        <v>40.577300000000001</v>
      </c>
      <c r="L901">
        <f>VLOOKUP(E901&amp;"*",state_latlong_lookup!$A$1:$D$56,4,FALSE)</f>
        <v>-77.263999999999996</v>
      </c>
      <c r="M901">
        <v>100</v>
      </c>
      <c r="N901" t="str">
        <f t="shared" si="28"/>
        <v>Democrat</v>
      </c>
      <c r="O901" t="s">
        <v>279</v>
      </c>
      <c r="P901">
        <v>-0.36699999999999999</v>
      </c>
      <c r="Q901">
        <v>870000</v>
      </c>
      <c r="R901" t="s">
        <v>1531</v>
      </c>
    </row>
    <row r="902" spans="1:18">
      <c r="A902">
        <v>111</v>
      </c>
      <c r="B902">
        <f>VLOOKUP(A902,year_congress_lookup!$A$1:$B$10,2)</f>
        <v>2010</v>
      </c>
      <c r="C902">
        <v>40704</v>
      </c>
      <c r="D902" s="1" t="s">
        <v>1794</v>
      </c>
      <c r="E902" t="s">
        <v>13</v>
      </c>
      <c r="F902" t="str">
        <f>VLOOKUP(E902&amp;"*",state_latlong_lookup!$A$1:$D$56,2,FALSE)</f>
        <v>RI</v>
      </c>
      <c r="G902" t="str">
        <f>VLOOKUP(E902&amp;"*",state_latlong_lookup!$A$1:$D$56,1,FALSE)</f>
        <v>RHODE ISLAND</v>
      </c>
      <c r="H902" t="str">
        <f t="shared" si="29"/>
        <v>111_RI_00</v>
      </c>
      <c r="I902">
        <f>IF(B902=2012,IF(D902="00",K902,VLOOKUP(H902,district_latlong_lookup!$A$1:$F$439,5,FALSE)),0)</f>
        <v>0</v>
      </c>
      <c r="J902">
        <f>IF(B902=2012,IF(D902="00",L902,VLOOKUP(H902,district_latlong_lookup!$A$1:$F$439,6,FALSE)),0)</f>
        <v>0</v>
      </c>
      <c r="K902">
        <f>VLOOKUP(E902&amp;"*",state_latlong_lookup!$A$1:$D$56,3,FALSE)</f>
        <v>41.677199999999999</v>
      </c>
      <c r="L902">
        <f>VLOOKUP(E902&amp;"*",state_latlong_lookup!$A$1:$D$56,4,FALSE)</f>
        <v>-71.510099999999994</v>
      </c>
      <c r="M902">
        <v>100</v>
      </c>
      <c r="N902" t="str">
        <f t="shared" si="28"/>
        <v>Democrat</v>
      </c>
      <c r="O902" t="s">
        <v>371</v>
      </c>
      <c r="P902">
        <v>-0.51600000000000001</v>
      </c>
      <c r="Q902">
        <v>7877500</v>
      </c>
      <c r="R902" t="s">
        <v>1532</v>
      </c>
    </row>
    <row r="903" spans="1:18">
      <c r="A903">
        <v>111</v>
      </c>
      <c r="B903">
        <f>VLOOKUP(A903,year_congress_lookup!$A$1:$B$10,2)</f>
        <v>2010</v>
      </c>
      <c r="C903">
        <v>29142</v>
      </c>
      <c r="D903" s="1" t="s">
        <v>1794</v>
      </c>
      <c r="E903" t="s">
        <v>13</v>
      </c>
      <c r="F903" t="str">
        <f>VLOOKUP(E903&amp;"*",state_latlong_lookup!$A$1:$D$56,2,FALSE)</f>
        <v>RI</v>
      </c>
      <c r="G903" t="str">
        <f>VLOOKUP(E903&amp;"*",state_latlong_lookup!$A$1:$D$56,1,FALSE)</f>
        <v>RHODE ISLAND</v>
      </c>
      <c r="H903" t="str">
        <f t="shared" si="29"/>
        <v>111_RI_00</v>
      </c>
      <c r="I903">
        <f>IF(B903=2012,IF(D903="00",K903,VLOOKUP(H903,district_latlong_lookup!$A$1:$F$439,5,FALSE)),0)</f>
        <v>0</v>
      </c>
      <c r="J903">
        <f>IF(B903=2012,IF(D903="00",L903,VLOOKUP(H903,district_latlong_lookup!$A$1:$F$439,6,FALSE)),0)</f>
        <v>0</v>
      </c>
      <c r="K903">
        <f>VLOOKUP(E903&amp;"*",state_latlong_lookup!$A$1:$D$56,3,FALSE)</f>
        <v>41.677199999999999</v>
      </c>
      <c r="L903">
        <f>VLOOKUP(E903&amp;"*",state_latlong_lookup!$A$1:$D$56,4,FALSE)</f>
        <v>-71.510099999999994</v>
      </c>
      <c r="M903">
        <v>100</v>
      </c>
      <c r="N903" t="str">
        <f t="shared" si="28"/>
        <v>Democrat</v>
      </c>
      <c r="O903" t="s">
        <v>159</v>
      </c>
      <c r="P903">
        <v>-0.48099999999999998</v>
      </c>
      <c r="Q903">
        <v>1104000</v>
      </c>
      <c r="R903" t="s">
        <v>1533</v>
      </c>
    </row>
    <row r="904" spans="1:18">
      <c r="A904">
        <v>111</v>
      </c>
      <c r="B904">
        <f>VLOOKUP(A904,year_congress_lookup!$A$1:$B$10,2)</f>
        <v>2010</v>
      </c>
      <c r="C904">
        <v>29936</v>
      </c>
      <c r="D904" s="1" t="s">
        <v>1794</v>
      </c>
      <c r="E904" t="s">
        <v>15</v>
      </c>
      <c r="F904" t="str">
        <f>VLOOKUP(E904&amp;"*",state_latlong_lookup!$A$1:$D$56,2,FALSE)</f>
        <v>SC</v>
      </c>
      <c r="G904" t="str">
        <f>VLOOKUP(E904&amp;"*",state_latlong_lookup!$A$1:$D$56,1,FALSE)</f>
        <v>SOUTH CAROLINA</v>
      </c>
      <c r="H904" t="str">
        <f t="shared" si="29"/>
        <v>111_SC_00</v>
      </c>
      <c r="I904">
        <f>IF(B904=2012,IF(D904="00",K904,VLOOKUP(H904,district_latlong_lookup!$A$1:$F$439,5,FALSE)),0)</f>
        <v>0</v>
      </c>
      <c r="J904">
        <f>IF(B904=2012,IF(D904="00",L904,VLOOKUP(H904,district_latlong_lookup!$A$1:$F$439,6,FALSE)),0)</f>
        <v>0</v>
      </c>
      <c r="K904">
        <f>VLOOKUP(E904&amp;"*",state_latlong_lookup!$A$1:$D$56,3,FALSE)</f>
        <v>33.819099999999999</v>
      </c>
      <c r="L904">
        <f>VLOOKUP(E904&amp;"*",state_latlong_lookup!$A$1:$D$56,4,FALSE)</f>
        <v>-80.906599999999997</v>
      </c>
      <c r="M904">
        <v>200</v>
      </c>
      <c r="N904" t="str">
        <f t="shared" si="28"/>
        <v>Republican</v>
      </c>
      <c r="O904" t="s">
        <v>364</v>
      </c>
      <c r="P904">
        <v>0.9</v>
      </c>
      <c r="Q904">
        <v>785000</v>
      </c>
      <c r="R904" t="s">
        <v>1534</v>
      </c>
    </row>
    <row r="905" spans="1:18">
      <c r="A905">
        <v>111</v>
      </c>
      <c r="B905">
        <f>VLOOKUP(A905,year_congress_lookup!$A$1:$B$10,2)</f>
        <v>2010</v>
      </c>
      <c r="C905">
        <v>29566</v>
      </c>
      <c r="D905" s="1" t="s">
        <v>1794</v>
      </c>
      <c r="E905" t="s">
        <v>15</v>
      </c>
      <c r="F905" t="str">
        <f>VLOOKUP(E905&amp;"*",state_latlong_lookup!$A$1:$D$56,2,FALSE)</f>
        <v>SC</v>
      </c>
      <c r="G905" t="str">
        <f>VLOOKUP(E905&amp;"*",state_latlong_lookup!$A$1:$D$56,1,FALSE)</f>
        <v>SOUTH CAROLINA</v>
      </c>
      <c r="H905" t="str">
        <f t="shared" si="29"/>
        <v>111_SC_00</v>
      </c>
      <c r="I905">
        <f>IF(B905=2012,IF(D905="00",K905,VLOOKUP(H905,district_latlong_lookup!$A$1:$F$439,5,FALSE)),0)</f>
        <v>0</v>
      </c>
      <c r="J905">
        <f>IF(B905=2012,IF(D905="00",L905,VLOOKUP(H905,district_latlong_lookup!$A$1:$F$439,6,FALSE)),0)</f>
        <v>0</v>
      </c>
      <c r="K905">
        <f>VLOOKUP(E905&amp;"*",state_latlong_lookup!$A$1:$D$56,3,FALSE)</f>
        <v>33.819099999999999</v>
      </c>
      <c r="L905">
        <f>VLOOKUP(E905&amp;"*",state_latlong_lookup!$A$1:$D$56,4,FALSE)</f>
        <v>-80.906599999999997</v>
      </c>
      <c r="M905">
        <v>200</v>
      </c>
      <c r="N905" t="str">
        <f t="shared" si="28"/>
        <v>Republican</v>
      </c>
      <c r="O905" t="s">
        <v>72</v>
      </c>
      <c r="P905">
        <v>0.44800000000000001</v>
      </c>
      <c r="Q905">
        <v>1127500</v>
      </c>
      <c r="R905" t="s">
        <v>1535</v>
      </c>
    </row>
    <row r="906" spans="1:18">
      <c r="A906">
        <v>111</v>
      </c>
      <c r="B906">
        <f>VLOOKUP(A906,year_congress_lookup!$A$1:$B$10,2)</f>
        <v>2010</v>
      </c>
      <c r="C906">
        <v>29754</v>
      </c>
      <c r="D906" s="1" t="s">
        <v>1794</v>
      </c>
      <c r="E906" t="s">
        <v>129</v>
      </c>
      <c r="F906" t="str">
        <f>VLOOKUP(E906&amp;"*",state_latlong_lookup!$A$1:$D$56,2,FALSE)</f>
        <v>SD</v>
      </c>
      <c r="G906" t="str">
        <f>VLOOKUP(E906&amp;"*",state_latlong_lookup!$A$1:$D$56,1,FALSE)</f>
        <v>SOUTH DAKOTA</v>
      </c>
      <c r="H906" t="str">
        <f t="shared" si="29"/>
        <v>111_SD_00</v>
      </c>
      <c r="I906">
        <f>IF(B906=2012,IF(D906="00",K906,VLOOKUP(H906,district_latlong_lookup!$A$1:$F$439,5,FALSE)),0)</f>
        <v>0</v>
      </c>
      <c r="J906">
        <f>IF(B906=2012,IF(D906="00",L906,VLOOKUP(H906,district_latlong_lookup!$A$1:$F$439,6,FALSE)),0)</f>
        <v>0</v>
      </c>
      <c r="K906">
        <f>VLOOKUP(E906&amp;"*",state_latlong_lookup!$A$1:$D$56,3,FALSE)</f>
        <v>44.285299999999999</v>
      </c>
      <c r="L906">
        <f>VLOOKUP(E906&amp;"*",state_latlong_lookup!$A$1:$D$56,4,FALSE)</f>
        <v>-99.463200000000001</v>
      </c>
      <c r="M906">
        <v>200</v>
      </c>
      <c r="N906" t="str">
        <f t="shared" si="28"/>
        <v>Republican</v>
      </c>
      <c r="O906" t="s">
        <v>365</v>
      </c>
      <c r="P906">
        <v>0.48299999999999998</v>
      </c>
      <c r="Q906">
        <v>1208500</v>
      </c>
      <c r="R906" t="s">
        <v>1536</v>
      </c>
    </row>
    <row r="907" spans="1:18">
      <c r="A907">
        <v>111</v>
      </c>
      <c r="B907">
        <f>VLOOKUP(A907,year_congress_lookup!$A$1:$B$10,2)</f>
        <v>2010</v>
      </c>
      <c r="C907">
        <v>15425</v>
      </c>
      <c r="D907" s="1" t="s">
        <v>1794</v>
      </c>
      <c r="E907" t="s">
        <v>129</v>
      </c>
      <c r="F907" t="str">
        <f>VLOOKUP(E907&amp;"*",state_latlong_lookup!$A$1:$D$56,2,FALSE)</f>
        <v>SD</v>
      </c>
      <c r="G907" t="str">
        <f>VLOOKUP(E907&amp;"*",state_latlong_lookup!$A$1:$D$56,1,FALSE)</f>
        <v>SOUTH DAKOTA</v>
      </c>
      <c r="H907" t="str">
        <f t="shared" si="29"/>
        <v>111_SD_00</v>
      </c>
      <c r="I907">
        <f>IF(B907=2012,IF(D907="00",K907,VLOOKUP(H907,district_latlong_lookup!$A$1:$F$439,5,FALSE)),0)</f>
        <v>0</v>
      </c>
      <c r="J907">
        <f>IF(B907=2012,IF(D907="00",L907,VLOOKUP(H907,district_latlong_lookup!$A$1:$F$439,6,FALSE)),0)</f>
        <v>0</v>
      </c>
      <c r="K907">
        <f>VLOOKUP(E907&amp;"*",state_latlong_lookup!$A$1:$D$56,3,FALSE)</f>
        <v>44.285299999999999</v>
      </c>
      <c r="L907">
        <f>VLOOKUP(E907&amp;"*",state_latlong_lookup!$A$1:$D$56,4,FALSE)</f>
        <v>-99.463200000000001</v>
      </c>
      <c r="M907">
        <v>100</v>
      </c>
      <c r="N907" t="str">
        <f t="shared" si="28"/>
        <v>Democrat</v>
      </c>
      <c r="O907" t="s">
        <v>1</v>
      </c>
      <c r="P907">
        <v>-0.317</v>
      </c>
      <c r="Q907">
        <v>1170000</v>
      </c>
      <c r="R907" t="s">
        <v>1537</v>
      </c>
    </row>
    <row r="908" spans="1:18">
      <c r="A908">
        <v>111</v>
      </c>
      <c r="B908">
        <f>VLOOKUP(A908,year_congress_lookup!$A$1:$B$10,2)</f>
        <v>2010</v>
      </c>
      <c r="C908">
        <v>40705</v>
      </c>
      <c r="D908" s="1" t="s">
        <v>1794</v>
      </c>
      <c r="E908" t="s">
        <v>36</v>
      </c>
      <c r="F908" t="str">
        <f>VLOOKUP(E908&amp;"*",state_latlong_lookup!$A$1:$D$56,2,FALSE)</f>
        <v>TN</v>
      </c>
      <c r="G908" t="str">
        <f>VLOOKUP(E908&amp;"*",state_latlong_lookup!$A$1:$D$56,1,FALSE)</f>
        <v>TENNESSEE</v>
      </c>
      <c r="H908" t="str">
        <f t="shared" si="29"/>
        <v>111_TN_00</v>
      </c>
      <c r="I908">
        <f>IF(B908=2012,IF(D908="00",K908,VLOOKUP(H908,district_latlong_lookup!$A$1:$F$439,5,FALSE)),0)</f>
        <v>0</v>
      </c>
      <c r="J908">
        <f>IF(B908=2012,IF(D908="00",L908,VLOOKUP(H908,district_latlong_lookup!$A$1:$F$439,6,FALSE)),0)</f>
        <v>0</v>
      </c>
      <c r="K908">
        <f>VLOOKUP(E908&amp;"*",state_latlong_lookup!$A$1:$D$56,3,FALSE)</f>
        <v>35.744900000000001</v>
      </c>
      <c r="L908">
        <f>VLOOKUP(E908&amp;"*",state_latlong_lookup!$A$1:$D$56,4,FALSE)</f>
        <v>-86.748900000000006</v>
      </c>
      <c r="M908">
        <v>200</v>
      </c>
      <c r="N908" t="str">
        <f t="shared" si="28"/>
        <v>Republican</v>
      </c>
      <c r="O908" t="s">
        <v>372</v>
      </c>
      <c r="P908">
        <v>0.39700000000000002</v>
      </c>
      <c r="Q908">
        <v>1053000</v>
      </c>
      <c r="R908" t="s">
        <v>1538</v>
      </c>
    </row>
    <row r="909" spans="1:18">
      <c r="A909">
        <v>111</v>
      </c>
      <c r="B909">
        <f>VLOOKUP(A909,year_congress_lookup!$A$1:$B$10,2)</f>
        <v>2010</v>
      </c>
      <c r="C909">
        <v>40304</v>
      </c>
      <c r="D909" s="1" t="s">
        <v>1794</v>
      </c>
      <c r="E909" t="s">
        <v>36</v>
      </c>
      <c r="F909" t="str">
        <f>VLOOKUP(E909&amp;"*",state_latlong_lookup!$A$1:$D$56,2,FALSE)</f>
        <v>TN</v>
      </c>
      <c r="G909" t="str">
        <f>VLOOKUP(E909&amp;"*",state_latlong_lookup!$A$1:$D$56,1,FALSE)</f>
        <v>TENNESSEE</v>
      </c>
      <c r="H909" t="str">
        <f t="shared" si="29"/>
        <v>111_TN_00</v>
      </c>
      <c r="I909">
        <f>IF(B909=2012,IF(D909="00",K909,VLOOKUP(H909,district_latlong_lookup!$A$1:$F$439,5,FALSE)),0)</f>
        <v>0</v>
      </c>
      <c r="J909">
        <f>IF(B909=2012,IF(D909="00",L909,VLOOKUP(H909,district_latlong_lookup!$A$1:$F$439,6,FALSE)),0)</f>
        <v>0</v>
      </c>
      <c r="K909">
        <f>VLOOKUP(E909&amp;"*",state_latlong_lookup!$A$1:$D$56,3,FALSE)</f>
        <v>35.744900000000001</v>
      </c>
      <c r="L909">
        <f>VLOOKUP(E909&amp;"*",state_latlong_lookup!$A$1:$D$56,4,FALSE)</f>
        <v>-86.748900000000006</v>
      </c>
      <c r="M909">
        <v>200</v>
      </c>
      <c r="N909" t="str">
        <f t="shared" si="28"/>
        <v>Republican</v>
      </c>
      <c r="O909" t="s">
        <v>355</v>
      </c>
      <c r="P909">
        <v>0.309</v>
      </c>
      <c r="Q909">
        <v>10000</v>
      </c>
    </row>
    <row r="910" spans="1:18">
      <c r="A910">
        <v>111</v>
      </c>
      <c r="B910">
        <f>VLOOKUP(A910,year_congress_lookup!$A$1:$B$10,2)</f>
        <v>2010</v>
      </c>
      <c r="C910">
        <v>40305</v>
      </c>
      <c r="D910" s="1" t="s">
        <v>1794</v>
      </c>
      <c r="E910" t="s">
        <v>82</v>
      </c>
      <c r="F910" t="str">
        <f>VLOOKUP(E910&amp;"*",state_latlong_lookup!$A$1:$D$56,2,FALSE)</f>
        <v>TX</v>
      </c>
      <c r="G910" t="str">
        <f>VLOOKUP(E910&amp;"*",state_latlong_lookup!$A$1:$D$56,1,FALSE)</f>
        <v>TEXAS</v>
      </c>
      <c r="H910" t="str">
        <f t="shared" si="29"/>
        <v>111_TX_00</v>
      </c>
      <c r="I910">
        <f>IF(B910=2012,IF(D910="00",K910,VLOOKUP(H910,district_latlong_lookup!$A$1:$F$439,5,FALSE)),0)</f>
        <v>0</v>
      </c>
      <c r="J910">
        <f>IF(B910=2012,IF(D910="00",L910,VLOOKUP(H910,district_latlong_lookup!$A$1:$F$439,6,FALSE)),0)</f>
        <v>0</v>
      </c>
      <c r="K910">
        <f>VLOOKUP(E910&amp;"*",state_latlong_lookup!$A$1:$D$56,3,FALSE)</f>
        <v>31.106000000000002</v>
      </c>
      <c r="L910">
        <f>VLOOKUP(E910&amp;"*",state_latlong_lookup!$A$1:$D$56,4,FALSE)</f>
        <v>-97.647499999999994</v>
      </c>
      <c r="M910">
        <v>200</v>
      </c>
      <c r="N910" t="str">
        <f t="shared" si="28"/>
        <v>Republican</v>
      </c>
      <c r="O910" t="s">
        <v>356</v>
      </c>
      <c r="P910">
        <v>0.56499999999999995</v>
      </c>
      <c r="Q910">
        <v>354500</v>
      </c>
      <c r="R910" t="s">
        <v>1539</v>
      </c>
    </row>
    <row r="911" spans="1:18">
      <c r="A911">
        <v>111</v>
      </c>
      <c r="B911">
        <f>VLOOKUP(A911,year_congress_lookup!$A$1:$B$10,2)</f>
        <v>2010</v>
      </c>
      <c r="C911">
        <v>49306</v>
      </c>
      <c r="D911" s="1" t="s">
        <v>1794</v>
      </c>
      <c r="E911" t="s">
        <v>82</v>
      </c>
      <c r="F911" t="str">
        <f>VLOOKUP(E911&amp;"*",state_latlong_lookup!$A$1:$D$56,2,FALSE)</f>
        <v>TX</v>
      </c>
      <c r="G911" t="str">
        <f>VLOOKUP(E911&amp;"*",state_latlong_lookup!$A$1:$D$56,1,FALSE)</f>
        <v>TEXAS</v>
      </c>
      <c r="H911" t="str">
        <f t="shared" si="29"/>
        <v>111_TX_00</v>
      </c>
      <c r="I911">
        <f>IF(B911=2012,IF(D911="00",K911,VLOOKUP(H911,district_latlong_lookup!$A$1:$F$439,5,FALSE)),0)</f>
        <v>0</v>
      </c>
      <c r="J911">
        <f>IF(B911=2012,IF(D911="00",L911,VLOOKUP(H911,district_latlong_lookup!$A$1:$F$439,6,FALSE)),0)</f>
        <v>0</v>
      </c>
      <c r="K911">
        <f>VLOOKUP(E911&amp;"*",state_latlong_lookup!$A$1:$D$56,3,FALSE)</f>
        <v>31.106000000000002</v>
      </c>
      <c r="L911">
        <f>VLOOKUP(E911&amp;"*",state_latlong_lookup!$A$1:$D$56,4,FALSE)</f>
        <v>-97.647499999999994</v>
      </c>
      <c r="M911">
        <v>200</v>
      </c>
      <c r="N911" t="str">
        <f t="shared" si="28"/>
        <v>Republican</v>
      </c>
      <c r="O911" t="s">
        <v>297</v>
      </c>
      <c r="P911">
        <v>0.39</v>
      </c>
      <c r="Q911">
        <v>561000</v>
      </c>
      <c r="R911" t="s">
        <v>1540</v>
      </c>
    </row>
    <row r="912" spans="1:18">
      <c r="A912">
        <v>111</v>
      </c>
      <c r="B912">
        <f>VLOOKUP(A912,year_congress_lookup!$A$1:$B$10,2)</f>
        <v>2010</v>
      </c>
      <c r="C912">
        <v>49307</v>
      </c>
      <c r="D912" s="1" t="s">
        <v>1794</v>
      </c>
      <c r="E912" t="s">
        <v>142</v>
      </c>
      <c r="F912" t="str">
        <f>VLOOKUP(E912&amp;"*",state_latlong_lookup!$A$1:$D$56,2,FALSE)</f>
        <v>UT</v>
      </c>
      <c r="G912" t="str">
        <f>VLOOKUP(E912&amp;"*",state_latlong_lookup!$A$1:$D$56,1,FALSE)</f>
        <v>UTAH</v>
      </c>
      <c r="H912" t="str">
        <f t="shared" si="29"/>
        <v>111_UT_00</v>
      </c>
      <c r="I912">
        <f>IF(B912=2012,IF(D912="00",K912,VLOOKUP(H912,district_latlong_lookup!$A$1:$F$439,5,FALSE)),0)</f>
        <v>0</v>
      </c>
      <c r="J912">
        <f>IF(B912=2012,IF(D912="00",L912,VLOOKUP(H912,district_latlong_lookup!$A$1:$F$439,6,FALSE)),0)</f>
        <v>0</v>
      </c>
      <c r="K912">
        <f>VLOOKUP(E912&amp;"*",state_latlong_lookup!$A$1:$D$56,3,FALSE)</f>
        <v>40.113500000000002</v>
      </c>
      <c r="L912">
        <f>VLOOKUP(E912&amp;"*",state_latlong_lookup!$A$1:$D$56,4,FALSE)</f>
        <v>-111.8535</v>
      </c>
      <c r="M912">
        <v>200</v>
      </c>
      <c r="N912" t="str">
        <f t="shared" si="28"/>
        <v>Republican</v>
      </c>
      <c r="O912" t="s">
        <v>189</v>
      </c>
      <c r="P912">
        <v>0.35199999999999998</v>
      </c>
      <c r="Q912">
        <v>199500</v>
      </c>
      <c r="R912" t="s">
        <v>1541</v>
      </c>
    </row>
    <row r="913" spans="1:18">
      <c r="A913">
        <v>111</v>
      </c>
      <c r="B913">
        <f>VLOOKUP(A913,year_congress_lookup!$A$1:$B$10,2)</f>
        <v>2010</v>
      </c>
      <c r="C913">
        <v>14503</v>
      </c>
      <c r="D913" s="1" t="s">
        <v>1794</v>
      </c>
      <c r="E913" t="s">
        <v>142</v>
      </c>
      <c r="F913" t="str">
        <f>VLOOKUP(E913&amp;"*",state_latlong_lookup!$A$1:$D$56,2,FALSE)</f>
        <v>UT</v>
      </c>
      <c r="G913" t="str">
        <f>VLOOKUP(E913&amp;"*",state_latlong_lookup!$A$1:$D$56,1,FALSE)</f>
        <v>UTAH</v>
      </c>
      <c r="H913" t="str">
        <f t="shared" si="29"/>
        <v>111_UT_00</v>
      </c>
      <c r="I913">
        <f>IF(B913=2012,IF(D913="00",K913,VLOOKUP(H913,district_latlong_lookup!$A$1:$F$439,5,FALSE)),0)</f>
        <v>0</v>
      </c>
      <c r="J913">
        <f>IF(B913=2012,IF(D913="00",L913,VLOOKUP(H913,district_latlong_lookup!$A$1:$F$439,6,FALSE)),0)</f>
        <v>0</v>
      </c>
      <c r="K913">
        <f>VLOOKUP(E913&amp;"*",state_latlong_lookup!$A$1:$D$56,3,FALSE)</f>
        <v>40.113500000000002</v>
      </c>
      <c r="L913">
        <f>VLOOKUP(E913&amp;"*",state_latlong_lookup!$A$1:$D$56,4,FALSE)</f>
        <v>-111.8535</v>
      </c>
      <c r="M913">
        <v>200</v>
      </c>
      <c r="N913" t="str">
        <f t="shared" si="28"/>
        <v>Republican</v>
      </c>
      <c r="O913" t="s">
        <v>168</v>
      </c>
      <c r="P913">
        <v>0.372</v>
      </c>
      <c r="Q913">
        <v>10000</v>
      </c>
      <c r="R913" t="s">
        <v>1542</v>
      </c>
    </row>
    <row r="914" spans="1:18">
      <c r="A914">
        <v>111</v>
      </c>
      <c r="B914">
        <f>VLOOKUP(A914,year_congress_lookup!$A$1:$B$10,2)</f>
        <v>2010</v>
      </c>
      <c r="C914">
        <v>29147</v>
      </c>
      <c r="D914" s="1" t="s">
        <v>1794</v>
      </c>
      <c r="E914" t="s">
        <v>21</v>
      </c>
      <c r="F914" t="str">
        <f>VLOOKUP(E914&amp;"*",state_latlong_lookup!$A$1:$D$56,2,FALSE)</f>
        <v>VT</v>
      </c>
      <c r="G914" t="str">
        <f>VLOOKUP(E914&amp;"*",state_latlong_lookup!$A$1:$D$56,1,FALSE)</f>
        <v>VERMONT</v>
      </c>
      <c r="H914" t="str">
        <f t="shared" si="29"/>
        <v>111_VT_00</v>
      </c>
      <c r="I914">
        <f>IF(B914=2012,IF(D914="00",K914,VLOOKUP(H914,district_latlong_lookup!$A$1:$F$439,5,FALSE)),0)</f>
        <v>0</v>
      </c>
      <c r="J914">
        <f>IF(B914=2012,IF(D914="00",L914,VLOOKUP(H914,district_latlong_lookup!$A$1:$F$439,6,FALSE)),0)</f>
        <v>0</v>
      </c>
      <c r="K914">
        <f>VLOOKUP(E914&amp;"*",state_latlong_lookup!$A$1:$D$56,3,FALSE)</f>
        <v>44.040700000000001</v>
      </c>
      <c r="L914">
        <f>VLOOKUP(E914&amp;"*",state_latlong_lookup!$A$1:$D$56,4,FALSE)</f>
        <v>-72.709299999999999</v>
      </c>
      <c r="M914">
        <v>328</v>
      </c>
      <c r="N914" t="str">
        <f t="shared" si="28"/>
        <v>Independent</v>
      </c>
      <c r="O914" t="s">
        <v>136</v>
      </c>
      <c r="P914">
        <v>-0.64300000000000002</v>
      </c>
      <c r="Q914">
        <v>10000</v>
      </c>
    </row>
    <row r="915" spans="1:18">
      <c r="A915">
        <v>111</v>
      </c>
      <c r="B915">
        <f>VLOOKUP(A915,year_congress_lookup!$A$1:$B$10,2)</f>
        <v>2010</v>
      </c>
      <c r="C915">
        <v>14307</v>
      </c>
      <c r="D915" s="1" t="s">
        <v>1794</v>
      </c>
      <c r="E915" t="s">
        <v>21</v>
      </c>
      <c r="F915" t="str">
        <f>VLOOKUP(E915&amp;"*",state_latlong_lookup!$A$1:$D$56,2,FALSE)</f>
        <v>VT</v>
      </c>
      <c r="G915" t="str">
        <f>VLOOKUP(E915&amp;"*",state_latlong_lookup!$A$1:$D$56,1,FALSE)</f>
        <v>VERMONT</v>
      </c>
      <c r="H915" t="str">
        <f t="shared" si="29"/>
        <v>111_VT_00</v>
      </c>
      <c r="I915">
        <f>IF(B915=2012,IF(D915="00",K915,VLOOKUP(H915,district_latlong_lookup!$A$1:$F$439,5,FALSE)),0)</f>
        <v>0</v>
      </c>
      <c r="J915">
        <f>IF(B915=2012,IF(D915="00",L915,VLOOKUP(H915,district_latlong_lookup!$A$1:$F$439,6,FALSE)),0)</f>
        <v>0</v>
      </c>
      <c r="K915">
        <f>VLOOKUP(E915&amp;"*",state_latlong_lookup!$A$1:$D$56,3,FALSE)</f>
        <v>44.040700000000001</v>
      </c>
      <c r="L915">
        <f>VLOOKUP(E915&amp;"*",state_latlong_lookup!$A$1:$D$56,4,FALSE)</f>
        <v>-72.709299999999999</v>
      </c>
      <c r="M915">
        <v>100</v>
      </c>
      <c r="N915" t="str">
        <f t="shared" si="28"/>
        <v>Democrat</v>
      </c>
      <c r="O915" t="s">
        <v>187</v>
      </c>
      <c r="P915">
        <v>-0.44600000000000001</v>
      </c>
      <c r="Q915">
        <v>496000</v>
      </c>
      <c r="R915" t="s">
        <v>1543</v>
      </c>
    </row>
    <row r="916" spans="1:18">
      <c r="A916">
        <v>111</v>
      </c>
      <c r="B916">
        <f>VLOOKUP(A916,year_congress_lookup!$A$1:$B$10,2)</f>
        <v>2010</v>
      </c>
      <c r="C916">
        <v>40706</v>
      </c>
      <c r="D916" s="1" t="s">
        <v>1794</v>
      </c>
      <c r="E916" t="s">
        <v>16</v>
      </c>
      <c r="F916" t="str">
        <f>VLOOKUP(E916&amp;"*",state_latlong_lookup!$A$1:$D$56,2,FALSE)</f>
        <v>VA</v>
      </c>
      <c r="G916" t="str">
        <f>VLOOKUP(E916&amp;"*",state_latlong_lookup!$A$1:$D$56,1,FALSE)</f>
        <v>VIRGINIA</v>
      </c>
      <c r="H916" t="str">
        <f t="shared" si="29"/>
        <v>111_VA_00</v>
      </c>
      <c r="I916">
        <f>IF(B916=2012,IF(D916="00",K916,VLOOKUP(H916,district_latlong_lookup!$A$1:$F$439,5,FALSE)),0)</f>
        <v>0</v>
      </c>
      <c r="J916">
        <f>IF(B916=2012,IF(D916="00",L916,VLOOKUP(H916,district_latlong_lookup!$A$1:$F$439,6,FALSE)),0)</f>
        <v>0</v>
      </c>
      <c r="K916">
        <f>VLOOKUP(E916&amp;"*",state_latlong_lookup!$A$1:$D$56,3,FALSE)</f>
        <v>37.768000000000001</v>
      </c>
      <c r="L916">
        <f>VLOOKUP(E916&amp;"*",state_latlong_lookup!$A$1:$D$56,4,FALSE)</f>
        <v>-78.205699999999993</v>
      </c>
      <c r="M916">
        <v>100</v>
      </c>
      <c r="N916" t="str">
        <f t="shared" si="28"/>
        <v>Democrat</v>
      </c>
      <c r="O916" t="s">
        <v>373</v>
      </c>
      <c r="P916">
        <v>-0.20799999999999999</v>
      </c>
      <c r="Q916">
        <v>359000</v>
      </c>
      <c r="R916" t="s">
        <v>1544</v>
      </c>
    </row>
    <row r="917" spans="1:18">
      <c r="A917">
        <v>111</v>
      </c>
      <c r="B917">
        <f>VLOOKUP(A917,year_congress_lookup!$A$1:$B$10,2)</f>
        <v>2010</v>
      </c>
      <c r="C917">
        <v>40909</v>
      </c>
      <c r="D917" s="1" t="s">
        <v>1794</v>
      </c>
      <c r="E917" t="s">
        <v>16</v>
      </c>
      <c r="F917" t="str">
        <f>VLOOKUP(E917&amp;"*",state_latlong_lookup!$A$1:$D$56,2,FALSE)</f>
        <v>VA</v>
      </c>
      <c r="G917" t="str">
        <f>VLOOKUP(E917&amp;"*",state_latlong_lookup!$A$1:$D$56,1,FALSE)</f>
        <v>VIRGINIA</v>
      </c>
      <c r="H917" t="str">
        <f t="shared" si="29"/>
        <v>111_VA_00</v>
      </c>
      <c r="I917">
        <f>IF(B917=2012,IF(D917="00",K917,VLOOKUP(H917,district_latlong_lookup!$A$1:$F$439,5,FALSE)),0)</f>
        <v>0</v>
      </c>
      <c r="J917">
        <f>IF(B917=2012,IF(D917="00",L917,VLOOKUP(H917,district_latlong_lookup!$A$1:$F$439,6,FALSE)),0)</f>
        <v>0</v>
      </c>
      <c r="K917">
        <f>VLOOKUP(E917&amp;"*",state_latlong_lookup!$A$1:$D$56,3,FALSE)</f>
        <v>37.768000000000001</v>
      </c>
      <c r="L917">
        <f>VLOOKUP(E917&amp;"*",state_latlong_lookup!$A$1:$D$56,4,FALSE)</f>
        <v>-78.205699999999993</v>
      </c>
      <c r="M917">
        <v>100</v>
      </c>
      <c r="N917" t="str">
        <f t="shared" si="28"/>
        <v>Democrat</v>
      </c>
      <c r="O917" t="s">
        <v>112</v>
      </c>
      <c r="P917">
        <v>-0.254</v>
      </c>
      <c r="Q917">
        <v>549000</v>
      </c>
      <c r="R917" t="s">
        <v>1545</v>
      </c>
    </row>
    <row r="918" spans="1:18">
      <c r="A918">
        <v>111</v>
      </c>
      <c r="B918">
        <f>VLOOKUP(A918,year_congress_lookup!$A$1:$B$10,2)</f>
        <v>2010</v>
      </c>
      <c r="C918">
        <v>39310</v>
      </c>
      <c r="D918" s="1" t="s">
        <v>1794</v>
      </c>
      <c r="E918" t="s">
        <v>130</v>
      </c>
      <c r="F918" t="str">
        <f>VLOOKUP(E918&amp;"*",state_latlong_lookup!$A$1:$D$56,2,FALSE)</f>
        <v>WA</v>
      </c>
      <c r="G918" t="str">
        <f>VLOOKUP(E918&amp;"*",state_latlong_lookup!$A$1:$D$56,1,FALSE)</f>
        <v>WASHINGTON</v>
      </c>
      <c r="H918" t="str">
        <f t="shared" si="29"/>
        <v>111_WA_00</v>
      </c>
      <c r="I918">
        <f>IF(B918=2012,IF(D918="00",K918,VLOOKUP(H918,district_latlong_lookup!$A$1:$F$439,5,FALSE)),0)</f>
        <v>0</v>
      </c>
      <c r="J918">
        <f>IF(B918=2012,IF(D918="00",L918,VLOOKUP(H918,district_latlong_lookup!$A$1:$F$439,6,FALSE)),0)</f>
        <v>0</v>
      </c>
      <c r="K918">
        <f>VLOOKUP(E918&amp;"*",state_latlong_lookup!$A$1:$D$56,3,FALSE)</f>
        <v>47.3917</v>
      </c>
      <c r="L918">
        <f>VLOOKUP(E918&amp;"*",state_latlong_lookup!$A$1:$D$56,4,FALSE)</f>
        <v>-121.57080000000001</v>
      </c>
      <c r="M918">
        <v>100</v>
      </c>
      <c r="N918" t="str">
        <f t="shared" si="28"/>
        <v>Democrat</v>
      </c>
      <c r="O918" t="s">
        <v>347</v>
      </c>
      <c r="P918">
        <v>-0.35199999999999998</v>
      </c>
      <c r="Q918">
        <v>812000</v>
      </c>
      <c r="R918" t="s">
        <v>1546</v>
      </c>
    </row>
    <row r="919" spans="1:18">
      <c r="A919">
        <v>111</v>
      </c>
      <c r="B919">
        <f>VLOOKUP(A919,year_congress_lookup!$A$1:$B$10,2)</f>
        <v>2010</v>
      </c>
      <c r="C919">
        <v>49308</v>
      </c>
      <c r="D919" s="1" t="s">
        <v>1794</v>
      </c>
      <c r="E919" t="s">
        <v>130</v>
      </c>
      <c r="F919" t="str">
        <f>VLOOKUP(E919&amp;"*",state_latlong_lookup!$A$1:$D$56,2,FALSE)</f>
        <v>WA</v>
      </c>
      <c r="G919" t="str">
        <f>VLOOKUP(E919&amp;"*",state_latlong_lookup!$A$1:$D$56,1,FALSE)</f>
        <v>WASHINGTON</v>
      </c>
      <c r="H919" t="str">
        <f t="shared" si="29"/>
        <v>111_WA_00</v>
      </c>
      <c r="I919">
        <f>IF(B919=2012,IF(D919="00",K919,VLOOKUP(H919,district_latlong_lookup!$A$1:$F$439,5,FALSE)),0)</f>
        <v>0</v>
      </c>
      <c r="J919">
        <f>IF(B919=2012,IF(D919="00",L919,VLOOKUP(H919,district_latlong_lookup!$A$1:$F$439,6,FALSE)),0)</f>
        <v>0</v>
      </c>
      <c r="K919">
        <f>VLOOKUP(E919&amp;"*",state_latlong_lookup!$A$1:$D$56,3,FALSE)</f>
        <v>47.3917</v>
      </c>
      <c r="L919">
        <f>VLOOKUP(E919&amp;"*",state_latlong_lookup!$A$1:$D$56,4,FALSE)</f>
        <v>-121.57080000000001</v>
      </c>
      <c r="M919">
        <v>100</v>
      </c>
      <c r="N919" t="str">
        <f t="shared" si="28"/>
        <v>Democrat</v>
      </c>
      <c r="O919" t="s">
        <v>167</v>
      </c>
      <c r="P919">
        <v>-0.39400000000000002</v>
      </c>
      <c r="Q919">
        <v>820000</v>
      </c>
      <c r="R919" t="s">
        <v>1547</v>
      </c>
    </row>
    <row r="920" spans="1:18">
      <c r="A920">
        <v>111</v>
      </c>
      <c r="B920">
        <f>VLOOKUP(A920,year_congress_lookup!$A$1:$B$10,2)</f>
        <v>2010</v>
      </c>
      <c r="C920">
        <v>1366</v>
      </c>
      <c r="D920" s="1" t="s">
        <v>1794</v>
      </c>
      <c r="E920" t="s">
        <v>111</v>
      </c>
      <c r="F920" t="str">
        <f>VLOOKUP(E920&amp;"*",state_latlong_lookup!$A$1:$D$56,2,FALSE)</f>
        <v>WV</v>
      </c>
      <c r="G920" t="str">
        <f>VLOOKUP(E920&amp;"*",state_latlong_lookup!$A$1:$D$56,1,FALSE)</f>
        <v>WEST VIRGINIA</v>
      </c>
      <c r="H920" t="str">
        <f t="shared" si="29"/>
        <v>111_WV_00</v>
      </c>
      <c r="I920">
        <f>IF(B920=2012,IF(D920="00",K920,VLOOKUP(H920,district_latlong_lookup!$A$1:$F$439,5,FALSE)),0)</f>
        <v>0</v>
      </c>
      <c r="J920">
        <f>IF(B920=2012,IF(D920="00",L920,VLOOKUP(H920,district_latlong_lookup!$A$1:$F$439,6,FALSE)),0)</f>
        <v>0</v>
      </c>
      <c r="K920">
        <f>VLOOKUP(E920&amp;"*",state_latlong_lookup!$A$1:$D$56,3,FALSE)</f>
        <v>38.468000000000004</v>
      </c>
      <c r="L920">
        <f>VLOOKUP(E920&amp;"*",state_latlong_lookup!$A$1:$D$56,4,FALSE)</f>
        <v>-80.9696</v>
      </c>
      <c r="M920">
        <v>100</v>
      </c>
      <c r="N920" t="str">
        <f t="shared" si="28"/>
        <v>Democrat</v>
      </c>
      <c r="O920" t="s">
        <v>252</v>
      </c>
      <c r="P920">
        <v>-0.39800000000000002</v>
      </c>
      <c r="Q920">
        <v>716000</v>
      </c>
      <c r="R920" t="s">
        <v>1548</v>
      </c>
    </row>
    <row r="921" spans="1:18">
      <c r="A921">
        <v>111</v>
      </c>
      <c r="B921">
        <f>VLOOKUP(A921,year_congress_lookup!$A$1:$B$10,2)</f>
        <v>2010</v>
      </c>
      <c r="C921">
        <v>40914</v>
      </c>
      <c r="D921" s="1" t="s">
        <v>1794</v>
      </c>
      <c r="E921" t="s">
        <v>111</v>
      </c>
      <c r="F921" t="str">
        <f>VLOOKUP(E921&amp;"*",state_latlong_lookup!$A$1:$D$56,2,FALSE)</f>
        <v>WV</v>
      </c>
      <c r="G921" t="str">
        <f>VLOOKUP(E921&amp;"*",state_latlong_lookup!$A$1:$D$56,1,FALSE)</f>
        <v>WEST VIRGINIA</v>
      </c>
      <c r="H921" t="str">
        <f t="shared" si="29"/>
        <v>111_WV_00</v>
      </c>
      <c r="I921">
        <f>IF(B921=2012,IF(D921="00",K921,VLOOKUP(H921,district_latlong_lookup!$A$1:$F$439,5,FALSE)),0)</f>
        <v>0</v>
      </c>
      <c r="J921">
        <f>IF(B921=2012,IF(D921="00",L921,VLOOKUP(H921,district_latlong_lookup!$A$1:$F$439,6,FALSE)),0)</f>
        <v>0</v>
      </c>
      <c r="K921">
        <f>VLOOKUP(E921&amp;"*",state_latlong_lookup!$A$1:$D$56,3,FALSE)</f>
        <v>38.468000000000004</v>
      </c>
      <c r="L921">
        <f>VLOOKUP(E921&amp;"*",state_latlong_lookup!$A$1:$D$56,4,FALSE)</f>
        <v>-80.9696</v>
      </c>
      <c r="M921">
        <v>100</v>
      </c>
      <c r="N921" t="str">
        <f t="shared" si="28"/>
        <v>Democrat</v>
      </c>
      <c r="O921" t="s">
        <v>390</v>
      </c>
      <c r="P921">
        <v>-0.753</v>
      </c>
      <c r="Q921">
        <v>4523500</v>
      </c>
      <c r="R921" t="s">
        <v>1549</v>
      </c>
    </row>
    <row r="922" spans="1:18">
      <c r="A922">
        <v>111</v>
      </c>
      <c r="B922">
        <f>VLOOKUP(A922,year_congress_lookup!$A$1:$B$10,2)</f>
        <v>2010</v>
      </c>
      <c r="C922">
        <v>40915</v>
      </c>
      <c r="D922" s="1" t="s">
        <v>1794</v>
      </c>
      <c r="E922" t="s">
        <v>111</v>
      </c>
      <c r="F922" t="str">
        <f>VLOOKUP(E922&amp;"*",state_latlong_lookup!$A$1:$D$56,2,FALSE)</f>
        <v>WV</v>
      </c>
      <c r="G922" t="str">
        <f>VLOOKUP(E922&amp;"*",state_latlong_lookup!$A$1:$D$56,1,FALSE)</f>
        <v>WEST VIRGINIA</v>
      </c>
      <c r="H922" t="str">
        <f t="shared" si="29"/>
        <v>111_WV_00</v>
      </c>
      <c r="I922">
        <f>IF(B922=2012,IF(D922="00",K922,VLOOKUP(H922,district_latlong_lookup!$A$1:$F$439,5,FALSE)),0)</f>
        <v>0</v>
      </c>
      <c r="J922">
        <f>IF(B922=2012,IF(D922="00",L922,VLOOKUP(H922,district_latlong_lookup!$A$1:$F$439,6,FALSE)),0)</f>
        <v>0</v>
      </c>
      <c r="K922">
        <f>VLOOKUP(E922&amp;"*",state_latlong_lookup!$A$1:$D$56,3,FALSE)</f>
        <v>38.468000000000004</v>
      </c>
      <c r="L922">
        <f>VLOOKUP(E922&amp;"*",state_latlong_lookup!$A$1:$D$56,4,FALSE)</f>
        <v>-80.9696</v>
      </c>
      <c r="M922">
        <v>100</v>
      </c>
      <c r="N922" t="str">
        <f t="shared" si="28"/>
        <v>Democrat</v>
      </c>
      <c r="O922" t="s">
        <v>391</v>
      </c>
      <c r="P922">
        <v>-0.128</v>
      </c>
      <c r="Q922">
        <v>1346000</v>
      </c>
      <c r="R922" t="s">
        <v>1550</v>
      </c>
    </row>
    <row r="923" spans="1:18">
      <c r="A923">
        <v>111</v>
      </c>
      <c r="B923">
        <f>VLOOKUP(A923,year_congress_lookup!$A$1:$B$10,2)</f>
        <v>2010</v>
      </c>
      <c r="C923">
        <v>14922</v>
      </c>
      <c r="D923" s="1" t="s">
        <v>1794</v>
      </c>
      <c r="E923" t="s">
        <v>111</v>
      </c>
      <c r="F923" t="str">
        <f>VLOOKUP(E923&amp;"*",state_latlong_lookup!$A$1:$D$56,2,FALSE)</f>
        <v>WV</v>
      </c>
      <c r="G923" t="str">
        <f>VLOOKUP(E923&amp;"*",state_latlong_lookup!$A$1:$D$56,1,FALSE)</f>
        <v>WEST VIRGINIA</v>
      </c>
      <c r="H923" t="str">
        <f t="shared" si="29"/>
        <v>111_WV_00</v>
      </c>
      <c r="I923">
        <f>IF(B923=2012,IF(D923="00",K923,VLOOKUP(H923,district_latlong_lookup!$A$1:$F$439,5,FALSE)),0)</f>
        <v>0</v>
      </c>
      <c r="J923">
        <f>IF(B923=2012,IF(D923="00",L923,VLOOKUP(H923,district_latlong_lookup!$A$1:$F$439,6,FALSE)),0)</f>
        <v>0</v>
      </c>
      <c r="K923">
        <f>VLOOKUP(E923&amp;"*",state_latlong_lookup!$A$1:$D$56,3,FALSE)</f>
        <v>38.468000000000004</v>
      </c>
      <c r="L923">
        <f>VLOOKUP(E923&amp;"*",state_latlong_lookup!$A$1:$D$56,4,FALSE)</f>
        <v>-80.9696</v>
      </c>
      <c r="M923">
        <v>100</v>
      </c>
      <c r="N923" t="str">
        <f t="shared" si="28"/>
        <v>Democrat</v>
      </c>
      <c r="O923" t="s">
        <v>241</v>
      </c>
      <c r="P923">
        <v>-0.379</v>
      </c>
      <c r="Q923">
        <v>1136000</v>
      </c>
      <c r="R923" t="s">
        <v>1551</v>
      </c>
    </row>
    <row r="924" spans="1:18">
      <c r="A924">
        <v>111</v>
      </c>
      <c r="B924">
        <f>VLOOKUP(A924,year_congress_lookup!$A$1:$B$10,2)</f>
        <v>2010</v>
      </c>
      <c r="C924">
        <v>49309</v>
      </c>
      <c r="D924" s="1" t="s">
        <v>1794</v>
      </c>
      <c r="E924" t="s">
        <v>89</v>
      </c>
      <c r="F924" t="str">
        <f>VLOOKUP(E924&amp;"*",state_latlong_lookup!$A$1:$D$56,2,FALSE)</f>
        <v>WI</v>
      </c>
      <c r="G924" t="str">
        <f>VLOOKUP(E924&amp;"*",state_latlong_lookup!$A$1:$D$56,1,FALSE)</f>
        <v>WISCONSIN</v>
      </c>
      <c r="H924" t="str">
        <f t="shared" si="29"/>
        <v>111_WI_00</v>
      </c>
      <c r="I924">
        <f>IF(B924=2012,IF(D924="00",K924,VLOOKUP(H924,district_latlong_lookup!$A$1:$F$439,5,FALSE)),0)</f>
        <v>0</v>
      </c>
      <c r="J924">
        <f>IF(B924=2012,IF(D924="00",L924,VLOOKUP(H924,district_latlong_lookup!$A$1:$F$439,6,FALSE)),0)</f>
        <v>0</v>
      </c>
      <c r="K924">
        <f>VLOOKUP(E924&amp;"*",state_latlong_lookup!$A$1:$D$56,3,FALSE)</f>
        <v>44.256300000000003</v>
      </c>
      <c r="L924">
        <f>VLOOKUP(E924&amp;"*",state_latlong_lookup!$A$1:$D$56,4,FALSE)</f>
        <v>-89.638499999999993</v>
      </c>
      <c r="M924">
        <v>100</v>
      </c>
      <c r="N924" t="str">
        <f t="shared" si="28"/>
        <v>Democrat</v>
      </c>
      <c r="O924" t="s">
        <v>299</v>
      </c>
      <c r="P924">
        <v>-0.35799999999999998</v>
      </c>
      <c r="Q924">
        <v>10000</v>
      </c>
    </row>
    <row r="925" spans="1:18">
      <c r="A925">
        <v>111</v>
      </c>
      <c r="B925">
        <f>VLOOKUP(A925,year_congress_lookup!$A$1:$B$10,2)</f>
        <v>2010</v>
      </c>
      <c r="C925">
        <v>15703</v>
      </c>
      <c r="D925" s="1" t="s">
        <v>1794</v>
      </c>
      <c r="E925" t="s">
        <v>89</v>
      </c>
      <c r="F925" t="str">
        <f>VLOOKUP(E925&amp;"*",state_latlong_lookup!$A$1:$D$56,2,FALSE)</f>
        <v>WI</v>
      </c>
      <c r="G925" t="str">
        <f>VLOOKUP(E925&amp;"*",state_latlong_lookup!$A$1:$D$56,1,FALSE)</f>
        <v>WISCONSIN</v>
      </c>
      <c r="H925" t="str">
        <f t="shared" si="29"/>
        <v>111_WI_00</v>
      </c>
      <c r="I925">
        <f>IF(B925=2012,IF(D925="00",K925,VLOOKUP(H925,district_latlong_lookup!$A$1:$F$439,5,FALSE)),0)</f>
        <v>0</v>
      </c>
      <c r="J925">
        <f>IF(B925=2012,IF(D925="00",L925,VLOOKUP(H925,district_latlong_lookup!$A$1:$F$439,6,FALSE)),0)</f>
        <v>0</v>
      </c>
      <c r="K925">
        <f>VLOOKUP(E925&amp;"*",state_latlong_lookup!$A$1:$D$56,3,FALSE)</f>
        <v>44.256300000000003</v>
      </c>
      <c r="L925">
        <f>VLOOKUP(E925&amp;"*",state_latlong_lookup!$A$1:$D$56,4,FALSE)</f>
        <v>-89.638499999999993</v>
      </c>
      <c r="M925">
        <v>100</v>
      </c>
      <c r="N925" t="str">
        <f t="shared" si="28"/>
        <v>Democrat</v>
      </c>
      <c r="O925" t="s">
        <v>286</v>
      </c>
      <c r="P925">
        <v>-0.314</v>
      </c>
      <c r="Q925">
        <v>6346500</v>
      </c>
      <c r="R925" t="s">
        <v>1552</v>
      </c>
    </row>
    <row r="926" spans="1:18">
      <c r="A926">
        <v>111</v>
      </c>
      <c r="B926">
        <f>VLOOKUP(A926,year_congress_lookup!$A$1:$B$10,2)</f>
        <v>2010</v>
      </c>
      <c r="C926">
        <v>49706</v>
      </c>
      <c r="D926" s="1" t="s">
        <v>1794</v>
      </c>
      <c r="E926" t="s">
        <v>131</v>
      </c>
      <c r="F926" t="str">
        <f>VLOOKUP(E926&amp;"*",state_latlong_lookup!$A$1:$D$56,2,FALSE)</f>
        <v>WY</v>
      </c>
      <c r="G926" t="str">
        <f>VLOOKUP(E926&amp;"*",state_latlong_lookup!$A$1:$D$56,1,FALSE)</f>
        <v>WYOMING</v>
      </c>
      <c r="H926" t="str">
        <f t="shared" si="29"/>
        <v>111_WY_00</v>
      </c>
      <c r="I926">
        <f>IF(B926=2012,IF(D926="00",K926,VLOOKUP(H926,district_latlong_lookup!$A$1:$F$439,5,FALSE)),0)</f>
        <v>0</v>
      </c>
      <c r="J926">
        <f>IF(B926=2012,IF(D926="00",L926,VLOOKUP(H926,district_latlong_lookup!$A$1:$F$439,6,FALSE)),0)</f>
        <v>0</v>
      </c>
      <c r="K926">
        <f>VLOOKUP(E926&amp;"*",state_latlong_lookup!$A$1:$D$56,3,FALSE)</f>
        <v>42.747500000000002</v>
      </c>
      <c r="L926">
        <f>VLOOKUP(E926&amp;"*",state_latlong_lookup!$A$1:$D$56,4,FALSE)</f>
        <v>-107.2085</v>
      </c>
      <c r="M926">
        <v>200</v>
      </c>
      <c r="N926" t="str">
        <f t="shared" si="28"/>
        <v>Republican</v>
      </c>
      <c r="O926" t="s">
        <v>324</v>
      </c>
      <c r="P926">
        <v>0.58199999999999996</v>
      </c>
      <c r="Q926">
        <v>287500</v>
      </c>
      <c r="R926" t="s">
        <v>1553</v>
      </c>
    </row>
    <row r="927" spans="1:18">
      <c r="A927">
        <v>111</v>
      </c>
      <c r="B927">
        <f>VLOOKUP(A927,year_congress_lookup!$A$1:$B$10,2)</f>
        <v>2010</v>
      </c>
      <c r="C927">
        <v>40707</v>
      </c>
      <c r="D927" s="1" t="s">
        <v>1794</v>
      </c>
      <c r="E927" t="s">
        <v>131</v>
      </c>
      <c r="F927" t="str">
        <f>VLOOKUP(E927&amp;"*",state_latlong_lookup!$A$1:$D$56,2,FALSE)</f>
        <v>WY</v>
      </c>
      <c r="G927" t="str">
        <f>VLOOKUP(E927&amp;"*",state_latlong_lookup!$A$1:$D$56,1,FALSE)</f>
        <v>WYOMING</v>
      </c>
      <c r="H927" t="str">
        <f t="shared" si="29"/>
        <v>111_WY_00</v>
      </c>
      <c r="I927">
        <f>IF(B927=2012,IF(D927="00",K927,VLOOKUP(H927,district_latlong_lookup!$A$1:$F$439,5,FALSE)),0)</f>
        <v>0</v>
      </c>
      <c r="J927">
        <f>IF(B927=2012,IF(D927="00",L927,VLOOKUP(H927,district_latlong_lookup!$A$1:$F$439,6,FALSE)),0)</f>
        <v>0</v>
      </c>
      <c r="K927">
        <f>VLOOKUP(E927&amp;"*",state_latlong_lookup!$A$1:$D$56,3,FALSE)</f>
        <v>42.747500000000002</v>
      </c>
      <c r="L927">
        <f>VLOOKUP(E927&amp;"*",state_latlong_lookup!$A$1:$D$56,4,FALSE)</f>
        <v>-107.2085</v>
      </c>
      <c r="M927">
        <v>200</v>
      </c>
      <c r="N927" t="str">
        <f t="shared" si="28"/>
        <v>Republican</v>
      </c>
      <c r="O927" t="s">
        <v>374</v>
      </c>
      <c r="P927">
        <v>0.58299999999999996</v>
      </c>
      <c r="Q927">
        <v>378000</v>
      </c>
      <c r="R927" t="s">
        <v>1554</v>
      </c>
    </row>
    <row r="928" spans="1:18">
      <c r="A928">
        <v>112</v>
      </c>
      <c r="B928">
        <f>VLOOKUP(A928,year_congress_lookup!$A$1:$B$10,2)</f>
        <v>2012</v>
      </c>
      <c r="C928">
        <v>99911</v>
      </c>
      <c r="D928" s="1" t="s">
        <v>1794</v>
      </c>
      <c r="E928" t="s">
        <v>194</v>
      </c>
      <c r="F928" t="str">
        <f>VLOOKUP(E928&amp;"*",state_latlong_lookup!$A$1:$D$56,2,FALSE)</f>
        <v>USA</v>
      </c>
      <c r="G928" t="str">
        <f>VLOOKUP(E928&amp;"*",state_latlong_lookup!$A$1:$D$56,1,FALSE)</f>
        <v>USA</v>
      </c>
      <c r="H928" t="str">
        <f t="shared" si="29"/>
        <v>112_USA_00</v>
      </c>
      <c r="I928">
        <f>IF(B928=2012,IF(D928="00",K928,VLOOKUP(H928,district_latlong_lookup!$A$1:$F$439,5,FALSE)),0)</f>
        <v>39.5</v>
      </c>
      <c r="J928">
        <f>IF(B928=2012,IF(D928="00",L928,VLOOKUP(H928,district_latlong_lookup!$A$1:$F$439,6,FALSE)),0)</f>
        <v>-98.35</v>
      </c>
      <c r="K928">
        <f>VLOOKUP(E928&amp;"*",state_latlong_lookup!$A$1:$D$56,3,FALSE)</f>
        <v>39.5</v>
      </c>
      <c r="L928">
        <f>VLOOKUP(E928&amp;"*",state_latlong_lookup!$A$1:$D$56,4,FALSE)</f>
        <v>-98.35</v>
      </c>
      <c r="M928">
        <v>100</v>
      </c>
      <c r="N928" t="str">
        <f t="shared" si="28"/>
        <v>Democrat</v>
      </c>
      <c r="O928" t="s">
        <v>360</v>
      </c>
      <c r="P928">
        <v>-0.41899999999999998</v>
      </c>
      <c r="Q928">
        <v>587000</v>
      </c>
      <c r="R928" t="s">
        <v>1555</v>
      </c>
    </row>
    <row r="929" spans="1:18">
      <c r="A929">
        <v>112</v>
      </c>
      <c r="B929">
        <f>VLOOKUP(A929,year_congress_lookup!$A$1:$B$10,2)</f>
        <v>2012</v>
      </c>
      <c r="C929">
        <v>49700</v>
      </c>
      <c r="D929" s="1" t="s">
        <v>1794</v>
      </c>
      <c r="E929" t="s">
        <v>48</v>
      </c>
      <c r="F929" t="str">
        <f>VLOOKUP(E929&amp;"*",state_latlong_lookup!$A$1:$D$56,2,FALSE)</f>
        <v>AL</v>
      </c>
      <c r="G929" t="str">
        <f>VLOOKUP(E929&amp;"*",state_latlong_lookup!$A$1:$D$56,1,FALSE)</f>
        <v>ALABAMA</v>
      </c>
      <c r="H929" t="str">
        <f t="shared" si="29"/>
        <v>112_AL_00</v>
      </c>
      <c r="I929">
        <f>IF(B929=2012,IF(D929="00",K929,VLOOKUP(H929,district_latlong_lookup!$A$1:$F$439,5,FALSE)),0)</f>
        <v>32.798999999999999</v>
      </c>
      <c r="J929">
        <f>IF(B929=2012,IF(D929="00",L929,VLOOKUP(H929,district_latlong_lookup!$A$1:$F$439,6,FALSE)),0)</f>
        <v>-86.807299999999998</v>
      </c>
      <c r="K929">
        <f>VLOOKUP(E929&amp;"*",state_latlong_lookup!$A$1:$D$56,3,FALSE)</f>
        <v>32.798999999999999</v>
      </c>
      <c r="L929">
        <f>VLOOKUP(E929&amp;"*",state_latlong_lookup!$A$1:$D$56,4,FALSE)</f>
        <v>-86.807299999999998</v>
      </c>
      <c r="M929">
        <v>200</v>
      </c>
      <c r="N929" t="str">
        <f t="shared" si="28"/>
        <v>Republican</v>
      </c>
      <c r="O929" t="s">
        <v>312</v>
      </c>
      <c r="P929">
        <v>0.55900000000000005</v>
      </c>
      <c r="Q929">
        <v>755000</v>
      </c>
      <c r="R929" t="s">
        <v>1556</v>
      </c>
    </row>
    <row r="930" spans="1:18">
      <c r="A930">
        <v>112</v>
      </c>
      <c r="B930">
        <f>VLOOKUP(A930,year_congress_lookup!$A$1:$B$10,2)</f>
        <v>2012</v>
      </c>
      <c r="C930">
        <v>94659</v>
      </c>
      <c r="D930" s="1" t="s">
        <v>1794</v>
      </c>
      <c r="E930" t="s">
        <v>48</v>
      </c>
      <c r="F930" t="str">
        <f>VLOOKUP(E930&amp;"*",state_latlong_lookup!$A$1:$D$56,2,FALSE)</f>
        <v>AL</v>
      </c>
      <c r="G930" t="str">
        <f>VLOOKUP(E930&amp;"*",state_latlong_lookup!$A$1:$D$56,1,FALSE)</f>
        <v>ALABAMA</v>
      </c>
      <c r="H930" t="str">
        <f t="shared" si="29"/>
        <v>112_AL_00</v>
      </c>
      <c r="I930">
        <f>IF(B930=2012,IF(D930="00",K930,VLOOKUP(H930,district_latlong_lookup!$A$1:$F$439,5,FALSE)),0)</f>
        <v>32.798999999999999</v>
      </c>
      <c r="J930">
        <f>IF(B930=2012,IF(D930="00",L930,VLOOKUP(H930,district_latlong_lookup!$A$1:$F$439,6,FALSE)),0)</f>
        <v>-86.807299999999998</v>
      </c>
      <c r="K930">
        <f>VLOOKUP(E930&amp;"*",state_latlong_lookup!$A$1:$D$56,3,FALSE)</f>
        <v>32.798999999999999</v>
      </c>
      <c r="L930">
        <f>VLOOKUP(E930&amp;"*",state_latlong_lookup!$A$1:$D$56,4,FALSE)</f>
        <v>-86.807299999999998</v>
      </c>
      <c r="M930">
        <v>200</v>
      </c>
      <c r="N930" t="str">
        <f t="shared" si="28"/>
        <v>Republican</v>
      </c>
      <c r="O930" t="s">
        <v>254</v>
      </c>
      <c r="P930">
        <v>0.47599999999999998</v>
      </c>
      <c r="Q930">
        <v>10000</v>
      </c>
    </row>
    <row r="931" spans="1:18">
      <c r="A931">
        <v>112</v>
      </c>
      <c r="B931">
        <f>VLOOKUP(A931,year_congress_lookup!$A$1:$B$10,2)</f>
        <v>2012</v>
      </c>
      <c r="C931">
        <v>40300</v>
      </c>
      <c r="D931" s="1" t="s">
        <v>1794</v>
      </c>
      <c r="E931" t="s">
        <v>198</v>
      </c>
      <c r="F931" t="str">
        <f>VLOOKUP(E931&amp;"*",state_latlong_lookup!$A$1:$D$56,2,FALSE)</f>
        <v>AK</v>
      </c>
      <c r="G931" t="str">
        <f>VLOOKUP(E931&amp;"*",state_latlong_lookup!$A$1:$D$56,1,FALSE)</f>
        <v>ALASKA</v>
      </c>
      <c r="H931" t="str">
        <f t="shared" si="29"/>
        <v>112_AK_00</v>
      </c>
      <c r="I931">
        <f>IF(B931=2012,IF(D931="00",K931,VLOOKUP(H931,district_latlong_lookup!$A$1:$F$439,5,FALSE)),0)</f>
        <v>61.384999999999998</v>
      </c>
      <c r="J931">
        <f>IF(B931=2012,IF(D931="00",L931,VLOOKUP(H931,district_latlong_lookup!$A$1:$F$439,6,FALSE)),0)</f>
        <v>-152.26830000000001</v>
      </c>
      <c r="K931">
        <f>VLOOKUP(E931&amp;"*",state_latlong_lookup!$A$1:$D$56,3,FALSE)</f>
        <v>61.384999999999998</v>
      </c>
      <c r="L931">
        <f>VLOOKUP(E931&amp;"*",state_latlong_lookup!$A$1:$D$56,4,FALSE)</f>
        <v>-152.26830000000001</v>
      </c>
      <c r="M931">
        <v>200</v>
      </c>
      <c r="N931" t="str">
        <f t="shared" si="28"/>
        <v>Republican</v>
      </c>
      <c r="O931" t="s">
        <v>238</v>
      </c>
      <c r="P931">
        <v>0.187</v>
      </c>
      <c r="Q931">
        <v>10000</v>
      </c>
    </row>
    <row r="932" spans="1:18">
      <c r="A932">
        <v>112</v>
      </c>
      <c r="B932">
        <f>VLOOKUP(A932,year_congress_lookup!$A$1:$B$10,2)</f>
        <v>2012</v>
      </c>
      <c r="C932">
        <v>40900</v>
      </c>
      <c r="D932" s="1" t="s">
        <v>1794</v>
      </c>
      <c r="E932" t="s">
        <v>198</v>
      </c>
      <c r="F932" t="str">
        <f>VLOOKUP(E932&amp;"*",state_latlong_lookup!$A$1:$D$56,2,FALSE)</f>
        <v>AK</v>
      </c>
      <c r="G932" t="str">
        <f>VLOOKUP(E932&amp;"*",state_latlong_lookup!$A$1:$D$56,1,FALSE)</f>
        <v>ALASKA</v>
      </c>
      <c r="H932" t="str">
        <f t="shared" si="29"/>
        <v>112_AK_00</v>
      </c>
      <c r="I932">
        <f>IF(B932=2012,IF(D932="00",K932,VLOOKUP(H932,district_latlong_lookup!$A$1:$F$439,5,FALSE)),0)</f>
        <v>61.384999999999998</v>
      </c>
      <c r="J932">
        <f>IF(B932=2012,IF(D932="00",L932,VLOOKUP(H932,district_latlong_lookup!$A$1:$F$439,6,FALSE)),0)</f>
        <v>-152.26830000000001</v>
      </c>
      <c r="K932">
        <f>VLOOKUP(E932&amp;"*",state_latlong_lookup!$A$1:$D$56,3,FALSE)</f>
        <v>61.384999999999998</v>
      </c>
      <c r="L932">
        <f>VLOOKUP(E932&amp;"*",state_latlong_lookup!$A$1:$D$56,4,FALSE)</f>
        <v>-152.26830000000001</v>
      </c>
      <c r="M932">
        <v>100</v>
      </c>
      <c r="N932" t="str">
        <f t="shared" si="28"/>
        <v>Democrat</v>
      </c>
      <c r="O932" t="s">
        <v>375</v>
      </c>
      <c r="P932">
        <v>-0.27800000000000002</v>
      </c>
      <c r="Q932">
        <v>129500</v>
      </c>
      <c r="R932" t="s">
        <v>1557</v>
      </c>
    </row>
    <row r="933" spans="1:18">
      <c r="A933">
        <v>112</v>
      </c>
      <c r="B933">
        <f>VLOOKUP(A933,year_congress_lookup!$A$1:$B$10,2)</f>
        <v>2012</v>
      </c>
      <c r="C933">
        <v>15429</v>
      </c>
      <c r="D933" s="1" t="s">
        <v>1794</v>
      </c>
      <c r="E933" t="s">
        <v>155</v>
      </c>
      <c r="F933" t="str">
        <f>VLOOKUP(E933&amp;"*",state_latlong_lookup!$A$1:$D$56,2,FALSE)</f>
        <v>AZ</v>
      </c>
      <c r="G933" t="str">
        <f>VLOOKUP(E933&amp;"*",state_latlong_lookup!$A$1:$D$56,1,FALSE)</f>
        <v>ARIZONA</v>
      </c>
      <c r="H933" t="str">
        <f t="shared" si="29"/>
        <v>112_AZ_00</v>
      </c>
      <c r="I933">
        <f>IF(B933=2012,IF(D933="00",K933,VLOOKUP(H933,district_latlong_lookup!$A$1:$F$439,5,FALSE)),0)</f>
        <v>33.7712</v>
      </c>
      <c r="J933">
        <f>IF(B933=2012,IF(D933="00",L933,VLOOKUP(H933,district_latlong_lookup!$A$1:$F$439,6,FALSE)),0)</f>
        <v>-111.3877</v>
      </c>
      <c r="K933">
        <f>VLOOKUP(E933&amp;"*",state_latlong_lookup!$A$1:$D$56,3,FALSE)</f>
        <v>33.7712</v>
      </c>
      <c r="L933">
        <f>VLOOKUP(E933&amp;"*",state_latlong_lookup!$A$1:$D$56,4,FALSE)</f>
        <v>-111.3877</v>
      </c>
      <c r="M933">
        <v>200</v>
      </c>
      <c r="N933" t="str">
        <f t="shared" si="28"/>
        <v>Republican</v>
      </c>
      <c r="O933" t="s">
        <v>300</v>
      </c>
      <c r="P933">
        <v>0.54800000000000004</v>
      </c>
      <c r="Q933">
        <v>768500</v>
      </c>
      <c r="R933" t="s">
        <v>1558</v>
      </c>
    </row>
    <row r="934" spans="1:18">
      <c r="A934">
        <v>112</v>
      </c>
      <c r="B934">
        <f>VLOOKUP(A934,year_congress_lookup!$A$1:$B$10,2)</f>
        <v>2012</v>
      </c>
      <c r="C934">
        <v>15039</v>
      </c>
      <c r="D934" s="1" t="s">
        <v>1794</v>
      </c>
      <c r="E934" t="s">
        <v>155</v>
      </c>
      <c r="F934" t="str">
        <f>VLOOKUP(E934&amp;"*",state_latlong_lookup!$A$1:$D$56,2,FALSE)</f>
        <v>AZ</v>
      </c>
      <c r="G934" t="str">
        <f>VLOOKUP(E934&amp;"*",state_latlong_lookup!$A$1:$D$56,1,FALSE)</f>
        <v>ARIZONA</v>
      </c>
      <c r="H934" t="str">
        <f t="shared" si="29"/>
        <v>112_AZ_00</v>
      </c>
      <c r="I934">
        <f>IF(B934=2012,IF(D934="00",K934,VLOOKUP(H934,district_latlong_lookup!$A$1:$F$439,5,FALSE)),0)</f>
        <v>33.7712</v>
      </c>
      <c r="J934">
        <f>IF(B934=2012,IF(D934="00",L934,VLOOKUP(H934,district_latlong_lookup!$A$1:$F$439,6,FALSE)),0)</f>
        <v>-111.3877</v>
      </c>
      <c r="K934">
        <f>VLOOKUP(E934&amp;"*",state_latlong_lookup!$A$1:$D$56,3,FALSE)</f>
        <v>33.7712</v>
      </c>
      <c r="L934">
        <f>VLOOKUP(E934&amp;"*",state_latlong_lookup!$A$1:$D$56,4,FALSE)</f>
        <v>-111.3877</v>
      </c>
      <c r="M934">
        <v>200</v>
      </c>
      <c r="N934" t="str">
        <f t="shared" si="28"/>
        <v>Republican</v>
      </c>
      <c r="O934" t="s">
        <v>255</v>
      </c>
      <c r="P934">
        <v>0.41599999999999998</v>
      </c>
      <c r="Q934">
        <v>553500</v>
      </c>
      <c r="R934" t="s">
        <v>1559</v>
      </c>
    </row>
    <row r="935" spans="1:18">
      <c r="A935">
        <v>112</v>
      </c>
      <c r="B935">
        <f>VLOOKUP(A935,year_congress_lookup!$A$1:$B$10,2)</f>
        <v>2012</v>
      </c>
      <c r="C935">
        <v>40301</v>
      </c>
      <c r="D935" s="1" t="s">
        <v>1794</v>
      </c>
      <c r="E935" t="s">
        <v>56</v>
      </c>
      <c r="F935" t="str">
        <f>VLOOKUP(E935&amp;"*",state_latlong_lookup!$A$1:$D$56,2,FALSE)</f>
        <v>AR</v>
      </c>
      <c r="G935" t="str">
        <f>VLOOKUP(E935&amp;"*",state_latlong_lookup!$A$1:$D$56,1,FALSE)</f>
        <v>ARKANSAS</v>
      </c>
      <c r="H935" t="str">
        <f t="shared" si="29"/>
        <v>112_AR_00</v>
      </c>
      <c r="I935">
        <f>IF(B935=2012,IF(D935="00",K935,VLOOKUP(H935,district_latlong_lookup!$A$1:$F$439,5,FALSE)),0)</f>
        <v>34.951300000000003</v>
      </c>
      <c r="J935">
        <f>IF(B935=2012,IF(D935="00",L935,VLOOKUP(H935,district_latlong_lookup!$A$1:$F$439,6,FALSE)),0)</f>
        <v>-92.380899999999997</v>
      </c>
      <c r="K935">
        <f>VLOOKUP(E935&amp;"*",state_latlong_lookup!$A$1:$D$56,3,FALSE)</f>
        <v>34.951300000000003</v>
      </c>
      <c r="L935">
        <f>VLOOKUP(E935&amp;"*",state_latlong_lookup!$A$1:$D$56,4,FALSE)</f>
        <v>-92.380899999999997</v>
      </c>
      <c r="M935">
        <v>100</v>
      </c>
      <c r="N935" t="str">
        <f t="shared" si="28"/>
        <v>Democrat</v>
      </c>
      <c r="O935" t="s">
        <v>256</v>
      </c>
      <c r="P935">
        <v>-0.20499999999999999</v>
      </c>
      <c r="Q935">
        <v>1037000</v>
      </c>
      <c r="R935" t="s">
        <v>1560</v>
      </c>
    </row>
    <row r="936" spans="1:18">
      <c r="A936">
        <v>112</v>
      </c>
      <c r="B936">
        <f>VLOOKUP(A936,year_congress_lookup!$A$1:$B$10,2)</f>
        <v>2012</v>
      </c>
      <c r="C936">
        <v>20101</v>
      </c>
      <c r="D936" s="1" t="s">
        <v>1794</v>
      </c>
      <c r="E936" t="s">
        <v>56</v>
      </c>
      <c r="F936" t="str">
        <f>VLOOKUP(E936&amp;"*",state_latlong_lookup!$A$1:$D$56,2,FALSE)</f>
        <v>AR</v>
      </c>
      <c r="G936" t="str">
        <f>VLOOKUP(E936&amp;"*",state_latlong_lookup!$A$1:$D$56,1,FALSE)</f>
        <v>ARKANSAS</v>
      </c>
      <c r="H936" t="str">
        <f t="shared" si="29"/>
        <v>112_AR_00</v>
      </c>
      <c r="I936">
        <f>IF(B936=2012,IF(D936="00",K936,VLOOKUP(H936,district_latlong_lookup!$A$1:$F$439,5,FALSE)),0)</f>
        <v>34.951300000000003</v>
      </c>
      <c r="J936">
        <f>IF(B936=2012,IF(D936="00",L936,VLOOKUP(H936,district_latlong_lookup!$A$1:$F$439,6,FALSE)),0)</f>
        <v>-92.380899999999997</v>
      </c>
      <c r="K936">
        <f>VLOOKUP(E936&amp;"*",state_latlong_lookup!$A$1:$D$56,3,FALSE)</f>
        <v>34.951300000000003</v>
      </c>
      <c r="L936">
        <f>VLOOKUP(E936&amp;"*",state_latlong_lookup!$A$1:$D$56,4,FALSE)</f>
        <v>-92.380899999999997</v>
      </c>
      <c r="M936">
        <v>200</v>
      </c>
      <c r="N936" t="str">
        <f t="shared" si="28"/>
        <v>Republican</v>
      </c>
      <c r="O936" t="s">
        <v>392</v>
      </c>
      <c r="P936">
        <v>0.44800000000000001</v>
      </c>
      <c r="Q936">
        <v>404000</v>
      </c>
      <c r="R936" t="s">
        <v>1561</v>
      </c>
    </row>
    <row r="937" spans="1:18">
      <c r="A937">
        <v>112</v>
      </c>
      <c r="B937">
        <f>VLOOKUP(A937,year_congress_lookup!$A$1:$B$10,2)</f>
        <v>2012</v>
      </c>
      <c r="C937">
        <v>15011</v>
      </c>
      <c r="D937" s="1" t="s">
        <v>1794</v>
      </c>
      <c r="E937" t="s">
        <v>90</v>
      </c>
      <c r="F937" t="str">
        <f>VLOOKUP(E937&amp;"*",state_latlong_lookup!$A$1:$D$56,2,FALSE)</f>
        <v>CA</v>
      </c>
      <c r="G937" t="str">
        <f>VLOOKUP(E937&amp;"*",state_latlong_lookup!$A$1:$D$56,1,FALSE)</f>
        <v>CALIFORNIA</v>
      </c>
      <c r="H937" t="str">
        <f t="shared" si="29"/>
        <v>112_CA_00</v>
      </c>
      <c r="I937">
        <f>IF(B937=2012,IF(D937="00",K937,VLOOKUP(H937,district_latlong_lookup!$A$1:$F$439,5,FALSE)),0)</f>
        <v>36.17</v>
      </c>
      <c r="J937">
        <f>IF(B937=2012,IF(D937="00",L937,VLOOKUP(H937,district_latlong_lookup!$A$1:$F$439,6,FALSE)),0)</f>
        <v>-119.7462</v>
      </c>
      <c r="K937">
        <f>VLOOKUP(E937&amp;"*",state_latlong_lookup!$A$1:$D$56,3,FALSE)</f>
        <v>36.17</v>
      </c>
      <c r="L937">
        <f>VLOOKUP(E937&amp;"*",state_latlong_lookup!$A$1:$D$56,4,FALSE)</f>
        <v>-119.7462</v>
      </c>
      <c r="M937">
        <v>100</v>
      </c>
      <c r="N937" t="str">
        <f t="shared" si="28"/>
        <v>Democrat</v>
      </c>
      <c r="O937" t="s">
        <v>288</v>
      </c>
      <c r="P937">
        <v>-0.48499999999999999</v>
      </c>
      <c r="Q937">
        <v>10000</v>
      </c>
      <c r="R937" t="s">
        <v>1562</v>
      </c>
    </row>
    <row r="938" spans="1:18">
      <c r="A938">
        <v>112</v>
      </c>
      <c r="B938">
        <f>VLOOKUP(A938,year_congress_lookup!$A$1:$B$10,2)</f>
        <v>2012</v>
      </c>
      <c r="C938">
        <v>49300</v>
      </c>
      <c r="D938" s="1" t="s">
        <v>1794</v>
      </c>
      <c r="E938" t="s">
        <v>90</v>
      </c>
      <c r="F938" t="str">
        <f>VLOOKUP(E938&amp;"*",state_latlong_lookup!$A$1:$D$56,2,FALSE)</f>
        <v>CA</v>
      </c>
      <c r="G938" t="str">
        <f>VLOOKUP(E938&amp;"*",state_latlong_lookup!$A$1:$D$56,1,FALSE)</f>
        <v>CALIFORNIA</v>
      </c>
      <c r="H938" t="str">
        <f t="shared" si="29"/>
        <v>112_CA_00</v>
      </c>
      <c r="I938">
        <f>IF(B938=2012,IF(D938="00",K938,VLOOKUP(H938,district_latlong_lookup!$A$1:$F$439,5,FALSE)),0)</f>
        <v>36.17</v>
      </c>
      <c r="J938">
        <f>IF(B938=2012,IF(D938="00",L938,VLOOKUP(H938,district_latlong_lookup!$A$1:$F$439,6,FALSE)),0)</f>
        <v>-119.7462</v>
      </c>
      <c r="K938">
        <f>VLOOKUP(E938&amp;"*",state_latlong_lookup!$A$1:$D$56,3,FALSE)</f>
        <v>36.17</v>
      </c>
      <c r="L938">
        <f>VLOOKUP(E938&amp;"*",state_latlong_lookup!$A$1:$D$56,4,FALSE)</f>
        <v>-119.7462</v>
      </c>
      <c r="M938">
        <v>100</v>
      </c>
      <c r="N938" t="str">
        <f t="shared" si="28"/>
        <v>Democrat</v>
      </c>
      <c r="O938" t="s">
        <v>289</v>
      </c>
      <c r="P938">
        <v>-0.36299999999999999</v>
      </c>
      <c r="Q938">
        <v>359500</v>
      </c>
      <c r="R938" t="s">
        <v>1563</v>
      </c>
    </row>
    <row r="939" spans="1:18">
      <c r="A939">
        <v>112</v>
      </c>
      <c r="B939">
        <f>VLOOKUP(A939,year_congress_lookup!$A$1:$B$10,2)</f>
        <v>2012</v>
      </c>
      <c r="C939">
        <v>29906</v>
      </c>
      <c r="D939" s="1" t="s">
        <v>1794</v>
      </c>
      <c r="E939" t="s">
        <v>123</v>
      </c>
      <c r="F939" t="str">
        <f>VLOOKUP(E939&amp;"*",state_latlong_lookup!$A$1:$D$56,2,FALSE)</f>
        <v>CO</v>
      </c>
      <c r="G939" t="str">
        <f>VLOOKUP(E939&amp;"*",state_latlong_lookup!$A$1:$D$56,1,FALSE)</f>
        <v>COLORADO</v>
      </c>
      <c r="H939" t="str">
        <f t="shared" si="29"/>
        <v>112_CO_00</v>
      </c>
      <c r="I939">
        <f>IF(B939=2012,IF(D939="00",K939,VLOOKUP(H939,district_latlong_lookup!$A$1:$F$439,5,FALSE)),0)</f>
        <v>39.064599999999999</v>
      </c>
      <c r="J939">
        <f>IF(B939=2012,IF(D939="00",L939,VLOOKUP(H939,district_latlong_lookup!$A$1:$F$439,6,FALSE)),0)</f>
        <v>-105.3272</v>
      </c>
      <c r="K939">
        <f>VLOOKUP(E939&amp;"*",state_latlong_lookup!$A$1:$D$56,3,FALSE)</f>
        <v>39.064599999999999</v>
      </c>
      <c r="L939">
        <f>VLOOKUP(E939&amp;"*",state_latlong_lookup!$A$1:$D$56,4,FALSE)</f>
        <v>-105.3272</v>
      </c>
      <c r="M939">
        <v>100</v>
      </c>
      <c r="N939" t="str">
        <f t="shared" si="28"/>
        <v>Democrat</v>
      </c>
      <c r="O939" t="s">
        <v>376</v>
      </c>
      <c r="P939">
        <v>-0.28399999999999997</v>
      </c>
      <c r="Q939">
        <v>335500</v>
      </c>
      <c r="R939" t="s">
        <v>1564</v>
      </c>
    </row>
    <row r="940" spans="1:18">
      <c r="A940">
        <v>112</v>
      </c>
      <c r="B940">
        <f>VLOOKUP(A940,year_congress_lookup!$A$1:$B$10,2)</f>
        <v>2012</v>
      </c>
      <c r="C940">
        <v>40910</v>
      </c>
      <c r="D940" s="1" t="s">
        <v>1794</v>
      </c>
      <c r="E940" t="s">
        <v>123</v>
      </c>
      <c r="F940" t="str">
        <f>VLOOKUP(E940&amp;"*",state_latlong_lookup!$A$1:$D$56,2,FALSE)</f>
        <v>CO</v>
      </c>
      <c r="G940" t="str">
        <f>VLOOKUP(E940&amp;"*",state_latlong_lookup!$A$1:$D$56,1,FALSE)</f>
        <v>COLORADO</v>
      </c>
      <c r="H940" t="str">
        <f t="shared" si="29"/>
        <v>112_CO_00</v>
      </c>
      <c r="I940">
        <f>IF(B940=2012,IF(D940="00",K940,VLOOKUP(H940,district_latlong_lookup!$A$1:$F$439,5,FALSE)),0)</f>
        <v>39.064599999999999</v>
      </c>
      <c r="J940">
        <f>IF(B940=2012,IF(D940="00",L940,VLOOKUP(H940,district_latlong_lookup!$A$1:$F$439,6,FALSE)),0)</f>
        <v>-105.3272</v>
      </c>
      <c r="K940">
        <f>VLOOKUP(E940&amp;"*",state_latlong_lookup!$A$1:$D$56,3,FALSE)</f>
        <v>39.064599999999999</v>
      </c>
      <c r="L940">
        <f>VLOOKUP(E940&amp;"*",state_latlong_lookup!$A$1:$D$56,4,FALSE)</f>
        <v>-105.3272</v>
      </c>
      <c r="M940">
        <v>100</v>
      </c>
      <c r="N940" t="str">
        <f t="shared" si="28"/>
        <v>Democrat</v>
      </c>
      <c r="O940" t="s">
        <v>377</v>
      </c>
      <c r="P940">
        <v>-0.248</v>
      </c>
      <c r="Q940">
        <v>1333500</v>
      </c>
      <c r="R940" t="s">
        <v>1565</v>
      </c>
    </row>
    <row r="941" spans="1:18">
      <c r="A941">
        <v>112</v>
      </c>
      <c r="B941">
        <f>VLOOKUP(A941,year_congress_lookup!$A$1:$B$10,2)</f>
        <v>2012</v>
      </c>
      <c r="C941">
        <v>41101</v>
      </c>
      <c r="D941" s="1" t="s">
        <v>1794</v>
      </c>
      <c r="E941" t="s">
        <v>0</v>
      </c>
      <c r="F941" t="str">
        <f>VLOOKUP(E941&amp;"*",state_latlong_lookup!$A$1:$D$56,2,FALSE)</f>
        <v>CT</v>
      </c>
      <c r="G941" t="str">
        <f>VLOOKUP(E941&amp;"*",state_latlong_lookup!$A$1:$D$56,1,FALSE)</f>
        <v>CONNECTICUT</v>
      </c>
      <c r="H941" t="str">
        <f t="shared" si="29"/>
        <v>112_CT_00</v>
      </c>
      <c r="I941">
        <f>IF(B941=2012,IF(D941="00",K941,VLOOKUP(H941,district_latlong_lookup!$A$1:$F$439,5,FALSE)),0)</f>
        <v>41.583399999999997</v>
      </c>
      <c r="J941">
        <f>IF(B941=2012,IF(D941="00",L941,VLOOKUP(H941,district_latlong_lookup!$A$1:$F$439,6,FALSE)),0)</f>
        <v>-72.762200000000007</v>
      </c>
      <c r="K941">
        <f>VLOOKUP(E941&amp;"*",state_latlong_lookup!$A$1:$D$56,3,FALSE)</f>
        <v>41.583399999999997</v>
      </c>
      <c r="L941">
        <f>VLOOKUP(E941&amp;"*",state_latlong_lookup!$A$1:$D$56,4,FALSE)</f>
        <v>-72.762200000000007</v>
      </c>
      <c r="M941">
        <v>100</v>
      </c>
      <c r="N941" t="str">
        <f t="shared" si="28"/>
        <v>Democrat</v>
      </c>
      <c r="O941" t="s">
        <v>393</v>
      </c>
      <c r="P941">
        <v>-0.41799999999999998</v>
      </c>
      <c r="Q941">
        <v>10000</v>
      </c>
    </row>
    <row r="942" spans="1:18">
      <c r="A942">
        <v>112</v>
      </c>
      <c r="B942">
        <f>VLOOKUP(A942,year_congress_lookup!$A$1:$B$10,2)</f>
        <v>2012</v>
      </c>
      <c r="C942">
        <v>15704</v>
      </c>
      <c r="D942" s="1" t="s">
        <v>1794</v>
      </c>
      <c r="E942" t="s">
        <v>0</v>
      </c>
      <c r="F942" t="str">
        <f>VLOOKUP(E942&amp;"*",state_latlong_lookup!$A$1:$D$56,2,FALSE)</f>
        <v>CT</v>
      </c>
      <c r="G942" t="str">
        <f>VLOOKUP(E942&amp;"*",state_latlong_lookup!$A$1:$D$56,1,FALSE)</f>
        <v>CONNECTICUT</v>
      </c>
      <c r="H942" t="str">
        <f t="shared" si="29"/>
        <v>112_CT_00</v>
      </c>
      <c r="I942">
        <f>IF(B942=2012,IF(D942="00",K942,VLOOKUP(H942,district_latlong_lookup!$A$1:$F$439,5,FALSE)),0)</f>
        <v>41.583399999999997</v>
      </c>
      <c r="J942">
        <f>IF(B942=2012,IF(D942="00",L942,VLOOKUP(H942,district_latlong_lookup!$A$1:$F$439,6,FALSE)),0)</f>
        <v>-72.762200000000007</v>
      </c>
      <c r="K942">
        <f>VLOOKUP(E942&amp;"*",state_latlong_lookup!$A$1:$D$56,3,FALSE)</f>
        <v>41.583399999999997</v>
      </c>
      <c r="L942">
        <f>VLOOKUP(E942&amp;"*",state_latlong_lookup!$A$1:$D$56,4,FALSE)</f>
        <v>-72.762200000000007</v>
      </c>
      <c r="M942">
        <v>100</v>
      </c>
      <c r="N942" t="str">
        <f t="shared" si="28"/>
        <v>Democrat</v>
      </c>
      <c r="O942" t="s">
        <v>242</v>
      </c>
      <c r="P942">
        <v>-0.28499999999999998</v>
      </c>
      <c r="Q942">
        <v>445500</v>
      </c>
      <c r="R942" t="s">
        <v>1566</v>
      </c>
    </row>
    <row r="943" spans="1:18">
      <c r="A943">
        <v>112</v>
      </c>
      <c r="B943">
        <f>VLOOKUP(A943,year_congress_lookup!$A$1:$B$10,2)</f>
        <v>2012</v>
      </c>
      <c r="C943">
        <v>40916</v>
      </c>
      <c r="D943" s="1" t="s">
        <v>1794</v>
      </c>
      <c r="E943" t="s">
        <v>3</v>
      </c>
      <c r="F943" t="str">
        <f>VLOOKUP(E943&amp;"*",state_latlong_lookup!$A$1:$D$56,2,FALSE)</f>
        <v>DE</v>
      </c>
      <c r="G943" t="str">
        <f>VLOOKUP(E943&amp;"*",state_latlong_lookup!$A$1:$D$56,1,FALSE)</f>
        <v>DELAWARE</v>
      </c>
      <c r="H943" t="str">
        <f t="shared" si="29"/>
        <v>112_DE_00</v>
      </c>
      <c r="I943">
        <f>IF(B943=2012,IF(D943="00",K943,VLOOKUP(H943,district_latlong_lookup!$A$1:$F$439,5,FALSE)),0)</f>
        <v>39.349800000000002</v>
      </c>
      <c r="J943">
        <f>IF(B943=2012,IF(D943="00",L943,VLOOKUP(H943,district_latlong_lookup!$A$1:$F$439,6,FALSE)),0)</f>
        <v>-75.514799999999994</v>
      </c>
      <c r="K943">
        <f>VLOOKUP(E943&amp;"*",state_latlong_lookup!$A$1:$D$56,3,FALSE)</f>
        <v>39.349800000000002</v>
      </c>
      <c r="L943">
        <f>VLOOKUP(E943&amp;"*",state_latlong_lookup!$A$1:$D$56,4,FALSE)</f>
        <v>-75.514799999999994</v>
      </c>
      <c r="M943">
        <v>100</v>
      </c>
      <c r="N943" t="str">
        <f t="shared" si="28"/>
        <v>Democrat</v>
      </c>
      <c r="O943" t="s">
        <v>379</v>
      </c>
      <c r="P943">
        <v>-0.39700000000000002</v>
      </c>
      <c r="Q943">
        <v>2841000</v>
      </c>
      <c r="R943" t="s">
        <v>1567</v>
      </c>
    </row>
    <row r="944" spans="1:18">
      <c r="A944">
        <v>112</v>
      </c>
      <c r="B944">
        <f>VLOOKUP(A944,year_congress_lookup!$A$1:$B$10,2)</f>
        <v>2012</v>
      </c>
      <c r="C944">
        <v>15015</v>
      </c>
      <c r="D944" s="1" t="s">
        <v>1794</v>
      </c>
      <c r="E944" t="s">
        <v>3</v>
      </c>
      <c r="F944" t="str">
        <f>VLOOKUP(E944&amp;"*",state_latlong_lookup!$A$1:$D$56,2,FALSE)</f>
        <v>DE</v>
      </c>
      <c r="G944" t="str">
        <f>VLOOKUP(E944&amp;"*",state_latlong_lookup!$A$1:$D$56,1,FALSE)</f>
        <v>DELAWARE</v>
      </c>
      <c r="H944" t="str">
        <f t="shared" si="29"/>
        <v>112_DE_00</v>
      </c>
      <c r="I944">
        <f>IF(B944=2012,IF(D944="00",K944,VLOOKUP(H944,district_latlong_lookup!$A$1:$F$439,5,FALSE)),0)</f>
        <v>39.349800000000002</v>
      </c>
      <c r="J944">
        <f>IF(B944=2012,IF(D944="00",L944,VLOOKUP(H944,district_latlong_lookup!$A$1:$F$439,6,FALSE)),0)</f>
        <v>-75.514799999999994</v>
      </c>
      <c r="K944">
        <f>VLOOKUP(E944&amp;"*",state_latlong_lookup!$A$1:$D$56,3,FALSE)</f>
        <v>39.349800000000002</v>
      </c>
      <c r="L944">
        <f>VLOOKUP(E944&amp;"*",state_latlong_lookup!$A$1:$D$56,4,FALSE)</f>
        <v>-75.514799999999994</v>
      </c>
      <c r="M944">
        <v>100</v>
      </c>
      <c r="N944" t="str">
        <f t="shared" si="28"/>
        <v>Democrat</v>
      </c>
      <c r="O944" t="s">
        <v>331</v>
      </c>
      <c r="P944">
        <v>-0.27900000000000003</v>
      </c>
      <c r="Q944">
        <v>2295000</v>
      </c>
      <c r="R944" t="s">
        <v>1568</v>
      </c>
    </row>
    <row r="945" spans="1:18">
      <c r="A945">
        <v>112</v>
      </c>
      <c r="B945">
        <f>VLOOKUP(A945,year_congress_lookup!$A$1:$B$10,2)</f>
        <v>2012</v>
      </c>
      <c r="C945">
        <v>41102</v>
      </c>
      <c r="D945" s="1" t="s">
        <v>1794</v>
      </c>
      <c r="E945" t="s">
        <v>81</v>
      </c>
      <c r="F945" t="str">
        <f>VLOOKUP(E945&amp;"*",state_latlong_lookup!$A$1:$D$56,2,FALSE)</f>
        <v>FL</v>
      </c>
      <c r="G945" t="str">
        <f>VLOOKUP(E945&amp;"*",state_latlong_lookup!$A$1:$D$56,1,FALSE)</f>
        <v>FLORIDA</v>
      </c>
      <c r="H945" t="str">
        <f t="shared" si="29"/>
        <v>112_FL_00</v>
      </c>
      <c r="I945">
        <f>IF(B945=2012,IF(D945="00",K945,VLOOKUP(H945,district_latlong_lookup!$A$1:$F$439,5,FALSE)),0)</f>
        <v>27.833300000000001</v>
      </c>
      <c r="J945">
        <f>IF(B945=2012,IF(D945="00",L945,VLOOKUP(H945,district_latlong_lookup!$A$1:$F$439,6,FALSE)),0)</f>
        <v>-81.716999999999999</v>
      </c>
      <c r="K945">
        <f>VLOOKUP(E945&amp;"*",state_latlong_lookup!$A$1:$D$56,3,FALSE)</f>
        <v>27.833300000000001</v>
      </c>
      <c r="L945">
        <f>VLOOKUP(E945&amp;"*",state_latlong_lookup!$A$1:$D$56,4,FALSE)</f>
        <v>-81.716999999999999</v>
      </c>
      <c r="M945">
        <v>200</v>
      </c>
      <c r="N945" t="str">
        <f t="shared" si="28"/>
        <v>Republican</v>
      </c>
      <c r="O945" t="s">
        <v>394</v>
      </c>
      <c r="P945">
        <v>0.61899999999999999</v>
      </c>
      <c r="Q945">
        <v>882500</v>
      </c>
      <c r="R945" t="s">
        <v>1569</v>
      </c>
    </row>
    <row r="946" spans="1:18">
      <c r="A946">
        <v>112</v>
      </c>
      <c r="B946">
        <f>VLOOKUP(A946,year_congress_lookup!$A$1:$B$10,2)</f>
        <v>2012</v>
      </c>
      <c r="C946">
        <v>14651</v>
      </c>
      <c r="D946" s="1" t="s">
        <v>1794</v>
      </c>
      <c r="E946" t="s">
        <v>81</v>
      </c>
      <c r="F946" t="str">
        <f>VLOOKUP(E946&amp;"*",state_latlong_lookup!$A$1:$D$56,2,FALSE)</f>
        <v>FL</v>
      </c>
      <c r="G946" t="str">
        <f>VLOOKUP(E946&amp;"*",state_latlong_lookup!$A$1:$D$56,1,FALSE)</f>
        <v>FLORIDA</v>
      </c>
      <c r="H946" t="str">
        <f t="shared" si="29"/>
        <v>112_FL_00</v>
      </c>
      <c r="I946">
        <f>IF(B946=2012,IF(D946="00",K946,VLOOKUP(H946,district_latlong_lookup!$A$1:$F$439,5,FALSE)),0)</f>
        <v>27.833300000000001</v>
      </c>
      <c r="J946">
        <f>IF(B946=2012,IF(D946="00",L946,VLOOKUP(H946,district_latlong_lookup!$A$1:$F$439,6,FALSE)),0)</f>
        <v>-81.716999999999999</v>
      </c>
      <c r="K946">
        <f>VLOOKUP(E946&amp;"*",state_latlong_lookup!$A$1:$D$56,3,FALSE)</f>
        <v>27.833300000000001</v>
      </c>
      <c r="L946">
        <f>VLOOKUP(E946&amp;"*",state_latlong_lookup!$A$1:$D$56,4,FALSE)</f>
        <v>-81.716999999999999</v>
      </c>
      <c r="M946">
        <v>100</v>
      </c>
      <c r="N946" t="str">
        <f t="shared" si="28"/>
        <v>Democrat</v>
      </c>
      <c r="O946" t="s">
        <v>138</v>
      </c>
      <c r="P946">
        <v>-0.249</v>
      </c>
      <c r="Q946">
        <v>732500</v>
      </c>
      <c r="R946" t="s">
        <v>1570</v>
      </c>
    </row>
    <row r="947" spans="1:18">
      <c r="A947">
        <v>112</v>
      </c>
      <c r="B947">
        <f>VLOOKUP(A947,year_congress_lookup!$A$1:$B$10,2)</f>
        <v>2012</v>
      </c>
      <c r="C947">
        <v>29512</v>
      </c>
      <c r="D947" s="1" t="s">
        <v>1794</v>
      </c>
      <c r="E947" t="s">
        <v>4</v>
      </c>
      <c r="F947" t="str">
        <f>VLOOKUP(E947&amp;"*",state_latlong_lookup!$A$1:$D$56,2,FALSE)</f>
        <v>GA</v>
      </c>
      <c r="G947" t="str">
        <f>VLOOKUP(E947&amp;"*",state_latlong_lookup!$A$1:$D$56,1,FALSE)</f>
        <v>GEORGIA</v>
      </c>
      <c r="H947" t="str">
        <f t="shared" si="29"/>
        <v>112_GA_00</v>
      </c>
      <c r="I947">
        <f>IF(B947=2012,IF(D947="00",K947,VLOOKUP(H947,district_latlong_lookup!$A$1:$F$439,5,FALSE)),0)</f>
        <v>32.986600000000003</v>
      </c>
      <c r="J947">
        <f>IF(B947=2012,IF(D947="00",L947,VLOOKUP(H947,district_latlong_lookup!$A$1:$F$439,6,FALSE)),0)</f>
        <v>-83.648700000000005</v>
      </c>
      <c r="K947">
        <f>VLOOKUP(E947&amp;"*",state_latlong_lookup!$A$1:$D$56,3,FALSE)</f>
        <v>32.986600000000003</v>
      </c>
      <c r="L947">
        <f>VLOOKUP(E947&amp;"*",state_latlong_lookup!$A$1:$D$56,4,FALSE)</f>
        <v>-83.648700000000005</v>
      </c>
      <c r="M947">
        <v>200</v>
      </c>
      <c r="N947" t="str">
        <f t="shared" si="28"/>
        <v>Republican</v>
      </c>
      <c r="O947" t="s">
        <v>350</v>
      </c>
      <c r="P947">
        <v>0.52900000000000003</v>
      </c>
      <c r="Q947">
        <v>10000</v>
      </c>
    </row>
    <row r="948" spans="1:18">
      <c r="A948">
        <v>112</v>
      </c>
      <c r="B948">
        <f>VLOOKUP(A948,year_congress_lookup!$A$1:$B$10,2)</f>
        <v>2012</v>
      </c>
      <c r="C948">
        <v>29909</v>
      </c>
      <c r="D948" s="1" t="s">
        <v>1794</v>
      </c>
      <c r="E948" t="s">
        <v>4</v>
      </c>
      <c r="F948" t="str">
        <f>VLOOKUP(E948&amp;"*",state_latlong_lookup!$A$1:$D$56,2,FALSE)</f>
        <v>GA</v>
      </c>
      <c r="G948" t="str">
        <f>VLOOKUP(E948&amp;"*",state_latlong_lookup!$A$1:$D$56,1,FALSE)</f>
        <v>GEORGIA</v>
      </c>
      <c r="H948" t="str">
        <f t="shared" si="29"/>
        <v>112_GA_00</v>
      </c>
      <c r="I948">
        <f>IF(B948=2012,IF(D948="00",K948,VLOOKUP(H948,district_latlong_lookup!$A$1:$F$439,5,FALSE)),0)</f>
        <v>32.986600000000003</v>
      </c>
      <c r="J948">
        <f>IF(B948=2012,IF(D948="00",L948,VLOOKUP(H948,district_latlong_lookup!$A$1:$F$439,6,FALSE)),0)</f>
        <v>-83.648700000000005</v>
      </c>
      <c r="K948">
        <f>VLOOKUP(E948&amp;"*",state_latlong_lookup!$A$1:$D$56,3,FALSE)</f>
        <v>32.986600000000003</v>
      </c>
      <c r="L948">
        <f>VLOOKUP(E948&amp;"*",state_latlong_lookup!$A$1:$D$56,4,FALSE)</f>
        <v>-83.648700000000005</v>
      </c>
      <c r="M948">
        <v>200</v>
      </c>
      <c r="N948" t="str">
        <f t="shared" si="28"/>
        <v>Republican</v>
      </c>
      <c r="O948" t="s">
        <v>359</v>
      </c>
      <c r="P948">
        <v>0.47899999999999998</v>
      </c>
      <c r="Q948">
        <v>436500</v>
      </c>
    </row>
    <row r="949" spans="1:18">
      <c r="A949">
        <v>112</v>
      </c>
      <c r="B949">
        <f>VLOOKUP(A949,year_congress_lookup!$A$1:$B$10,2)</f>
        <v>2012</v>
      </c>
      <c r="C949">
        <v>14400</v>
      </c>
      <c r="D949" s="1" t="s">
        <v>1794</v>
      </c>
      <c r="E949" t="s">
        <v>201</v>
      </c>
      <c r="F949" t="str">
        <f>VLOOKUP(E949&amp;"*",state_latlong_lookup!$A$1:$D$56,2,FALSE)</f>
        <v>HI</v>
      </c>
      <c r="G949" t="str">
        <f>VLOOKUP(E949&amp;"*",state_latlong_lookup!$A$1:$D$56,1,FALSE)</f>
        <v>HAWAII</v>
      </c>
      <c r="H949" t="str">
        <f t="shared" si="29"/>
        <v>112_HI_00</v>
      </c>
      <c r="I949">
        <f>IF(B949=2012,IF(D949="00",K949,VLOOKUP(H949,district_latlong_lookup!$A$1:$F$439,5,FALSE)),0)</f>
        <v>21.1098</v>
      </c>
      <c r="J949">
        <f>IF(B949=2012,IF(D949="00",L949,VLOOKUP(H949,district_latlong_lookup!$A$1:$F$439,6,FALSE)),0)</f>
        <v>-157.53110000000001</v>
      </c>
      <c r="K949">
        <f>VLOOKUP(E949&amp;"*",state_latlong_lookup!$A$1:$D$56,3,FALSE)</f>
        <v>21.1098</v>
      </c>
      <c r="L949">
        <f>VLOOKUP(E949&amp;"*",state_latlong_lookup!$A$1:$D$56,4,FALSE)</f>
        <v>-157.53110000000001</v>
      </c>
      <c r="M949">
        <v>100</v>
      </c>
      <c r="N949" t="str">
        <f t="shared" si="28"/>
        <v>Democrat</v>
      </c>
      <c r="O949" t="s">
        <v>245</v>
      </c>
      <c r="P949">
        <v>-0.45800000000000002</v>
      </c>
      <c r="Q949">
        <v>642000</v>
      </c>
    </row>
    <row r="950" spans="1:18">
      <c r="A950">
        <v>112</v>
      </c>
      <c r="B950">
        <f>VLOOKUP(A950,year_congress_lookup!$A$1:$B$10,2)</f>
        <v>2012</v>
      </c>
      <c r="C950">
        <v>4812</v>
      </c>
      <c r="D950" s="1" t="s">
        <v>1794</v>
      </c>
      <c r="E950" t="s">
        <v>201</v>
      </c>
      <c r="F950" t="str">
        <f>VLOOKUP(E950&amp;"*",state_latlong_lookup!$A$1:$D$56,2,FALSE)</f>
        <v>HI</v>
      </c>
      <c r="G950" t="str">
        <f>VLOOKUP(E950&amp;"*",state_latlong_lookup!$A$1:$D$56,1,FALSE)</f>
        <v>HAWAII</v>
      </c>
      <c r="H950" t="str">
        <f t="shared" si="29"/>
        <v>112_HI_00</v>
      </c>
      <c r="I950">
        <f>IF(B950=2012,IF(D950="00",K950,VLOOKUP(H950,district_latlong_lookup!$A$1:$F$439,5,FALSE)),0)</f>
        <v>21.1098</v>
      </c>
      <c r="J950">
        <f>IF(B950=2012,IF(D950="00",L950,VLOOKUP(H950,district_latlong_lookup!$A$1:$F$439,6,FALSE)),0)</f>
        <v>-157.53110000000001</v>
      </c>
      <c r="K950">
        <f>VLOOKUP(E950&amp;"*",state_latlong_lookup!$A$1:$D$56,3,FALSE)</f>
        <v>21.1098</v>
      </c>
      <c r="L950">
        <f>VLOOKUP(E950&amp;"*",state_latlong_lookup!$A$1:$D$56,4,FALSE)</f>
        <v>-157.53110000000001</v>
      </c>
      <c r="M950">
        <v>100</v>
      </c>
      <c r="N950" t="str">
        <f t="shared" si="28"/>
        <v>Democrat</v>
      </c>
      <c r="O950" t="s">
        <v>204</v>
      </c>
      <c r="P950">
        <v>-0.36399999999999999</v>
      </c>
      <c r="Q950">
        <v>640000</v>
      </c>
    </row>
    <row r="951" spans="1:18">
      <c r="A951">
        <v>112</v>
      </c>
      <c r="B951">
        <f>VLOOKUP(A951,year_congress_lookup!$A$1:$B$10,2)</f>
        <v>2012</v>
      </c>
      <c r="C951">
        <v>40902</v>
      </c>
      <c r="D951" s="1" t="s">
        <v>1794</v>
      </c>
      <c r="E951" t="s">
        <v>125</v>
      </c>
      <c r="F951" t="str">
        <f>VLOOKUP(E951&amp;"*",state_latlong_lookup!$A$1:$D$56,2,FALSE)</f>
        <v>ID</v>
      </c>
      <c r="G951" t="str">
        <f>VLOOKUP(E951&amp;"*",state_latlong_lookup!$A$1:$D$56,1,FALSE)</f>
        <v>IDAHO</v>
      </c>
      <c r="H951" t="str">
        <f t="shared" si="29"/>
        <v>112_ID_00</v>
      </c>
      <c r="I951">
        <f>IF(B951=2012,IF(D951="00",K951,VLOOKUP(H951,district_latlong_lookup!$A$1:$F$439,5,FALSE)),0)</f>
        <v>44.239400000000003</v>
      </c>
      <c r="J951">
        <f>IF(B951=2012,IF(D951="00",L951,VLOOKUP(H951,district_latlong_lookup!$A$1:$F$439,6,FALSE)),0)</f>
        <v>-114.5103</v>
      </c>
      <c r="K951">
        <f>VLOOKUP(E951&amp;"*",state_latlong_lookup!$A$1:$D$56,3,FALSE)</f>
        <v>44.239400000000003</v>
      </c>
      <c r="L951">
        <f>VLOOKUP(E951&amp;"*",state_latlong_lookup!$A$1:$D$56,4,FALSE)</f>
        <v>-114.5103</v>
      </c>
      <c r="M951">
        <v>200</v>
      </c>
      <c r="N951" t="str">
        <f t="shared" si="28"/>
        <v>Republican</v>
      </c>
      <c r="O951" t="s">
        <v>381</v>
      </c>
      <c r="P951">
        <v>0.62</v>
      </c>
      <c r="Q951">
        <v>863000</v>
      </c>
    </row>
    <row r="952" spans="1:18">
      <c r="A952">
        <v>112</v>
      </c>
      <c r="B952">
        <f>VLOOKUP(A952,year_congress_lookup!$A$1:$B$10,2)</f>
        <v>2012</v>
      </c>
      <c r="C952">
        <v>29345</v>
      </c>
      <c r="D952" s="1" t="s">
        <v>1794</v>
      </c>
      <c r="E952" t="s">
        <v>125</v>
      </c>
      <c r="F952" t="str">
        <f>VLOOKUP(E952&amp;"*",state_latlong_lookup!$A$1:$D$56,2,FALSE)</f>
        <v>ID</v>
      </c>
      <c r="G952" t="str">
        <f>VLOOKUP(E952&amp;"*",state_latlong_lookup!$A$1:$D$56,1,FALSE)</f>
        <v>IDAHO</v>
      </c>
      <c r="H952" t="str">
        <f t="shared" si="29"/>
        <v>112_ID_00</v>
      </c>
      <c r="I952">
        <f>IF(B952=2012,IF(D952="00",K952,VLOOKUP(H952,district_latlong_lookup!$A$1:$F$439,5,FALSE)),0)</f>
        <v>44.239400000000003</v>
      </c>
      <c r="J952">
        <f>IF(B952=2012,IF(D952="00",L952,VLOOKUP(H952,district_latlong_lookup!$A$1:$F$439,6,FALSE)),0)</f>
        <v>-114.5103</v>
      </c>
      <c r="K952">
        <f>VLOOKUP(E952&amp;"*",state_latlong_lookup!$A$1:$D$56,3,FALSE)</f>
        <v>44.239400000000003</v>
      </c>
      <c r="L952">
        <f>VLOOKUP(E952&amp;"*",state_latlong_lookup!$A$1:$D$56,4,FALSE)</f>
        <v>-114.5103</v>
      </c>
      <c r="M952">
        <v>200</v>
      </c>
      <c r="N952" t="str">
        <f t="shared" si="28"/>
        <v>Republican</v>
      </c>
      <c r="O952" t="s">
        <v>326</v>
      </c>
      <c r="P952">
        <v>0.59499999999999997</v>
      </c>
      <c r="Q952">
        <v>1388500</v>
      </c>
    </row>
    <row r="953" spans="1:18">
      <c r="A953">
        <v>112</v>
      </c>
      <c r="B953">
        <f>VLOOKUP(A953,year_congress_lookup!$A$1:$B$10,2)</f>
        <v>2012</v>
      </c>
      <c r="C953">
        <v>15021</v>
      </c>
      <c r="D953" s="1" t="s">
        <v>1794</v>
      </c>
      <c r="E953" t="s">
        <v>46</v>
      </c>
      <c r="F953" t="str">
        <f>VLOOKUP(E953&amp;"*",state_latlong_lookup!$A$1:$D$56,2,FALSE)</f>
        <v>IL</v>
      </c>
      <c r="G953" t="str">
        <f>VLOOKUP(E953&amp;"*",state_latlong_lookup!$A$1:$D$56,1,FALSE)</f>
        <v>ILLINOIS</v>
      </c>
      <c r="H953" t="str">
        <f t="shared" si="29"/>
        <v>112_IL_00</v>
      </c>
      <c r="I953">
        <f>IF(B953=2012,IF(D953="00",K953,VLOOKUP(H953,district_latlong_lookup!$A$1:$F$439,5,FALSE)),0)</f>
        <v>40.336300000000001</v>
      </c>
      <c r="J953">
        <f>IF(B953=2012,IF(D953="00",L953,VLOOKUP(H953,district_latlong_lookup!$A$1:$F$439,6,FALSE)),0)</f>
        <v>-89.002200000000002</v>
      </c>
      <c r="K953">
        <f>VLOOKUP(E953&amp;"*",state_latlong_lookup!$A$1:$D$56,3,FALSE)</f>
        <v>40.336300000000001</v>
      </c>
      <c r="L953">
        <f>VLOOKUP(E953&amp;"*",state_latlong_lookup!$A$1:$D$56,4,FALSE)</f>
        <v>-89.002200000000002</v>
      </c>
      <c r="M953">
        <v>100</v>
      </c>
      <c r="N953" t="str">
        <f t="shared" si="28"/>
        <v>Democrat</v>
      </c>
      <c r="O953" t="s">
        <v>316</v>
      </c>
      <c r="P953">
        <v>-0.52200000000000002</v>
      </c>
      <c r="Q953">
        <v>10000</v>
      </c>
    </row>
    <row r="954" spans="1:18">
      <c r="A954">
        <v>112</v>
      </c>
      <c r="B954">
        <f>VLOOKUP(A954,year_congress_lookup!$A$1:$B$10,2)</f>
        <v>2012</v>
      </c>
      <c r="C954">
        <v>20115</v>
      </c>
      <c r="D954" s="1" t="s">
        <v>1794</v>
      </c>
      <c r="E954" t="s">
        <v>46</v>
      </c>
      <c r="F954" t="str">
        <f>VLOOKUP(E954&amp;"*",state_latlong_lookup!$A$1:$D$56,2,FALSE)</f>
        <v>IL</v>
      </c>
      <c r="G954" t="str">
        <f>VLOOKUP(E954&amp;"*",state_latlong_lookup!$A$1:$D$56,1,FALSE)</f>
        <v>ILLINOIS</v>
      </c>
      <c r="H954" t="str">
        <f t="shared" si="29"/>
        <v>112_IL_00</v>
      </c>
      <c r="I954">
        <f>IF(B954=2012,IF(D954="00",K954,VLOOKUP(H954,district_latlong_lookup!$A$1:$F$439,5,FALSE)),0)</f>
        <v>40.336300000000001</v>
      </c>
      <c r="J954">
        <f>IF(B954=2012,IF(D954="00",L954,VLOOKUP(H954,district_latlong_lookup!$A$1:$F$439,6,FALSE)),0)</f>
        <v>-89.002200000000002</v>
      </c>
      <c r="K954">
        <f>VLOOKUP(E954&amp;"*",state_latlong_lookup!$A$1:$D$56,3,FALSE)</f>
        <v>40.336300000000001</v>
      </c>
      <c r="L954">
        <f>VLOOKUP(E954&amp;"*",state_latlong_lookup!$A$1:$D$56,4,FALSE)</f>
        <v>-89.002200000000002</v>
      </c>
      <c r="M954">
        <v>200</v>
      </c>
      <c r="N954" t="str">
        <f t="shared" si="28"/>
        <v>Republican</v>
      </c>
      <c r="O954" t="s">
        <v>383</v>
      </c>
      <c r="P954">
        <v>0.28199999999999997</v>
      </c>
      <c r="Q954">
        <v>2223000</v>
      </c>
    </row>
    <row r="955" spans="1:18">
      <c r="A955">
        <v>112</v>
      </c>
      <c r="B955">
        <f>VLOOKUP(A955,year_congress_lookup!$A$1:$B$10,2)</f>
        <v>2012</v>
      </c>
      <c r="C955">
        <v>14806</v>
      </c>
      <c r="D955" s="1" t="s">
        <v>1794</v>
      </c>
      <c r="E955" t="s">
        <v>45</v>
      </c>
      <c r="F955" t="str">
        <f>VLOOKUP(E955&amp;"*",state_latlong_lookup!$A$1:$D$56,2,FALSE)</f>
        <v>IN</v>
      </c>
      <c r="G955" t="str">
        <f>VLOOKUP(E955&amp;"*",state_latlong_lookup!$A$1:$D$56,1,FALSE)</f>
        <v>INDIANA</v>
      </c>
      <c r="H955" t="str">
        <f t="shared" si="29"/>
        <v>112_IN_00</v>
      </c>
      <c r="I955">
        <f>IF(B955=2012,IF(D955="00",K955,VLOOKUP(H955,district_latlong_lookup!$A$1:$F$439,5,FALSE)),0)</f>
        <v>39.864699999999999</v>
      </c>
      <c r="J955">
        <f>IF(B955=2012,IF(D955="00",L955,VLOOKUP(H955,district_latlong_lookup!$A$1:$F$439,6,FALSE)),0)</f>
        <v>-86.260400000000004</v>
      </c>
      <c r="K955">
        <f>VLOOKUP(E955&amp;"*",state_latlong_lookup!$A$1:$D$56,3,FALSE)</f>
        <v>39.864699999999999</v>
      </c>
      <c r="L955">
        <f>VLOOKUP(E955&amp;"*",state_latlong_lookup!$A$1:$D$56,4,FALSE)</f>
        <v>-86.260400000000004</v>
      </c>
      <c r="M955">
        <v>200</v>
      </c>
      <c r="N955" t="str">
        <f t="shared" si="28"/>
        <v>Republican</v>
      </c>
      <c r="O955" t="s">
        <v>260</v>
      </c>
      <c r="P955">
        <v>0.44400000000000001</v>
      </c>
      <c r="Q955">
        <v>598000</v>
      </c>
    </row>
    <row r="956" spans="1:18">
      <c r="A956">
        <v>112</v>
      </c>
      <c r="B956">
        <f>VLOOKUP(A956,year_congress_lookup!$A$1:$B$10,2)</f>
        <v>2012</v>
      </c>
      <c r="C956">
        <v>14506</v>
      </c>
      <c r="D956" s="1" t="s">
        <v>1794</v>
      </c>
      <c r="E956" t="s">
        <v>45</v>
      </c>
      <c r="F956" t="str">
        <f>VLOOKUP(E956&amp;"*",state_latlong_lookup!$A$1:$D$56,2,FALSE)</f>
        <v>IN</v>
      </c>
      <c r="G956" t="str">
        <f>VLOOKUP(E956&amp;"*",state_latlong_lookup!$A$1:$D$56,1,FALSE)</f>
        <v>INDIANA</v>
      </c>
      <c r="H956" t="str">
        <f t="shared" si="29"/>
        <v>112_IN_00</v>
      </c>
      <c r="I956">
        <f>IF(B956=2012,IF(D956="00",K956,VLOOKUP(H956,district_latlong_lookup!$A$1:$F$439,5,FALSE)),0)</f>
        <v>39.864699999999999</v>
      </c>
      <c r="J956">
        <f>IF(B956=2012,IF(D956="00",L956,VLOOKUP(H956,district_latlong_lookup!$A$1:$F$439,6,FALSE)),0)</f>
        <v>-86.260400000000004</v>
      </c>
      <c r="K956">
        <f>VLOOKUP(E956&amp;"*",state_latlong_lookup!$A$1:$D$56,3,FALSE)</f>
        <v>39.864699999999999</v>
      </c>
      <c r="L956">
        <f>VLOOKUP(E956&amp;"*",state_latlong_lookup!$A$1:$D$56,4,FALSE)</f>
        <v>-86.260400000000004</v>
      </c>
      <c r="M956">
        <v>200</v>
      </c>
      <c r="N956" t="str">
        <f t="shared" si="28"/>
        <v>Republican</v>
      </c>
      <c r="O956" t="s">
        <v>227</v>
      </c>
      <c r="P956">
        <v>0.23699999999999999</v>
      </c>
      <c r="Q956">
        <v>536000</v>
      </c>
    </row>
    <row r="957" spans="1:18">
      <c r="A957">
        <v>112</v>
      </c>
      <c r="B957">
        <f>VLOOKUP(A957,year_congress_lookup!$A$1:$B$10,2)</f>
        <v>2012</v>
      </c>
      <c r="C957">
        <v>14226</v>
      </c>
      <c r="D957" s="1" t="s">
        <v>1794</v>
      </c>
      <c r="E957" t="s">
        <v>84</v>
      </c>
      <c r="F957" t="str">
        <f>VLOOKUP(E957&amp;"*",state_latlong_lookup!$A$1:$D$56,2,FALSE)</f>
        <v>IA</v>
      </c>
      <c r="G957" t="str">
        <f>VLOOKUP(E957&amp;"*",state_latlong_lookup!$A$1:$D$56,1,FALSE)</f>
        <v>IOWA</v>
      </c>
      <c r="H957" t="str">
        <f t="shared" si="29"/>
        <v>112_IA_00</v>
      </c>
      <c r="I957">
        <f>IF(B957=2012,IF(D957="00",K957,VLOOKUP(H957,district_latlong_lookup!$A$1:$F$439,5,FALSE)),0)</f>
        <v>42.004600000000003</v>
      </c>
      <c r="J957">
        <f>IF(B957=2012,IF(D957="00",L957,VLOOKUP(H957,district_latlong_lookup!$A$1:$F$439,6,FALSE)),0)</f>
        <v>-93.213999999999999</v>
      </c>
      <c r="K957">
        <f>VLOOKUP(E957&amp;"*",state_latlong_lookup!$A$1:$D$56,3,FALSE)</f>
        <v>42.004600000000003</v>
      </c>
      <c r="L957">
        <f>VLOOKUP(E957&amp;"*",state_latlong_lookup!$A$1:$D$56,4,FALSE)</f>
        <v>-93.213999999999999</v>
      </c>
      <c r="M957">
        <v>200</v>
      </c>
      <c r="N957" t="str">
        <f t="shared" si="28"/>
        <v>Republican</v>
      </c>
      <c r="O957" t="s">
        <v>261</v>
      </c>
      <c r="P957">
        <v>0.45300000000000001</v>
      </c>
      <c r="Q957">
        <v>676500</v>
      </c>
    </row>
    <row r="958" spans="1:18">
      <c r="A958">
        <v>112</v>
      </c>
      <c r="B958">
        <f>VLOOKUP(A958,year_congress_lookup!$A$1:$B$10,2)</f>
        <v>2012</v>
      </c>
      <c r="C958">
        <v>14230</v>
      </c>
      <c r="D958" s="1" t="s">
        <v>1794</v>
      </c>
      <c r="E958" t="s">
        <v>84</v>
      </c>
      <c r="F958" t="str">
        <f>VLOOKUP(E958&amp;"*",state_latlong_lookup!$A$1:$D$56,2,FALSE)</f>
        <v>IA</v>
      </c>
      <c r="G958" t="str">
        <f>VLOOKUP(E958&amp;"*",state_latlong_lookup!$A$1:$D$56,1,FALSE)</f>
        <v>IOWA</v>
      </c>
      <c r="H958" t="str">
        <f t="shared" si="29"/>
        <v>112_IA_00</v>
      </c>
      <c r="I958">
        <f>IF(B958=2012,IF(D958="00",K958,VLOOKUP(H958,district_latlong_lookup!$A$1:$F$439,5,FALSE)),0)</f>
        <v>42.004600000000003</v>
      </c>
      <c r="J958">
        <f>IF(B958=2012,IF(D958="00",L958,VLOOKUP(H958,district_latlong_lookup!$A$1:$F$439,6,FALSE)),0)</f>
        <v>-93.213999999999999</v>
      </c>
      <c r="K958">
        <f>VLOOKUP(E958&amp;"*",state_latlong_lookup!$A$1:$D$56,3,FALSE)</f>
        <v>42.004600000000003</v>
      </c>
      <c r="L958">
        <f>VLOOKUP(E958&amp;"*",state_latlong_lookup!$A$1:$D$56,4,FALSE)</f>
        <v>-93.213999999999999</v>
      </c>
      <c r="M958">
        <v>100</v>
      </c>
      <c r="N958" t="str">
        <f t="shared" si="28"/>
        <v>Democrat</v>
      </c>
      <c r="O958" t="s">
        <v>262</v>
      </c>
      <c r="P958">
        <v>-0.51700000000000002</v>
      </c>
      <c r="Q958">
        <v>333500</v>
      </c>
    </row>
    <row r="959" spans="1:18">
      <c r="A959">
        <v>112</v>
      </c>
      <c r="B959">
        <f>VLOOKUP(A959,year_congress_lookup!$A$1:$B$10,2)</f>
        <v>2012</v>
      </c>
      <c r="C959">
        <v>29722</v>
      </c>
      <c r="D959" s="1" t="s">
        <v>1794</v>
      </c>
      <c r="E959" t="s">
        <v>105</v>
      </c>
      <c r="F959" t="str">
        <f>VLOOKUP(E959&amp;"*",state_latlong_lookup!$A$1:$D$56,2,FALSE)</f>
        <v>KS</v>
      </c>
      <c r="G959" t="str">
        <f>VLOOKUP(E959&amp;"*",state_latlong_lookup!$A$1:$D$56,1,FALSE)</f>
        <v>KANSAS</v>
      </c>
      <c r="H959" t="str">
        <f t="shared" si="29"/>
        <v>112_KS_00</v>
      </c>
      <c r="I959">
        <f>IF(B959=2012,IF(D959="00",K959,VLOOKUP(H959,district_latlong_lookup!$A$1:$F$439,5,FALSE)),0)</f>
        <v>38.511099999999999</v>
      </c>
      <c r="J959">
        <f>IF(B959=2012,IF(D959="00",L959,VLOOKUP(H959,district_latlong_lookup!$A$1:$F$439,6,FALSE)),0)</f>
        <v>-96.8005</v>
      </c>
      <c r="K959">
        <f>VLOOKUP(E959&amp;"*",state_latlong_lookup!$A$1:$D$56,3,FALSE)</f>
        <v>38.511099999999999</v>
      </c>
      <c r="L959">
        <f>VLOOKUP(E959&amp;"*",state_latlong_lookup!$A$1:$D$56,4,FALSE)</f>
        <v>-96.8005</v>
      </c>
      <c r="M959">
        <v>200</v>
      </c>
      <c r="N959" t="str">
        <f t="shared" si="28"/>
        <v>Republican</v>
      </c>
      <c r="O959" t="s">
        <v>395</v>
      </c>
      <c r="P959">
        <v>0.44</v>
      </c>
      <c r="Q959">
        <v>710000</v>
      </c>
    </row>
    <row r="960" spans="1:18">
      <c r="A960">
        <v>112</v>
      </c>
      <c r="B960">
        <f>VLOOKUP(A960,year_congress_lookup!$A$1:$B$10,2)</f>
        <v>2012</v>
      </c>
      <c r="C960">
        <v>14852</v>
      </c>
      <c r="D960" s="1" t="s">
        <v>1794</v>
      </c>
      <c r="E960" t="s">
        <v>105</v>
      </c>
      <c r="F960" t="str">
        <f>VLOOKUP(E960&amp;"*",state_latlong_lookup!$A$1:$D$56,2,FALSE)</f>
        <v>KS</v>
      </c>
      <c r="G960" t="str">
        <f>VLOOKUP(E960&amp;"*",state_latlong_lookup!$A$1:$D$56,1,FALSE)</f>
        <v>KANSAS</v>
      </c>
      <c r="H960" t="str">
        <f t="shared" si="29"/>
        <v>112_KS_00</v>
      </c>
      <c r="I960">
        <f>IF(B960=2012,IF(D960="00",K960,VLOOKUP(H960,district_latlong_lookup!$A$1:$F$439,5,FALSE)),0)</f>
        <v>38.511099999999999</v>
      </c>
      <c r="J960">
        <f>IF(B960=2012,IF(D960="00",L960,VLOOKUP(H960,district_latlong_lookup!$A$1:$F$439,6,FALSE)),0)</f>
        <v>-96.8005</v>
      </c>
      <c r="K960">
        <f>VLOOKUP(E960&amp;"*",state_latlong_lookup!$A$1:$D$56,3,FALSE)</f>
        <v>38.511099999999999</v>
      </c>
      <c r="L960">
        <f>VLOOKUP(E960&amp;"*",state_latlong_lookup!$A$1:$D$56,4,FALSE)</f>
        <v>-96.8005</v>
      </c>
      <c r="M960">
        <v>200</v>
      </c>
      <c r="N960" t="str">
        <f t="shared" si="28"/>
        <v>Republican</v>
      </c>
      <c r="O960" t="s">
        <v>318</v>
      </c>
      <c r="P960">
        <v>0.44</v>
      </c>
      <c r="Q960">
        <v>10000</v>
      </c>
    </row>
    <row r="961" spans="1:17">
      <c r="A961">
        <v>112</v>
      </c>
      <c r="B961">
        <f>VLOOKUP(A961,year_congress_lookup!$A$1:$B$10,2)</f>
        <v>2012</v>
      </c>
      <c r="C961">
        <v>41104</v>
      </c>
      <c r="D961" s="1" t="s">
        <v>1794</v>
      </c>
      <c r="E961" t="s">
        <v>25</v>
      </c>
      <c r="F961" t="str">
        <f>VLOOKUP(E961&amp;"*",state_latlong_lookup!$A$1:$D$56,2,FALSE)</f>
        <v>KY</v>
      </c>
      <c r="G961" t="str">
        <f>VLOOKUP(E961&amp;"*",state_latlong_lookup!$A$1:$D$56,1,FALSE)</f>
        <v>KENTUCKY</v>
      </c>
      <c r="H961" t="str">
        <f t="shared" si="29"/>
        <v>112_KY_00</v>
      </c>
      <c r="I961">
        <f>IF(B961=2012,IF(D961="00",K961,VLOOKUP(H961,district_latlong_lookup!$A$1:$F$439,5,FALSE)),0)</f>
        <v>37.668999999999997</v>
      </c>
      <c r="J961">
        <f>IF(B961=2012,IF(D961="00",L961,VLOOKUP(H961,district_latlong_lookup!$A$1:$F$439,6,FALSE)),0)</f>
        <v>-84.651399999999995</v>
      </c>
      <c r="K961">
        <f>VLOOKUP(E961&amp;"*",state_latlong_lookup!$A$1:$D$56,3,FALSE)</f>
        <v>37.668999999999997</v>
      </c>
      <c r="L961">
        <f>VLOOKUP(E961&amp;"*",state_latlong_lookup!$A$1:$D$56,4,FALSE)</f>
        <v>-84.651399999999995</v>
      </c>
      <c r="M961">
        <v>200</v>
      </c>
      <c r="N961" t="str">
        <f t="shared" si="28"/>
        <v>Republican</v>
      </c>
      <c r="O961" t="s">
        <v>396</v>
      </c>
      <c r="P961">
        <v>1</v>
      </c>
      <c r="Q961">
        <v>34500</v>
      </c>
    </row>
    <row r="962" spans="1:17">
      <c r="A962">
        <v>112</v>
      </c>
      <c r="B962">
        <f>VLOOKUP(A962,year_congress_lookup!$A$1:$B$10,2)</f>
        <v>2012</v>
      </c>
      <c r="C962">
        <v>14921</v>
      </c>
      <c r="D962" s="1" t="s">
        <v>1794</v>
      </c>
      <c r="E962" t="s">
        <v>25</v>
      </c>
      <c r="F962" t="str">
        <f>VLOOKUP(E962&amp;"*",state_latlong_lookup!$A$1:$D$56,2,FALSE)</f>
        <v>KY</v>
      </c>
      <c r="G962" t="str">
        <f>VLOOKUP(E962&amp;"*",state_latlong_lookup!$A$1:$D$56,1,FALSE)</f>
        <v>KENTUCKY</v>
      </c>
      <c r="H962" t="str">
        <f t="shared" si="29"/>
        <v>112_KY_00</v>
      </c>
      <c r="I962">
        <f>IF(B962=2012,IF(D962="00",K962,VLOOKUP(H962,district_latlong_lookup!$A$1:$F$439,5,FALSE)),0)</f>
        <v>37.668999999999997</v>
      </c>
      <c r="J962">
        <f>IF(B962=2012,IF(D962="00",L962,VLOOKUP(H962,district_latlong_lookup!$A$1:$F$439,6,FALSE)),0)</f>
        <v>-84.651399999999995</v>
      </c>
      <c r="K962">
        <f>VLOOKUP(E962&amp;"*",state_latlong_lookup!$A$1:$D$56,3,FALSE)</f>
        <v>37.668999999999997</v>
      </c>
      <c r="L962">
        <f>VLOOKUP(E962&amp;"*",state_latlong_lookup!$A$1:$D$56,4,FALSE)</f>
        <v>-84.651399999999995</v>
      </c>
      <c r="M962">
        <v>200</v>
      </c>
      <c r="N962" t="str">
        <f t="shared" ref="N962:N1025" si="30">IF(M962=100,"Democrat",IF(M962=200,"Republican",IF(M962=328,"Independent")))</f>
        <v>Republican</v>
      </c>
      <c r="O962" t="s">
        <v>126</v>
      </c>
      <c r="P962">
        <v>0.52600000000000002</v>
      </c>
      <c r="Q962">
        <v>407500</v>
      </c>
    </row>
    <row r="963" spans="1:17">
      <c r="A963">
        <v>112</v>
      </c>
      <c r="B963">
        <f>VLOOKUP(A963,year_congress_lookup!$A$1:$B$10,2)</f>
        <v>2012</v>
      </c>
      <c r="C963">
        <v>29918</v>
      </c>
      <c r="D963" s="1" t="s">
        <v>1794</v>
      </c>
      <c r="E963" t="s">
        <v>42</v>
      </c>
      <c r="F963" t="str">
        <f>VLOOKUP(E963&amp;"*",state_latlong_lookup!$A$1:$D$56,2,FALSE)</f>
        <v>LA</v>
      </c>
      <c r="G963" t="str">
        <f>VLOOKUP(E963&amp;"*",state_latlong_lookup!$A$1:$D$56,1,FALSE)</f>
        <v>LOUISIANNA</v>
      </c>
      <c r="H963" t="str">
        <f t="shared" ref="H963:H1026" si="31">CONCATENATE(A963,"_",F963,"_",D963)</f>
        <v>112_LA_00</v>
      </c>
      <c r="I963">
        <f>IF(B963=2012,IF(D963="00",K963,VLOOKUP(H963,district_latlong_lookup!$A$1:$F$439,5,FALSE)),0)</f>
        <v>31.180099999999999</v>
      </c>
      <c r="J963">
        <f>IF(B963=2012,IF(D963="00",L963,VLOOKUP(H963,district_latlong_lookup!$A$1:$F$439,6,FALSE)),0)</f>
        <v>-91.874899999999997</v>
      </c>
      <c r="K963">
        <f>VLOOKUP(E963&amp;"*",state_latlong_lookup!$A$1:$D$56,3,FALSE)</f>
        <v>31.180099999999999</v>
      </c>
      <c r="L963">
        <f>VLOOKUP(E963&amp;"*",state_latlong_lookup!$A$1:$D$56,4,FALSE)</f>
        <v>-91.874899999999997</v>
      </c>
      <c r="M963">
        <v>200</v>
      </c>
      <c r="N963" t="str">
        <f t="shared" si="30"/>
        <v>Republican</v>
      </c>
      <c r="O963" t="s">
        <v>361</v>
      </c>
      <c r="P963">
        <v>0.623</v>
      </c>
      <c r="Q963">
        <v>431000</v>
      </c>
    </row>
    <row r="964" spans="1:17">
      <c r="A964">
        <v>112</v>
      </c>
      <c r="B964">
        <f>VLOOKUP(A964,year_congress_lookup!$A$1:$B$10,2)</f>
        <v>2012</v>
      </c>
      <c r="C964">
        <v>49702</v>
      </c>
      <c r="D964" s="1" t="s">
        <v>1794</v>
      </c>
      <c r="E964" t="s">
        <v>42</v>
      </c>
      <c r="F964" t="str">
        <f>VLOOKUP(E964&amp;"*",state_latlong_lookup!$A$1:$D$56,2,FALSE)</f>
        <v>LA</v>
      </c>
      <c r="G964" t="str">
        <f>VLOOKUP(E964&amp;"*",state_latlong_lookup!$A$1:$D$56,1,FALSE)</f>
        <v>LOUISIANNA</v>
      </c>
      <c r="H964" t="str">
        <f t="shared" si="31"/>
        <v>112_LA_00</v>
      </c>
      <c r="I964">
        <f>IF(B964=2012,IF(D964="00",K964,VLOOKUP(H964,district_latlong_lookup!$A$1:$F$439,5,FALSE)),0)</f>
        <v>31.180099999999999</v>
      </c>
      <c r="J964">
        <f>IF(B964=2012,IF(D964="00",L964,VLOOKUP(H964,district_latlong_lookup!$A$1:$F$439,6,FALSE)),0)</f>
        <v>-91.874899999999997</v>
      </c>
      <c r="K964">
        <f>VLOOKUP(E964&amp;"*",state_latlong_lookup!$A$1:$D$56,3,FALSE)</f>
        <v>31.180099999999999</v>
      </c>
      <c r="L964">
        <f>VLOOKUP(E964&amp;"*",state_latlong_lookup!$A$1:$D$56,4,FALSE)</f>
        <v>-91.874899999999997</v>
      </c>
      <c r="M964">
        <v>100</v>
      </c>
      <c r="N964" t="str">
        <f t="shared" si="30"/>
        <v>Democrat</v>
      </c>
      <c r="O964" t="s">
        <v>319</v>
      </c>
      <c r="P964">
        <v>-0.23699999999999999</v>
      </c>
      <c r="Q964">
        <v>846000</v>
      </c>
    </row>
    <row r="965" spans="1:17">
      <c r="A965">
        <v>112</v>
      </c>
      <c r="B965">
        <f>VLOOKUP(A965,year_congress_lookup!$A$1:$B$10,2)</f>
        <v>2012</v>
      </c>
      <c r="C965">
        <v>49703</v>
      </c>
      <c r="D965" s="1" t="s">
        <v>1794</v>
      </c>
      <c r="E965" t="s">
        <v>49</v>
      </c>
      <c r="F965" t="str">
        <f>VLOOKUP(E965&amp;"*",state_latlong_lookup!$A$1:$D$56,2,FALSE)</f>
        <v>ME</v>
      </c>
      <c r="G965" t="str">
        <f>VLOOKUP(E965&amp;"*",state_latlong_lookup!$A$1:$D$56,1,FALSE)</f>
        <v>MAINE</v>
      </c>
      <c r="H965" t="str">
        <f t="shared" si="31"/>
        <v>112_ME_00</v>
      </c>
      <c r="I965">
        <f>IF(B965=2012,IF(D965="00",K965,VLOOKUP(H965,district_latlong_lookup!$A$1:$F$439,5,FALSE)),0)</f>
        <v>44.607399999999998</v>
      </c>
      <c r="J965">
        <f>IF(B965=2012,IF(D965="00",L965,VLOOKUP(H965,district_latlong_lookup!$A$1:$F$439,6,FALSE)),0)</f>
        <v>-69.3977</v>
      </c>
      <c r="K965">
        <f>VLOOKUP(E965&amp;"*",state_latlong_lookup!$A$1:$D$56,3,FALSE)</f>
        <v>44.607399999999998</v>
      </c>
      <c r="L965">
        <f>VLOOKUP(E965&amp;"*",state_latlong_lookup!$A$1:$D$56,4,FALSE)</f>
        <v>-69.3977</v>
      </c>
      <c r="M965">
        <v>200</v>
      </c>
      <c r="N965" t="str">
        <f t="shared" si="30"/>
        <v>Republican</v>
      </c>
      <c r="O965" t="s">
        <v>320</v>
      </c>
      <c r="P965">
        <v>3.5000000000000003E-2</v>
      </c>
      <c r="Q965">
        <v>1299000</v>
      </c>
    </row>
    <row r="966" spans="1:17">
      <c r="A966">
        <v>112</v>
      </c>
      <c r="B966">
        <f>VLOOKUP(A966,year_congress_lookup!$A$1:$B$10,2)</f>
        <v>2012</v>
      </c>
      <c r="C966">
        <v>14661</v>
      </c>
      <c r="D966" s="1" t="s">
        <v>1794</v>
      </c>
      <c r="E966" t="s">
        <v>49</v>
      </c>
      <c r="F966" t="str">
        <f>VLOOKUP(E966&amp;"*",state_latlong_lookup!$A$1:$D$56,2,FALSE)</f>
        <v>ME</v>
      </c>
      <c r="G966" t="str">
        <f>VLOOKUP(E966&amp;"*",state_latlong_lookup!$A$1:$D$56,1,FALSE)</f>
        <v>MAINE</v>
      </c>
      <c r="H966" t="str">
        <f t="shared" si="31"/>
        <v>112_ME_00</v>
      </c>
      <c r="I966">
        <f>IF(B966=2012,IF(D966="00",K966,VLOOKUP(H966,district_latlong_lookup!$A$1:$F$439,5,FALSE)),0)</f>
        <v>44.607399999999998</v>
      </c>
      <c r="J966">
        <f>IF(B966=2012,IF(D966="00",L966,VLOOKUP(H966,district_latlong_lookup!$A$1:$F$439,6,FALSE)),0)</f>
        <v>-69.3977</v>
      </c>
      <c r="K966">
        <f>VLOOKUP(E966&amp;"*",state_latlong_lookup!$A$1:$D$56,3,FALSE)</f>
        <v>44.607399999999998</v>
      </c>
      <c r="L966">
        <f>VLOOKUP(E966&amp;"*",state_latlong_lookup!$A$1:$D$56,4,FALSE)</f>
        <v>-69.3977</v>
      </c>
      <c r="M966">
        <v>200</v>
      </c>
      <c r="N966" t="str">
        <f t="shared" si="30"/>
        <v>Republican</v>
      </c>
      <c r="O966" t="s">
        <v>302</v>
      </c>
      <c r="P966">
        <v>4.8000000000000001E-2</v>
      </c>
      <c r="Q966">
        <v>1362000</v>
      </c>
    </row>
    <row r="967" spans="1:17">
      <c r="A967">
        <v>112</v>
      </c>
      <c r="B967">
        <f>VLOOKUP(A967,year_congress_lookup!$A$1:$B$10,2)</f>
        <v>2012</v>
      </c>
      <c r="C967">
        <v>14440</v>
      </c>
      <c r="D967" s="1" t="s">
        <v>1794</v>
      </c>
      <c r="E967" t="s">
        <v>5</v>
      </c>
      <c r="F967" t="str">
        <f>VLOOKUP(E967&amp;"*",state_latlong_lookup!$A$1:$D$56,2,FALSE)</f>
        <v>MD</v>
      </c>
      <c r="G967" t="str">
        <f>VLOOKUP(E967&amp;"*",state_latlong_lookup!$A$1:$D$56,1,FALSE)</f>
        <v>MARYLAND</v>
      </c>
      <c r="H967" t="str">
        <f t="shared" si="31"/>
        <v>112_MD_00</v>
      </c>
      <c r="I967">
        <f>IF(B967=2012,IF(D967="00",K967,VLOOKUP(H967,district_latlong_lookup!$A$1:$F$439,5,FALSE)),0)</f>
        <v>39.072400000000002</v>
      </c>
      <c r="J967">
        <f>IF(B967=2012,IF(D967="00",L967,VLOOKUP(H967,district_latlong_lookup!$A$1:$F$439,6,FALSE)),0)</f>
        <v>-76.790199999999999</v>
      </c>
      <c r="K967">
        <f>VLOOKUP(E967&amp;"*",state_latlong_lookup!$A$1:$D$56,3,FALSE)</f>
        <v>39.072400000000002</v>
      </c>
      <c r="L967">
        <f>VLOOKUP(E967&amp;"*",state_latlong_lookup!$A$1:$D$56,4,FALSE)</f>
        <v>-76.790199999999999</v>
      </c>
      <c r="M967">
        <v>100</v>
      </c>
      <c r="N967" t="str">
        <f t="shared" si="30"/>
        <v>Democrat</v>
      </c>
      <c r="O967" t="s">
        <v>266</v>
      </c>
      <c r="P967">
        <v>-0.40600000000000003</v>
      </c>
      <c r="Q967">
        <v>281500</v>
      </c>
    </row>
    <row r="968" spans="1:17">
      <c r="A968">
        <v>112</v>
      </c>
      <c r="B968">
        <f>VLOOKUP(A968,year_congress_lookup!$A$1:$B$10,2)</f>
        <v>2012</v>
      </c>
      <c r="C968">
        <v>15408</v>
      </c>
      <c r="D968" s="1" t="s">
        <v>1794</v>
      </c>
      <c r="E968" t="s">
        <v>5</v>
      </c>
      <c r="F968" t="str">
        <f>VLOOKUP(E968&amp;"*",state_latlong_lookup!$A$1:$D$56,2,FALSE)</f>
        <v>MD</v>
      </c>
      <c r="G968" t="str">
        <f>VLOOKUP(E968&amp;"*",state_latlong_lookup!$A$1:$D$56,1,FALSE)</f>
        <v>MARYLAND</v>
      </c>
      <c r="H968" t="str">
        <f t="shared" si="31"/>
        <v>112_MD_00</v>
      </c>
      <c r="I968">
        <f>IF(B968=2012,IF(D968="00",K968,VLOOKUP(H968,district_latlong_lookup!$A$1:$F$439,5,FALSE)),0)</f>
        <v>39.072400000000002</v>
      </c>
      <c r="J968">
        <f>IF(B968=2012,IF(D968="00",L968,VLOOKUP(H968,district_latlong_lookup!$A$1:$F$439,6,FALSE)),0)</f>
        <v>-76.790199999999999</v>
      </c>
      <c r="K968">
        <f>VLOOKUP(E968&amp;"*",state_latlong_lookup!$A$1:$D$56,3,FALSE)</f>
        <v>39.072400000000002</v>
      </c>
      <c r="L968">
        <f>VLOOKUP(E968&amp;"*",state_latlong_lookup!$A$1:$D$56,4,FALSE)</f>
        <v>-76.790199999999999</v>
      </c>
      <c r="M968">
        <v>100</v>
      </c>
      <c r="N968" t="str">
        <f t="shared" si="30"/>
        <v>Democrat</v>
      </c>
      <c r="O968" t="s">
        <v>366</v>
      </c>
      <c r="P968">
        <v>-0.45400000000000001</v>
      </c>
      <c r="Q968">
        <v>679500</v>
      </c>
    </row>
    <row r="969" spans="1:17">
      <c r="A969">
        <v>112</v>
      </c>
      <c r="B969">
        <f>VLOOKUP(A969,year_congress_lookup!$A$1:$B$10,2)</f>
        <v>2012</v>
      </c>
      <c r="C969">
        <v>40913</v>
      </c>
      <c r="D969" s="1" t="s">
        <v>1794</v>
      </c>
      <c r="E969" t="s">
        <v>6</v>
      </c>
      <c r="F969" t="str">
        <f>VLOOKUP(E969&amp;"*",state_latlong_lookup!$A$1:$D$56,2,FALSE)</f>
        <v>MA</v>
      </c>
      <c r="G969" t="str">
        <f>VLOOKUP(E969&amp;"*",state_latlong_lookup!$A$1:$D$56,1,FALSE)</f>
        <v>MASSACHUSETTS</v>
      </c>
      <c r="H969" t="str">
        <f t="shared" si="31"/>
        <v>112_MA_00</v>
      </c>
      <c r="I969">
        <f>IF(B969=2012,IF(D969="00",K969,VLOOKUP(H969,district_latlong_lookup!$A$1:$F$439,5,FALSE)),0)</f>
        <v>42.237299999999998</v>
      </c>
      <c r="J969">
        <f>IF(B969=2012,IF(D969="00",L969,VLOOKUP(H969,district_latlong_lookup!$A$1:$F$439,6,FALSE)),0)</f>
        <v>-71.531400000000005</v>
      </c>
      <c r="K969">
        <f>VLOOKUP(E969&amp;"*",state_latlong_lookup!$A$1:$D$56,3,FALSE)</f>
        <v>42.237299999999998</v>
      </c>
      <c r="L969">
        <f>VLOOKUP(E969&amp;"*",state_latlong_lookup!$A$1:$D$56,4,FALSE)</f>
        <v>-71.531400000000005</v>
      </c>
      <c r="M969">
        <v>200</v>
      </c>
      <c r="N969" t="str">
        <f t="shared" si="30"/>
        <v>Republican</v>
      </c>
      <c r="O969" t="s">
        <v>27</v>
      </c>
      <c r="P969">
        <v>9.6000000000000002E-2</v>
      </c>
      <c r="Q969">
        <v>1197500</v>
      </c>
    </row>
    <row r="970" spans="1:17">
      <c r="A970">
        <v>112</v>
      </c>
      <c r="B970">
        <f>VLOOKUP(A970,year_congress_lookup!$A$1:$B$10,2)</f>
        <v>2012</v>
      </c>
      <c r="C970">
        <v>14920</v>
      </c>
      <c r="D970" s="1" t="s">
        <v>1794</v>
      </c>
      <c r="E970" t="s">
        <v>6</v>
      </c>
      <c r="F970" t="str">
        <f>VLOOKUP(E970&amp;"*",state_latlong_lookup!$A$1:$D$56,2,FALSE)</f>
        <v>MA</v>
      </c>
      <c r="G970" t="str">
        <f>VLOOKUP(E970&amp;"*",state_latlong_lookup!$A$1:$D$56,1,FALSE)</f>
        <v>MASSACHUSETTS</v>
      </c>
      <c r="H970" t="str">
        <f t="shared" si="31"/>
        <v>112_MA_00</v>
      </c>
      <c r="I970">
        <f>IF(B970=2012,IF(D970="00",K970,VLOOKUP(H970,district_latlong_lookup!$A$1:$F$439,5,FALSE)),0)</f>
        <v>42.237299999999998</v>
      </c>
      <c r="J970">
        <f>IF(B970=2012,IF(D970="00",L970,VLOOKUP(H970,district_latlong_lookup!$A$1:$F$439,6,FALSE)),0)</f>
        <v>-71.531400000000005</v>
      </c>
      <c r="K970">
        <f>VLOOKUP(E970&amp;"*",state_latlong_lookup!$A$1:$D$56,3,FALSE)</f>
        <v>42.237299999999998</v>
      </c>
      <c r="L970">
        <f>VLOOKUP(E970&amp;"*",state_latlong_lookup!$A$1:$D$56,4,FALSE)</f>
        <v>-71.531400000000005</v>
      </c>
      <c r="M970">
        <v>100</v>
      </c>
      <c r="N970" t="str">
        <f t="shared" si="30"/>
        <v>Democrat</v>
      </c>
      <c r="O970" t="s">
        <v>267</v>
      </c>
      <c r="P970">
        <v>-0.41699999999999998</v>
      </c>
      <c r="Q970">
        <v>10000</v>
      </c>
    </row>
    <row r="971" spans="1:17">
      <c r="A971">
        <v>112</v>
      </c>
      <c r="B971">
        <f>VLOOKUP(A971,year_congress_lookup!$A$1:$B$10,2)</f>
        <v>2012</v>
      </c>
      <c r="C971">
        <v>29732</v>
      </c>
      <c r="D971" s="1" t="s">
        <v>1794</v>
      </c>
      <c r="E971" t="s">
        <v>64</v>
      </c>
      <c r="F971" t="str">
        <f>VLOOKUP(E971&amp;"*",state_latlong_lookup!$A$1:$D$56,2,FALSE)</f>
        <v>MI</v>
      </c>
      <c r="G971" t="str">
        <f>VLOOKUP(E971&amp;"*",state_latlong_lookup!$A$1:$D$56,1,FALSE)</f>
        <v>MICHIGAN</v>
      </c>
      <c r="H971" t="str">
        <f t="shared" si="31"/>
        <v>112_MI_00</v>
      </c>
      <c r="I971">
        <f>IF(B971=2012,IF(D971="00",K971,VLOOKUP(H971,district_latlong_lookup!$A$1:$F$439,5,FALSE)),0)</f>
        <v>43.3504</v>
      </c>
      <c r="J971">
        <f>IF(B971=2012,IF(D971="00",L971,VLOOKUP(H971,district_latlong_lookup!$A$1:$F$439,6,FALSE)),0)</f>
        <v>-84.560299999999998</v>
      </c>
      <c r="K971">
        <f>VLOOKUP(E971&amp;"*",state_latlong_lookup!$A$1:$D$56,3,FALSE)</f>
        <v>43.3504</v>
      </c>
      <c r="L971">
        <f>VLOOKUP(E971&amp;"*",state_latlong_lookup!$A$1:$D$56,4,FALSE)</f>
        <v>-84.560299999999998</v>
      </c>
      <c r="M971">
        <v>100</v>
      </c>
      <c r="N971" t="str">
        <f t="shared" si="30"/>
        <v>Democrat</v>
      </c>
      <c r="O971" t="s">
        <v>336</v>
      </c>
      <c r="P971">
        <v>-0.36199999999999999</v>
      </c>
      <c r="Q971">
        <v>770500</v>
      </c>
    </row>
    <row r="972" spans="1:17">
      <c r="A972">
        <v>112</v>
      </c>
      <c r="B972">
        <f>VLOOKUP(A972,year_congress_lookup!$A$1:$B$10,2)</f>
        <v>2012</v>
      </c>
      <c r="C972">
        <v>14709</v>
      </c>
      <c r="D972" s="1" t="s">
        <v>1794</v>
      </c>
      <c r="E972" t="s">
        <v>64</v>
      </c>
      <c r="F972" t="str">
        <f>VLOOKUP(E972&amp;"*",state_latlong_lookup!$A$1:$D$56,2,FALSE)</f>
        <v>MI</v>
      </c>
      <c r="G972" t="str">
        <f>VLOOKUP(E972&amp;"*",state_latlong_lookup!$A$1:$D$56,1,FALSE)</f>
        <v>MICHIGAN</v>
      </c>
      <c r="H972" t="str">
        <f t="shared" si="31"/>
        <v>112_MI_00</v>
      </c>
      <c r="I972">
        <f>IF(B972=2012,IF(D972="00",K972,VLOOKUP(H972,district_latlong_lookup!$A$1:$F$439,5,FALSE)),0)</f>
        <v>43.3504</v>
      </c>
      <c r="J972">
        <f>IF(B972=2012,IF(D972="00",L972,VLOOKUP(H972,district_latlong_lookup!$A$1:$F$439,6,FALSE)),0)</f>
        <v>-84.560299999999998</v>
      </c>
      <c r="K972">
        <f>VLOOKUP(E972&amp;"*",state_latlong_lookup!$A$1:$D$56,3,FALSE)</f>
        <v>43.3504</v>
      </c>
      <c r="L972">
        <f>VLOOKUP(E972&amp;"*",state_latlong_lookup!$A$1:$D$56,4,FALSE)</f>
        <v>-84.560299999999998</v>
      </c>
      <c r="M972">
        <v>100</v>
      </c>
      <c r="N972" t="str">
        <f t="shared" si="30"/>
        <v>Democrat</v>
      </c>
      <c r="O972" t="s">
        <v>248</v>
      </c>
      <c r="P972">
        <v>-0.45800000000000002</v>
      </c>
      <c r="Q972">
        <v>10000</v>
      </c>
    </row>
    <row r="973" spans="1:17">
      <c r="A973">
        <v>112</v>
      </c>
      <c r="B973">
        <f>VLOOKUP(A973,year_congress_lookup!$A$1:$B$10,2)</f>
        <v>2012</v>
      </c>
      <c r="C973">
        <v>40700</v>
      </c>
      <c r="D973" s="1" t="s">
        <v>1794</v>
      </c>
      <c r="E973" t="s">
        <v>98</v>
      </c>
      <c r="F973" t="str">
        <f>VLOOKUP(E973&amp;"*",state_latlong_lookup!$A$1:$D$56,2,FALSE)</f>
        <v>MN</v>
      </c>
      <c r="G973" t="str">
        <f>VLOOKUP(E973&amp;"*",state_latlong_lookup!$A$1:$D$56,1,FALSE)</f>
        <v>MINNESOTA</v>
      </c>
      <c r="H973" t="str">
        <f t="shared" si="31"/>
        <v>112_MN_00</v>
      </c>
      <c r="I973">
        <f>IF(B973=2012,IF(D973="00",K973,VLOOKUP(H973,district_latlong_lookup!$A$1:$F$439,5,FALSE)),0)</f>
        <v>45.732599999999998</v>
      </c>
      <c r="J973">
        <f>IF(B973=2012,IF(D973="00",L973,VLOOKUP(H973,district_latlong_lookup!$A$1:$F$439,6,FALSE)),0)</f>
        <v>-93.919600000000003</v>
      </c>
      <c r="K973">
        <f>VLOOKUP(E973&amp;"*",state_latlong_lookup!$A$1:$D$56,3,FALSE)</f>
        <v>45.732599999999998</v>
      </c>
      <c r="L973">
        <f>VLOOKUP(E973&amp;"*",state_latlong_lookup!$A$1:$D$56,4,FALSE)</f>
        <v>-93.919600000000003</v>
      </c>
      <c r="M973">
        <v>100</v>
      </c>
      <c r="N973" t="str">
        <f t="shared" si="30"/>
        <v>Democrat</v>
      </c>
      <c r="O973" t="s">
        <v>367</v>
      </c>
      <c r="P973">
        <v>-0.27</v>
      </c>
      <c r="Q973">
        <v>751500</v>
      </c>
    </row>
    <row r="974" spans="1:17">
      <c r="A974">
        <v>112</v>
      </c>
      <c r="B974">
        <f>VLOOKUP(A974,year_congress_lookup!$A$1:$B$10,2)</f>
        <v>2012</v>
      </c>
      <c r="C974">
        <v>40904</v>
      </c>
      <c r="D974" s="1" t="s">
        <v>1794</v>
      </c>
      <c r="E974" t="s">
        <v>98</v>
      </c>
      <c r="F974" t="str">
        <f>VLOOKUP(E974&amp;"*",state_latlong_lookup!$A$1:$D$56,2,FALSE)</f>
        <v>MN</v>
      </c>
      <c r="G974" t="str">
        <f>VLOOKUP(E974&amp;"*",state_latlong_lookup!$A$1:$D$56,1,FALSE)</f>
        <v>MINNESOTA</v>
      </c>
      <c r="H974" t="str">
        <f t="shared" si="31"/>
        <v>112_MN_00</v>
      </c>
      <c r="I974">
        <f>IF(B974=2012,IF(D974="00",K974,VLOOKUP(H974,district_latlong_lookup!$A$1:$F$439,5,FALSE)),0)</f>
        <v>45.732599999999998</v>
      </c>
      <c r="J974">
        <f>IF(B974=2012,IF(D974="00",L974,VLOOKUP(H974,district_latlong_lookup!$A$1:$F$439,6,FALSE)),0)</f>
        <v>-93.919600000000003</v>
      </c>
      <c r="K974">
        <f>VLOOKUP(E974&amp;"*",state_latlong_lookup!$A$1:$D$56,3,FALSE)</f>
        <v>45.732599999999998</v>
      </c>
      <c r="L974">
        <f>VLOOKUP(E974&amp;"*",state_latlong_lookup!$A$1:$D$56,4,FALSE)</f>
        <v>-93.919600000000003</v>
      </c>
      <c r="M974">
        <v>100</v>
      </c>
      <c r="N974" t="str">
        <f t="shared" si="30"/>
        <v>Democrat</v>
      </c>
      <c r="O974" t="s">
        <v>384</v>
      </c>
      <c r="P974">
        <v>-0.47399999999999998</v>
      </c>
      <c r="Q974">
        <v>10000</v>
      </c>
    </row>
    <row r="975" spans="1:17">
      <c r="A975">
        <v>112</v>
      </c>
      <c r="B975">
        <f>VLOOKUP(A975,year_congress_lookup!$A$1:$B$10,2)</f>
        <v>2012</v>
      </c>
      <c r="C975">
        <v>14009</v>
      </c>
      <c r="D975" s="1" t="s">
        <v>1794</v>
      </c>
      <c r="E975" t="s">
        <v>47</v>
      </c>
      <c r="F975" t="str">
        <f>VLOOKUP(E975&amp;"*",state_latlong_lookup!$A$1:$D$56,2,FALSE)</f>
        <v>MS</v>
      </c>
      <c r="G975" t="str">
        <f>VLOOKUP(E975&amp;"*",state_latlong_lookup!$A$1:$D$56,1,FALSE)</f>
        <v>MISSISSIPPI</v>
      </c>
      <c r="H975" t="str">
        <f t="shared" si="31"/>
        <v>112_MS_00</v>
      </c>
      <c r="I975">
        <f>IF(B975=2012,IF(D975="00",K975,VLOOKUP(H975,district_latlong_lookup!$A$1:$F$439,5,FALSE)),0)</f>
        <v>32.767299999999999</v>
      </c>
      <c r="J975">
        <f>IF(B975=2012,IF(D975="00",L975,VLOOKUP(H975,district_latlong_lookup!$A$1:$F$439,6,FALSE)),0)</f>
        <v>-89.681200000000004</v>
      </c>
      <c r="K975">
        <f>VLOOKUP(E975&amp;"*",state_latlong_lookup!$A$1:$D$56,3,FALSE)</f>
        <v>32.767299999999999</v>
      </c>
      <c r="L975">
        <f>VLOOKUP(E975&amp;"*",state_latlong_lookup!$A$1:$D$56,4,FALSE)</f>
        <v>-89.681200000000004</v>
      </c>
      <c r="M975">
        <v>200</v>
      </c>
      <c r="N975" t="str">
        <f t="shared" si="30"/>
        <v>Republican</v>
      </c>
      <c r="O975" t="s">
        <v>269</v>
      </c>
      <c r="P975">
        <v>0.33100000000000002</v>
      </c>
      <c r="Q975">
        <v>5007500</v>
      </c>
    </row>
    <row r="976" spans="1:17">
      <c r="A976">
        <v>112</v>
      </c>
      <c r="B976">
        <f>VLOOKUP(A976,year_congress_lookup!$A$1:$B$10,2)</f>
        <v>2012</v>
      </c>
      <c r="C976">
        <v>29534</v>
      </c>
      <c r="D976" s="1" t="s">
        <v>1794</v>
      </c>
      <c r="E976" t="s">
        <v>47</v>
      </c>
      <c r="F976" t="str">
        <f>VLOOKUP(E976&amp;"*",state_latlong_lookup!$A$1:$D$56,2,FALSE)</f>
        <v>MS</v>
      </c>
      <c r="G976" t="str">
        <f>VLOOKUP(E976&amp;"*",state_latlong_lookup!$A$1:$D$56,1,FALSE)</f>
        <v>MISSISSIPPI</v>
      </c>
      <c r="H976" t="str">
        <f t="shared" si="31"/>
        <v>112_MS_00</v>
      </c>
      <c r="I976">
        <f>IF(B976=2012,IF(D976="00",K976,VLOOKUP(H976,district_latlong_lookup!$A$1:$F$439,5,FALSE)),0)</f>
        <v>32.767299999999999</v>
      </c>
      <c r="J976">
        <f>IF(B976=2012,IF(D976="00",L976,VLOOKUP(H976,district_latlong_lookup!$A$1:$F$439,6,FALSE)),0)</f>
        <v>-89.681200000000004</v>
      </c>
      <c r="K976">
        <f>VLOOKUP(E976&amp;"*",state_latlong_lookup!$A$1:$D$56,3,FALSE)</f>
        <v>32.767299999999999</v>
      </c>
      <c r="L976">
        <f>VLOOKUP(E976&amp;"*",state_latlong_lookup!$A$1:$D$56,4,FALSE)</f>
        <v>-89.681200000000004</v>
      </c>
      <c r="M976">
        <v>200</v>
      </c>
      <c r="N976" t="str">
        <f t="shared" si="30"/>
        <v>Republican</v>
      </c>
      <c r="O976" t="s">
        <v>368</v>
      </c>
      <c r="P976">
        <v>0.437</v>
      </c>
      <c r="Q976">
        <v>616500</v>
      </c>
    </row>
    <row r="977" spans="1:17">
      <c r="A977">
        <v>112</v>
      </c>
      <c r="B977">
        <f>VLOOKUP(A977,year_congress_lookup!$A$1:$B$10,2)</f>
        <v>2012</v>
      </c>
      <c r="C977">
        <v>40701</v>
      </c>
      <c r="D977" s="1" t="s">
        <v>1794</v>
      </c>
      <c r="E977" t="s">
        <v>51</v>
      </c>
      <c r="F977" t="str">
        <f>VLOOKUP(E977&amp;"*",state_latlong_lookup!$A$1:$D$56,2,FALSE)</f>
        <v>MO</v>
      </c>
      <c r="G977" t="str">
        <f>VLOOKUP(E977&amp;"*",state_latlong_lookup!$A$1:$D$56,1,FALSE)</f>
        <v>MISSOURI</v>
      </c>
      <c r="H977" t="str">
        <f t="shared" si="31"/>
        <v>112_MO_00</v>
      </c>
      <c r="I977">
        <f>IF(B977=2012,IF(D977="00",K977,VLOOKUP(H977,district_latlong_lookup!$A$1:$F$439,5,FALSE)),0)</f>
        <v>38.462299999999999</v>
      </c>
      <c r="J977">
        <f>IF(B977=2012,IF(D977="00",L977,VLOOKUP(H977,district_latlong_lookup!$A$1:$F$439,6,FALSE)),0)</f>
        <v>-92.302000000000007</v>
      </c>
      <c r="K977">
        <f>VLOOKUP(E977&amp;"*",state_latlong_lookup!$A$1:$D$56,3,FALSE)</f>
        <v>38.462299999999999</v>
      </c>
      <c r="L977">
        <f>VLOOKUP(E977&amp;"*",state_latlong_lookup!$A$1:$D$56,4,FALSE)</f>
        <v>-92.302000000000007</v>
      </c>
      <c r="M977">
        <v>100</v>
      </c>
      <c r="N977" t="str">
        <f t="shared" si="30"/>
        <v>Democrat</v>
      </c>
      <c r="O977" t="s">
        <v>369</v>
      </c>
      <c r="P977">
        <v>-0.214</v>
      </c>
      <c r="Q977">
        <v>10000</v>
      </c>
    </row>
    <row r="978" spans="1:17">
      <c r="A978">
        <v>112</v>
      </c>
      <c r="B978">
        <f>VLOOKUP(A978,year_congress_lookup!$A$1:$B$10,2)</f>
        <v>2012</v>
      </c>
      <c r="C978">
        <v>29735</v>
      </c>
      <c r="D978" s="1" t="s">
        <v>1794</v>
      </c>
      <c r="E978" t="s">
        <v>51</v>
      </c>
      <c r="F978" t="str">
        <f>VLOOKUP(E978&amp;"*",state_latlong_lookup!$A$1:$D$56,2,FALSE)</f>
        <v>MO</v>
      </c>
      <c r="G978" t="str">
        <f>VLOOKUP(E978&amp;"*",state_latlong_lookup!$A$1:$D$56,1,FALSE)</f>
        <v>MISSOURI</v>
      </c>
      <c r="H978" t="str">
        <f t="shared" si="31"/>
        <v>112_MO_00</v>
      </c>
      <c r="I978">
        <f>IF(B978=2012,IF(D978="00",K978,VLOOKUP(H978,district_latlong_lookup!$A$1:$F$439,5,FALSE)),0)</f>
        <v>38.462299999999999</v>
      </c>
      <c r="J978">
        <f>IF(B978=2012,IF(D978="00",L978,VLOOKUP(H978,district_latlong_lookup!$A$1:$F$439,6,FALSE)),0)</f>
        <v>-92.302000000000007</v>
      </c>
      <c r="K978">
        <f>VLOOKUP(E978&amp;"*",state_latlong_lookup!$A$1:$D$56,3,FALSE)</f>
        <v>38.462299999999999</v>
      </c>
      <c r="L978">
        <f>VLOOKUP(E978&amp;"*",state_latlong_lookup!$A$1:$D$56,4,FALSE)</f>
        <v>-92.302000000000007</v>
      </c>
      <c r="M978">
        <v>200</v>
      </c>
      <c r="N978" t="str">
        <f t="shared" si="30"/>
        <v>Republican</v>
      </c>
      <c r="O978" t="s">
        <v>397</v>
      </c>
      <c r="P978">
        <v>0.39300000000000002</v>
      </c>
      <c r="Q978">
        <v>532000</v>
      </c>
    </row>
    <row r="979" spans="1:17">
      <c r="A979">
        <v>112</v>
      </c>
      <c r="B979">
        <f>VLOOKUP(A979,year_congress_lookup!$A$1:$B$10,2)</f>
        <v>2012</v>
      </c>
      <c r="C979">
        <v>14203</v>
      </c>
      <c r="D979" s="1" t="s">
        <v>1794</v>
      </c>
      <c r="E979" t="s">
        <v>127</v>
      </c>
      <c r="F979" t="str">
        <f>VLOOKUP(E979&amp;"*",state_latlong_lookup!$A$1:$D$56,2,FALSE)</f>
        <v>MT</v>
      </c>
      <c r="G979" t="str">
        <f>VLOOKUP(E979&amp;"*",state_latlong_lookup!$A$1:$D$56,1,FALSE)</f>
        <v>MONTANA</v>
      </c>
      <c r="H979" t="str">
        <f t="shared" si="31"/>
        <v>112_MT_00</v>
      </c>
      <c r="I979">
        <f>IF(B979=2012,IF(D979="00",K979,VLOOKUP(H979,district_latlong_lookup!$A$1:$F$439,5,FALSE)),0)</f>
        <v>46.904800000000002</v>
      </c>
      <c r="J979">
        <f>IF(B979=2012,IF(D979="00",L979,VLOOKUP(H979,district_latlong_lookup!$A$1:$F$439,6,FALSE)),0)</f>
        <v>-110.3261</v>
      </c>
      <c r="K979">
        <f>VLOOKUP(E979&amp;"*",state_latlong_lookup!$A$1:$D$56,3,FALSE)</f>
        <v>46.904800000000002</v>
      </c>
      <c r="L979">
        <f>VLOOKUP(E979&amp;"*",state_latlong_lookup!$A$1:$D$56,4,FALSE)</f>
        <v>-110.3261</v>
      </c>
      <c r="M979">
        <v>100</v>
      </c>
      <c r="N979" t="str">
        <f t="shared" si="30"/>
        <v>Democrat</v>
      </c>
      <c r="O979" t="s">
        <v>272</v>
      </c>
      <c r="P979">
        <v>-0.186</v>
      </c>
      <c r="Q979">
        <v>10000</v>
      </c>
    </row>
    <row r="980" spans="1:17">
      <c r="A980">
        <v>112</v>
      </c>
      <c r="B980">
        <f>VLOOKUP(A980,year_congress_lookup!$A$1:$B$10,2)</f>
        <v>2012</v>
      </c>
      <c r="C980">
        <v>40702</v>
      </c>
      <c r="D980" s="1" t="s">
        <v>1794</v>
      </c>
      <c r="E980" t="s">
        <v>127</v>
      </c>
      <c r="F980" t="str">
        <f>VLOOKUP(E980&amp;"*",state_latlong_lookup!$A$1:$D$56,2,FALSE)</f>
        <v>MT</v>
      </c>
      <c r="G980" t="str">
        <f>VLOOKUP(E980&amp;"*",state_latlong_lookup!$A$1:$D$56,1,FALSE)</f>
        <v>MONTANA</v>
      </c>
      <c r="H980" t="str">
        <f t="shared" si="31"/>
        <v>112_MT_00</v>
      </c>
      <c r="I980">
        <f>IF(B980=2012,IF(D980="00",K980,VLOOKUP(H980,district_latlong_lookup!$A$1:$F$439,5,FALSE)),0)</f>
        <v>46.904800000000002</v>
      </c>
      <c r="J980">
        <f>IF(B980=2012,IF(D980="00",L980,VLOOKUP(H980,district_latlong_lookup!$A$1:$F$439,6,FALSE)),0)</f>
        <v>-110.3261</v>
      </c>
      <c r="K980">
        <f>VLOOKUP(E980&amp;"*",state_latlong_lookup!$A$1:$D$56,3,FALSE)</f>
        <v>46.904800000000002</v>
      </c>
      <c r="L980">
        <f>VLOOKUP(E980&amp;"*",state_latlong_lookup!$A$1:$D$56,4,FALSE)</f>
        <v>-110.3261</v>
      </c>
      <c r="M980">
        <v>100</v>
      </c>
      <c r="N980" t="str">
        <f t="shared" si="30"/>
        <v>Democrat</v>
      </c>
      <c r="O980" t="s">
        <v>370</v>
      </c>
      <c r="P980">
        <v>-0.27600000000000002</v>
      </c>
      <c r="Q980">
        <v>1131000</v>
      </c>
    </row>
    <row r="981" spans="1:17">
      <c r="A981">
        <v>112</v>
      </c>
      <c r="B981">
        <f>VLOOKUP(A981,year_congress_lookup!$A$1:$B$10,2)</f>
        <v>2012</v>
      </c>
      <c r="C981">
        <v>40905</v>
      </c>
      <c r="D981" s="1" t="s">
        <v>1794</v>
      </c>
      <c r="E981" t="s">
        <v>117</v>
      </c>
      <c r="F981" t="str">
        <f>VLOOKUP(E981&amp;"*",state_latlong_lookup!$A$1:$D$56,2,FALSE)</f>
        <v>NE</v>
      </c>
      <c r="G981" t="str">
        <f>VLOOKUP(E981&amp;"*",state_latlong_lookup!$A$1:$D$56,1,FALSE)</f>
        <v>NEBRASKA</v>
      </c>
      <c r="H981" t="str">
        <f t="shared" si="31"/>
        <v>112_NE_00</v>
      </c>
      <c r="I981">
        <f>IF(B981=2012,IF(D981="00",K981,VLOOKUP(H981,district_latlong_lookup!$A$1:$F$439,5,FALSE)),0)</f>
        <v>41.128900000000002</v>
      </c>
      <c r="J981">
        <f>IF(B981=2012,IF(D981="00",L981,VLOOKUP(H981,district_latlong_lookup!$A$1:$F$439,6,FALSE)),0)</f>
        <v>-98.288300000000007</v>
      </c>
      <c r="K981">
        <f>VLOOKUP(E981&amp;"*",state_latlong_lookup!$A$1:$D$56,3,FALSE)</f>
        <v>41.128900000000002</v>
      </c>
      <c r="L981">
        <f>VLOOKUP(E981&amp;"*",state_latlong_lookup!$A$1:$D$56,4,FALSE)</f>
        <v>-98.288300000000007</v>
      </c>
      <c r="M981">
        <v>200</v>
      </c>
      <c r="N981" t="str">
        <f t="shared" si="30"/>
        <v>Republican</v>
      </c>
      <c r="O981" t="s">
        <v>385</v>
      </c>
      <c r="P981">
        <v>0.40799999999999997</v>
      </c>
      <c r="Q981">
        <v>685500</v>
      </c>
    </row>
    <row r="982" spans="1:17">
      <c r="A982">
        <v>112</v>
      </c>
      <c r="B982">
        <f>VLOOKUP(A982,year_congress_lookup!$A$1:$B$10,2)</f>
        <v>2012</v>
      </c>
      <c r="C982">
        <v>40103</v>
      </c>
      <c r="D982" s="1" t="s">
        <v>1794</v>
      </c>
      <c r="E982" t="s">
        <v>117</v>
      </c>
      <c r="F982" t="str">
        <f>VLOOKUP(E982&amp;"*",state_latlong_lookup!$A$1:$D$56,2,FALSE)</f>
        <v>NE</v>
      </c>
      <c r="G982" t="str">
        <f>VLOOKUP(E982&amp;"*",state_latlong_lookup!$A$1:$D$56,1,FALSE)</f>
        <v>NEBRASKA</v>
      </c>
      <c r="H982" t="str">
        <f t="shared" si="31"/>
        <v>112_NE_00</v>
      </c>
      <c r="I982">
        <f>IF(B982=2012,IF(D982="00",K982,VLOOKUP(H982,district_latlong_lookup!$A$1:$F$439,5,FALSE)),0)</f>
        <v>41.128900000000002</v>
      </c>
      <c r="J982">
        <f>IF(B982=2012,IF(D982="00",L982,VLOOKUP(H982,district_latlong_lookup!$A$1:$F$439,6,FALSE)),0)</f>
        <v>-98.288300000000007</v>
      </c>
      <c r="K982">
        <f>VLOOKUP(E982&amp;"*",state_latlong_lookup!$A$1:$D$56,3,FALSE)</f>
        <v>41.128900000000002</v>
      </c>
      <c r="L982">
        <f>VLOOKUP(E982&amp;"*",state_latlong_lookup!$A$1:$D$56,4,FALSE)</f>
        <v>-98.288300000000007</v>
      </c>
      <c r="M982">
        <v>100</v>
      </c>
      <c r="N982" t="str">
        <f t="shared" si="30"/>
        <v>Democrat</v>
      </c>
      <c r="O982" t="s">
        <v>353</v>
      </c>
      <c r="P982">
        <v>-1.4E-2</v>
      </c>
      <c r="Q982">
        <v>10000</v>
      </c>
    </row>
    <row r="983" spans="1:17">
      <c r="A983">
        <v>112</v>
      </c>
      <c r="B983">
        <f>VLOOKUP(A983,year_congress_lookup!$A$1:$B$10,2)</f>
        <v>2012</v>
      </c>
      <c r="C983">
        <v>29537</v>
      </c>
      <c r="D983" s="1" t="s">
        <v>1794</v>
      </c>
      <c r="E983" t="s">
        <v>110</v>
      </c>
      <c r="F983" t="str">
        <f>VLOOKUP(E983&amp;"*",state_latlong_lookup!$A$1:$D$56,2,FALSE)</f>
        <v>NV</v>
      </c>
      <c r="G983" t="str">
        <f>VLOOKUP(E983&amp;"*",state_latlong_lookup!$A$1:$D$56,1,FALSE)</f>
        <v>NEVADA</v>
      </c>
      <c r="H983" t="str">
        <f t="shared" si="31"/>
        <v>112_NV_00</v>
      </c>
      <c r="I983">
        <f>IF(B983=2012,IF(D983="00",K983,VLOOKUP(H983,district_latlong_lookup!$A$1:$F$439,5,FALSE)),0)</f>
        <v>38.419899999999998</v>
      </c>
      <c r="J983">
        <f>IF(B983=2012,IF(D983="00",L983,VLOOKUP(H983,district_latlong_lookup!$A$1:$F$439,6,FALSE)),0)</f>
        <v>-117.1219</v>
      </c>
      <c r="K983">
        <f>VLOOKUP(E983&amp;"*",state_latlong_lookup!$A$1:$D$56,3,FALSE)</f>
        <v>38.419899999999998</v>
      </c>
      <c r="L983">
        <f>VLOOKUP(E983&amp;"*",state_latlong_lookup!$A$1:$D$56,4,FALSE)</f>
        <v>-117.1219</v>
      </c>
      <c r="M983">
        <v>200</v>
      </c>
      <c r="N983" t="str">
        <f t="shared" si="30"/>
        <v>Republican</v>
      </c>
      <c r="O983" t="s">
        <v>340</v>
      </c>
      <c r="P983">
        <v>0.70899999999999996</v>
      </c>
      <c r="Q983">
        <v>518500</v>
      </c>
    </row>
    <row r="984" spans="1:17">
      <c r="A984">
        <v>112</v>
      </c>
      <c r="B984">
        <f>VLOOKUP(A984,year_congress_lookup!$A$1:$B$10,2)</f>
        <v>2012</v>
      </c>
      <c r="C984">
        <v>20730</v>
      </c>
      <c r="D984" s="1" t="s">
        <v>1794</v>
      </c>
      <c r="E984" t="s">
        <v>110</v>
      </c>
      <c r="F984" t="str">
        <f>VLOOKUP(E984&amp;"*",state_latlong_lookup!$A$1:$D$56,2,FALSE)</f>
        <v>NV</v>
      </c>
      <c r="G984" t="str">
        <f>VLOOKUP(E984&amp;"*",state_latlong_lookup!$A$1:$D$56,1,FALSE)</f>
        <v>NEVADA</v>
      </c>
      <c r="H984" t="str">
        <f t="shared" si="31"/>
        <v>112_NV_00</v>
      </c>
      <c r="I984">
        <f>IF(B984=2012,IF(D984="00",K984,VLOOKUP(H984,district_latlong_lookup!$A$1:$F$439,5,FALSE)),0)</f>
        <v>38.419899999999998</v>
      </c>
      <c r="J984">
        <f>IF(B984=2012,IF(D984="00",L984,VLOOKUP(H984,district_latlong_lookup!$A$1:$F$439,6,FALSE)),0)</f>
        <v>-117.1219</v>
      </c>
      <c r="K984">
        <f>VLOOKUP(E984&amp;"*",state_latlong_lookup!$A$1:$D$56,3,FALSE)</f>
        <v>38.419899999999998</v>
      </c>
      <c r="L984">
        <f>VLOOKUP(E984&amp;"*",state_latlong_lookup!$A$1:$D$56,4,FALSE)</f>
        <v>-117.1219</v>
      </c>
      <c r="M984">
        <v>200</v>
      </c>
      <c r="N984" t="str">
        <f t="shared" si="30"/>
        <v>Republican</v>
      </c>
      <c r="O984" t="s">
        <v>398</v>
      </c>
      <c r="P984">
        <v>0.37</v>
      </c>
      <c r="Q984">
        <v>426000</v>
      </c>
    </row>
    <row r="985" spans="1:17">
      <c r="A985">
        <v>112</v>
      </c>
      <c r="B985">
        <f>VLOOKUP(A985,year_congress_lookup!$A$1:$B$10,2)</f>
        <v>2012</v>
      </c>
      <c r="C985">
        <v>15054</v>
      </c>
      <c r="D985" s="1" t="s">
        <v>1794</v>
      </c>
      <c r="E985" t="s">
        <v>110</v>
      </c>
      <c r="F985" t="str">
        <f>VLOOKUP(E985&amp;"*",state_latlong_lookup!$A$1:$D$56,2,FALSE)</f>
        <v>NV</v>
      </c>
      <c r="G985" t="str">
        <f>VLOOKUP(E985&amp;"*",state_latlong_lookup!$A$1:$D$56,1,FALSE)</f>
        <v>NEVADA</v>
      </c>
      <c r="H985" t="str">
        <f t="shared" si="31"/>
        <v>112_NV_00</v>
      </c>
      <c r="I985">
        <f>IF(B985=2012,IF(D985="00",K985,VLOOKUP(H985,district_latlong_lookup!$A$1:$F$439,5,FALSE)),0)</f>
        <v>38.419899999999998</v>
      </c>
      <c r="J985">
        <f>IF(B985=2012,IF(D985="00",L985,VLOOKUP(H985,district_latlong_lookup!$A$1:$F$439,6,FALSE)),0)</f>
        <v>-117.1219</v>
      </c>
      <c r="K985">
        <f>VLOOKUP(E985&amp;"*",state_latlong_lookup!$A$1:$D$56,3,FALSE)</f>
        <v>38.419899999999998</v>
      </c>
      <c r="L985">
        <f>VLOOKUP(E985&amp;"*",state_latlong_lookup!$A$1:$D$56,4,FALSE)</f>
        <v>-117.1219</v>
      </c>
      <c r="M985">
        <v>100</v>
      </c>
      <c r="N985" t="str">
        <f t="shared" si="30"/>
        <v>Democrat</v>
      </c>
      <c r="O985" t="s">
        <v>96</v>
      </c>
      <c r="P985">
        <v>-0.41499999999999998</v>
      </c>
      <c r="Q985">
        <v>1730500</v>
      </c>
    </row>
    <row r="986" spans="1:17">
      <c r="A986">
        <v>112</v>
      </c>
      <c r="B986">
        <f>VLOOKUP(A986,year_congress_lookup!$A$1:$B$10,2)</f>
        <v>2012</v>
      </c>
      <c r="C986">
        <v>41106</v>
      </c>
      <c r="D986" s="1" t="s">
        <v>1794</v>
      </c>
      <c r="E986" t="s">
        <v>7</v>
      </c>
      <c r="F986" t="str">
        <f>VLOOKUP(E986&amp;"*",state_latlong_lookup!$A$1:$D$56,2,FALSE)</f>
        <v>NH</v>
      </c>
      <c r="G986" t="str">
        <f>VLOOKUP(E986&amp;"*",state_latlong_lookup!$A$1:$D$56,1,FALSE)</f>
        <v>NEW HAMPSHIRE</v>
      </c>
      <c r="H986" t="str">
        <f t="shared" si="31"/>
        <v>112_NH_00</v>
      </c>
      <c r="I986">
        <f>IF(B986=2012,IF(D986="00",K986,VLOOKUP(H986,district_latlong_lookup!$A$1:$F$439,5,FALSE)),0)</f>
        <v>43.410800000000002</v>
      </c>
      <c r="J986">
        <f>IF(B986=2012,IF(D986="00",L986,VLOOKUP(H986,district_latlong_lookup!$A$1:$F$439,6,FALSE)),0)</f>
        <v>-71.565299999999993</v>
      </c>
      <c r="K986">
        <f>VLOOKUP(E986&amp;"*",state_latlong_lookup!$A$1:$D$56,3,FALSE)</f>
        <v>43.410800000000002</v>
      </c>
      <c r="L986">
        <f>VLOOKUP(E986&amp;"*",state_latlong_lookup!$A$1:$D$56,4,FALSE)</f>
        <v>-71.565299999999993</v>
      </c>
      <c r="M986">
        <v>200</v>
      </c>
      <c r="N986" t="str">
        <f t="shared" si="30"/>
        <v>Republican</v>
      </c>
      <c r="O986" t="s">
        <v>399</v>
      </c>
      <c r="P986">
        <v>0.48</v>
      </c>
      <c r="Q986">
        <v>10000</v>
      </c>
    </row>
    <row r="987" spans="1:17">
      <c r="A987">
        <v>112</v>
      </c>
      <c r="B987">
        <f>VLOOKUP(A987,year_congress_lookup!$A$1:$B$10,2)</f>
        <v>2012</v>
      </c>
      <c r="C987">
        <v>40906</v>
      </c>
      <c r="D987" s="1" t="s">
        <v>1794</v>
      </c>
      <c r="E987" t="s">
        <v>7</v>
      </c>
      <c r="F987" t="str">
        <f>VLOOKUP(E987&amp;"*",state_latlong_lookup!$A$1:$D$56,2,FALSE)</f>
        <v>NH</v>
      </c>
      <c r="G987" t="str">
        <f>VLOOKUP(E987&amp;"*",state_latlong_lookup!$A$1:$D$56,1,FALSE)</f>
        <v>NEW HAMPSHIRE</v>
      </c>
      <c r="H987" t="str">
        <f t="shared" si="31"/>
        <v>112_NH_00</v>
      </c>
      <c r="I987">
        <f>IF(B987=2012,IF(D987="00",K987,VLOOKUP(H987,district_latlong_lookup!$A$1:$F$439,5,FALSE)),0)</f>
        <v>43.410800000000002</v>
      </c>
      <c r="J987">
        <f>IF(B987=2012,IF(D987="00",L987,VLOOKUP(H987,district_latlong_lookup!$A$1:$F$439,6,FALSE)),0)</f>
        <v>-71.565299999999993</v>
      </c>
      <c r="K987">
        <f>VLOOKUP(E987&amp;"*",state_latlong_lookup!$A$1:$D$56,3,FALSE)</f>
        <v>43.410800000000002</v>
      </c>
      <c r="L987">
        <f>VLOOKUP(E987&amp;"*",state_latlong_lookup!$A$1:$D$56,4,FALSE)</f>
        <v>-71.565299999999993</v>
      </c>
      <c r="M987">
        <v>100</v>
      </c>
      <c r="N987" t="str">
        <f t="shared" si="30"/>
        <v>Democrat</v>
      </c>
      <c r="O987" t="s">
        <v>386</v>
      </c>
      <c r="P987">
        <v>-0.34100000000000003</v>
      </c>
      <c r="Q987">
        <v>10000</v>
      </c>
    </row>
    <row r="988" spans="1:17">
      <c r="A988">
        <v>112</v>
      </c>
      <c r="B988">
        <f>VLOOKUP(A988,year_congress_lookup!$A$1:$B$10,2)</f>
        <v>2012</v>
      </c>
      <c r="C988">
        <v>29373</v>
      </c>
      <c r="D988" s="1" t="s">
        <v>1794</v>
      </c>
      <c r="E988" t="s">
        <v>8</v>
      </c>
      <c r="F988" t="str">
        <f>VLOOKUP(E988&amp;"*",state_latlong_lookup!$A$1:$D$56,2,FALSE)</f>
        <v>NJ</v>
      </c>
      <c r="G988" t="str">
        <f>VLOOKUP(E988&amp;"*",state_latlong_lookup!$A$1:$D$56,1,FALSE)</f>
        <v>NEW JERSEY</v>
      </c>
      <c r="H988" t="str">
        <f t="shared" si="31"/>
        <v>112_NJ_00</v>
      </c>
      <c r="I988">
        <f>IF(B988=2012,IF(D988="00",K988,VLOOKUP(H988,district_latlong_lookup!$A$1:$F$439,5,FALSE)),0)</f>
        <v>40.314</v>
      </c>
      <c r="J988">
        <f>IF(B988=2012,IF(D988="00",L988,VLOOKUP(H988,district_latlong_lookup!$A$1:$F$439,6,FALSE)),0)</f>
        <v>-74.508899999999997</v>
      </c>
      <c r="K988">
        <f>VLOOKUP(E988&amp;"*",state_latlong_lookup!$A$1:$D$56,3,FALSE)</f>
        <v>40.314</v>
      </c>
      <c r="L988">
        <f>VLOOKUP(E988&amp;"*",state_latlong_lookup!$A$1:$D$56,4,FALSE)</f>
        <v>-74.508899999999997</v>
      </c>
      <c r="M988">
        <v>100</v>
      </c>
      <c r="N988" t="str">
        <f t="shared" si="30"/>
        <v>Democrat</v>
      </c>
      <c r="O988" t="s">
        <v>362</v>
      </c>
      <c r="P988">
        <v>-0.44</v>
      </c>
      <c r="Q988">
        <v>276000</v>
      </c>
    </row>
    <row r="989" spans="1:17">
      <c r="A989">
        <v>112</v>
      </c>
      <c r="B989">
        <f>VLOOKUP(A989,year_congress_lookup!$A$1:$B$10,2)</f>
        <v>2012</v>
      </c>
      <c r="C989">
        <v>14914</v>
      </c>
      <c r="D989" s="1" t="s">
        <v>1794</v>
      </c>
      <c r="E989" t="s">
        <v>8</v>
      </c>
      <c r="F989" t="str">
        <f>VLOOKUP(E989&amp;"*",state_latlong_lookup!$A$1:$D$56,2,FALSE)</f>
        <v>NJ</v>
      </c>
      <c r="G989" t="str">
        <f>VLOOKUP(E989&amp;"*",state_latlong_lookup!$A$1:$D$56,1,FALSE)</f>
        <v>NEW JERSEY</v>
      </c>
      <c r="H989" t="str">
        <f t="shared" si="31"/>
        <v>112_NJ_00</v>
      </c>
      <c r="I989">
        <f>IF(B989=2012,IF(D989="00",K989,VLOOKUP(H989,district_latlong_lookup!$A$1:$F$439,5,FALSE)),0)</f>
        <v>40.314</v>
      </c>
      <c r="J989">
        <f>IF(B989=2012,IF(D989="00",L989,VLOOKUP(H989,district_latlong_lookup!$A$1:$F$439,6,FALSE)),0)</f>
        <v>-74.508899999999997</v>
      </c>
      <c r="K989">
        <f>VLOOKUP(E989&amp;"*",state_latlong_lookup!$A$1:$D$56,3,FALSE)</f>
        <v>40.314</v>
      </c>
      <c r="L989">
        <f>VLOOKUP(E989&amp;"*",state_latlong_lookup!$A$1:$D$56,4,FALSE)</f>
        <v>-74.508899999999997</v>
      </c>
      <c r="M989">
        <v>100</v>
      </c>
      <c r="N989" t="str">
        <f t="shared" si="30"/>
        <v>Democrat</v>
      </c>
      <c r="O989" t="s">
        <v>239</v>
      </c>
      <c r="P989">
        <v>-0.5</v>
      </c>
      <c r="Q989">
        <v>10000</v>
      </c>
    </row>
    <row r="990" spans="1:17">
      <c r="A990">
        <v>112</v>
      </c>
      <c r="B990">
        <f>VLOOKUP(A990,year_congress_lookup!$A$1:$B$10,2)</f>
        <v>2012</v>
      </c>
      <c r="C990">
        <v>14912</v>
      </c>
      <c r="D990" s="1" t="s">
        <v>1794</v>
      </c>
      <c r="E990" t="s">
        <v>156</v>
      </c>
      <c r="F990" t="str">
        <f>VLOOKUP(E990&amp;"*",state_latlong_lookup!$A$1:$D$56,2,FALSE)</f>
        <v>NM</v>
      </c>
      <c r="G990" t="str">
        <f>VLOOKUP(E990&amp;"*",state_latlong_lookup!$A$1:$D$56,1,FALSE)</f>
        <v>NEW MEXICO</v>
      </c>
      <c r="H990" t="str">
        <f t="shared" si="31"/>
        <v>112_NM_00</v>
      </c>
      <c r="I990">
        <f>IF(B990=2012,IF(D990="00",K990,VLOOKUP(H990,district_latlong_lookup!$A$1:$F$439,5,FALSE)),0)</f>
        <v>34.837499999999999</v>
      </c>
      <c r="J990">
        <f>IF(B990=2012,IF(D990="00",L990,VLOOKUP(H990,district_latlong_lookup!$A$1:$F$439,6,FALSE)),0)</f>
        <v>-106.2371</v>
      </c>
      <c r="K990">
        <f>VLOOKUP(E990&amp;"*",state_latlong_lookup!$A$1:$D$56,3,FALSE)</f>
        <v>34.837499999999999</v>
      </c>
      <c r="L990">
        <f>VLOOKUP(E990&amp;"*",state_latlong_lookup!$A$1:$D$56,4,FALSE)</f>
        <v>-106.2371</v>
      </c>
      <c r="M990">
        <v>100</v>
      </c>
      <c r="N990" t="str">
        <f t="shared" si="30"/>
        <v>Democrat</v>
      </c>
      <c r="O990" t="s">
        <v>240</v>
      </c>
      <c r="P990">
        <v>-0.35299999999999998</v>
      </c>
      <c r="Q990">
        <v>1204000</v>
      </c>
    </row>
    <row r="991" spans="1:17">
      <c r="A991">
        <v>112</v>
      </c>
      <c r="B991">
        <f>VLOOKUP(A991,year_congress_lookup!$A$1:$B$10,2)</f>
        <v>2012</v>
      </c>
      <c r="C991">
        <v>29924</v>
      </c>
      <c r="D991" s="1" t="s">
        <v>1794</v>
      </c>
      <c r="E991" t="s">
        <v>156</v>
      </c>
      <c r="F991" t="str">
        <f>VLOOKUP(E991&amp;"*",state_latlong_lookup!$A$1:$D$56,2,FALSE)</f>
        <v>NM</v>
      </c>
      <c r="G991" t="str">
        <f>VLOOKUP(E991&amp;"*",state_latlong_lookup!$A$1:$D$56,1,FALSE)</f>
        <v>NEW MEXICO</v>
      </c>
      <c r="H991" t="str">
        <f t="shared" si="31"/>
        <v>112_NM_00</v>
      </c>
      <c r="I991">
        <f>IF(B991=2012,IF(D991="00",K991,VLOOKUP(H991,district_latlong_lookup!$A$1:$F$439,5,FALSE)),0)</f>
        <v>34.837499999999999</v>
      </c>
      <c r="J991">
        <f>IF(B991=2012,IF(D991="00",L991,VLOOKUP(H991,district_latlong_lookup!$A$1:$F$439,6,FALSE)),0)</f>
        <v>-106.2371</v>
      </c>
      <c r="K991">
        <f>VLOOKUP(E991&amp;"*",state_latlong_lookup!$A$1:$D$56,3,FALSE)</f>
        <v>34.837499999999999</v>
      </c>
      <c r="L991">
        <f>VLOOKUP(E991&amp;"*",state_latlong_lookup!$A$1:$D$56,4,FALSE)</f>
        <v>-106.2371</v>
      </c>
      <c r="M991">
        <v>100</v>
      </c>
      <c r="N991" t="str">
        <f t="shared" si="30"/>
        <v>Democrat</v>
      </c>
      <c r="O991" t="s">
        <v>376</v>
      </c>
      <c r="P991">
        <v>-0.42899999999999999</v>
      </c>
      <c r="Q991">
        <v>587500</v>
      </c>
    </row>
    <row r="992" spans="1:17">
      <c r="A992">
        <v>112</v>
      </c>
      <c r="B992">
        <f>VLOOKUP(A992,year_congress_lookup!$A$1:$B$10,2)</f>
        <v>2012</v>
      </c>
      <c r="C992">
        <v>20735</v>
      </c>
      <c r="D992" s="1" t="s">
        <v>1794</v>
      </c>
      <c r="E992" t="s">
        <v>9</v>
      </c>
      <c r="F992" t="str">
        <f>VLOOKUP(E992&amp;"*",state_latlong_lookup!$A$1:$D$56,2,FALSE)</f>
        <v>NY</v>
      </c>
      <c r="G992" t="str">
        <f>VLOOKUP(E992&amp;"*",state_latlong_lookup!$A$1:$D$56,1,FALSE)</f>
        <v>NEW YORK</v>
      </c>
      <c r="H992" t="str">
        <f t="shared" si="31"/>
        <v>112_NY_00</v>
      </c>
      <c r="I992">
        <f>IF(B992=2012,IF(D992="00",K992,VLOOKUP(H992,district_latlong_lookup!$A$1:$F$439,5,FALSE)),0)</f>
        <v>42.149700000000003</v>
      </c>
      <c r="J992">
        <f>IF(B992=2012,IF(D992="00",L992,VLOOKUP(H992,district_latlong_lookup!$A$1:$F$439,6,FALSE)),0)</f>
        <v>-74.938400000000001</v>
      </c>
      <c r="K992">
        <f>VLOOKUP(E992&amp;"*",state_latlong_lookup!$A$1:$D$56,3,FALSE)</f>
        <v>42.149700000000003</v>
      </c>
      <c r="L992">
        <f>VLOOKUP(E992&amp;"*",state_latlong_lookup!$A$1:$D$56,4,FALSE)</f>
        <v>-74.938400000000001</v>
      </c>
      <c r="M992">
        <v>100</v>
      </c>
      <c r="N992" t="str">
        <f t="shared" si="30"/>
        <v>Democrat</v>
      </c>
      <c r="O992" t="s">
        <v>387</v>
      </c>
      <c r="P992">
        <v>-0.47799999999999998</v>
      </c>
      <c r="Q992">
        <v>443500</v>
      </c>
    </row>
    <row r="993" spans="1:17">
      <c r="A993">
        <v>112</v>
      </c>
      <c r="B993">
        <f>VLOOKUP(A993,year_congress_lookup!$A$1:$B$10,2)</f>
        <v>2012</v>
      </c>
      <c r="C993">
        <v>14858</v>
      </c>
      <c r="D993" s="1" t="s">
        <v>1794</v>
      </c>
      <c r="E993" t="s">
        <v>9</v>
      </c>
      <c r="F993" t="str">
        <f>VLOOKUP(E993&amp;"*",state_latlong_lookup!$A$1:$D$56,2,FALSE)</f>
        <v>NY</v>
      </c>
      <c r="G993" t="str">
        <f>VLOOKUP(E993&amp;"*",state_latlong_lookup!$A$1:$D$56,1,FALSE)</f>
        <v>NEW YORK</v>
      </c>
      <c r="H993" t="str">
        <f t="shared" si="31"/>
        <v>112_NY_00</v>
      </c>
      <c r="I993">
        <f>IF(B993=2012,IF(D993="00",K993,VLOOKUP(H993,district_latlong_lookup!$A$1:$F$439,5,FALSE)),0)</f>
        <v>42.149700000000003</v>
      </c>
      <c r="J993">
        <f>IF(B993=2012,IF(D993="00",L993,VLOOKUP(H993,district_latlong_lookup!$A$1:$F$439,6,FALSE)),0)</f>
        <v>-74.938400000000001</v>
      </c>
      <c r="K993">
        <f>VLOOKUP(E993&amp;"*",state_latlong_lookup!$A$1:$D$56,3,FALSE)</f>
        <v>42.149700000000003</v>
      </c>
      <c r="L993">
        <f>VLOOKUP(E993&amp;"*",state_latlong_lookup!$A$1:$D$56,4,FALSE)</f>
        <v>-74.938400000000001</v>
      </c>
      <c r="M993">
        <v>100</v>
      </c>
      <c r="N993" t="str">
        <f t="shared" si="30"/>
        <v>Democrat</v>
      </c>
      <c r="O993" t="s">
        <v>328</v>
      </c>
      <c r="P993">
        <v>-0.42699999999999999</v>
      </c>
      <c r="Q993">
        <v>10000</v>
      </c>
    </row>
    <row r="994" spans="1:17">
      <c r="A994">
        <v>112</v>
      </c>
      <c r="B994">
        <f>VLOOKUP(A994,year_congress_lookup!$A$1:$B$10,2)</f>
        <v>2012</v>
      </c>
      <c r="C994">
        <v>29548</v>
      </c>
      <c r="D994" s="1" t="s">
        <v>1794</v>
      </c>
      <c r="E994" t="s">
        <v>11</v>
      </c>
      <c r="F994" t="str">
        <f>VLOOKUP(E994&amp;"*",state_latlong_lookup!$A$1:$D$56,2,FALSE)</f>
        <v>NC</v>
      </c>
      <c r="G994" t="str">
        <f>VLOOKUP(E994&amp;"*",state_latlong_lookup!$A$1:$D$56,1,FALSE)</f>
        <v>NORTH CAROLINA</v>
      </c>
      <c r="H994" t="str">
        <f t="shared" si="31"/>
        <v>112_NC_00</v>
      </c>
      <c r="I994">
        <f>IF(B994=2012,IF(D994="00",K994,VLOOKUP(H994,district_latlong_lookup!$A$1:$F$439,5,FALSE)),0)</f>
        <v>35.641100000000002</v>
      </c>
      <c r="J994">
        <f>IF(B994=2012,IF(D994="00",L994,VLOOKUP(H994,district_latlong_lookup!$A$1:$F$439,6,FALSE)),0)</f>
        <v>-79.843100000000007</v>
      </c>
      <c r="K994">
        <f>VLOOKUP(E994&amp;"*",state_latlong_lookup!$A$1:$D$56,3,FALSE)</f>
        <v>35.641100000000002</v>
      </c>
      <c r="L994">
        <f>VLOOKUP(E994&amp;"*",state_latlong_lookup!$A$1:$D$56,4,FALSE)</f>
        <v>-79.843100000000007</v>
      </c>
      <c r="M994">
        <v>200</v>
      </c>
      <c r="N994" t="str">
        <f t="shared" si="30"/>
        <v>Republican</v>
      </c>
      <c r="O994" t="s">
        <v>20</v>
      </c>
      <c r="P994">
        <v>0.55300000000000005</v>
      </c>
      <c r="Q994">
        <v>382000</v>
      </c>
    </row>
    <row r="995" spans="1:17">
      <c r="A995">
        <v>112</v>
      </c>
      <c r="B995">
        <f>VLOOKUP(A995,year_congress_lookup!$A$1:$B$10,2)</f>
        <v>2012</v>
      </c>
      <c r="C995">
        <v>40907</v>
      </c>
      <c r="D995" s="1" t="s">
        <v>1794</v>
      </c>
      <c r="E995" t="s">
        <v>11</v>
      </c>
      <c r="F995" t="str">
        <f>VLOOKUP(E995&amp;"*",state_latlong_lookup!$A$1:$D$56,2,FALSE)</f>
        <v>NC</v>
      </c>
      <c r="G995" t="str">
        <f>VLOOKUP(E995&amp;"*",state_latlong_lookup!$A$1:$D$56,1,FALSE)</f>
        <v>NORTH CAROLINA</v>
      </c>
      <c r="H995" t="str">
        <f t="shared" si="31"/>
        <v>112_NC_00</v>
      </c>
      <c r="I995">
        <f>IF(B995=2012,IF(D995="00",K995,VLOOKUP(H995,district_latlong_lookup!$A$1:$F$439,5,FALSE)),0)</f>
        <v>35.641100000000002</v>
      </c>
      <c r="J995">
        <f>IF(B995=2012,IF(D995="00",L995,VLOOKUP(H995,district_latlong_lookup!$A$1:$F$439,6,FALSE)),0)</f>
        <v>-79.843100000000007</v>
      </c>
      <c r="K995">
        <f>VLOOKUP(E995&amp;"*",state_latlong_lookup!$A$1:$D$56,3,FALSE)</f>
        <v>35.641100000000002</v>
      </c>
      <c r="L995">
        <f>VLOOKUP(E995&amp;"*",state_latlong_lookup!$A$1:$D$56,4,FALSE)</f>
        <v>-79.843100000000007</v>
      </c>
      <c r="M995">
        <v>100</v>
      </c>
      <c r="N995" t="str">
        <f t="shared" si="30"/>
        <v>Democrat</v>
      </c>
      <c r="O995" t="s">
        <v>388</v>
      </c>
      <c r="P995">
        <v>-0.24399999999999999</v>
      </c>
      <c r="Q995">
        <v>1213000</v>
      </c>
    </row>
    <row r="996" spans="1:17">
      <c r="A996">
        <v>112</v>
      </c>
      <c r="B996">
        <f>VLOOKUP(A996,year_congress_lookup!$A$1:$B$10,2)</f>
        <v>2012</v>
      </c>
      <c r="C996">
        <v>15502</v>
      </c>
      <c r="D996" s="1" t="s">
        <v>1794</v>
      </c>
      <c r="E996" t="s">
        <v>128</v>
      </c>
      <c r="F996" t="str">
        <f>VLOOKUP(E996&amp;"*",state_latlong_lookup!$A$1:$D$56,2,FALSE)</f>
        <v>ND</v>
      </c>
      <c r="G996" t="str">
        <f>VLOOKUP(E996&amp;"*",state_latlong_lookup!$A$1:$D$56,1,FALSE)</f>
        <v>NORTH DAKOTA</v>
      </c>
      <c r="H996" t="str">
        <f t="shared" si="31"/>
        <v>112_ND_00</v>
      </c>
      <c r="I996">
        <f>IF(B996=2012,IF(D996="00",K996,VLOOKUP(H996,district_latlong_lookup!$A$1:$F$439,5,FALSE)),0)</f>
        <v>47.536200000000001</v>
      </c>
      <c r="J996">
        <f>IF(B996=2012,IF(D996="00",L996,VLOOKUP(H996,district_latlong_lookup!$A$1:$F$439,6,FALSE)),0)</f>
        <v>-99.793000000000006</v>
      </c>
      <c r="K996">
        <f>VLOOKUP(E996&amp;"*",state_latlong_lookup!$A$1:$D$56,3,FALSE)</f>
        <v>47.536200000000001</v>
      </c>
      <c r="L996">
        <f>VLOOKUP(E996&amp;"*",state_latlong_lookup!$A$1:$D$56,4,FALSE)</f>
        <v>-99.793000000000006</v>
      </c>
      <c r="M996">
        <v>100</v>
      </c>
      <c r="N996" t="str">
        <f t="shared" si="30"/>
        <v>Democrat</v>
      </c>
      <c r="O996" t="s">
        <v>74</v>
      </c>
      <c r="P996">
        <v>-0.27700000000000002</v>
      </c>
      <c r="Q996">
        <v>771500</v>
      </c>
    </row>
    <row r="997" spans="1:17">
      <c r="A997">
        <v>112</v>
      </c>
      <c r="B997">
        <f>VLOOKUP(A997,year_congress_lookup!$A$1:$B$10,2)</f>
        <v>2012</v>
      </c>
      <c r="C997">
        <v>41107</v>
      </c>
      <c r="D997" s="1" t="s">
        <v>1794</v>
      </c>
      <c r="E997" t="s">
        <v>128</v>
      </c>
      <c r="F997" t="str">
        <f>VLOOKUP(E997&amp;"*",state_latlong_lookup!$A$1:$D$56,2,FALSE)</f>
        <v>ND</v>
      </c>
      <c r="G997" t="str">
        <f>VLOOKUP(E997&amp;"*",state_latlong_lookup!$A$1:$D$56,1,FALSE)</f>
        <v>NORTH DAKOTA</v>
      </c>
      <c r="H997" t="str">
        <f t="shared" si="31"/>
        <v>112_ND_00</v>
      </c>
      <c r="I997">
        <f>IF(B997=2012,IF(D997="00",K997,VLOOKUP(H997,district_latlong_lookup!$A$1:$F$439,5,FALSE)),0)</f>
        <v>47.536200000000001</v>
      </c>
      <c r="J997">
        <f>IF(B997=2012,IF(D997="00",L997,VLOOKUP(H997,district_latlong_lookup!$A$1:$F$439,6,FALSE)),0)</f>
        <v>-99.793000000000006</v>
      </c>
      <c r="K997">
        <f>VLOOKUP(E997&amp;"*",state_latlong_lookup!$A$1:$D$56,3,FALSE)</f>
        <v>47.536200000000001</v>
      </c>
      <c r="L997">
        <f>VLOOKUP(E997&amp;"*",state_latlong_lookup!$A$1:$D$56,4,FALSE)</f>
        <v>-99.793000000000006</v>
      </c>
      <c r="M997">
        <v>200</v>
      </c>
      <c r="N997" t="str">
        <f t="shared" si="30"/>
        <v>Republican</v>
      </c>
      <c r="O997" t="s">
        <v>400</v>
      </c>
      <c r="P997">
        <v>0.31900000000000001</v>
      </c>
      <c r="Q997">
        <v>1211500</v>
      </c>
    </row>
    <row r="998" spans="1:17">
      <c r="A998">
        <v>112</v>
      </c>
      <c r="B998">
        <f>VLOOKUP(A998,year_congress_lookup!$A$1:$B$10,2)</f>
        <v>2012</v>
      </c>
      <c r="C998">
        <v>29389</v>
      </c>
      <c r="D998" s="1" t="s">
        <v>1794</v>
      </c>
      <c r="E998" t="s">
        <v>40</v>
      </c>
      <c r="F998" t="str">
        <f>VLOOKUP(E998&amp;"*",state_latlong_lookup!$A$1:$D$56,2,FALSE)</f>
        <v>OH</v>
      </c>
      <c r="G998" t="str">
        <f>VLOOKUP(E998&amp;"*",state_latlong_lookup!$A$1:$D$56,1,FALSE)</f>
        <v>OHIO</v>
      </c>
      <c r="H998" t="str">
        <f t="shared" si="31"/>
        <v>112_OH_00</v>
      </c>
      <c r="I998">
        <f>IF(B998=2012,IF(D998="00",K998,VLOOKUP(H998,district_latlong_lookup!$A$1:$F$439,5,FALSE)),0)</f>
        <v>40.373600000000003</v>
      </c>
      <c r="J998">
        <f>IF(B998=2012,IF(D998="00",L998,VLOOKUP(H998,district_latlong_lookup!$A$1:$F$439,6,FALSE)),0)</f>
        <v>-82.775499999999994</v>
      </c>
      <c r="K998">
        <f>VLOOKUP(E998&amp;"*",state_latlong_lookup!$A$1:$D$56,3,FALSE)</f>
        <v>40.373600000000003</v>
      </c>
      <c r="L998">
        <f>VLOOKUP(E998&amp;"*",state_latlong_lookup!$A$1:$D$56,4,FALSE)</f>
        <v>-82.775499999999994</v>
      </c>
      <c r="M998">
        <v>100</v>
      </c>
      <c r="N998" t="str">
        <f t="shared" si="30"/>
        <v>Democrat</v>
      </c>
      <c r="O998" t="s">
        <v>27</v>
      </c>
      <c r="P998">
        <v>-0.501</v>
      </c>
      <c r="Q998">
        <v>10000</v>
      </c>
    </row>
    <row r="999" spans="1:17">
      <c r="A999">
        <v>112</v>
      </c>
      <c r="B999">
        <f>VLOOKUP(A999,year_congress_lookup!$A$1:$B$10,2)</f>
        <v>2012</v>
      </c>
      <c r="C999">
        <v>29386</v>
      </c>
      <c r="D999" s="1" t="s">
        <v>1794</v>
      </c>
      <c r="E999" t="s">
        <v>40</v>
      </c>
      <c r="F999" t="str">
        <f>VLOOKUP(E999&amp;"*",state_latlong_lookup!$A$1:$D$56,2,FALSE)</f>
        <v>OH</v>
      </c>
      <c r="G999" t="str">
        <f>VLOOKUP(E999&amp;"*",state_latlong_lookup!$A$1:$D$56,1,FALSE)</f>
        <v>OHIO</v>
      </c>
      <c r="H999" t="str">
        <f t="shared" si="31"/>
        <v>112_OH_00</v>
      </c>
      <c r="I999">
        <f>IF(B999=2012,IF(D999="00",K999,VLOOKUP(H999,district_latlong_lookup!$A$1:$F$439,5,FALSE)),0)</f>
        <v>40.373600000000003</v>
      </c>
      <c r="J999">
        <f>IF(B999=2012,IF(D999="00",L999,VLOOKUP(H999,district_latlong_lookup!$A$1:$F$439,6,FALSE)),0)</f>
        <v>-82.775499999999994</v>
      </c>
      <c r="K999">
        <f>VLOOKUP(E999&amp;"*",state_latlong_lookup!$A$1:$D$56,3,FALSE)</f>
        <v>40.373600000000003</v>
      </c>
      <c r="L999">
        <f>VLOOKUP(E999&amp;"*",state_latlong_lookup!$A$1:$D$56,4,FALSE)</f>
        <v>-82.775499999999994</v>
      </c>
      <c r="M999">
        <v>200</v>
      </c>
      <c r="N999" t="str">
        <f t="shared" si="30"/>
        <v>Republican</v>
      </c>
      <c r="O999" t="s">
        <v>401</v>
      </c>
      <c r="P999">
        <v>0.40400000000000003</v>
      </c>
      <c r="Q999">
        <v>414000</v>
      </c>
    </row>
    <row r="1000" spans="1:17">
      <c r="A1000">
        <v>112</v>
      </c>
      <c r="B1000">
        <f>VLOOKUP(A1000,year_congress_lookup!$A$1:$B$10,2)</f>
        <v>2012</v>
      </c>
      <c r="C1000">
        <v>15424</v>
      </c>
      <c r="D1000" s="1" t="s">
        <v>1794</v>
      </c>
      <c r="E1000" t="s">
        <v>152</v>
      </c>
      <c r="F1000" t="str">
        <f>VLOOKUP(E1000&amp;"*",state_latlong_lookup!$A$1:$D$56,2,FALSE)</f>
        <v>OK</v>
      </c>
      <c r="G1000" t="str">
        <f>VLOOKUP(E1000&amp;"*",state_latlong_lookup!$A$1:$D$56,1,FALSE)</f>
        <v>OKLAHOMA</v>
      </c>
      <c r="H1000" t="str">
        <f t="shared" si="31"/>
        <v>112_OK_00</v>
      </c>
      <c r="I1000">
        <f>IF(B1000=2012,IF(D1000="00",K1000,VLOOKUP(H1000,district_latlong_lookup!$A$1:$F$439,5,FALSE)),0)</f>
        <v>35.537599999999998</v>
      </c>
      <c r="J1000">
        <f>IF(B1000=2012,IF(D1000="00",L1000,VLOOKUP(H1000,district_latlong_lookup!$A$1:$F$439,6,FALSE)),0)</f>
        <v>-96.924700000000001</v>
      </c>
      <c r="K1000">
        <f>VLOOKUP(E1000&amp;"*",state_latlong_lookup!$A$1:$D$56,3,FALSE)</f>
        <v>35.537599999999998</v>
      </c>
      <c r="L1000">
        <f>VLOOKUP(E1000&amp;"*",state_latlong_lookup!$A$1:$D$56,4,FALSE)</f>
        <v>-96.924700000000001</v>
      </c>
      <c r="M1000">
        <v>200</v>
      </c>
      <c r="N1000" t="str">
        <f t="shared" si="30"/>
        <v>Republican</v>
      </c>
      <c r="O1000" t="s">
        <v>307</v>
      </c>
      <c r="P1000">
        <v>0.69199999999999995</v>
      </c>
      <c r="Q1000">
        <v>544500</v>
      </c>
    </row>
    <row r="1001" spans="1:17">
      <c r="A1001">
        <v>112</v>
      </c>
      <c r="B1001">
        <f>VLOOKUP(A1001,year_congress_lookup!$A$1:$B$10,2)</f>
        <v>2012</v>
      </c>
      <c r="C1001">
        <v>29555</v>
      </c>
      <c r="D1001" s="1" t="s">
        <v>1794</v>
      </c>
      <c r="E1001" t="s">
        <v>152</v>
      </c>
      <c r="F1001" t="str">
        <f>VLOOKUP(E1001&amp;"*",state_latlong_lookup!$A$1:$D$56,2,FALSE)</f>
        <v>OK</v>
      </c>
      <c r="G1001" t="str">
        <f>VLOOKUP(E1001&amp;"*",state_latlong_lookup!$A$1:$D$56,1,FALSE)</f>
        <v>OKLAHOMA</v>
      </c>
      <c r="H1001" t="str">
        <f t="shared" si="31"/>
        <v>112_OK_00</v>
      </c>
      <c r="I1001">
        <f>IF(B1001=2012,IF(D1001="00",K1001,VLOOKUP(H1001,district_latlong_lookup!$A$1:$F$439,5,FALSE)),0)</f>
        <v>35.537599999999998</v>
      </c>
      <c r="J1001">
        <f>IF(B1001=2012,IF(D1001="00",L1001,VLOOKUP(H1001,district_latlong_lookup!$A$1:$F$439,6,FALSE)),0)</f>
        <v>-96.924700000000001</v>
      </c>
      <c r="K1001">
        <f>VLOOKUP(E1001&amp;"*",state_latlong_lookup!$A$1:$D$56,3,FALSE)</f>
        <v>35.537599999999998</v>
      </c>
      <c r="L1001">
        <f>VLOOKUP(E1001&amp;"*",state_latlong_lookup!$A$1:$D$56,4,FALSE)</f>
        <v>-96.924700000000001</v>
      </c>
      <c r="M1001">
        <v>200</v>
      </c>
      <c r="N1001" t="str">
        <f t="shared" si="30"/>
        <v>Republican</v>
      </c>
      <c r="O1001" t="s">
        <v>363</v>
      </c>
      <c r="P1001">
        <v>0.81599999999999995</v>
      </c>
      <c r="Q1001">
        <v>520000</v>
      </c>
    </row>
    <row r="1002" spans="1:17">
      <c r="A1002">
        <v>112</v>
      </c>
      <c r="B1002">
        <f>VLOOKUP(A1002,year_congress_lookup!$A$1:$B$10,2)</f>
        <v>2012</v>
      </c>
      <c r="C1002">
        <v>40908</v>
      </c>
      <c r="D1002" s="1" t="s">
        <v>1794</v>
      </c>
      <c r="E1002" t="s">
        <v>99</v>
      </c>
      <c r="F1002" t="str">
        <f>VLOOKUP(E1002&amp;"*",state_latlong_lookup!$A$1:$D$56,2,FALSE)</f>
        <v>OR</v>
      </c>
      <c r="G1002" t="str">
        <f>VLOOKUP(E1002&amp;"*",state_latlong_lookup!$A$1:$D$56,1,FALSE)</f>
        <v>OREGON</v>
      </c>
      <c r="H1002" t="str">
        <f t="shared" si="31"/>
        <v>112_OR_00</v>
      </c>
      <c r="I1002">
        <f>IF(B1002=2012,IF(D1002="00",K1002,VLOOKUP(H1002,district_latlong_lookup!$A$1:$F$439,5,FALSE)),0)</f>
        <v>44.5672</v>
      </c>
      <c r="J1002">
        <f>IF(B1002=2012,IF(D1002="00",L1002,VLOOKUP(H1002,district_latlong_lookup!$A$1:$F$439,6,FALSE)),0)</f>
        <v>-122.12690000000001</v>
      </c>
      <c r="K1002">
        <f>VLOOKUP(E1002&amp;"*",state_latlong_lookup!$A$1:$D$56,3,FALSE)</f>
        <v>44.5672</v>
      </c>
      <c r="L1002">
        <f>VLOOKUP(E1002&amp;"*",state_latlong_lookup!$A$1:$D$56,4,FALSE)</f>
        <v>-122.12690000000001</v>
      </c>
      <c r="M1002">
        <v>100</v>
      </c>
      <c r="N1002" t="str">
        <f t="shared" si="30"/>
        <v>Democrat</v>
      </c>
      <c r="O1002" t="s">
        <v>389</v>
      </c>
      <c r="P1002">
        <v>-0.441</v>
      </c>
      <c r="Q1002">
        <v>909000</v>
      </c>
    </row>
    <row r="1003" spans="1:17">
      <c r="A1003">
        <v>112</v>
      </c>
      <c r="B1003">
        <f>VLOOKUP(A1003,year_congress_lookup!$A$1:$B$10,2)</f>
        <v>2012</v>
      </c>
      <c r="C1003">
        <v>14871</v>
      </c>
      <c r="D1003" s="1" t="s">
        <v>1794</v>
      </c>
      <c r="E1003" t="s">
        <v>99</v>
      </c>
      <c r="F1003" t="str">
        <f>VLOOKUP(E1003&amp;"*",state_latlong_lookup!$A$1:$D$56,2,FALSE)</f>
        <v>OR</v>
      </c>
      <c r="G1003" t="str">
        <f>VLOOKUP(E1003&amp;"*",state_latlong_lookup!$A$1:$D$56,1,FALSE)</f>
        <v>OREGON</v>
      </c>
      <c r="H1003" t="str">
        <f t="shared" si="31"/>
        <v>112_OR_00</v>
      </c>
      <c r="I1003">
        <f>IF(B1003=2012,IF(D1003="00",K1003,VLOOKUP(H1003,district_latlong_lookup!$A$1:$F$439,5,FALSE)),0)</f>
        <v>44.5672</v>
      </c>
      <c r="J1003">
        <f>IF(B1003=2012,IF(D1003="00",L1003,VLOOKUP(H1003,district_latlong_lookup!$A$1:$F$439,6,FALSE)),0)</f>
        <v>-122.12690000000001</v>
      </c>
      <c r="K1003">
        <f>VLOOKUP(E1003&amp;"*",state_latlong_lookup!$A$1:$D$56,3,FALSE)</f>
        <v>44.5672</v>
      </c>
      <c r="L1003">
        <f>VLOOKUP(E1003&amp;"*",state_latlong_lookup!$A$1:$D$56,4,FALSE)</f>
        <v>-122.12690000000001</v>
      </c>
      <c r="M1003">
        <v>100</v>
      </c>
      <c r="N1003" t="str">
        <f t="shared" si="30"/>
        <v>Democrat</v>
      </c>
      <c r="O1003" t="s">
        <v>308</v>
      </c>
      <c r="P1003">
        <v>-0.39</v>
      </c>
      <c r="Q1003">
        <v>5588500</v>
      </c>
    </row>
    <row r="1004" spans="1:17">
      <c r="A1004">
        <v>112</v>
      </c>
      <c r="B1004">
        <f>VLOOKUP(A1004,year_congress_lookup!$A$1:$B$10,2)</f>
        <v>2012</v>
      </c>
      <c r="C1004">
        <v>40703</v>
      </c>
      <c r="D1004" s="1" t="s">
        <v>1794</v>
      </c>
      <c r="E1004" t="s">
        <v>12</v>
      </c>
      <c r="F1004" t="str">
        <f>VLOOKUP(E1004&amp;"*",state_latlong_lookup!$A$1:$D$56,2,FALSE)</f>
        <v>PA</v>
      </c>
      <c r="G1004" t="str">
        <f>VLOOKUP(E1004&amp;"*",state_latlong_lookup!$A$1:$D$56,1,FALSE)</f>
        <v>PENNSYLVANIA</v>
      </c>
      <c r="H1004" t="str">
        <f t="shared" si="31"/>
        <v>112_PA_00</v>
      </c>
      <c r="I1004">
        <f>IF(B1004=2012,IF(D1004="00",K1004,VLOOKUP(H1004,district_latlong_lookup!$A$1:$F$439,5,FALSE)),0)</f>
        <v>40.577300000000001</v>
      </c>
      <c r="J1004">
        <f>IF(B1004=2012,IF(D1004="00",L1004,VLOOKUP(H1004,district_latlong_lookup!$A$1:$F$439,6,FALSE)),0)</f>
        <v>-77.263999999999996</v>
      </c>
      <c r="K1004">
        <f>VLOOKUP(E1004&amp;"*",state_latlong_lookup!$A$1:$D$56,3,FALSE)</f>
        <v>40.577300000000001</v>
      </c>
      <c r="L1004">
        <f>VLOOKUP(E1004&amp;"*",state_latlong_lookup!$A$1:$D$56,4,FALSE)</f>
        <v>-77.263999999999996</v>
      </c>
      <c r="M1004">
        <v>100</v>
      </c>
      <c r="N1004" t="str">
        <f t="shared" si="30"/>
        <v>Democrat</v>
      </c>
      <c r="O1004" t="s">
        <v>137</v>
      </c>
      <c r="P1004">
        <v>-0.34499999999999997</v>
      </c>
      <c r="Q1004">
        <v>453000</v>
      </c>
    </row>
    <row r="1005" spans="1:17">
      <c r="A1005">
        <v>112</v>
      </c>
      <c r="B1005">
        <f>VLOOKUP(A1005,year_congress_lookup!$A$1:$B$10,2)</f>
        <v>2012</v>
      </c>
      <c r="C1005">
        <v>29935</v>
      </c>
      <c r="D1005" s="1" t="s">
        <v>1794</v>
      </c>
      <c r="E1005" t="s">
        <v>12</v>
      </c>
      <c r="F1005" t="str">
        <f>VLOOKUP(E1005&amp;"*",state_latlong_lookup!$A$1:$D$56,2,FALSE)</f>
        <v>PA</v>
      </c>
      <c r="G1005" t="str">
        <f>VLOOKUP(E1005&amp;"*",state_latlong_lookup!$A$1:$D$56,1,FALSE)</f>
        <v>PENNSYLVANIA</v>
      </c>
      <c r="H1005" t="str">
        <f t="shared" si="31"/>
        <v>112_PA_00</v>
      </c>
      <c r="I1005">
        <f>IF(B1005=2012,IF(D1005="00",K1005,VLOOKUP(H1005,district_latlong_lookup!$A$1:$F$439,5,FALSE)),0)</f>
        <v>40.577300000000001</v>
      </c>
      <c r="J1005">
        <f>IF(B1005=2012,IF(D1005="00",L1005,VLOOKUP(H1005,district_latlong_lookup!$A$1:$F$439,6,FALSE)),0)</f>
        <v>-77.263999999999996</v>
      </c>
      <c r="K1005">
        <f>VLOOKUP(E1005&amp;"*",state_latlong_lookup!$A$1:$D$56,3,FALSE)</f>
        <v>40.577300000000001</v>
      </c>
      <c r="L1005">
        <f>VLOOKUP(E1005&amp;"*",state_latlong_lookup!$A$1:$D$56,4,FALSE)</f>
        <v>-77.263999999999996</v>
      </c>
      <c r="M1005">
        <v>200</v>
      </c>
      <c r="N1005" t="str">
        <f t="shared" si="30"/>
        <v>Republican</v>
      </c>
      <c r="O1005" t="s">
        <v>402</v>
      </c>
      <c r="P1005">
        <v>0.65400000000000003</v>
      </c>
      <c r="Q1005">
        <v>572000</v>
      </c>
    </row>
    <row r="1006" spans="1:17">
      <c r="A1006">
        <v>112</v>
      </c>
      <c r="B1006">
        <f>VLOOKUP(A1006,year_congress_lookup!$A$1:$B$10,2)</f>
        <v>2012</v>
      </c>
      <c r="C1006">
        <v>40704</v>
      </c>
      <c r="D1006" s="1" t="s">
        <v>1794</v>
      </c>
      <c r="E1006" t="s">
        <v>13</v>
      </c>
      <c r="F1006" t="str">
        <f>VLOOKUP(E1006&amp;"*",state_latlong_lookup!$A$1:$D$56,2,FALSE)</f>
        <v>RI</v>
      </c>
      <c r="G1006" t="str">
        <f>VLOOKUP(E1006&amp;"*",state_latlong_lookup!$A$1:$D$56,1,FALSE)</f>
        <v>RHODE ISLAND</v>
      </c>
      <c r="H1006" t="str">
        <f t="shared" si="31"/>
        <v>112_RI_00</v>
      </c>
      <c r="I1006">
        <f>IF(B1006=2012,IF(D1006="00",K1006,VLOOKUP(H1006,district_latlong_lookup!$A$1:$F$439,5,FALSE)),0)</f>
        <v>41.677199999999999</v>
      </c>
      <c r="J1006">
        <f>IF(B1006=2012,IF(D1006="00",L1006,VLOOKUP(H1006,district_latlong_lookup!$A$1:$F$439,6,FALSE)),0)</f>
        <v>-71.510099999999994</v>
      </c>
      <c r="K1006">
        <f>VLOOKUP(E1006&amp;"*",state_latlong_lookup!$A$1:$D$56,3,FALSE)</f>
        <v>41.677199999999999</v>
      </c>
      <c r="L1006">
        <f>VLOOKUP(E1006&amp;"*",state_latlong_lookup!$A$1:$D$56,4,FALSE)</f>
        <v>-71.510099999999994</v>
      </c>
      <c r="M1006">
        <v>100</v>
      </c>
      <c r="N1006" t="str">
        <f t="shared" si="30"/>
        <v>Democrat</v>
      </c>
      <c r="O1006" t="s">
        <v>371</v>
      </c>
      <c r="P1006">
        <v>-0.51600000000000001</v>
      </c>
      <c r="Q1006">
        <v>1768000</v>
      </c>
    </row>
    <row r="1007" spans="1:17">
      <c r="A1007">
        <v>112</v>
      </c>
      <c r="B1007">
        <f>VLOOKUP(A1007,year_congress_lookup!$A$1:$B$10,2)</f>
        <v>2012</v>
      </c>
      <c r="C1007">
        <v>29142</v>
      </c>
      <c r="D1007" s="1" t="s">
        <v>1794</v>
      </c>
      <c r="E1007" t="s">
        <v>13</v>
      </c>
      <c r="F1007" t="str">
        <f>VLOOKUP(E1007&amp;"*",state_latlong_lookup!$A$1:$D$56,2,FALSE)</f>
        <v>RI</v>
      </c>
      <c r="G1007" t="str">
        <f>VLOOKUP(E1007&amp;"*",state_latlong_lookup!$A$1:$D$56,1,FALSE)</f>
        <v>RHODE ISLAND</v>
      </c>
      <c r="H1007" t="str">
        <f t="shared" si="31"/>
        <v>112_RI_00</v>
      </c>
      <c r="I1007">
        <f>IF(B1007=2012,IF(D1007="00",K1007,VLOOKUP(H1007,district_latlong_lookup!$A$1:$F$439,5,FALSE)),0)</f>
        <v>41.677199999999999</v>
      </c>
      <c r="J1007">
        <f>IF(B1007=2012,IF(D1007="00",L1007,VLOOKUP(H1007,district_latlong_lookup!$A$1:$F$439,6,FALSE)),0)</f>
        <v>-71.510099999999994</v>
      </c>
      <c r="K1007">
        <f>VLOOKUP(E1007&amp;"*",state_latlong_lookup!$A$1:$D$56,3,FALSE)</f>
        <v>41.677199999999999</v>
      </c>
      <c r="L1007">
        <f>VLOOKUP(E1007&amp;"*",state_latlong_lookup!$A$1:$D$56,4,FALSE)</f>
        <v>-71.510099999999994</v>
      </c>
      <c r="M1007">
        <v>100</v>
      </c>
      <c r="N1007" t="str">
        <f t="shared" si="30"/>
        <v>Democrat</v>
      </c>
      <c r="O1007" t="s">
        <v>159</v>
      </c>
      <c r="P1007">
        <v>-0.47799999999999998</v>
      </c>
      <c r="Q1007">
        <v>773500</v>
      </c>
    </row>
    <row r="1008" spans="1:17">
      <c r="A1008">
        <v>112</v>
      </c>
      <c r="B1008">
        <f>VLOOKUP(A1008,year_congress_lookup!$A$1:$B$10,2)</f>
        <v>2012</v>
      </c>
      <c r="C1008">
        <v>29936</v>
      </c>
      <c r="D1008" s="1" t="s">
        <v>1794</v>
      </c>
      <c r="E1008" t="s">
        <v>15</v>
      </c>
      <c r="F1008" t="str">
        <f>VLOOKUP(E1008&amp;"*",state_latlong_lookup!$A$1:$D$56,2,FALSE)</f>
        <v>SC</v>
      </c>
      <c r="G1008" t="str">
        <f>VLOOKUP(E1008&amp;"*",state_latlong_lookup!$A$1:$D$56,1,FALSE)</f>
        <v>SOUTH CAROLINA</v>
      </c>
      <c r="H1008" t="str">
        <f t="shared" si="31"/>
        <v>112_SC_00</v>
      </c>
      <c r="I1008">
        <f>IF(B1008=2012,IF(D1008="00",K1008,VLOOKUP(H1008,district_latlong_lookup!$A$1:$F$439,5,FALSE)),0)</f>
        <v>33.819099999999999</v>
      </c>
      <c r="J1008">
        <f>IF(B1008=2012,IF(D1008="00",L1008,VLOOKUP(H1008,district_latlong_lookup!$A$1:$F$439,6,FALSE)),0)</f>
        <v>-80.906599999999997</v>
      </c>
      <c r="K1008">
        <f>VLOOKUP(E1008&amp;"*",state_latlong_lookup!$A$1:$D$56,3,FALSE)</f>
        <v>33.819099999999999</v>
      </c>
      <c r="L1008">
        <f>VLOOKUP(E1008&amp;"*",state_latlong_lookup!$A$1:$D$56,4,FALSE)</f>
        <v>-80.906599999999997</v>
      </c>
      <c r="M1008">
        <v>200</v>
      </c>
      <c r="N1008" t="str">
        <f t="shared" si="30"/>
        <v>Republican</v>
      </c>
      <c r="O1008" t="s">
        <v>364</v>
      </c>
      <c r="P1008">
        <v>0.9</v>
      </c>
      <c r="Q1008">
        <v>709000</v>
      </c>
    </row>
    <row r="1009" spans="1:17">
      <c r="A1009">
        <v>112</v>
      </c>
      <c r="B1009">
        <f>VLOOKUP(A1009,year_congress_lookup!$A$1:$B$10,2)</f>
        <v>2012</v>
      </c>
      <c r="C1009">
        <v>29566</v>
      </c>
      <c r="D1009" s="1" t="s">
        <v>1794</v>
      </c>
      <c r="E1009" t="s">
        <v>15</v>
      </c>
      <c r="F1009" t="str">
        <f>VLOOKUP(E1009&amp;"*",state_latlong_lookup!$A$1:$D$56,2,FALSE)</f>
        <v>SC</v>
      </c>
      <c r="G1009" t="str">
        <f>VLOOKUP(E1009&amp;"*",state_latlong_lookup!$A$1:$D$56,1,FALSE)</f>
        <v>SOUTH CAROLINA</v>
      </c>
      <c r="H1009" t="str">
        <f t="shared" si="31"/>
        <v>112_SC_00</v>
      </c>
      <c r="I1009">
        <f>IF(B1009=2012,IF(D1009="00",K1009,VLOOKUP(H1009,district_latlong_lookup!$A$1:$F$439,5,FALSE)),0)</f>
        <v>33.819099999999999</v>
      </c>
      <c r="J1009">
        <f>IF(B1009=2012,IF(D1009="00",L1009,VLOOKUP(H1009,district_latlong_lookup!$A$1:$F$439,6,FALSE)),0)</f>
        <v>-80.906599999999997</v>
      </c>
      <c r="K1009">
        <f>VLOOKUP(E1009&amp;"*",state_latlong_lookup!$A$1:$D$56,3,FALSE)</f>
        <v>33.819099999999999</v>
      </c>
      <c r="L1009">
        <f>VLOOKUP(E1009&amp;"*",state_latlong_lookup!$A$1:$D$56,4,FALSE)</f>
        <v>-80.906599999999997</v>
      </c>
      <c r="M1009">
        <v>200</v>
      </c>
      <c r="N1009" t="str">
        <f t="shared" si="30"/>
        <v>Republican</v>
      </c>
      <c r="O1009" t="s">
        <v>72</v>
      </c>
      <c r="P1009">
        <v>0.45400000000000001</v>
      </c>
      <c r="Q1009">
        <v>10000</v>
      </c>
    </row>
    <row r="1010" spans="1:17">
      <c r="A1010">
        <v>112</v>
      </c>
      <c r="B1010">
        <f>VLOOKUP(A1010,year_congress_lookup!$A$1:$B$10,2)</f>
        <v>2012</v>
      </c>
      <c r="C1010">
        <v>29754</v>
      </c>
      <c r="D1010" s="1" t="s">
        <v>1794</v>
      </c>
      <c r="E1010" t="s">
        <v>129</v>
      </c>
      <c r="F1010" t="str">
        <f>VLOOKUP(E1010&amp;"*",state_latlong_lookup!$A$1:$D$56,2,FALSE)</f>
        <v>SD</v>
      </c>
      <c r="G1010" t="str">
        <f>VLOOKUP(E1010&amp;"*",state_latlong_lookup!$A$1:$D$56,1,FALSE)</f>
        <v>SOUTH DAKOTA</v>
      </c>
      <c r="H1010" t="str">
        <f t="shared" si="31"/>
        <v>112_SD_00</v>
      </c>
      <c r="I1010">
        <f>IF(B1010=2012,IF(D1010="00",K1010,VLOOKUP(H1010,district_latlong_lookup!$A$1:$F$439,5,FALSE)),0)</f>
        <v>44.285299999999999</v>
      </c>
      <c r="J1010">
        <f>IF(B1010=2012,IF(D1010="00",L1010,VLOOKUP(H1010,district_latlong_lookup!$A$1:$F$439,6,FALSE)),0)</f>
        <v>-99.463200000000001</v>
      </c>
      <c r="K1010">
        <f>VLOOKUP(E1010&amp;"*",state_latlong_lookup!$A$1:$D$56,3,FALSE)</f>
        <v>44.285299999999999</v>
      </c>
      <c r="L1010">
        <f>VLOOKUP(E1010&amp;"*",state_latlong_lookup!$A$1:$D$56,4,FALSE)</f>
        <v>-99.463200000000001</v>
      </c>
      <c r="M1010">
        <v>200</v>
      </c>
      <c r="N1010" t="str">
        <f t="shared" si="30"/>
        <v>Republican</v>
      </c>
      <c r="O1010" t="s">
        <v>365</v>
      </c>
      <c r="P1010">
        <v>0.48299999999999998</v>
      </c>
      <c r="Q1010">
        <v>2807000</v>
      </c>
    </row>
    <row r="1011" spans="1:17">
      <c r="A1011">
        <v>112</v>
      </c>
      <c r="B1011">
        <f>VLOOKUP(A1011,year_congress_lookup!$A$1:$B$10,2)</f>
        <v>2012</v>
      </c>
      <c r="C1011">
        <v>15425</v>
      </c>
      <c r="D1011" s="1" t="s">
        <v>1794</v>
      </c>
      <c r="E1011" t="s">
        <v>129</v>
      </c>
      <c r="F1011" t="str">
        <f>VLOOKUP(E1011&amp;"*",state_latlong_lookup!$A$1:$D$56,2,FALSE)</f>
        <v>SD</v>
      </c>
      <c r="G1011" t="str">
        <f>VLOOKUP(E1011&amp;"*",state_latlong_lookup!$A$1:$D$56,1,FALSE)</f>
        <v>SOUTH DAKOTA</v>
      </c>
      <c r="H1011" t="str">
        <f t="shared" si="31"/>
        <v>112_SD_00</v>
      </c>
      <c r="I1011">
        <f>IF(B1011=2012,IF(D1011="00",K1011,VLOOKUP(H1011,district_latlong_lookup!$A$1:$F$439,5,FALSE)),0)</f>
        <v>44.285299999999999</v>
      </c>
      <c r="J1011">
        <f>IF(B1011=2012,IF(D1011="00",L1011,VLOOKUP(H1011,district_latlong_lookup!$A$1:$F$439,6,FALSE)),0)</f>
        <v>-99.463200000000001</v>
      </c>
      <c r="K1011">
        <f>VLOOKUP(E1011&amp;"*",state_latlong_lookup!$A$1:$D$56,3,FALSE)</f>
        <v>44.285299999999999</v>
      </c>
      <c r="L1011">
        <f>VLOOKUP(E1011&amp;"*",state_latlong_lookup!$A$1:$D$56,4,FALSE)</f>
        <v>-99.463200000000001</v>
      </c>
      <c r="M1011">
        <v>100</v>
      </c>
      <c r="N1011" t="str">
        <f t="shared" si="30"/>
        <v>Democrat</v>
      </c>
      <c r="O1011" t="s">
        <v>1</v>
      </c>
      <c r="P1011">
        <v>-0.315</v>
      </c>
      <c r="Q1011">
        <v>464500</v>
      </c>
    </row>
    <row r="1012" spans="1:17">
      <c r="A1012">
        <v>112</v>
      </c>
      <c r="B1012">
        <f>VLOOKUP(A1012,year_congress_lookup!$A$1:$B$10,2)</f>
        <v>2012</v>
      </c>
      <c r="C1012">
        <v>40705</v>
      </c>
      <c r="D1012" s="1" t="s">
        <v>1794</v>
      </c>
      <c r="E1012" t="s">
        <v>36</v>
      </c>
      <c r="F1012" t="str">
        <f>VLOOKUP(E1012&amp;"*",state_latlong_lookup!$A$1:$D$56,2,FALSE)</f>
        <v>TN</v>
      </c>
      <c r="G1012" t="str">
        <f>VLOOKUP(E1012&amp;"*",state_latlong_lookup!$A$1:$D$56,1,FALSE)</f>
        <v>TENNESSEE</v>
      </c>
      <c r="H1012" t="str">
        <f t="shared" si="31"/>
        <v>112_TN_00</v>
      </c>
      <c r="I1012">
        <f>IF(B1012=2012,IF(D1012="00",K1012,VLOOKUP(H1012,district_latlong_lookup!$A$1:$F$439,5,FALSE)),0)</f>
        <v>35.744900000000001</v>
      </c>
      <c r="J1012">
        <f>IF(B1012=2012,IF(D1012="00",L1012,VLOOKUP(H1012,district_latlong_lookup!$A$1:$F$439,6,FALSE)),0)</f>
        <v>-86.748900000000006</v>
      </c>
      <c r="K1012">
        <f>VLOOKUP(E1012&amp;"*",state_latlong_lookup!$A$1:$D$56,3,FALSE)</f>
        <v>35.744900000000001</v>
      </c>
      <c r="L1012">
        <f>VLOOKUP(E1012&amp;"*",state_latlong_lookup!$A$1:$D$56,4,FALSE)</f>
        <v>-86.748900000000006</v>
      </c>
      <c r="M1012">
        <v>200</v>
      </c>
      <c r="N1012" t="str">
        <f t="shared" si="30"/>
        <v>Republican</v>
      </c>
      <c r="O1012" t="s">
        <v>372</v>
      </c>
      <c r="P1012">
        <v>0.39700000000000002</v>
      </c>
      <c r="Q1012">
        <v>1670000</v>
      </c>
    </row>
    <row r="1013" spans="1:17">
      <c r="A1013">
        <v>112</v>
      </c>
      <c r="B1013">
        <f>VLOOKUP(A1013,year_congress_lookup!$A$1:$B$10,2)</f>
        <v>2012</v>
      </c>
      <c r="C1013">
        <v>40304</v>
      </c>
      <c r="D1013" s="1" t="s">
        <v>1794</v>
      </c>
      <c r="E1013" t="s">
        <v>36</v>
      </c>
      <c r="F1013" t="str">
        <f>VLOOKUP(E1013&amp;"*",state_latlong_lookup!$A$1:$D$56,2,FALSE)</f>
        <v>TN</v>
      </c>
      <c r="G1013" t="str">
        <f>VLOOKUP(E1013&amp;"*",state_latlong_lookup!$A$1:$D$56,1,FALSE)</f>
        <v>TENNESSEE</v>
      </c>
      <c r="H1013" t="str">
        <f t="shared" si="31"/>
        <v>112_TN_00</v>
      </c>
      <c r="I1013">
        <f>IF(B1013=2012,IF(D1013="00",K1013,VLOOKUP(H1013,district_latlong_lookup!$A$1:$F$439,5,FALSE)),0)</f>
        <v>35.744900000000001</v>
      </c>
      <c r="J1013">
        <f>IF(B1013=2012,IF(D1013="00",L1013,VLOOKUP(H1013,district_latlong_lookup!$A$1:$F$439,6,FALSE)),0)</f>
        <v>-86.748900000000006</v>
      </c>
      <c r="K1013">
        <f>VLOOKUP(E1013&amp;"*",state_latlong_lookup!$A$1:$D$56,3,FALSE)</f>
        <v>35.744900000000001</v>
      </c>
      <c r="L1013">
        <f>VLOOKUP(E1013&amp;"*",state_latlong_lookup!$A$1:$D$56,4,FALSE)</f>
        <v>-86.748900000000006</v>
      </c>
      <c r="M1013">
        <v>200</v>
      </c>
      <c r="N1013" t="str">
        <f t="shared" si="30"/>
        <v>Republican</v>
      </c>
      <c r="O1013" t="s">
        <v>355</v>
      </c>
      <c r="P1013">
        <v>0.29399999999999998</v>
      </c>
      <c r="Q1013">
        <v>1234500</v>
      </c>
    </row>
    <row r="1014" spans="1:17">
      <c r="A1014">
        <v>112</v>
      </c>
      <c r="B1014">
        <f>VLOOKUP(A1014,year_congress_lookup!$A$1:$B$10,2)</f>
        <v>2012</v>
      </c>
      <c r="C1014">
        <v>40305</v>
      </c>
      <c r="D1014" s="1" t="s">
        <v>1794</v>
      </c>
      <c r="E1014" t="s">
        <v>82</v>
      </c>
      <c r="F1014" t="str">
        <f>VLOOKUP(E1014&amp;"*",state_latlong_lookup!$A$1:$D$56,2,FALSE)</f>
        <v>TX</v>
      </c>
      <c r="G1014" t="str">
        <f>VLOOKUP(E1014&amp;"*",state_latlong_lookup!$A$1:$D$56,1,FALSE)</f>
        <v>TEXAS</v>
      </c>
      <c r="H1014" t="str">
        <f t="shared" si="31"/>
        <v>112_TX_00</v>
      </c>
      <c r="I1014">
        <f>IF(B1014=2012,IF(D1014="00",K1014,VLOOKUP(H1014,district_latlong_lookup!$A$1:$F$439,5,FALSE)),0)</f>
        <v>31.106000000000002</v>
      </c>
      <c r="J1014">
        <f>IF(B1014=2012,IF(D1014="00",L1014,VLOOKUP(H1014,district_latlong_lookup!$A$1:$F$439,6,FALSE)),0)</f>
        <v>-97.647499999999994</v>
      </c>
      <c r="K1014">
        <f>VLOOKUP(E1014&amp;"*",state_latlong_lookup!$A$1:$D$56,3,FALSE)</f>
        <v>31.106000000000002</v>
      </c>
      <c r="L1014">
        <f>VLOOKUP(E1014&amp;"*",state_latlong_lookup!$A$1:$D$56,4,FALSE)</f>
        <v>-97.647499999999994</v>
      </c>
      <c r="M1014">
        <v>200</v>
      </c>
      <c r="N1014" t="str">
        <f t="shared" si="30"/>
        <v>Republican</v>
      </c>
      <c r="O1014" t="s">
        <v>356</v>
      </c>
      <c r="P1014">
        <v>0.57499999999999996</v>
      </c>
      <c r="Q1014">
        <v>4721500</v>
      </c>
    </row>
    <row r="1015" spans="1:17">
      <c r="A1015">
        <v>112</v>
      </c>
      <c r="B1015">
        <f>VLOOKUP(A1015,year_congress_lookup!$A$1:$B$10,2)</f>
        <v>2012</v>
      </c>
      <c r="C1015">
        <v>49306</v>
      </c>
      <c r="D1015" s="1" t="s">
        <v>1794</v>
      </c>
      <c r="E1015" t="s">
        <v>82</v>
      </c>
      <c r="F1015" t="str">
        <f>VLOOKUP(E1015&amp;"*",state_latlong_lookup!$A$1:$D$56,2,FALSE)</f>
        <v>TX</v>
      </c>
      <c r="G1015" t="str">
        <f>VLOOKUP(E1015&amp;"*",state_latlong_lookup!$A$1:$D$56,1,FALSE)</f>
        <v>TEXAS</v>
      </c>
      <c r="H1015" t="str">
        <f t="shared" si="31"/>
        <v>112_TX_00</v>
      </c>
      <c r="I1015">
        <f>IF(B1015=2012,IF(D1015="00",K1015,VLOOKUP(H1015,district_latlong_lookup!$A$1:$F$439,5,FALSE)),0)</f>
        <v>31.106000000000002</v>
      </c>
      <c r="J1015">
        <f>IF(B1015=2012,IF(D1015="00",L1015,VLOOKUP(H1015,district_latlong_lookup!$A$1:$F$439,6,FALSE)),0)</f>
        <v>-97.647499999999994</v>
      </c>
      <c r="K1015">
        <f>VLOOKUP(E1015&amp;"*",state_latlong_lookup!$A$1:$D$56,3,FALSE)</f>
        <v>31.106000000000002</v>
      </c>
      <c r="L1015">
        <f>VLOOKUP(E1015&amp;"*",state_latlong_lookup!$A$1:$D$56,4,FALSE)</f>
        <v>-97.647499999999994</v>
      </c>
      <c r="M1015">
        <v>200</v>
      </c>
      <c r="N1015" t="str">
        <f t="shared" si="30"/>
        <v>Republican</v>
      </c>
      <c r="O1015" t="s">
        <v>297</v>
      </c>
      <c r="P1015">
        <v>0.39400000000000002</v>
      </c>
      <c r="Q1015">
        <v>3830000</v>
      </c>
    </row>
    <row r="1016" spans="1:17">
      <c r="A1016">
        <v>112</v>
      </c>
      <c r="B1016">
        <f>VLOOKUP(A1016,year_congress_lookup!$A$1:$B$10,2)</f>
        <v>2012</v>
      </c>
      <c r="C1016">
        <v>41110</v>
      </c>
      <c r="D1016" s="1" t="s">
        <v>1794</v>
      </c>
      <c r="E1016" t="s">
        <v>142</v>
      </c>
      <c r="F1016" t="str">
        <f>VLOOKUP(E1016&amp;"*",state_latlong_lookup!$A$1:$D$56,2,FALSE)</f>
        <v>UT</v>
      </c>
      <c r="G1016" t="str">
        <f>VLOOKUP(E1016&amp;"*",state_latlong_lookup!$A$1:$D$56,1,FALSE)</f>
        <v>UTAH</v>
      </c>
      <c r="H1016" t="str">
        <f t="shared" si="31"/>
        <v>112_UT_00</v>
      </c>
      <c r="I1016">
        <f>IF(B1016=2012,IF(D1016="00",K1016,VLOOKUP(H1016,district_latlong_lookup!$A$1:$F$439,5,FALSE)),0)</f>
        <v>40.113500000000002</v>
      </c>
      <c r="J1016">
        <f>IF(B1016=2012,IF(D1016="00",L1016,VLOOKUP(H1016,district_latlong_lookup!$A$1:$F$439,6,FALSE)),0)</f>
        <v>-111.8535</v>
      </c>
      <c r="K1016">
        <f>VLOOKUP(E1016&amp;"*",state_latlong_lookup!$A$1:$D$56,3,FALSE)</f>
        <v>40.113500000000002</v>
      </c>
      <c r="L1016">
        <f>VLOOKUP(E1016&amp;"*",state_latlong_lookup!$A$1:$D$56,4,FALSE)</f>
        <v>-111.8535</v>
      </c>
      <c r="M1016">
        <v>200</v>
      </c>
      <c r="N1016" t="str">
        <f t="shared" si="30"/>
        <v>Republican</v>
      </c>
      <c r="O1016" t="s">
        <v>17</v>
      </c>
      <c r="P1016">
        <v>0.999</v>
      </c>
      <c r="Q1016">
        <v>1366500</v>
      </c>
    </row>
    <row r="1017" spans="1:17">
      <c r="A1017">
        <v>112</v>
      </c>
      <c r="B1017">
        <f>VLOOKUP(A1017,year_congress_lookup!$A$1:$B$10,2)</f>
        <v>2012</v>
      </c>
      <c r="C1017">
        <v>14503</v>
      </c>
      <c r="D1017" s="1" t="s">
        <v>1794</v>
      </c>
      <c r="E1017" t="s">
        <v>142</v>
      </c>
      <c r="F1017" t="str">
        <f>VLOOKUP(E1017&amp;"*",state_latlong_lookup!$A$1:$D$56,2,FALSE)</f>
        <v>UT</v>
      </c>
      <c r="G1017" t="str">
        <f>VLOOKUP(E1017&amp;"*",state_latlong_lookup!$A$1:$D$56,1,FALSE)</f>
        <v>UTAH</v>
      </c>
      <c r="H1017" t="str">
        <f t="shared" si="31"/>
        <v>112_UT_00</v>
      </c>
      <c r="I1017">
        <f>IF(B1017=2012,IF(D1017="00",K1017,VLOOKUP(H1017,district_latlong_lookup!$A$1:$F$439,5,FALSE)),0)</f>
        <v>40.113500000000002</v>
      </c>
      <c r="J1017">
        <f>IF(B1017=2012,IF(D1017="00",L1017,VLOOKUP(H1017,district_latlong_lookup!$A$1:$F$439,6,FALSE)),0)</f>
        <v>-111.8535</v>
      </c>
      <c r="K1017">
        <f>VLOOKUP(E1017&amp;"*",state_latlong_lookup!$A$1:$D$56,3,FALSE)</f>
        <v>40.113500000000002</v>
      </c>
      <c r="L1017">
        <f>VLOOKUP(E1017&amp;"*",state_latlong_lookup!$A$1:$D$56,4,FALSE)</f>
        <v>-111.8535</v>
      </c>
      <c r="M1017">
        <v>200</v>
      </c>
      <c r="N1017" t="str">
        <f t="shared" si="30"/>
        <v>Republican</v>
      </c>
      <c r="O1017" t="s">
        <v>168</v>
      </c>
      <c r="P1017">
        <v>0.36799999999999999</v>
      </c>
      <c r="Q1017">
        <v>657500</v>
      </c>
    </row>
    <row r="1018" spans="1:17">
      <c r="A1018">
        <v>112</v>
      </c>
      <c r="B1018">
        <f>VLOOKUP(A1018,year_congress_lookup!$A$1:$B$10,2)</f>
        <v>2012</v>
      </c>
      <c r="C1018">
        <v>29147</v>
      </c>
      <c r="D1018" s="1" t="s">
        <v>1794</v>
      </c>
      <c r="E1018" t="s">
        <v>21</v>
      </c>
      <c r="F1018" t="str">
        <f>VLOOKUP(E1018&amp;"*",state_latlong_lookup!$A$1:$D$56,2,FALSE)</f>
        <v>VT</v>
      </c>
      <c r="G1018" t="str">
        <f>VLOOKUP(E1018&amp;"*",state_latlong_lookup!$A$1:$D$56,1,FALSE)</f>
        <v>VERMONT</v>
      </c>
      <c r="H1018" t="str">
        <f t="shared" si="31"/>
        <v>112_VT_00</v>
      </c>
      <c r="I1018">
        <f>IF(B1018=2012,IF(D1018="00",K1018,VLOOKUP(H1018,district_latlong_lookup!$A$1:$F$439,5,FALSE)),0)</f>
        <v>44.040700000000001</v>
      </c>
      <c r="J1018">
        <f>IF(B1018=2012,IF(D1018="00",L1018,VLOOKUP(H1018,district_latlong_lookup!$A$1:$F$439,6,FALSE)),0)</f>
        <v>-72.709299999999999</v>
      </c>
      <c r="K1018">
        <f>VLOOKUP(E1018&amp;"*",state_latlong_lookup!$A$1:$D$56,3,FALSE)</f>
        <v>44.040700000000001</v>
      </c>
      <c r="L1018">
        <f>VLOOKUP(E1018&amp;"*",state_latlong_lookup!$A$1:$D$56,4,FALSE)</f>
        <v>-72.709299999999999</v>
      </c>
      <c r="M1018">
        <v>328</v>
      </c>
      <c r="N1018" t="str">
        <f t="shared" si="30"/>
        <v>Independent</v>
      </c>
      <c r="O1018" t="s">
        <v>136</v>
      </c>
      <c r="P1018">
        <v>-0.64300000000000002</v>
      </c>
      <c r="Q1018">
        <v>2248000</v>
      </c>
    </row>
    <row r="1019" spans="1:17">
      <c r="A1019">
        <v>112</v>
      </c>
      <c r="B1019">
        <f>VLOOKUP(A1019,year_congress_lookup!$A$1:$B$10,2)</f>
        <v>2012</v>
      </c>
      <c r="C1019">
        <v>14307</v>
      </c>
      <c r="D1019" s="1" t="s">
        <v>1794</v>
      </c>
      <c r="E1019" t="s">
        <v>21</v>
      </c>
      <c r="F1019" t="str">
        <f>VLOOKUP(E1019&amp;"*",state_latlong_lookup!$A$1:$D$56,2,FALSE)</f>
        <v>VT</v>
      </c>
      <c r="G1019" t="str">
        <f>VLOOKUP(E1019&amp;"*",state_latlong_lookup!$A$1:$D$56,1,FALSE)</f>
        <v>VERMONT</v>
      </c>
      <c r="H1019" t="str">
        <f t="shared" si="31"/>
        <v>112_VT_00</v>
      </c>
      <c r="I1019">
        <f>IF(B1019=2012,IF(D1019="00",K1019,VLOOKUP(H1019,district_latlong_lookup!$A$1:$F$439,5,FALSE)),0)</f>
        <v>44.040700000000001</v>
      </c>
      <c r="J1019">
        <f>IF(B1019=2012,IF(D1019="00",L1019,VLOOKUP(H1019,district_latlong_lookup!$A$1:$F$439,6,FALSE)),0)</f>
        <v>-72.709299999999999</v>
      </c>
      <c r="K1019">
        <f>VLOOKUP(E1019&amp;"*",state_latlong_lookup!$A$1:$D$56,3,FALSE)</f>
        <v>44.040700000000001</v>
      </c>
      <c r="L1019">
        <f>VLOOKUP(E1019&amp;"*",state_latlong_lookup!$A$1:$D$56,4,FALSE)</f>
        <v>-72.709299999999999</v>
      </c>
      <c r="M1019">
        <v>100</v>
      </c>
      <c r="N1019" t="str">
        <f t="shared" si="30"/>
        <v>Democrat</v>
      </c>
      <c r="O1019" t="s">
        <v>187</v>
      </c>
      <c r="P1019">
        <v>-0.45200000000000001</v>
      </c>
      <c r="Q1019">
        <v>556000</v>
      </c>
    </row>
    <row r="1020" spans="1:17">
      <c r="A1020">
        <v>112</v>
      </c>
      <c r="B1020">
        <f>VLOOKUP(A1020,year_congress_lookup!$A$1:$B$10,2)</f>
        <v>2012</v>
      </c>
      <c r="C1020">
        <v>40706</v>
      </c>
      <c r="D1020" s="1" t="s">
        <v>1794</v>
      </c>
      <c r="E1020" t="s">
        <v>16</v>
      </c>
      <c r="F1020" t="str">
        <f>VLOOKUP(E1020&amp;"*",state_latlong_lookup!$A$1:$D$56,2,FALSE)</f>
        <v>VA</v>
      </c>
      <c r="G1020" t="str">
        <f>VLOOKUP(E1020&amp;"*",state_latlong_lookup!$A$1:$D$56,1,FALSE)</f>
        <v>VIRGINIA</v>
      </c>
      <c r="H1020" t="str">
        <f t="shared" si="31"/>
        <v>112_VA_00</v>
      </c>
      <c r="I1020">
        <f>IF(B1020=2012,IF(D1020="00",K1020,VLOOKUP(H1020,district_latlong_lookup!$A$1:$F$439,5,FALSE)),0)</f>
        <v>37.768000000000001</v>
      </c>
      <c r="J1020">
        <f>IF(B1020=2012,IF(D1020="00",L1020,VLOOKUP(H1020,district_latlong_lookup!$A$1:$F$439,6,FALSE)),0)</f>
        <v>-78.205699999999993</v>
      </c>
      <c r="K1020">
        <f>VLOOKUP(E1020&amp;"*",state_latlong_lookup!$A$1:$D$56,3,FALSE)</f>
        <v>37.768000000000001</v>
      </c>
      <c r="L1020">
        <f>VLOOKUP(E1020&amp;"*",state_latlong_lookup!$A$1:$D$56,4,FALSE)</f>
        <v>-78.205699999999993</v>
      </c>
      <c r="M1020">
        <v>100</v>
      </c>
      <c r="N1020" t="str">
        <f t="shared" si="30"/>
        <v>Democrat</v>
      </c>
      <c r="O1020" t="s">
        <v>373</v>
      </c>
      <c r="P1020">
        <v>-0.20799999999999999</v>
      </c>
      <c r="Q1020">
        <v>460500</v>
      </c>
    </row>
    <row r="1021" spans="1:17">
      <c r="A1021">
        <v>112</v>
      </c>
      <c r="B1021">
        <f>VLOOKUP(A1021,year_congress_lookup!$A$1:$B$10,2)</f>
        <v>2012</v>
      </c>
      <c r="C1021">
        <v>40909</v>
      </c>
      <c r="D1021" s="1" t="s">
        <v>1794</v>
      </c>
      <c r="E1021" t="s">
        <v>16</v>
      </c>
      <c r="F1021" t="str">
        <f>VLOOKUP(E1021&amp;"*",state_latlong_lookup!$A$1:$D$56,2,FALSE)</f>
        <v>VA</v>
      </c>
      <c r="G1021" t="str">
        <f>VLOOKUP(E1021&amp;"*",state_latlong_lookup!$A$1:$D$56,1,FALSE)</f>
        <v>VIRGINIA</v>
      </c>
      <c r="H1021" t="str">
        <f t="shared" si="31"/>
        <v>112_VA_00</v>
      </c>
      <c r="I1021">
        <f>IF(B1021=2012,IF(D1021="00",K1021,VLOOKUP(H1021,district_latlong_lookup!$A$1:$F$439,5,FALSE)),0)</f>
        <v>37.768000000000001</v>
      </c>
      <c r="J1021">
        <f>IF(B1021=2012,IF(D1021="00",L1021,VLOOKUP(H1021,district_latlong_lookup!$A$1:$F$439,6,FALSE)),0)</f>
        <v>-78.205699999999993</v>
      </c>
      <c r="K1021">
        <f>VLOOKUP(E1021&amp;"*",state_latlong_lookup!$A$1:$D$56,3,FALSE)</f>
        <v>37.768000000000001</v>
      </c>
      <c r="L1021">
        <f>VLOOKUP(E1021&amp;"*",state_latlong_lookup!$A$1:$D$56,4,FALSE)</f>
        <v>-78.205699999999993</v>
      </c>
      <c r="M1021">
        <v>100</v>
      </c>
      <c r="N1021" t="str">
        <f t="shared" si="30"/>
        <v>Democrat</v>
      </c>
      <c r="O1021" t="s">
        <v>112</v>
      </c>
      <c r="P1021">
        <v>-0.254</v>
      </c>
      <c r="Q1021">
        <v>10000</v>
      </c>
    </row>
    <row r="1022" spans="1:17">
      <c r="A1022">
        <v>112</v>
      </c>
      <c r="B1022">
        <f>VLOOKUP(A1022,year_congress_lookup!$A$1:$B$10,2)</f>
        <v>2012</v>
      </c>
      <c r="C1022">
        <v>39310</v>
      </c>
      <c r="D1022" s="1" t="s">
        <v>1794</v>
      </c>
      <c r="E1022" t="s">
        <v>130</v>
      </c>
      <c r="F1022" t="str">
        <f>VLOOKUP(E1022&amp;"*",state_latlong_lookup!$A$1:$D$56,2,FALSE)</f>
        <v>WA</v>
      </c>
      <c r="G1022" t="str">
        <f>VLOOKUP(E1022&amp;"*",state_latlong_lookup!$A$1:$D$56,1,FALSE)</f>
        <v>WASHINGTON</v>
      </c>
      <c r="H1022" t="str">
        <f t="shared" si="31"/>
        <v>112_WA_00</v>
      </c>
      <c r="I1022">
        <f>IF(B1022=2012,IF(D1022="00",K1022,VLOOKUP(H1022,district_latlong_lookup!$A$1:$F$439,5,FALSE)),0)</f>
        <v>47.3917</v>
      </c>
      <c r="J1022">
        <f>IF(B1022=2012,IF(D1022="00",L1022,VLOOKUP(H1022,district_latlong_lookup!$A$1:$F$439,6,FALSE)),0)</f>
        <v>-121.57080000000001</v>
      </c>
      <c r="K1022">
        <f>VLOOKUP(E1022&amp;"*",state_latlong_lookup!$A$1:$D$56,3,FALSE)</f>
        <v>47.3917</v>
      </c>
      <c r="L1022">
        <f>VLOOKUP(E1022&amp;"*",state_latlong_lookup!$A$1:$D$56,4,FALSE)</f>
        <v>-121.57080000000001</v>
      </c>
      <c r="M1022">
        <v>100</v>
      </c>
      <c r="N1022" t="str">
        <f t="shared" si="30"/>
        <v>Democrat</v>
      </c>
      <c r="O1022" t="s">
        <v>347</v>
      </c>
      <c r="P1022">
        <v>-0.35199999999999998</v>
      </c>
      <c r="Q1022">
        <v>10000</v>
      </c>
    </row>
    <row r="1023" spans="1:17">
      <c r="A1023">
        <v>112</v>
      </c>
      <c r="B1023">
        <f>VLOOKUP(A1023,year_congress_lookup!$A$1:$B$10,2)</f>
        <v>2012</v>
      </c>
      <c r="C1023">
        <v>49308</v>
      </c>
      <c r="D1023" s="1" t="s">
        <v>1794</v>
      </c>
      <c r="E1023" t="s">
        <v>130</v>
      </c>
      <c r="F1023" t="str">
        <f>VLOOKUP(E1023&amp;"*",state_latlong_lookup!$A$1:$D$56,2,FALSE)</f>
        <v>WA</v>
      </c>
      <c r="G1023" t="str">
        <f>VLOOKUP(E1023&amp;"*",state_latlong_lookup!$A$1:$D$56,1,FALSE)</f>
        <v>WASHINGTON</v>
      </c>
      <c r="H1023" t="str">
        <f t="shared" si="31"/>
        <v>112_WA_00</v>
      </c>
      <c r="I1023">
        <f>IF(B1023=2012,IF(D1023="00",K1023,VLOOKUP(H1023,district_latlong_lookup!$A$1:$F$439,5,FALSE)),0)</f>
        <v>47.3917</v>
      </c>
      <c r="J1023">
        <f>IF(B1023=2012,IF(D1023="00",L1023,VLOOKUP(H1023,district_latlong_lookup!$A$1:$F$439,6,FALSE)),0)</f>
        <v>-121.57080000000001</v>
      </c>
      <c r="K1023">
        <f>VLOOKUP(E1023&amp;"*",state_latlong_lookup!$A$1:$D$56,3,FALSE)</f>
        <v>47.3917</v>
      </c>
      <c r="L1023">
        <f>VLOOKUP(E1023&amp;"*",state_latlong_lookup!$A$1:$D$56,4,FALSE)</f>
        <v>-121.57080000000001</v>
      </c>
      <c r="M1023">
        <v>100</v>
      </c>
      <c r="N1023" t="str">
        <f t="shared" si="30"/>
        <v>Democrat</v>
      </c>
      <c r="O1023" t="s">
        <v>167</v>
      </c>
      <c r="P1023">
        <v>-0.39100000000000001</v>
      </c>
      <c r="Q1023">
        <v>537500</v>
      </c>
    </row>
    <row r="1024" spans="1:17">
      <c r="A1024">
        <v>112</v>
      </c>
      <c r="B1024">
        <f>VLOOKUP(A1024,year_congress_lookup!$A$1:$B$10,2)</f>
        <v>2012</v>
      </c>
      <c r="C1024">
        <v>40915</v>
      </c>
      <c r="D1024" s="1" t="s">
        <v>1794</v>
      </c>
      <c r="E1024" t="s">
        <v>111</v>
      </c>
      <c r="F1024" t="str">
        <f>VLOOKUP(E1024&amp;"*",state_latlong_lookup!$A$1:$D$56,2,FALSE)</f>
        <v>WV</v>
      </c>
      <c r="G1024" t="str">
        <f>VLOOKUP(E1024&amp;"*",state_latlong_lookup!$A$1:$D$56,1,FALSE)</f>
        <v>WEST VIRGINIA</v>
      </c>
      <c r="H1024" t="str">
        <f t="shared" si="31"/>
        <v>112_WV_00</v>
      </c>
      <c r="I1024">
        <f>IF(B1024=2012,IF(D1024="00",K1024,VLOOKUP(H1024,district_latlong_lookup!$A$1:$F$439,5,FALSE)),0)</f>
        <v>38.468000000000004</v>
      </c>
      <c r="J1024">
        <f>IF(B1024=2012,IF(D1024="00",L1024,VLOOKUP(H1024,district_latlong_lookup!$A$1:$F$439,6,FALSE)),0)</f>
        <v>-80.9696</v>
      </c>
      <c r="K1024">
        <f>VLOOKUP(E1024&amp;"*",state_latlong_lookup!$A$1:$D$56,3,FALSE)</f>
        <v>38.468000000000004</v>
      </c>
      <c r="L1024">
        <f>VLOOKUP(E1024&amp;"*",state_latlong_lookup!$A$1:$D$56,4,FALSE)</f>
        <v>-80.9696</v>
      </c>
      <c r="M1024">
        <v>100</v>
      </c>
      <c r="N1024" t="str">
        <f t="shared" si="30"/>
        <v>Democrat</v>
      </c>
      <c r="O1024" t="s">
        <v>391</v>
      </c>
      <c r="P1024">
        <v>-0.128</v>
      </c>
      <c r="Q1024">
        <v>1020500</v>
      </c>
    </row>
    <row r="1025" spans="1:18">
      <c r="A1025">
        <v>112</v>
      </c>
      <c r="B1025">
        <f>VLOOKUP(A1025,year_congress_lookup!$A$1:$B$10,2)</f>
        <v>2012</v>
      </c>
      <c r="C1025">
        <v>14922</v>
      </c>
      <c r="D1025" s="1" t="s">
        <v>1794</v>
      </c>
      <c r="E1025" t="s">
        <v>111</v>
      </c>
      <c r="F1025" t="str">
        <f>VLOOKUP(E1025&amp;"*",state_latlong_lookup!$A$1:$D$56,2,FALSE)</f>
        <v>WV</v>
      </c>
      <c r="G1025" t="str">
        <f>VLOOKUP(E1025&amp;"*",state_latlong_lookup!$A$1:$D$56,1,FALSE)</f>
        <v>WEST VIRGINIA</v>
      </c>
      <c r="H1025" t="str">
        <f t="shared" si="31"/>
        <v>112_WV_00</v>
      </c>
      <c r="I1025">
        <f>IF(B1025=2012,IF(D1025="00",K1025,VLOOKUP(H1025,district_latlong_lookup!$A$1:$F$439,5,FALSE)),0)</f>
        <v>38.468000000000004</v>
      </c>
      <c r="J1025">
        <f>IF(B1025=2012,IF(D1025="00",L1025,VLOOKUP(H1025,district_latlong_lookup!$A$1:$F$439,6,FALSE)),0)</f>
        <v>-80.9696</v>
      </c>
      <c r="K1025">
        <f>VLOOKUP(E1025&amp;"*",state_latlong_lookup!$A$1:$D$56,3,FALSE)</f>
        <v>38.468000000000004</v>
      </c>
      <c r="L1025">
        <f>VLOOKUP(E1025&amp;"*",state_latlong_lookup!$A$1:$D$56,4,FALSE)</f>
        <v>-80.9696</v>
      </c>
      <c r="M1025">
        <v>100</v>
      </c>
      <c r="N1025" t="str">
        <f t="shared" si="30"/>
        <v>Democrat</v>
      </c>
      <c r="O1025" t="s">
        <v>241</v>
      </c>
      <c r="P1025">
        <v>-0.38200000000000001</v>
      </c>
      <c r="Q1025">
        <v>696000</v>
      </c>
    </row>
    <row r="1026" spans="1:18">
      <c r="A1026">
        <v>112</v>
      </c>
      <c r="B1026">
        <f>VLOOKUP(A1026,year_congress_lookup!$A$1:$B$10,2)</f>
        <v>2012</v>
      </c>
      <c r="C1026">
        <v>41111</v>
      </c>
      <c r="D1026" s="1" t="s">
        <v>1794</v>
      </c>
      <c r="E1026" t="s">
        <v>89</v>
      </c>
      <c r="F1026" t="str">
        <f>VLOOKUP(E1026&amp;"*",state_latlong_lookup!$A$1:$D$56,2,FALSE)</f>
        <v>WI</v>
      </c>
      <c r="G1026" t="str">
        <f>VLOOKUP(E1026&amp;"*",state_latlong_lookup!$A$1:$D$56,1,FALSE)</f>
        <v>WISCONSIN</v>
      </c>
      <c r="H1026" t="str">
        <f t="shared" si="31"/>
        <v>112_WI_00</v>
      </c>
      <c r="I1026">
        <f>IF(B1026=2012,IF(D1026="00",K1026,VLOOKUP(H1026,district_latlong_lookup!$A$1:$F$439,5,FALSE)),0)</f>
        <v>44.256300000000003</v>
      </c>
      <c r="J1026">
        <f>IF(B1026=2012,IF(D1026="00",L1026,VLOOKUP(H1026,district_latlong_lookup!$A$1:$F$439,6,FALSE)),0)</f>
        <v>-89.638499999999993</v>
      </c>
      <c r="K1026">
        <f>VLOOKUP(E1026&amp;"*",state_latlong_lookup!$A$1:$D$56,3,FALSE)</f>
        <v>44.256300000000003</v>
      </c>
      <c r="L1026">
        <f>VLOOKUP(E1026&amp;"*",state_latlong_lookup!$A$1:$D$56,4,FALSE)</f>
        <v>-89.638499999999993</v>
      </c>
      <c r="M1026">
        <v>200</v>
      </c>
      <c r="N1026" t="str">
        <f t="shared" ref="N1026:N1089" si="32">IF(M1026=100,"Democrat",IF(M1026=200,"Republican",IF(M1026=328,"Independent")))</f>
        <v>Republican</v>
      </c>
      <c r="O1026" t="s">
        <v>1</v>
      </c>
      <c r="P1026">
        <v>0.72099999999999997</v>
      </c>
      <c r="Q1026">
        <v>1375500</v>
      </c>
    </row>
    <row r="1027" spans="1:18">
      <c r="A1027">
        <v>112</v>
      </c>
      <c r="B1027">
        <f>VLOOKUP(A1027,year_congress_lookup!$A$1:$B$10,2)</f>
        <v>2012</v>
      </c>
      <c r="C1027">
        <v>15703</v>
      </c>
      <c r="D1027" s="1" t="s">
        <v>1794</v>
      </c>
      <c r="E1027" t="s">
        <v>89</v>
      </c>
      <c r="F1027" t="str">
        <f>VLOOKUP(E1027&amp;"*",state_latlong_lookup!$A$1:$D$56,2,FALSE)</f>
        <v>WI</v>
      </c>
      <c r="G1027" t="str">
        <f>VLOOKUP(E1027&amp;"*",state_latlong_lookup!$A$1:$D$56,1,FALSE)</f>
        <v>WISCONSIN</v>
      </c>
      <c r="H1027" t="str">
        <f t="shared" ref="H1027:H1090" si="33">CONCATENATE(A1027,"_",F1027,"_",D1027)</f>
        <v>112_WI_00</v>
      </c>
      <c r="I1027">
        <f>IF(B1027=2012,IF(D1027="00",K1027,VLOOKUP(H1027,district_latlong_lookup!$A$1:$F$439,5,FALSE)),0)</f>
        <v>44.256300000000003</v>
      </c>
      <c r="J1027">
        <f>IF(B1027=2012,IF(D1027="00",L1027,VLOOKUP(H1027,district_latlong_lookup!$A$1:$F$439,6,FALSE)),0)</f>
        <v>-89.638499999999993</v>
      </c>
      <c r="K1027">
        <f>VLOOKUP(E1027&amp;"*",state_latlong_lookup!$A$1:$D$56,3,FALSE)</f>
        <v>44.256300000000003</v>
      </c>
      <c r="L1027">
        <f>VLOOKUP(E1027&amp;"*",state_latlong_lookup!$A$1:$D$56,4,FALSE)</f>
        <v>-89.638499999999993</v>
      </c>
      <c r="M1027">
        <v>100</v>
      </c>
      <c r="N1027" t="str">
        <f t="shared" si="32"/>
        <v>Democrat</v>
      </c>
      <c r="O1027" t="s">
        <v>286</v>
      </c>
      <c r="P1027">
        <v>-0.314</v>
      </c>
      <c r="Q1027">
        <v>317500</v>
      </c>
    </row>
    <row r="1028" spans="1:18">
      <c r="A1028">
        <v>112</v>
      </c>
      <c r="B1028">
        <f>VLOOKUP(A1028,year_congress_lookup!$A$1:$B$10,2)</f>
        <v>2012</v>
      </c>
      <c r="C1028">
        <v>49706</v>
      </c>
      <c r="D1028" s="1" t="s">
        <v>1794</v>
      </c>
      <c r="E1028" t="s">
        <v>131</v>
      </c>
      <c r="F1028" t="str">
        <f>VLOOKUP(E1028&amp;"*",state_latlong_lookup!$A$1:$D$56,2,FALSE)</f>
        <v>WY</v>
      </c>
      <c r="G1028" t="str">
        <f>VLOOKUP(E1028&amp;"*",state_latlong_lookup!$A$1:$D$56,1,FALSE)</f>
        <v>WYOMING</v>
      </c>
      <c r="H1028" t="str">
        <f t="shared" si="33"/>
        <v>112_WY_00</v>
      </c>
      <c r="I1028">
        <f>IF(B1028=2012,IF(D1028="00",K1028,VLOOKUP(H1028,district_latlong_lookup!$A$1:$F$439,5,FALSE)),0)</f>
        <v>42.747500000000002</v>
      </c>
      <c r="J1028">
        <f>IF(B1028=2012,IF(D1028="00",L1028,VLOOKUP(H1028,district_latlong_lookup!$A$1:$F$439,6,FALSE)),0)</f>
        <v>-107.2085</v>
      </c>
      <c r="K1028">
        <f>VLOOKUP(E1028&amp;"*",state_latlong_lookup!$A$1:$D$56,3,FALSE)</f>
        <v>42.747500000000002</v>
      </c>
      <c r="L1028">
        <f>VLOOKUP(E1028&amp;"*",state_latlong_lookup!$A$1:$D$56,4,FALSE)</f>
        <v>-107.2085</v>
      </c>
      <c r="M1028">
        <v>200</v>
      </c>
      <c r="N1028" t="str">
        <f t="shared" si="32"/>
        <v>Republican</v>
      </c>
      <c r="O1028" t="s">
        <v>324</v>
      </c>
      <c r="P1028">
        <v>0.58199999999999996</v>
      </c>
      <c r="Q1028">
        <v>14087500</v>
      </c>
    </row>
    <row r="1029" spans="1:18">
      <c r="A1029">
        <v>112</v>
      </c>
      <c r="B1029">
        <f>VLOOKUP(A1029,year_congress_lookup!$A$1:$B$10,2)</f>
        <v>2012</v>
      </c>
      <c r="C1029">
        <v>40707</v>
      </c>
      <c r="D1029" s="1" t="s">
        <v>1794</v>
      </c>
      <c r="E1029" t="s">
        <v>131</v>
      </c>
      <c r="F1029" t="str">
        <f>VLOOKUP(E1029&amp;"*",state_latlong_lookup!$A$1:$D$56,2,FALSE)</f>
        <v>WY</v>
      </c>
      <c r="G1029" t="str">
        <f>VLOOKUP(E1029&amp;"*",state_latlong_lookup!$A$1:$D$56,1,FALSE)</f>
        <v>WYOMING</v>
      </c>
      <c r="H1029" t="str">
        <f t="shared" si="33"/>
        <v>112_WY_00</v>
      </c>
      <c r="I1029">
        <f>IF(B1029=2012,IF(D1029="00",K1029,VLOOKUP(H1029,district_latlong_lookup!$A$1:$F$439,5,FALSE)),0)</f>
        <v>42.747500000000002</v>
      </c>
      <c r="J1029">
        <f>IF(B1029=2012,IF(D1029="00",L1029,VLOOKUP(H1029,district_latlong_lookup!$A$1:$F$439,6,FALSE)),0)</f>
        <v>-107.2085</v>
      </c>
      <c r="K1029">
        <f>VLOOKUP(E1029&amp;"*",state_latlong_lookup!$A$1:$D$56,3,FALSE)</f>
        <v>42.747500000000002</v>
      </c>
      <c r="L1029">
        <f>VLOOKUP(E1029&amp;"*",state_latlong_lookup!$A$1:$D$56,4,FALSE)</f>
        <v>-107.2085</v>
      </c>
      <c r="M1029">
        <v>200</v>
      </c>
      <c r="N1029" t="str">
        <f t="shared" si="32"/>
        <v>Republican</v>
      </c>
      <c r="O1029" t="s">
        <v>403</v>
      </c>
      <c r="P1029">
        <v>0.58299999999999996</v>
      </c>
      <c r="Q1029">
        <v>10482500</v>
      </c>
    </row>
    <row r="1030" spans="1:18">
      <c r="A1030">
        <v>103</v>
      </c>
      <c r="B1030">
        <f>VLOOKUP(A1030,year_congress_lookup!$A$1:$B$10,2)</f>
        <v>1994</v>
      </c>
      <c r="C1030">
        <v>99909</v>
      </c>
      <c r="D1030" s="1" t="s">
        <v>1794</v>
      </c>
      <c r="E1030" t="s">
        <v>194</v>
      </c>
      <c r="F1030" t="str">
        <f>VLOOKUP(E1030&amp;"*",state_latlong_lookup!$A$1:$D$56,2,FALSE)</f>
        <v>USA</v>
      </c>
      <c r="G1030" t="str">
        <f>VLOOKUP(E1030&amp;"*",state_latlong_lookup!$A$1:$D$56,1,FALSE)</f>
        <v>USA</v>
      </c>
      <c r="H1030" t="str">
        <f t="shared" si="33"/>
        <v>103_USA_00</v>
      </c>
      <c r="I1030">
        <f>IF(B1030=2012,IF(D1030="00",K1030,VLOOKUP(H1030,district_latlong_lookup!$A$1:$F$439,5,FALSE)),0)</f>
        <v>0</v>
      </c>
      <c r="J1030">
        <f>IF(B1030=2012,IF(D1030="00",L1030,VLOOKUP(H1030,district_latlong_lookup!$A$1:$F$439,6,FALSE)),0)</f>
        <v>0</v>
      </c>
      <c r="K1030">
        <f>VLOOKUP(E1030&amp;"*",state_latlong_lookup!$A$1:$D$56,3,FALSE)</f>
        <v>39.5</v>
      </c>
      <c r="L1030">
        <f>VLOOKUP(E1030&amp;"*",state_latlong_lookup!$A$1:$D$56,4,FALSE)</f>
        <v>-98.35</v>
      </c>
      <c r="M1030">
        <v>100</v>
      </c>
      <c r="N1030" t="str">
        <f t="shared" si="32"/>
        <v>Democrat</v>
      </c>
      <c r="O1030" t="s">
        <v>287</v>
      </c>
      <c r="P1030">
        <v>-0.51100000000000001</v>
      </c>
      <c r="Q1030">
        <v>685500</v>
      </c>
    </row>
    <row r="1031" spans="1:18">
      <c r="A1031">
        <v>103</v>
      </c>
      <c r="B1031">
        <f>VLOOKUP(A1031,year_congress_lookup!$A$1:$B$10,2)</f>
        <v>1994</v>
      </c>
      <c r="C1031">
        <v>15090</v>
      </c>
      <c r="D1031" s="1" t="s">
        <v>1787</v>
      </c>
      <c r="E1031" t="s">
        <v>48</v>
      </c>
      <c r="F1031" t="str">
        <f>VLOOKUP(E1031&amp;"*",state_latlong_lookup!$A$1:$D$56,2,FALSE)</f>
        <v>AL</v>
      </c>
      <c r="G1031" t="str">
        <f>VLOOKUP(E1031&amp;"*",state_latlong_lookup!$A$1:$D$56,1,FALSE)</f>
        <v>ALABAMA</v>
      </c>
      <c r="H1031" t="str">
        <f t="shared" si="33"/>
        <v>103_AL_01</v>
      </c>
      <c r="I1031">
        <f>IF(B1031=2012,IF(D1031="00",K1031,VLOOKUP(H1031,district_latlong_lookup!$A$1:$F$439,5,FALSE)),0)</f>
        <v>0</v>
      </c>
      <c r="J1031">
        <f>IF(B1031=2012,IF(D1031="00",L1031,VLOOKUP(H1031,district_latlong_lookup!$A$1:$F$439,6,FALSE)),0)</f>
        <v>0</v>
      </c>
      <c r="K1031">
        <f>VLOOKUP(E1031&amp;"*",state_latlong_lookup!$A$1:$D$56,3,FALSE)</f>
        <v>32.798999999999999</v>
      </c>
      <c r="L1031">
        <f>VLOOKUP(E1031&amp;"*",state_latlong_lookup!$A$1:$D$56,4,FALSE)</f>
        <v>-86.807299999999998</v>
      </c>
      <c r="M1031">
        <v>200</v>
      </c>
      <c r="N1031" t="str">
        <f t="shared" si="32"/>
        <v>Republican</v>
      </c>
      <c r="O1031" t="s">
        <v>404</v>
      </c>
      <c r="P1031">
        <v>0.38200000000000001</v>
      </c>
      <c r="Q1031">
        <v>462500</v>
      </c>
    </row>
    <row r="1032" spans="1:18">
      <c r="A1032">
        <v>103</v>
      </c>
      <c r="B1032">
        <f>VLOOKUP(A1032,year_congress_lookup!$A$1:$B$10,2)</f>
        <v>1994</v>
      </c>
      <c r="C1032">
        <v>29300</v>
      </c>
      <c r="D1032" s="1" t="s">
        <v>1788</v>
      </c>
      <c r="E1032" t="s">
        <v>48</v>
      </c>
      <c r="F1032" t="str">
        <f>VLOOKUP(E1032&amp;"*",state_latlong_lookup!$A$1:$D$56,2,FALSE)</f>
        <v>AL</v>
      </c>
      <c r="G1032" t="str">
        <f>VLOOKUP(E1032&amp;"*",state_latlong_lookup!$A$1:$D$56,1,FALSE)</f>
        <v>ALABAMA</v>
      </c>
      <c r="H1032" t="str">
        <f t="shared" si="33"/>
        <v>103_AL_02</v>
      </c>
      <c r="I1032">
        <f>IF(B1032=2012,IF(D1032="00",K1032,VLOOKUP(H1032,district_latlong_lookup!$A$1:$F$439,5,FALSE)),0)</f>
        <v>0</v>
      </c>
      <c r="J1032">
        <f>IF(B1032=2012,IF(D1032="00",L1032,VLOOKUP(H1032,district_latlong_lookup!$A$1:$F$439,6,FALSE)),0)</f>
        <v>0</v>
      </c>
      <c r="K1032">
        <f>VLOOKUP(E1032&amp;"*",state_latlong_lookup!$A$1:$D$56,3,FALSE)</f>
        <v>32.798999999999999</v>
      </c>
      <c r="L1032">
        <f>VLOOKUP(E1032&amp;"*",state_latlong_lookup!$A$1:$D$56,4,FALSE)</f>
        <v>-86.807299999999998</v>
      </c>
      <c r="M1032">
        <v>200</v>
      </c>
      <c r="N1032" t="str">
        <f t="shared" si="32"/>
        <v>Republican</v>
      </c>
      <c r="O1032" t="s">
        <v>405</v>
      </c>
      <c r="P1032">
        <v>0.45400000000000001</v>
      </c>
      <c r="Q1032">
        <v>1353500</v>
      </c>
    </row>
    <row r="1033" spans="1:18">
      <c r="A1033">
        <v>103</v>
      </c>
      <c r="B1033">
        <f>VLOOKUP(A1033,year_congress_lookup!$A$1:$B$10,2)</f>
        <v>1994</v>
      </c>
      <c r="C1033">
        <v>15632</v>
      </c>
      <c r="D1033" s="1" t="s">
        <v>1789</v>
      </c>
      <c r="E1033" t="s">
        <v>48</v>
      </c>
      <c r="F1033" t="str">
        <f>VLOOKUP(E1033&amp;"*",state_latlong_lookup!$A$1:$D$56,2,FALSE)</f>
        <v>AL</v>
      </c>
      <c r="G1033" t="str">
        <f>VLOOKUP(E1033&amp;"*",state_latlong_lookup!$A$1:$D$56,1,FALSE)</f>
        <v>ALABAMA</v>
      </c>
      <c r="H1033" t="str">
        <f t="shared" si="33"/>
        <v>103_AL_03</v>
      </c>
      <c r="I1033">
        <f>IF(B1033=2012,IF(D1033="00",K1033,VLOOKUP(H1033,district_latlong_lookup!$A$1:$F$439,5,FALSE)),0)</f>
        <v>0</v>
      </c>
      <c r="J1033">
        <f>IF(B1033=2012,IF(D1033="00",L1033,VLOOKUP(H1033,district_latlong_lookup!$A$1:$F$439,6,FALSE)),0)</f>
        <v>0</v>
      </c>
      <c r="K1033">
        <f>VLOOKUP(E1033&amp;"*",state_latlong_lookup!$A$1:$D$56,3,FALSE)</f>
        <v>32.798999999999999</v>
      </c>
      <c r="L1033">
        <f>VLOOKUP(E1033&amp;"*",state_latlong_lookup!$A$1:$D$56,4,FALSE)</f>
        <v>-86.807299999999998</v>
      </c>
      <c r="M1033">
        <v>100</v>
      </c>
      <c r="N1033" t="str">
        <f t="shared" si="32"/>
        <v>Democrat</v>
      </c>
      <c r="O1033" t="s">
        <v>406</v>
      </c>
      <c r="P1033">
        <v>-0.16700000000000001</v>
      </c>
      <c r="Q1033">
        <v>383000</v>
      </c>
    </row>
    <row r="1034" spans="1:18">
      <c r="A1034">
        <v>103</v>
      </c>
      <c r="B1034">
        <f>VLOOKUP(A1034,year_congress_lookup!$A$1:$B$10,2)</f>
        <v>1994</v>
      </c>
      <c r="C1034">
        <v>11000</v>
      </c>
      <c r="D1034" s="1" t="s">
        <v>1790</v>
      </c>
      <c r="E1034" t="s">
        <v>48</v>
      </c>
      <c r="F1034" t="str">
        <f>VLOOKUP(E1034&amp;"*",state_latlong_lookup!$A$1:$D$56,2,FALSE)</f>
        <v>AL</v>
      </c>
      <c r="G1034" t="str">
        <f>VLOOKUP(E1034&amp;"*",state_latlong_lookup!$A$1:$D$56,1,FALSE)</f>
        <v>ALABAMA</v>
      </c>
      <c r="H1034" t="str">
        <f t="shared" si="33"/>
        <v>103_AL_04</v>
      </c>
      <c r="I1034">
        <f>IF(B1034=2012,IF(D1034="00",K1034,VLOOKUP(H1034,district_latlong_lookup!$A$1:$F$439,5,FALSE)),0)</f>
        <v>0</v>
      </c>
      <c r="J1034">
        <f>IF(B1034=2012,IF(D1034="00",L1034,VLOOKUP(H1034,district_latlong_lookup!$A$1:$F$439,6,FALSE)),0)</f>
        <v>0</v>
      </c>
      <c r="K1034">
        <f>VLOOKUP(E1034&amp;"*",state_latlong_lookup!$A$1:$D$56,3,FALSE)</f>
        <v>32.798999999999999</v>
      </c>
      <c r="L1034">
        <f>VLOOKUP(E1034&amp;"*",state_latlong_lookup!$A$1:$D$56,4,FALSE)</f>
        <v>-86.807299999999998</v>
      </c>
      <c r="M1034">
        <v>100</v>
      </c>
      <c r="N1034" t="str">
        <f t="shared" si="32"/>
        <v>Democrat</v>
      </c>
      <c r="O1034" t="s">
        <v>407</v>
      </c>
      <c r="P1034">
        <v>-0.24099999999999999</v>
      </c>
      <c r="Q1034">
        <v>703000</v>
      </c>
    </row>
    <row r="1035" spans="1:18">
      <c r="A1035">
        <v>103</v>
      </c>
      <c r="B1035">
        <f>VLOOKUP(A1035,year_congress_lookup!$A$1:$B$10,2)</f>
        <v>1994</v>
      </c>
      <c r="C1035">
        <v>29100</v>
      </c>
      <c r="D1035" s="1" t="s">
        <v>1791</v>
      </c>
      <c r="E1035" t="s">
        <v>48</v>
      </c>
      <c r="F1035" t="str">
        <f>VLOOKUP(E1035&amp;"*",state_latlong_lookup!$A$1:$D$56,2,FALSE)</f>
        <v>AL</v>
      </c>
      <c r="G1035" t="str">
        <f>VLOOKUP(E1035&amp;"*",state_latlong_lookup!$A$1:$D$56,1,FALSE)</f>
        <v>ALABAMA</v>
      </c>
      <c r="H1035" t="str">
        <f t="shared" si="33"/>
        <v>103_AL_05</v>
      </c>
      <c r="I1035">
        <f>IF(B1035=2012,IF(D1035="00",K1035,VLOOKUP(H1035,district_latlong_lookup!$A$1:$F$439,5,FALSE)),0)</f>
        <v>0</v>
      </c>
      <c r="J1035">
        <f>IF(B1035=2012,IF(D1035="00",L1035,VLOOKUP(H1035,district_latlong_lookup!$A$1:$F$439,6,FALSE)),0)</f>
        <v>0</v>
      </c>
      <c r="K1035">
        <f>VLOOKUP(E1035&amp;"*",state_latlong_lookup!$A$1:$D$56,3,FALSE)</f>
        <v>32.798999999999999</v>
      </c>
      <c r="L1035">
        <f>VLOOKUP(E1035&amp;"*",state_latlong_lookup!$A$1:$D$56,4,FALSE)</f>
        <v>-86.807299999999998</v>
      </c>
      <c r="M1035">
        <v>100</v>
      </c>
      <c r="N1035" t="str">
        <f t="shared" si="32"/>
        <v>Democrat</v>
      </c>
      <c r="O1035" t="s">
        <v>408</v>
      </c>
      <c r="P1035">
        <v>-0.14399999999999999</v>
      </c>
      <c r="Q1035">
        <v>10000</v>
      </c>
    </row>
    <row r="1036" spans="1:18">
      <c r="A1036">
        <v>103</v>
      </c>
      <c r="B1036">
        <f>VLOOKUP(A1036,year_congress_lookup!$A$1:$B$10,2)</f>
        <v>1994</v>
      </c>
      <c r="C1036">
        <v>29301</v>
      </c>
      <c r="D1036" s="1" t="s">
        <v>1792</v>
      </c>
      <c r="E1036" t="s">
        <v>48</v>
      </c>
      <c r="F1036" t="str">
        <f>VLOOKUP(E1036&amp;"*",state_latlong_lookup!$A$1:$D$56,2,FALSE)</f>
        <v>AL</v>
      </c>
      <c r="G1036" t="str">
        <f>VLOOKUP(E1036&amp;"*",state_latlong_lookup!$A$1:$D$56,1,FALSE)</f>
        <v>ALABAMA</v>
      </c>
      <c r="H1036" t="str">
        <f t="shared" si="33"/>
        <v>103_AL_06</v>
      </c>
      <c r="I1036">
        <f>IF(B1036=2012,IF(D1036="00",K1036,VLOOKUP(H1036,district_latlong_lookup!$A$1:$F$439,5,FALSE)),0)</f>
        <v>0</v>
      </c>
      <c r="J1036">
        <f>IF(B1036=2012,IF(D1036="00",L1036,VLOOKUP(H1036,district_latlong_lookup!$A$1:$F$439,6,FALSE)),0)</f>
        <v>0</v>
      </c>
      <c r="K1036">
        <f>VLOOKUP(E1036&amp;"*",state_latlong_lookup!$A$1:$D$56,3,FALSE)</f>
        <v>32.798999999999999</v>
      </c>
      <c r="L1036">
        <f>VLOOKUP(E1036&amp;"*",state_latlong_lookup!$A$1:$D$56,4,FALSE)</f>
        <v>-86.807299999999998</v>
      </c>
      <c r="M1036">
        <v>200</v>
      </c>
      <c r="N1036" t="str">
        <f t="shared" si="32"/>
        <v>Republican</v>
      </c>
      <c r="O1036" t="s">
        <v>409</v>
      </c>
      <c r="P1036">
        <v>0.49</v>
      </c>
      <c r="Q1036">
        <v>2258500</v>
      </c>
    </row>
    <row r="1037" spans="1:18">
      <c r="A1037">
        <v>103</v>
      </c>
      <c r="B1037">
        <f>VLOOKUP(A1037,year_congress_lookup!$A$1:$B$10,2)</f>
        <v>1994</v>
      </c>
      <c r="C1037">
        <v>29302</v>
      </c>
      <c r="D1037" s="1" t="s">
        <v>1793</v>
      </c>
      <c r="E1037" t="s">
        <v>48</v>
      </c>
      <c r="F1037" t="str">
        <f>VLOOKUP(E1037&amp;"*",state_latlong_lookup!$A$1:$D$56,2,FALSE)</f>
        <v>AL</v>
      </c>
      <c r="G1037" t="str">
        <f>VLOOKUP(E1037&amp;"*",state_latlong_lookup!$A$1:$D$56,1,FALSE)</f>
        <v>ALABAMA</v>
      </c>
      <c r="H1037" t="str">
        <f t="shared" si="33"/>
        <v>103_AL_07</v>
      </c>
      <c r="I1037">
        <f>IF(B1037=2012,IF(D1037="00",K1037,VLOOKUP(H1037,district_latlong_lookup!$A$1:$F$439,5,FALSE)),0)</f>
        <v>0</v>
      </c>
      <c r="J1037">
        <f>IF(B1037=2012,IF(D1037="00",L1037,VLOOKUP(H1037,district_latlong_lookup!$A$1:$F$439,6,FALSE)),0)</f>
        <v>0</v>
      </c>
      <c r="K1037">
        <f>VLOOKUP(E1037&amp;"*",state_latlong_lookup!$A$1:$D$56,3,FALSE)</f>
        <v>32.798999999999999</v>
      </c>
      <c r="L1037">
        <f>VLOOKUP(E1037&amp;"*",state_latlong_lookup!$A$1:$D$56,4,FALSE)</f>
        <v>-86.807299999999998</v>
      </c>
      <c r="M1037">
        <v>100</v>
      </c>
      <c r="N1037" t="str">
        <f t="shared" si="32"/>
        <v>Democrat</v>
      </c>
      <c r="O1037" t="s">
        <v>410</v>
      </c>
      <c r="P1037">
        <v>-0.58199999999999996</v>
      </c>
      <c r="Q1037">
        <v>884000</v>
      </c>
      <c r="R1037" t="s">
        <v>1251</v>
      </c>
    </row>
    <row r="1038" spans="1:18">
      <c r="A1038">
        <v>103</v>
      </c>
      <c r="B1038">
        <f>VLOOKUP(A1038,year_congress_lookup!$A$1:$B$10,2)</f>
        <v>1994</v>
      </c>
      <c r="C1038">
        <v>14066</v>
      </c>
      <c r="D1038" s="1" t="s">
        <v>1787</v>
      </c>
      <c r="E1038" t="s">
        <v>198</v>
      </c>
      <c r="F1038" t="str">
        <f>VLOOKUP(E1038&amp;"*",state_latlong_lookup!$A$1:$D$56,2,FALSE)</f>
        <v>AK</v>
      </c>
      <c r="G1038" t="str">
        <f>VLOOKUP(E1038&amp;"*",state_latlong_lookup!$A$1:$D$56,1,FALSE)</f>
        <v>ALASKA</v>
      </c>
      <c r="H1038" t="str">
        <f t="shared" si="33"/>
        <v>103_AK_01</v>
      </c>
      <c r="I1038">
        <f>IF(B1038=2012,IF(D1038="00",K1038,VLOOKUP(H1038,district_latlong_lookup!$A$1:$F$439,5,FALSE)),0)</f>
        <v>0</v>
      </c>
      <c r="J1038">
        <f>IF(B1038=2012,IF(D1038="00",L1038,VLOOKUP(H1038,district_latlong_lookup!$A$1:$F$439,6,FALSE)),0)</f>
        <v>0</v>
      </c>
      <c r="K1038">
        <f>VLOOKUP(E1038&amp;"*",state_latlong_lookup!$A$1:$D$56,3,FALSE)</f>
        <v>61.384999999999998</v>
      </c>
      <c r="L1038">
        <f>VLOOKUP(E1038&amp;"*",state_latlong_lookup!$A$1:$D$56,4,FALSE)</f>
        <v>-152.26830000000001</v>
      </c>
      <c r="M1038">
        <v>200</v>
      </c>
      <c r="N1038" t="str">
        <f t="shared" si="32"/>
        <v>Republican</v>
      </c>
      <c r="O1038" t="s">
        <v>411</v>
      </c>
      <c r="P1038">
        <v>0.32300000000000001</v>
      </c>
      <c r="Q1038">
        <v>10000</v>
      </c>
      <c r="R1038" t="s">
        <v>1252</v>
      </c>
    </row>
    <row r="1039" spans="1:18">
      <c r="A1039">
        <v>103</v>
      </c>
      <c r="B1039">
        <f>VLOOKUP(A1039,year_congress_lookup!$A$1:$B$10,2)</f>
        <v>1994</v>
      </c>
      <c r="C1039">
        <v>29303</v>
      </c>
      <c r="D1039" s="1" t="s">
        <v>1787</v>
      </c>
      <c r="E1039" t="s">
        <v>155</v>
      </c>
      <c r="F1039" t="str">
        <f>VLOOKUP(E1039&amp;"*",state_latlong_lookup!$A$1:$D$56,2,FALSE)</f>
        <v>AZ</v>
      </c>
      <c r="G1039" t="str">
        <f>VLOOKUP(E1039&amp;"*",state_latlong_lookup!$A$1:$D$56,1,FALSE)</f>
        <v>ARIZONA</v>
      </c>
      <c r="H1039" t="str">
        <f t="shared" si="33"/>
        <v>103_AZ_01</v>
      </c>
      <c r="I1039">
        <f>IF(B1039=2012,IF(D1039="00",K1039,VLOOKUP(H1039,district_latlong_lookup!$A$1:$F$439,5,FALSE)),0)</f>
        <v>0</v>
      </c>
      <c r="J1039">
        <f>IF(B1039=2012,IF(D1039="00",L1039,VLOOKUP(H1039,district_latlong_lookup!$A$1:$F$439,6,FALSE)),0)</f>
        <v>0</v>
      </c>
      <c r="K1039">
        <f>VLOOKUP(E1039&amp;"*",state_latlong_lookup!$A$1:$D$56,3,FALSE)</f>
        <v>33.7712</v>
      </c>
      <c r="L1039">
        <f>VLOOKUP(E1039&amp;"*",state_latlong_lookup!$A$1:$D$56,4,FALSE)</f>
        <v>-111.3877</v>
      </c>
      <c r="M1039">
        <v>100</v>
      </c>
      <c r="N1039" t="str">
        <f t="shared" si="32"/>
        <v>Democrat</v>
      </c>
      <c r="O1039" t="s">
        <v>412</v>
      </c>
      <c r="P1039">
        <v>-0.22700000000000001</v>
      </c>
      <c r="Q1039">
        <v>10000</v>
      </c>
      <c r="R1039" t="s">
        <v>1253</v>
      </c>
    </row>
    <row r="1040" spans="1:18">
      <c r="A1040">
        <v>103</v>
      </c>
      <c r="B1040">
        <f>VLOOKUP(A1040,year_congress_lookup!$A$1:$B$10,2)</f>
        <v>1994</v>
      </c>
      <c r="C1040">
        <v>29101</v>
      </c>
      <c r="D1040" s="1" t="s">
        <v>1788</v>
      </c>
      <c r="E1040" t="s">
        <v>155</v>
      </c>
      <c r="F1040" t="str">
        <f>VLOOKUP(E1040&amp;"*",state_latlong_lookup!$A$1:$D$56,2,FALSE)</f>
        <v>AZ</v>
      </c>
      <c r="G1040" t="str">
        <f>VLOOKUP(E1040&amp;"*",state_latlong_lookup!$A$1:$D$56,1,FALSE)</f>
        <v>ARIZONA</v>
      </c>
      <c r="H1040" t="str">
        <f t="shared" si="33"/>
        <v>103_AZ_02</v>
      </c>
      <c r="I1040">
        <f>IF(B1040=2012,IF(D1040="00",K1040,VLOOKUP(H1040,district_latlong_lookup!$A$1:$F$439,5,FALSE)),0)</f>
        <v>0</v>
      </c>
      <c r="J1040">
        <f>IF(B1040=2012,IF(D1040="00",L1040,VLOOKUP(H1040,district_latlong_lookup!$A$1:$F$439,6,FALSE)),0)</f>
        <v>0</v>
      </c>
      <c r="K1040">
        <f>VLOOKUP(E1040&amp;"*",state_latlong_lookup!$A$1:$D$56,3,FALSE)</f>
        <v>33.7712</v>
      </c>
      <c r="L1040">
        <f>VLOOKUP(E1040&amp;"*",state_latlong_lookup!$A$1:$D$56,4,FALSE)</f>
        <v>-111.3877</v>
      </c>
      <c r="M1040">
        <v>100</v>
      </c>
      <c r="N1040" t="str">
        <f t="shared" si="32"/>
        <v>Democrat</v>
      </c>
      <c r="O1040" t="s">
        <v>413</v>
      </c>
      <c r="P1040">
        <v>-0.39700000000000002</v>
      </c>
      <c r="Q1040">
        <v>1139500</v>
      </c>
      <c r="R1040" t="s">
        <v>1254</v>
      </c>
    </row>
    <row r="1041" spans="1:18">
      <c r="A1041">
        <v>103</v>
      </c>
      <c r="B1041">
        <f>VLOOKUP(A1041,year_congress_lookup!$A$1:$B$10,2)</f>
        <v>1994</v>
      </c>
      <c r="C1041">
        <v>14454</v>
      </c>
      <c r="D1041" s="1" t="s">
        <v>1789</v>
      </c>
      <c r="E1041" t="s">
        <v>155</v>
      </c>
      <c r="F1041" t="str">
        <f>VLOOKUP(E1041&amp;"*",state_latlong_lookup!$A$1:$D$56,2,FALSE)</f>
        <v>AZ</v>
      </c>
      <c r="G1041" t="str">
        <f>VLOOKUP(E1041&amp;"*",state_latlong_lookup!$A$1:$D$56,1,FALSE)</f>
        <v>ARIZONA</v>
      </c>
      <c r="H1041" t="str">
        <f t="shared" si="33"/>
        <v>103_AZ_03</v>
      </c>
      <c r="I1041">
        <f>IF(B1041=2012,IF(D1041="00",K1041,VLOOKUP(H1041,district_latlong_lookup!$A$1:$F$439,5,FALSE)),0)</f>
        <v>0</v>
      </c>
      <c r="J1041">
        <f>IF(B1041=2012,IF(D1041="00",L1041,VLOOKUP(H1041,district_latlong_lookup!$A$1:$F$439,6,FALSE)),0)</f>
        <v>0</v>
      </c>
      <c r="K1041">
        <f>VLOOKUP(E1041&amp;"*",state_latlong_lookup!$A$1:$D$56,3,FALSE)</f>
        <v>33.7712</v>
      </c>
      <c r="L1041">
        <f>VLOOKUP(E1041&amp;"*",state_latlong_lookup!$A$1:$D$56,4,FALSE)</f>
        <v>-111.3877</v>
      </c>
      <c r="M1041">
        <v>200</v>
      </c>
      <c r="N1041" t="str">
        <f t="shared" si="32"/>
        <v>Republican</v>
      </c>
      <c r="O1041" t="s">
        <v>414</v>
      </c>
      <c r="P1041">
        <v>0.72</v>
      </c>
      <c r="Q1041">
        <v>580500</v>
      </c>
      <c r="R1041" t="s">
        <v>1255</v>
      </c>
    </row>
    <row r="1042" spans="1:18">
      <c r="A1042">
        <v>103</v>
      </c>
      <c r="B1042">
        <f>VLOOKUP(A1042,year_congress_lookup!$A$1:$B$10,2)</f>
        <v>1994</v>
      </c>
      <c r="C1042">
        <v>15429</v>
      </c>
      <c r="D1042" s="1" t="s">
        <v>1790</v>
      </c>
      <c r="E1042" t="s">
        <v>155</v>
      </c>
      <c r="F1042" t="str">
        <f>VLOOKUP(E1042&amp;"*",state_latlong_lookup!$A$1:$D$56,2,FALSE)</f>
        <v>AZ</v>
      </c>
      <c r="G1042" t="str">
        <f>VLOOKUP(E1042&amp;"*",state_latlong_lookup!$A$1:$D$56,1,FALSE)</f>
        <v>ARIZONA</v>
      </c>
      <c r="H1042" t="str">
        <f t="shared" si="33"/>
        <v>103_AZ_04</v>
      </c>
      <c r="I1042">
        <f>IF(B1042=2012,IF(D1042="00",K1042,VLOOKUP(H1042,district_latlong_lookup!$A$1:$F$439,5,FALSE)),0)</f>
        <v>0</v>
      </c>
      <c r="J1042">
        <f>IF(B1042=2012,IF(D1042="00",L1042,VLOOKUP(H1042,district_latlong_lookup!$A$1:$F$439,6,FALSE)),0)</f>
        <v>0</v>
      </c>
      <c r="K1042">
        <f>VLOOKUP(E1042&amp;"*",state_latlong_lookup!$A$1:$D$56,3,FALSE)</f>
        <v>33.7712</v>
      </c>
      <c r="L1042">
        <f>VLOOKUP(E1042&amp;"*",state_latlong_lookup!$A$1:$D$56,4,FALSE)</f>
        <v>-111.3877</v>
      </c>
      <c r="M1042">
        <v>200</v>
      </c>
      <c r="N1042" t="str">
        <f t="shared" si="32"/>
        <v>Republican</v>
      </c>
      <c r="O1042" t="s">
        <v>300</v>
      </c>
      <c r="P1042">
        <v>0.54500000000000004</v>
      </c>
      <c r="Q1042">
        <v>1257000</v>
      </c>
    </row>
    <row r="1043" spans="1:18">
      <c r="A1043">
        <v>103</v>
      </c>
      <c r="B1043">
        <f>VLOOKUP(A1043,year_congress_lookup!$A$1:$B$10,2)</f>
        <v>1994</v>
      </c>
      <c r="C1043">
        <v>15105</v>
      </c>
      <c r="D1043" s="1" t="s">
        <v>1791</v>
      </c>
      <c r="E1043" t="s">
        <v>155</v>
      </c>
      <c r="F1043" t="str">
        <f>VLOOKUP(E1043&amp;"*",state_latlong_lookup!$A$1:$D$56,2,FALSE)</f>
        <v>AZ</v>
      </c>
      <c r="G1043" t="str">
        <f>VLOOKUP(E1043&amp;"*",state_latlong_lookup!$A$1:$D$56,1,FALSE)</f>
        <v>ARIZONA</v>
      </c>
      <c r="H1043" t="str">
        <f t="shared" si="33"/>
        <v>103_AZ_05</v>
      </c>
      <c r="I1043">
        <f>IF(B1043=2012,IF(D1043="00",K1043,VLOOKUP(H1043,district_latlong_lookup!$A$1:$F$439,5,FALSE)),0)</f>
        <v>0</v>
      </c>
      <c r="J1043">
        <f>IF(B1043=2012,IF(D1043="00",L1043,VLOOKUP(H1043,district_latlong_lookup!$A$1:$F$439,6,FALSE)),0)</f>
        <v>0</v>
      </c>
      <c r="K1043">
        <f>VLOOKUP(E1043&amp;"*",state_latlong_lookup!$A$1:$D$56,3,FALSE)</f>
        <v>33.7712</v>
      </c>
      <c r="L1043">
        <f>VLOOKUP(E1043&amp;"*",state_latlong_lookup!$A$1:$D$56,4,FALSE)</f>
        <v>-111.3877</v>
      </c>
      <c r="M1043">
        <v>200</v>
      </c>
      <c r="N1043" t="str">
        <f t="shared" si="32"/>
        <v>Republican</v>
      </c>
      <c r="O1043" t="s">
        <v>415</v>
      </c>
      <c r="P1043">
        <v>0.374</v>
      </c>
      <c r="Q1043">
        <v>10000</v>
      </c>
    </row>
    <row r="1044" spans="1:18">
      <c r="A1044">
        <v>103</v>
      </c>
      <c r="B1044">
        <f>VLOOKUP(A1044,year_congress_lookup!$A$1:$B$10,2)</f>
        <v>1994</v>
      </c>
      <c r="C1044">
        <v>29304</v>
      </c>
      <c r="D1044" s="1" t="s">
        <v>1792</v>
      </c>
      <c r="E1044" t="s">
        <v>155</v>
      </c>
      <c r="F1044" t="str">
        <f>VLOOKUP(E1044&amp;"*",state_latlong_lookup!$A$1:$D$56,2,FALSE)</f>
        <v>AZ</v>
      </c>
      <c r="G1044" t="str">
        <f>VLOOKUP(E1044&amp;"*",state_latlong_lookup!$A$1:$D$56,1,FALSE)</f>
        <v>ARIZONA</v>
      </c>
      <c r="H1044" t="str">
        <f t="shared" si="33"/>
        <v>103_AZ_06</v>
      </c>
      <c r="I1044">
        <f>IF(B1044=2012,IF(D1044="00",K1044,VLOOKUP(H1044,district_latlong_lookup!$A$1:$F$439,5,FALSE)),0)</f>
        <v>0</v>
      </c>
      <c r="J1044">
        <f>IF(B1044=2012,IF(D1044="00",L1044,VLOOKUP(H1044,district_latlong_lookup!$A$1:$F$439,6,FALSE)),0)</f>
        <v>0</v>
      </c>
      <c r="K1044">
        <f>VLOOKUP(E1044&amp;"*",state_latlong_lookup!$A$1:$D$56,3,FALSE)</f>
        <v>33.7712</v>
      </c>
      <c r="L1044">
        <f>VLOOKUP(E1044&amp;"*",state_latlong_lookup!$A$1:$D$56,4,FALSE)</f>
        <v>-111.3877</v>
      </c>
      <c r="M1044">
        <v>100</v>
      </c>
      <c r="N1044" t="str">
        <f t="shared" si="32"/>
        <v>Democrat</v>
      </c>
      <c r="O1044" t="s">
        <v>416</v>
      </c>
      <c r="P1044">
        <v>-0.29299999999999998</v>
      </c>
      <c r="Q1044">
        <v>10000</v>
      </c>
    </row>
    <row r="1045" spans="1:18">
      <c r="A1045">
        <v>103</v>
      </c>
      <c r="B1045">
        <f>VLOOKUP(A1045,year_congress_lookup!$A$1:$B$10,2)</f>
        <v>1994</v>
      </c>
      <c r="C1045">
        <v>29305</v>
      </c>
      <c r="D1045" s="1" t="s">
        <v>1787</v>
      </c>
      <c r="E1045" t="s">
        <v>56</v>
      </c>
      <c r="F1045" t="str">
        <f>VLOOKUP(E1045&amp;"*",state_latlong_lookup!$A$1:$D$56,2,FALSE)</f>
        <v>AR</v>
      </c>
      <c r="G1045" t="str">
        <f>VLOOKUP(E1045&amp;"*",state_latlong_lookup!$A$1:$D$56,1,FALSE)</f>
        <v>ARKANSAS</v>
      </c>
      <c r="H1045" t="str">
        <f t="shared" si="33"/>
        <v>103_AR_01</v>
      </c>
      <c r="I1045">
        <f>IF(B1045=2012,IF(D1045="00",K1045,VLOOKUP(H1045,district_latlong_lookup!$A$1:$F$439,5,FALSE)),0)</f>
        <v>0</v>
      </c>
      <c r="J1045">
        <f>IF(B1045=2012,IF(D1045="00",L1045,VLOOKUP(H1045,district_latlong_lookup!$A$1:$F$439,6,FALSE)),0)</f>
        <v>0</v>
      </c>
      <c r="K1045">
        <f>VLOOKUP(E1045&amp;"*",state_latlong_lookup!$A$1:$D$56,3,FALSE)</f>
        <v>34.951300000000003</v>
      </c>
      <c r="L1045">
        <f>VLOOKUP(E1045&amp;"*",state_latlong_lookup!$A$1:$D$56,4,FALSE)</f>
        <v>-92.380899999999997</v>
      </c>
      <c r="M1045">
        <v>100</v>
      </c>
      <c r="N1045" t="str">
        <f t="shared" si="32"/>
        <v>Democrat</v>
      </c>
      <c r="O1045" t="s">
        <v>325</v>
      </c>
      <c r="P1045">
        <v>-0.16500000000000001</v>
      </c>
      <c r="Q1045">
        <v>602500</v>
      </c>
      <c r="R1045" t="s">
        <v>1256</v>
      </c>
    </row>
    <row r="1046" spans="1:18">
      <c r="A1046">
        <v>103</v>
      </c>
      <c r="B1046">
        <f>VLOOKUP(A1046,year_congress_lookup!$A$1:$B$10,2)</f>
        <v>1994</v>
      </c>
      <c r="C1046">
        <v>14058</v>
      </c>
      <c r="D1046" s="1" t="s">
        <v>1788</v>
      </c>
      <c r="E1046" t="s">
        <v>56</v>
      </c>
      <c r="F1046" t="str">
        <f>VLOOKUP(E1046&amp;"*",state_latlong_lookup!$A$1:$D$56,2,FALSE)</f>
        <v>AR</v>
      </c>
      <c r="G1046" t="str">
        <f>VLOOKUP(E1046&amp;"*",state_latlong_lookup!$A$1:$D$56,1,FALSE)</f>
        <v>ARKANSAS</v>
      </c>
      <c r="H1046" t="str">
        <f t="shared" si="33"/>
        <v>103_AR_02</v>
      </c>
      <c r="I1046">
        <f>IF(B1046=2012,IF(D1046="00",K1046,VLOOKUP(H1046,district_latlong_lookup!$A$1:$F$439,5,FALSE)),0)</f>
        <v>0</v>
      </c>
      <c r="J1046">
        <f>IF(B1046=2012,IF(D1046="00",L1046,VLOOKUP(H1046,district_latlong_lookup!$A$1:$F$439,6,FALSE)),0)</f>
        <v>0</v>
      </c>
      <c r="K1046">
        <f>VLOOKUP(E1046&amp;"*",state_latlong_lookup!$A$1:$D$56,3,FALSE)</f>
        <v>34.951300000000003</v>
      </c>
      <c r="L1046">
        <f>VLOOKUP(E1046&amp;"*",state_latlong_lookup!$A$1:$D$56,4,FALSE)</f>
        <v>-92.380899999999997</v>
      </c>
      <c r="M1046">
        <v>100</v>
      </c>
      <c r="N1046" t="str">
        <f t="shared" si="32"/>
        <v>Democrat</v>
      </c>
      <c r="O1046" t="s">
        <v>154</v>
      </c>
      <c r="P1046">
        <v>-0.32100000000000001</v>
      </c>
      <c r="Q1046">
        <v>900000</v>
      </c>
      <c r="R1046" t="s">
        <v>1257</v>
      </c>
    </row>
    <row r="1047" spans="1:18">
      <c r="A1047">
        <v>103</v>
      </c>
      <c r="B1047">
        <f>VLOOKUP(A1047,year_congress_lookup!$A$1:$B$10,2)</f>
        <v>1994</v>
      </c>
      <c r="C1047">
        <v>29306</v>
      </c>
      <c r="D1047" s="1" t="s">
        <v>1789</v>
      </c>
      <c r="E1047" t="s">
        <v>56</v>
      </c>
      <c r="F1047" t="str">
        <f>VLOOKUP(E1047&amp;"*",state_latlong_lookup!$A$1:$D$56,2,FALSE)</f>
        <v>AR</v>
      </c>
      <c r="G1047" t="str">
        <f>VLOOKUP(E1047&amp;"*",state_latlong_lookup!$A$1:$D$56,1,FALSE)</f>
        <v>ARKANSAS</v>
      </c>
      <c r="H1047" t="str">
        <f t="shared" si="33"/>
        <v>103_AR_03</v>
      </c>
      <c r="I1047">
        <f>IF(B1047=2012,IF(D1047="00",K1047,VLOOKUP(H1047,district_latlong_lookup!$A$1:$F$439,5,FALSE)),0)</f>
        <v>0</v>
      </c>
      <c r="J1047">
        <f>IF(B1047=2012,IF(D1047="00",L1047,VLOOKUP(H1047,district_latlong_lookup!$A$1:$F$439,6,FALSE)),0)</f>
        <v>0</v>
      </c>
      <c r="K1047">
        <f>VLOOKUP(E1047&amp;"*",state_latlong_lookup!$A$1:$D$56,3,FALSE)</f>
        <v>34.951300000000003</v>
      </c>
      <c r="L1047">
        <f>VLOOKUP(E1047&amp;"*",state_latlong_lookup!$A$1:$D$56,4,FALSE)</f>
        <v>-92.380899999999997</v>
      </c>
      <c r="M1047">
        <v>200</v>
      </c>
      <c r="N1047" t="str">
        <f t="shared" si="32"/>
        <v>Republican</v>
      </c>
      <c r="O1047" t="s">
        <v>313</v>
      </c>
      <c r="P1047">
        <v>0.435</v>
      </c>
      <c r="Q1047">
        <v>900000</v>
      </c>
      <c r="R1047" t="s">
        <v>1258</v>
      </c>
    </row>
    <row r="1048" spans="1:18">
      <c r="A1048">
        <v>103</v>
      </c>
      <c r="B1048">
        <f>VLOOKUP(A1048,year_congress_lookup!$A$1:$B$10,2)</f>
        <v>1994</v>
      </c>
      <c r="C1048">
        <v>29307</v>
      </c>
      <c r="D1048" s="1" t="s">
        <v>1790</v>
      </c>
      <c r="E1048" t="s">
        <v>56</v>
      </c>
      <c r="F1048" t="str">
        <f>VLOOKUP(E1048&amp;"*",state_latlong_lookup!$A$1:$D$56,2,FALSE)</f>
        <v>AR</v>
      </c>
      <c r="G1048" t="str">
        <f>VLOOKUP(E1048&amp;"*",state_latlong_lookup!$A$1:$D$56,1,FALSE)</f>
        <v>ARKANSAS</v>
      </c>
      <c r="H1048" t="str">
        <f t="shared" si="33"/>
        <v>103_AR_04</v>
      </c>
      <c r="I1048">
        <f>IF(B1048=2012,IF(D1048="00",K1048,VLOOKUP(H1048,district_latlong_lookup!$A$1:$F$439,5,FALSE)),0)</f>
        <v>0</v>
      </c>
      <c r="J1048">
        <f>IF(B1048=2012,IF(D1048="00",L1048,VLOOKUP(H1048,district_latlong_lookup!$A$1:$F$439,6,FALSE)),0)</f>
        <v>0</v>
      </c>
      <c r="K1048">
        <f>VLOOKUP(E1048&amp;"*",state_latlong_lookup!$A$1:$D$56,3,FALSE)</f>
        <v>34.951300000000003</v>
      </c>
      <c r="L1048">
        <f>VLOOKUP(E1048&amp;"*",state_latlong_lookup!$A$1:$D$56,4,FALSE)</f>
        <v>-92.380899999999997</v>
      </c>
      <c r="M1048">
        <v>200</v>
      </c>
      <c r="N1048" t="str">
        <f t="shared" si="32"/>
        <v>Republican</v>
      </c>
      <c r="O1048" t="s">
        <v>417</v>
      </c>
      <c r="P1048">
        <v>0.441</v>
      </c>
      <c r="Q1048">
        <v>655500</v>
      </c>
      <c r="R1048" t="s">
        <v>1259</v>
      </c>
    </row>
    <row r="1049" spans="1:18">
      <c r="A1049">
        <v>103</v>
      </c>
      <c r="B1049">
        <f>VLOOKUP(A1049,year_congress_lookup!$A$1:$B$10,2)</f>
        <v>1994</v>
      </c>
      <c r="C1049">
        <v>29308</v>
      </c>
      <c r="D1049" s="1" t="s">
        <v>1787</v>
      </c>
      <c r="E1049" t="s">
        <v>90</v>
      </c>
      <c r="F1049" t="str">
        <f>VLOOKUP(E1049&amp;"*",state_latlong_lookup!$A$1:$D$56,2,FALSE)</f>
        <v>CA</v>
      </c>
      <c r="G1049" t="str">
        <f>VLOOKUP(E1049&amp;"*",state_latlong_lookup!$A$1:$D$56,1,FALSE)</f>
        <v>CALIFORNIA</v>
      </c>
      <c r="H1049" t="str">
        <f t="shared" si="33"/>
        <v>103_CA_01</v>
      </c>
      <c r="I1049">
        <f>IF(B1049=2012,IF(D1049="00",K1049,VLOOKUP(H1049,district_latlong_lookup!$A$1:$F$439,5,FALSE)),0)</f>
        <v>0</v>
      </c>
      <c r="J1049">
        <f>IF(B1049=2012,IF(D1049="00",L1049,VLOOKUP(H1049,district_latlong_lookup!$A$1:$F$439,6,FALSE)),0)</f>
        <v>0</v>
      </c>
      <c r="K1049">
        <f>VLOOKUP(E1049&amp;"*",state_latlong_lookup!$A$1:$D$56,3,FALSE)</f>
        <v>36.17</v>
      </c>
      <c r="L1049">
        <f>VLOOKUP(E1049&amp;"*",state_latlong_lookup!$A$1:$D$56,4,FALSE)</f>
        <v>-119.7462</v>
      </c>
      <c r="M1049">
        <v>100</v>
      </c>
      <c r="N1049" t="str">
        <f t="shared" si="32"/>
        <v>Democrat</v>
      </c>
      <c r="O1049" t="s">
        <v>418</v>
      </c>
      <c r="P1049">
        <v>-0.54300000000000004</v>
      </c>
      <c r="Q1049">
        <v>1375500</v>
      </c>
      <c r="R1049" t="s">
        <v>1260</v>
      </c>
    </row>
    <row r="1050" spans="1:18">
      <c r="A1050">
        <v>103</v>
      </c>
      <c r="B1050">
        <f>VLOOKUP(A1050,year_congress_lookup!$A$1:$B$10,2)</f>
        <v>1994</v>
      </c>
      <c r="C1050">
        <v>15420</v>
      </c>
      <c r="D1050" s="1" t="s">
        <v>1788</v>
      </c>
      <c r="E1050" t="s">
        <v>90</v>
      </c>
      <c r="F1050" t="str">
        <f>VLOOKUP(E1050&amp;"*",state_latlong_lookup!$A$1:$D$56,2,FALSE)</f>
        <v>CA</v>
      </c>
      <c r="G1050" t="str">
        <f>VLOOKUP(E1050&amp;"*",state_latlong_lookup!$A$1:$D$56,1,FALSE)</f>
        <v>CALIFORNIA</v>
      </c>
      <c r="H1050" t="str">
        <f t="shared" si="33"/>
        <v>103_CA_02</v>
      </c>
      <c r="I1050">
        <f>IF(B1050=2012,IF(D1050="00",K1050,VLOOKUP(H1050,district_latlong_lookup!$A$1:$F$439,5,FALSE)),0)</f>
        <v>0</v>
      </c>
      <c r="J1050">
        <f>IF(B1050=2012,IF(D1050="00",L1050,VLOOKUP(H1050,district_latlong_lookup!$A$1:$F$439,6,FALSE)),0)</f>
        <v>0</v>
      </c>
      <c r="K1050">
        <f>VLOOKUP(E1050&amp;"*",state_latlong_lookup!$A$1:$D$56,3,FALSE)</f>
        <v>36.17</v>
      </c>
      <c r="L1050">
        <f>VLOOKUP(E1050&amp;"*",state_latlong_lookup!$A$1:$D$56,4,FALSE)</f>
        <v>-119.7462</v>
      </c>
      <c r="M1050">
        <v>200</v>
      </c>
      <c r="N1050" t="str">
        <f t="shared" si="32"/>
        <v>Republican</v>
      </c>
      <c r="O1050" t="s">
        <v>419</v>
      </c>
      <c r="P1050">
        <v>0.60699999999999998</v>
      </c>
      <c r="Q1050">
        <v>186500</v>
      </c>
      <c r="R1050" t="s">
        <v>1261</v>
      </c>
    </row>
    <row r="1051" spans="1:18">
      <c r="A1051">
        <v>103</v>
      </c>
      <c r="B1051">
        <f>VLOOKUP(A1051,year_congress_lookup!$A$1:$B$10,2)</f>
        <v>1994</v>
      </c>
      <c r="C1051">
        <v>14624</v>
      </c>
      <c r="D1051" s="1" t="s">
        <v>1789</v>
      </c>
      <c r="E1051" t="s">
        <v>90</v>
      </c>
      <c r="F1051" t="str">
        <f>VLOOKUP(E1051&amp;"*",state_latlong_lookup!$A$1:$D$56,2,FALSE)</f>
        <v>CA</v>
      </c>
      <c r="G1051" t="str">
        <f>VLOOKUP(E1051&amp;"*",state_latlong_lookup!$A$1:$D$56,1,FALSE)</f>
        <v>CALIFORNIA</v>
      </c>
      <c r="H1051" t="str">
        <f t="shared" si="33"/>
        <v>103_CA_03</v>
      </c>
      <c r="I1051">
        <f>IF(B1051=2012,IF(D1051="00",K1051,VLOOKUP(H1051,district_latlong_lookup!$A$1:$F$439,5,FALSE)),0)</f>
        <v>0</v>
      </c>
      <c r="J1051">
        <f>IF(B1051=2012,IF(D1051="00",L1051,VLOOKUP(H1051,district_latlong_lookup!$A$1:$F$439,6,FALSE)),0)</f>
        <v>0</v>
      </c>
      <c r="K1051">
        <f>VLOOKUP(E1051&amp;"*",state_latlong_lookup!$A$1:$D$56,3,FALSE)</f>
        <v>36.17</v>
      </c>
      <c r="L1051">
        <f>VLOOKUP(E1051&amp;"*",state_latlong_lookup!$A$1:$D$56,4,FALSE)</f>
        <v>-119.7462</v>
      </c>
      <c r="M1051">
        <v>100</v>
      </c>
      <c r="N1051" t="str">
        <f t="shared" si="32"/>
        <v>Democrat</v>
      </c>
      <c r="O1051" t="s">
        <v>420</v>
      </c>
      <c r="P1051">
        <v>-0.45100000000000001</v>
      </c>
      <c r="Q1051">
        <v>10000</v>
      </c>
      <c r="R1051" t="s">
        <v>1262</v>
      </c>
    </row>
    <row r="1052" spans="1:18">
      <c r="A1052">
        <v>103</v>
      </c>
      <c r="B1052">
        <f>VLOOKUP(A1052,year_congress_lookup!$A$1:$B$10,2)</f>
        <v>1994</v>
      </c>
      <c r="C1052">
        <v>29104</v>
      </c>
      <c r="D1052" s="1" t="s">
        <v>1790</v>
      </c>
      <c r="E1052" t="s">
        <v>90</v>
      </c>
      <c r="F1052" t="str">
        <f>VLOOKUP(E1052&amp;"*",state_latlong_lookup!$A$1:$D$56,2,FALSE)</f>
        <v>CA</v>
      </c>
      <c r="G1052" t="str">
        <f>VLOOKUP(E1052&amp;"*",state_latlong_lookup!$A$1:$D$56,1,FALSE)</f>
        <v>CALIFORNIA</v>
      </c>
      <c r="H1052" t="str">
        <f t="shared" si="33"/>
        <v>103_CA_04</v>
      </c>
      <c r="I1052">
        <f>IF(B1052=2012,IF(D1052="00",K1052,VLOOKUP(H1052,district_latlong_lookup!$A$1:$F$439,5,FALSE)),0)</f>
        <v>0</v>
      </c>
      <c r="J1052">
        <f>IF(B1052=2012,IF(D1052="00",L1052,VLOOKUP(H1052,district_latlong_lookup!$A$1:$F$439,6,FALSE)),0)</f>
        <v>0</v>
      </c>
      <c r="K1052">
        <f>VLOOKUP(E1052&amp;"*",state_latlong_lookup!$A$1:$D$56,3,FALSE)</f>
        <v>36.17</v>
      </c>
      <c r="L1052">
        <f>VLOOKUP(E1052&amp;"*",state_latlong_lookup!$A$1:$D$56,4,FALSE)</f>
        <v>-119.7462</v>
      </c>
      <c r="M1052">
        <v>200</v>
      </c>
      <c r="N1052" t="str">
        <f t="shared" si="32"/>
        <v>Republican</v>
      </c>
      <c r="O1052" t="s">
        <v>102</v>
      </c>
      <c r="P1052">
        <v>0.64100000000000001</v>
      </c>
      <c r="Q1052">
        <v>389500</v>
      </c>
      <c r="R1052" t="s">
        <v>1263</v>
      </c>
    </row>
    <row r="1053" spans="1:18">
      <c r="A1053">
        <v>103</v>
      </c>
      <c r="B1053">
        <f>VLOOKUP(A1053,year_congress_lookup!$A$1:$B$10,2)</f>
        <v>1994</v>
      </c>
      <c r="C1053">
        <v>14649</v>
      </c>
      <c r="D1053" s="1" t="s">
        <v>1791</v>
      </c>
      <c r="E1053" t="s">
        <v>90</v>
      </c>
      <c r="F1053" t="str">
        <f>VLOOKUP(E1053&amp;"*",state_latlong_lookup!$A$1:$D$56,2,FALSE)</f>
        <v>CA</v>
      </c>
      <c r="G1053" t="str">
        <f>VLOOKUP(E1053&amp;"*",state_latlong_lookup!$A$1:$D$56,1,FALSE)</f>
        <v>CALIFORNIA</v>
      </c>
      <c r="H1053" t="str">
        <f t="shared" si="33"/>
        <v>103_CA_05</v>
      </c>
      <c r="I1053">
        <f>IF(B1053=2012,IF(D1053="00",K1053,VLOOKUP(H1053,district_latlong_lookup!$A$1:$F$439,5,FALSE)),0)</f>
        <v>0</v>
      </c>
      <c r="J1053">
        <f>IF(B1053=2012,IF(D1053="00",L1053,VLOOKUP(H1053,district_latlong_lookup!$A$1:$F$439,6,FALSE)),0)</f>
        <v>0</v>
      </c>
      <c r="K1053">
        <f>VLOOKUP(E1053&amp;"*",state_latlong_lookup!$A$1:$D$56,3,FALSE)</f>
        <v>36.17</v>
      </c>
      <c r="L1053">
        <f>VLOOKUP(E1053&amp;"*",state_latlong_lookup!$A$1:$D$56,4,FALSE)</f>
        <v>-119.7462</v>
      </c>
      <c r="M1053">
        <v>100</v>
      </c>
      <c r="N1053" t="str">
        <f t="shared" si="32"/>
        <v>Democrat</v>
      </c>
      <c r="O1053" t="s">
        <v>421</v>
      </c>
      <c r="P1053">
        <v>-0.39600000000000002</v>
      </c>
      <c r="Q1053">
        <v>1340000</v>
      </c>
      <c r="R1053" t="s">
        <v>1264</v>
      </c>
    </row>
    <row r="1054" spans="1:18">
      <c r="A1054">
        <v>103</v>
      </c>
      <c r="B1054">
        <f>VLOOKUP(A1054,year_congress_lookup!$A$1:$B$10,2)</f>
        <v>1994</v>
      </c>
      <c r="C1054">
        <v>29309</v>
      </c>
      <c r="D1054" s="1" t="s">
        <v>1792</v>
      </c>
      <c r="E1054" t="s">
        <v>90</v>
      </c>
      <c r="F1054" t="str">
        <f>VLOOKUP(E1054&amp;"*",state_latlong_lookup!$A$1:$D$56,2,FALSE)</f>
        <v>CA</v>
      </c>
      <c r="G1054" t="str">
        <f>VLOOKUP(E1054&amp;"*",state_latlong_lookup!$A$1:$D$56,1,FALSE)</f>
        <v>CALIFORNIA</v>
      </c>
      <c r="H1054" t="str">
        <f t="shared" si="33"/>
        <v>103_CA_06</v>
      </c>
      <c r="I1054">
        <f>IF(B1054=2012,IF(D1054="00",K1054,VLOOKUP(H1054,district_latlong_lookup!$A$1:$F$439,5,FALSE)),0)</f>
        <v>0</v>
      </c>
      <c r="J1054">
        <f>IF(B1054=2012,IF(D1054="00",L1054,VLOOKUP(H1054,district_latlong_lookup!$A$1:$F$439,6,FALSE)),0)</f>
        <v>0</v>
      </c>
      <c r="K1054">
        <f>VLOOKUP(E1054&amp;"*",state_latlong_lookup!$A$1:$D$56,3,FALSE)</f>
        <v>36.17</v>
      </c>
      <c r="L1054">
        <f>VLOOKUP(E1054&amp;"*",state_latlong_lookup!$A$1:$D$56,4,FALSE)</f>
        <v>-119.7462</v>
      </c>
      <c r="M1054">
        <v>100</v>
      </c>
      <c r="N1054" t="str">
        <f t="shared" si="32"/>
        <v>Democrat</v>
      </c>
      <c r="O1054" t="s">
        <v>422</v>
      </c>
      <c r="P1054">
        <v>-0.46200000000000002</v>
      </c>
      <c r="Q1054">
        <v>1465000</v>
      </c>
      <c r="R1054" t="s">
        <v>1265</v>
      </c>
    </row>
    <row r="1055" spans="1:18">
      <c r="A1055">
        <v>103</v>
      </c>
      <c r="B1055">
        <f>VLOOKUP(A1055,year_congress_lookup!$A$1:$B$10,2)</f>
        <v>1994</v>
      </c>
      <c r="C1055">
        <v>14256</v>
      </c>
      <c r="D1055" s="1" t="s">
        <v>1793</v>
      </c>
      <c r="E1055" t="s">
        <v>90</v>
      </c>
      <c r="F1055" t="str">
        <f>VLOOKUP(E1055&amp;"*",state_latlong_lookup!$A$1:$D$56,2,FALSE)</f>
        <v>CA</v>
      </c>
      <c r="G1055" t="str">
        <f>VLOOKUP(E1055&amp;"*",state_latlong_lookup!$A$1:$D$56,1,FALSE)</f>
        <v>CALIFORNIA</v>
      </c>
      <c r="H1055" t="str">
        <f t="shared" si="33"/>
        <v>103_CA_07</v>
      </c>
      <c r="I1055">
        <f>IF(B1055=2012,IF(D1055="00",K1055,VLOOKUP(H1055,district_latlong_lookup!$A$1:$F$439,5,FALSE)),0)</f>
        <v>0</v>
      </c>
      <c r="J1055">
        <f>IF(B1055=2012,IF(D1055="00",L1055,VLOOKUP(H1055,district_latlong_lookup!$A$1:$F$439,6,FALSE)),0)</f>
        <v>0</v>
      </c>
      <c r="K1055">
        <f>VLOOKUP(E1055&amp;"*",state_latlong_lookup!$A$1:$D$56,3,FALSE)</f>
        <v>36.17</v>
      </c>
      <c r="L1055">
        <f>VLOOKUP(E1055&amp;"*",state_latlong_lookup!$A$1:$D$56,4,FALSE)</f>
        <v>-119.7462</v>
      </c>
      <c r="M1055">
        <v>100</v>
      </c>
      <c r="N1055" t="str">
        <f t="shared" si="32"/>
        <v>Democrat</v>
      </c>
      <c r="O1055" t="s">
        <v>423</v>
      </c>
      <c r="P1055">
        <v>-0.56399999999999995</v>
      </c>
      <c r="Q1055">
        <v>2353000</v>
      </c>
      <c r="R1055" t="s">
        <v>1266</v>
      </c>
    </row>
    <row r="1056" spans="1:18">
      <c r="A1056">
        <v>103</v>
      </c>
      <c r="B1056">
        <f>VLOOKUP(A1056,year_congress_lookup!$A$1:$B$10,2)</f>
        <v>1994</v>
      </c>
      <c r="C1056">
        <v>15448</v>
      </c>
      <c r="D1056" s="1" t="s">
        <v>1795</v>
      </c>
      <c r="E1056" t="s">
        <v>90</v>
      </c>
      <c r="F1056" t="str">
        <f>VLOOKUP(E1056&amp;"*",state_latlong_lookup!$A$1:$D$56,2,FALSE)</f>
        <v>CA</v>
      </c>
      <c r="G1056" t="str">
        <f>VLOOKUP(E1056&amp;"*",state_latlong_lookup!$A$1:$D$56,1,FALSE)</f>
        <v>CALIFORNIA</v>
      </c>
      <c r="H1056" t="str">
        <f t="shared" si="33"/>
        <v>103_CA_08</v>
      </c>
      <c r="I1056">
        <f>IF(B1056=2012,IF(D1056="00",K1056,VLOOKUP(H1056,district_latlong_lookup!$A$1:$F$439,5,FALSE)),0)</f>
        <v>0</v>
      </c>
      <c r="J1056">
        <f>IF(B1056=2012,IF(D1056="00",L1056,VLOOKUP(H1056,district_latlong_lookup!$A$1:$F$439,6,FALSE)),0)</f>
        <v>0</v>
      </c>
      <c r="K1056">
        <f>VLOOKUP(E1056&amp;"*",state_latlong_lookup!$A$1:$D$56,3,FALSE)</f>
        <v>36.17</v>
      </c>
      <c r="L1056">
        <f>VLOOKUP(E1056&amp;"*",state_latlong_lookup!$A$1:$D$56,4,FALSE)</f>
        <v>-119.7462</v>
      </c>
      <c r="M1056">
        <v>100</v>
      </c>
      <c r="N1056" t="str">
        <f t="shared" si="32"/>
        <v>Democrat</v>
      </c>
      <c r="O1056" t="s">
        <v>424</v>
      </c>
      <c r="P1056">
        <v>-0.53400000000000003</v>
      </c>
      <c r="Q1056">
        <v>5284000</v>
      </c>
      <c r="R1056" t="s">
        <v>1267</v>
      </c>
    </row>
    <row r="1057" spans="1:18">
      <c r="A1057">
        <v>103</v>
      </c>
      <c r="B1057">
        <f>VLOOKUP(A1057,year_congress_lookup!$A$1:$B$10,2)</f>
        <v>1994</v>
      </c>
      <c r="C1057">
        <v>13011</v>
      </c>
      <c r="D1057" s="1" t="s">
        <v>1796</v>
      </c>
      <c r="E1057" t="s">
        <v>90</v>
      </c>
      <c r="F1057" t="str">
        <f>VLOOKUP(E1057&amp;"*",state_latlong_lookup!$A$1:$D$56,2,FALSE)</f>
        <v>CA</v>
      </c>
      <c r="G1057" t="str">
        <f>VLOOKUP(E1057&amp;"*",state_latlong_lookup!$A$1:$D$56,1,FALSE)</f>
        <v>CALIFORNIA</v>
      </c>
      <c r="H1057" t="str">
        <f t="shared" si="33"/>
        <v>103_CA_09</v>
      </c>
      <c r="I1057">
        <f>IF(B1057=2012,IF(D1057="00",K1057,VLOOKUP(H1057,district_latlong_lookup!$A$1:$F$439,5,FALSE)),0)</f>
        <v>0</v>
      </c>
      <c r="J1057">
        <f>IF(B1057=2012,IF(D1057="00",L1057,VLOOKUP(H1057,district_latlong_lookup!$A$1:$F$439,6,FALSE)),0)</f>
        <v>0</v>
      </c>
      <c r="K1057">
        <f>VLOOKUP(E1057&amp;"*",state_latlong_lookup!$A$1:$D$56,3,FALSE)</f>
        <v>36.17</v>
      </c>
      <c r="L1057">
        <f>VLOOKUP(E1057&amp;"*",state_latlong_lookup!$A$1:$D$56,4,FALSE)</f>
        <v>-119.7462</v>
      </c>
      <c r="M1057">
        <v>100</v>
      </c>
      <c r="N1057" t="str">
        <f t="shared" si="32"/>
        <v>Democrat</v>
      </c>
      <c r="O1057" t="s">
        <v>425</v>
      </c>
      <c r="P1057">
        <v>-0.621</v>
      </c>
      <c r="Q1057">
        <v>3261500</v>
      </c>
    </row>
    <row r="1058" spans="1:18">
      <c r="A1058">
        <v>103</v>
      </c>
      <c r="B1058">
        <f>VLOOKUP(A1058,year_congress_lookup!$A$1:$B$10,2)</f>
        <v>1994</v>
      </c>
      <c r="C1058">
        <v>29310</v>
      </c>
      <c r="D1058" s="1" t="s">
        <v>1797</v>
      </c>
      <c r="E1058" t="s">
        <v>90</v>
      </c>
      <c r="F1058" t="str">
        <f>VLOOKUP(E1058&amp;"*",state_latlong_lookup!$A$1:$D$56,2,FALSE)</f>
        <v>CA</v>
      </c>
      <c r="G1058" t="str">
        <f>VLOOKUP(E1058&amp;"*",state_latlong_lookup!$A$1:$D$56,1,FALSE)</f>
        <v>CALIFORNIA</v>
      </c>
      <c r="H1058" t="str">
        <f t="shared" si="33"/>
        <v>103_CA_10</v>
      </c>
      <c r="I1058">
        <f>IF(B1058=2012,IF(D1058="00",K1058,VLOOKUP(H1058,district_latlong_lookup!$A$1:$F$439,5,FALSE)),0)</f>
        <v>0</v>
      </c>
      <c r="J1058">
        <f>IF(B1058=2012,IF(D1058="00",L1058,VLOOKUP(H1058,district_latlong_lookup!$A$1:$F$439,6,FALSE)),0)</f>
        <v>0</v>
      </c>
      <c r="K1058">
        <f>VLOOKUP(E1058&amp;"*",state_latlong_lookup!$A$1:$D$56,3,FALSE)</f>
        <v>36.17</v>
      </c>
      <c r="L1058">
        <f>VLOOKUP(E1058&amp;"*",state_latlong_lookup!$A$1:$D$56,4,FALSE)</f>
        <v>-119.7462</v>
      </c>
      <c r="M1058">
        <v>200</v>
      </c>
      <c r="N1058" t="str">
        <f t="shared" si="32"/>
        <v>Republican</v>
      </c>
      <c r="O1058" t="s">
        <v>426</v>
      </c>
      <c r="P1058">
        <v>0.57199999999999995</v>
      </c>
      <c r="Q1058">
        <v>10000</v>
      </c>
      <c r="R1058" t="s">
        <v>1268</v>
      </c>
    </row>
    <row r="1059" spans="1:18">
      <c r="A1059">
        <v>103</v>
      </c>
      <c r="B1059">
        <f>VLOOKUP(A1059,year_congress_lookup!$A$1:$B$10,2)</f>
        <v>1994</v>
      </c>
      <c r="C1059">
        <v>29311</v>
      </c>
      <c r="D1059" s="1" t="s">
        <v>1798</v>
      </c>
      <c r="E1059" t="s">
        <v>90</v>
      </c>
      <c r="F1059" t="str">
        <f>VLOOKUP(E1059&amp;"*",state_latlong_lookup!$A$1:$D$56,2,FALSE)</f>
        <v>CA</v>
      </c>
      <c r="G1059" t="str">
        <f>VLOOKUP(E1059&amp;"*",state_latlong_lookup!$A$1:$D$56,1,FALSE)</f>
        <v>CALIFORNIA</v>
      </c>
      <c r="H1059" t="str">
        <f t="shared" si="33"/>
        <v>103_CA_11</v>
      </c>
      <c r="I1059">
        <f>IF(B1059=2012,IF(D1059="00",K1059,VLOOKUP(H1059,district_latlong_lookup!$A$1:$F$439,5,FALSE)),0)</f>
        <v>0</v>
      </c>
      <c r="J1059">
        <f>IF(B1059=2012,IF(D1059="00",L1059,VLOOKUP(H1059,district_latlong_lookup!$A$1:$F$439,6,FALSE)),0)</f>
        <v>0</v>
      </c>
      <c r="K1059">
        <f>VLOOKUP(E1059&amp;"*",state_latlong_lookup!$A$1:$D$56,3,FALSE)</f>
        <v>36.17</v>
      </c>
      <c r="L1059">
        <f>VLOOKUP(E1059&amp;"*",state_latlong_lookup!$A$1:$D$56,4,FALSE)</f>
        <v>-119.7462</v>
      </c>
      <c r="M1059">
        <v>200</v>
      </c>
      <c r="N1059" t="str">
        <f t="shared" si="32"/>
        <v>Republican</v>
      </c>
      <c r="O1059" t="s">
        <v>427</v>
      </c>
      <c r="P1059">
        <v>0.52500000000000002</v>
      </c>
      <c r="Q1059">
        <v>1122500</v>
      </c>
    </row>
    <row r="1060" spans="1:18">
      <c r="A1060">
        <v>103</v>
      </c>
      <c r="B1060">
        <f>VLOOKUP(A1060,year_congress_lookup!$A$1:$B$10,2)</f>
        <v>1994</v>
      </c>
      <c r="C1060">
        <v>14837</v>
      </c>
      <c r="D1060" s="1" t="s">
        <v>1799</v>
      </c>
      <c r="E1060" t="s">
        <v>90</v>
      </c>
      <c r="F1060" t="str">
        <f>VLOOKUP(E1060&amp;"*",state_latlong_lookup!$A$1:$D$56,2,FALSE)</f>
        <v>CA</v>
      </c>
      <c r="G1060" t="str">
        <f>VLOOKUP(E1060&amp;"*",state_latlong_lookup!$A$1:$D$56,1,FALSE)</f>
        <v>CALIFORNIA</v>
      </c>
      <c r="H1060" t="str">
        <f t="shared" si="33"/>
        <v>103_CA_12</v>
      </c>
      <c r="I1060">
        <f>IF(B1060=2012,IF(D1060="00",K1060,VLOOKUP(H1060,district_latlong_lookup!$A$1:$F$439,5,FALSE)),0)</f>
        <v>0</v>
      </c>
      <c r="J1060">
        <f>IF(B1060=2012,IF(D1060="00",L1060,VLOOKUP(H1060,district_latlong_lookup!$A$1:$F$439,6,FALSE)),0)</f>
        <v>0</v>
      </c>
      <c r="K1060">
        <f>VLOOKUP(E1060&amp;"*",state_latlong_lookup!$A$1:$D$56,3,FALSE)</f>
        <v>36.17</v>
      </c>
      <c r="L1060">
        <f>VLOOKUP(E1060&amp;"*",state_latlong_lookup!$A$1:$D$56,4,FALSE)</f>
        <v>-119.7462</v>
      </c>
      <c r="M1060">
        <v>100</v>
      </c>
      <c r="N1060" t="str">
        <f t="shared" si="32"/>
        <v>Democrat</v>
      </c>
      <c r="O1060" t="s">
        <v>428</v>
      </c>
      <c r="P1060">
        <v>-0.36399999999999999</v>
      </c>
      <c r="Q1060">
        <v>10000</v>
      </c>
      <c r="R1060" t="s">
        <v>1269</v>
      </c>
    </row>
    <row r="1061" spans="1:18">
      <c r="A1061">
        <v>103</v>
      </c>
      <c r="B1061">
        <f>VLOOKUP(A1061,year_congress_lookup!$A$1:$B$10,2)</f>
        <v>1994</v>
      </c>
      <c r="C1061">
        <v>14053</v>
      </c>
      <c r="D1061" s="1" t="s">
        <v>1800</v>
      </c>
      <c r="E1061" t="s">
        <v>90</v>
      </c>
      <c r="F1061" t="str">
        <f>VLOOKUP(E1061&amp;"*",state_latlong_lookup!$A$1:$D$56,2,FALSE)</f>
        <v>CA</v>
      </c>
      <c r="G1061" t="str">
        <f>VLOOKUP(E1061&amp;"*",state_latlong_lookup!$A$1:$D$56,1,FALSE)</f>
        <v>CALIFORNIA</v>
      </c>
      <c r="H1061" t="str">
        <f t="shared" si="33"/>
        <v>103_CA_13</v>
      </c>
      <c r="I1061">
        <f>IF(B1061=2012,IF(D1061="00",K1061,VLOOKUP(H1061,district_latlong_lookup!$A$1:$F$439,5,FALSE)),0)</f>
        <v>0</v>
      </c>
      <c r="J1061">
        <f>IF(B1061=2012,IF(D1061="00",L1061,VLOOKUP(H1061,district_latlong_lookup!$A$1:$F$439,6,FALSE)),0)</f>
        <v>0</v>
      </c>
      <c r="K1061">
        <f>VLOOKUP(E1061&amp;"*",state_latlong_lookup!$A$1:$D$56,3,FALSE)</f>
        <v>36.17</v>
      </c>
      <c r="L1061">
        <f>VLOOKUP(E1061&amp;"*",state_latlong_lookup!$A$1:$D$56,4,FALSE)</f>
        <v>-119.7462</v>
      </c>
      <c r="M1061">
        <v>100</v>
      </c>
      <c r="N1061" t="str">
        <f t="shared" si="32"/>
        <v>Democrat</v>
      </c>
      <c r="O1061" t="s">
        <v>109</v>
      </c>
      <c r="P1061">
        <v>-0.64600000000000002</v>
      </c>
      <c r="Q1061">
        <v>935000</v>
      </c>
      <c r="R1061" t="s">
        <v>1270</v>
      </c>
    </row>
    <row r="1062" spans="1:18">
      <c r="A1062">
        <v>103</v>
      </c>
      <c r="B1062">
        <f>VLOOKUP(A1062,year_congress_lookup!$A$1:$B$10,2)</f>
        <v>1994</v>
      </c>
      <c r="C1062">
        <v>29312</v>
      </c>
      <c r="D1062" s="1" t="s">
        <v>1801</v>
      </c>
      <c r="E1062" t="s">
        <v>90</v>
      </c>
      <c r="F1062" t="str">
        <f>VLOOKUP(E1062&amp;"*",state_latlong_lookup!$A$1:$D$56,2,FALSE)</f>
        <v>CA</v>
      </c>
      <c r="G1062" t="str">
        <f>VLOOKUP(E1062&amp;"*",state_latlong_lookup!$A$1:$D$56,1,FALSE)</f>
        <v>CALIFORNIA</v>
      </c>
      <c r="H1062" t="str">
        <f t="shared" si="33"/>
        <v>103_CA_14</v>
      </c>
      <c r="I1062">
        <f>IF(B1062=2012,IF(D1062="00",K1062,VLOOKUP(H1062,district_latlong_lookup!$A$1:$F$439,5,FALSE)),0)</f>
        <v>0</v>
      </c>
      <c r="J1062">
        <f>IF(B1062=2012,IF(D1062="00",L1062,VLOOKUP(H1062,district_latlong_lookup!$A$1:$F$439,6,FALSE)),0)</f>
        <v>0</v>
      </c>
      <c r="K1062">
        <f>VLOOKUP(E1062&amp;"*",state_latlong_lookup!$A$1:$D$56,3,FALSE)</f>
        <v>36.17</v>
      </c>
      <c r="L1062">
        <f>VLOOKUP(E1062&amp;"*",state_latlong_lookup!$A$1:$D$56,4,FALSE)</f>
        <v>-119.7462</v>
      </c>
      <c r="M1062">
        <v>100</v>
      </c>
      <c r="N1062" t="str">
        <f t="shared" si="32"/>
        <v>Democrat</v>
      </c>
      <c r="O1062" t="s">
        <v>429</v>
      </c>
      <c r="P1062">
        <v>-0.39900000000000002</v>
      </c>
      <c r="Q1062">
        <v>10000</v>
      </c>
      <c r="R1062" t="s">
        <v>1271</v>
      </c>
    </row>
    <row r="1063" spans="1:18">
      <c r="A1063">
        <v>103</v>
      </c>
      <c r="B1063">
        <f>VLOOKUP(A1063,year_congress_lookup!$A$1:$B$10,2)</f>
        <v>1994</v>
      </c>
      <c r="C1063">
        <v>14257</v>
      </c>
      <c r="D1063" s="1" t="s">
        <v>1802</v>
      </c>
      <c r="E1063" t="s">
        <v>90</v>
      </c>
      <c r="F1063" t="str">
        <f>VLOOKUP(E1063&amp;"*",state_latlong_lookup!$A$1:$D$56,2,FALSE)</f>
        <v>CA</v>
      </c>
      <c r="G1063" t="str">
        <f>VLOOKUP(E1063&amp;"*",state_latlong_lookup!$A$1:$D$56,1,FALSE)</f>
        <v>CALIFORNIA</v>
      </c>
      <c r="H1063" t="str">
        <f t="shared" si="33"/>
        <v>103_CA_15</v>
      </c>
      <c r="I1063">
        <f>IF(B1063=2012,IF(D1063="00",K1063,VLOOKUP(H1063,district_latlong_lookup!$A$1:$F$439,5,FALSE)),0)</f>
        <v>0</v>
      </c>
      <c r="J1063">
        <f>IF(B1063=2012,IF(D1063="00",L1063,VLOOKUP(H1063,district_latlong_lookup!$A$1:$F$439,6,FALSE)),0)</f>
        <v>0</v>
      </c>
      <c r="K1063">
        <f>VLOOKUP(E1063&amp;"*",state_latlong_lookup!$A$1:$D$56,3,FALSE)</f>
        <v>36.17</v>
      </c>
      <c r="L1063">
        <f>VLOOKUP(E1063&amp;"*",state_latlong_lookup!$A$1:$D$56,4,FALSE)</f>
        <v>-119.7462</v>
      </c>
      <c r="M1063">
        <v>100</v>
      </c>
      <c r="N1063" t="str">
        <f t="shared" si="32"/>
        <v>Democrat</v>
      </c>
      <c r="O1063" t="s">
        <v>430</v>
      </c>
      <c r="P1063">
        <v>-0.503</v>
      </c>
      <c r="Q1063">
        <v>356500</v>
      </c>
      <c r="R1063" t="s">
        <v>1272</v>
      </c>
    </row>
    <row r="1064" spans="1:18">
      <c r="A1064">
        <v>103</v>
      </c>
      <c r="B1064">
        <f>VLOOKUP(A1064,year_congress_lookup!$A$1:$B$10,2)</f>
        <v>1994</v>
      </c>
      <c r="C1064">
        <v>10583</v>
      </c>
      <c r="D1064" s="1" t="s">
        <v>1803</v>
      </c>
      <c r="E1064" t="s">
        <v>90</v>
      </c>
      <c r="F1064" t="str">
        <f>VLOOKUP(E1064&amp;"*",state_latlong_lookup!$A$1:$D$56,2,FALSE)</f>
        <v>CA</v>
      </c>
      <c r="G1064" t="str">
        <f>VLOOKUP(E1064&amp;"*",state_latlong_lookup!$A$1:$D$56,1,FALSE)</f>
        <v>CALIFORNIA</v>
      </c>
      <c r="H1064" t="str">
        <f t="shared" si="33"/>
        <v>103_CA_16</v>
      </c>
      <c r="I1064">
        <f>IF(B1064=2012,IF(D1064="00",K1064,VLOOKUP(H1064,district_latlong_lookup!$A$1:$F$439,5,FALSE)),0)</f>
        <v>0</v>
      </c>
      <c r="J1064">
        <f>IF(B1064=2012,IF(D1064="00",L1064,VLOOKUP(H1064,district_latlong_lookup!$A$1:$F$439,6,FALSE)),0)</f>
        <v>0</v>
      </c>
      <c r="K1064">
        <f>VLOOKUP(E1064&amp;"*",state_latlong_lookup!$A$1:$D$56,3,FALSE)</f>
        <v>36.17</v>
      </c>
      <c r="L1064">
        <f>VLOOKUP(E1064&amp;"*",state_latlong_lookup!$A$1:$D$56,4,FALSE)</f>
        <v>-119.7462</v>
      </c>
      <c r="M1064">
        <v>100</v>
      </c>
      <c r="N1064" t="str">
        <f t="shared" si="32"/>
        <v>Democrat</v>
      </c>
      <c r="O1064" t="s">
        <v>431</v>
      </c>
      <c r="P1064">
        <v>-0.55800000000000005</v>
      </c>
      <c r="Q1064">
        <v>1043000</v>
      </c>
    </row>
    <row r="1065" spans="1:18">
      <c r="A1065">
        <v>103</v>
      </c>
      <c r="B1065">
        <f>VLOOKUP(A1065,year_congress_lookup!$A$1:$B$10,2)</f>
        <v>1994</v>
      </c>
      <c r="C1065">
        <v>29313</v>
      </c>
      <c r="D1065" s="1" t="s">
        <v>1804</v>
      </c>
      <c r="E1065" t="s">
        <v>90</v>
      </c>
      <c r="F1065" t="str">
        <f>VLOOKUP(E1065&amp;"*",state_latlong_lookup!$A$1:$D$56,2,FALSE)</f>
        <v>CA</v>
      </c>
      <c r="G1065" t="str">
        <f>VLOOKUP(E1065&amp;"*",state_latlong_lookup!$A$1:$D$56,1,FALSE)</f>
        <v>CALIFORNIA</v>
      </c>
      <c r="H1065" t="str">
        <f t="shared" si="33"/>
        <v>103_CA_17</v>
      </c>
      <c r="I1065">
        <f>IF(B1065=2012,IF(D1065="00",K1065,VLOOKUP(H1065,district_latlong_lookup!$A$1:$F$439,5,FALSE)),0)</f>
        <v>0</v>
      </c>
      <c r="J1065">
        <f>IF(B1065=2012,IF(D1065="00",L1065,VLOOKUP(H1065,district_latlong_lookup!$A$1:$F$439,6,FALSE)),0)</f>
        <v>0</v>
      </c>
      <c r="K1065">
        <f>VLOOKUP(E1065&amp;"*",state_latlong_lookup!$A$1:$D$56,3,FALSE)</f>
        <v>36.17</v>
      </c>
      <c r="L1065">
        <f>VLOOKUP(E1065&amp;"*",state_latlong_lookup!$A$1:$D$56,4,FALSE)</f>
        <v>-119.7462</v>
      </c>
      <c r="M1065">
        <v>100</v>
      </c>
      <c r="N1065" t="str">
        <f t="shared" si="32"/>
        <v>Democrat</v>
      </c>
      <c r="O1065" t="s">
        <v>432</v>
      </c>
      <c r="P1065">
        <v>-0.40899999999999997</v>
      </c>
      <c r="Q1065">
        <v>778000</v>
      </c>
      <c r="R1065" t="s">
        <v>1273</v>
      </c>
    </row>
    <row r="1066" spans="1:18">
      <c r="A1066">
        <v>103</v>
      </c>
      <c r="B1066">
        <f>VLOOKUP(A1066,year_congress_lookup!$A$1:$B$10,2)</f>
        <v>1994</v>
      </c>
      <c r="C1066">
        <v>15635</v>
      </c>
      <c r="D1066" s="1" t="s">
        <v>1805</v>
      </c>
      <c r="E1066" t="s">
        <v>90</v>
      </c>
      <c r="F1066" t="str">
        <f>VLOOKUP(E1066&amp;"*",state_latlong_lookup!$A$1:$D$56,2,FALSE)</f>
        <v>CA</v>
      </c>
      <c r="G1066" t="str">
        <f>VLOOKUP(E1066&amp;"*",state_latlong_lookup!$A$1:$D$56,1,FALSE)</f>
        <v>CALIFORNIA</v>
      </c>
      <c r="H1066" t="str">
        <f t="shared" si="33"/>
        <v>103_CA_18</v>
      </c>
      <c r="I1066">
        <f>IF(B1066=2012,IF(D1066="00",K1066,VLOOKUP(H1066,district_latlong_lookup!$A$1:$F$439,5,FALSE)),0)</f>
        <v>0</v>
      </c>
      <c r="J1066">
        <f>IF(B1066=2012,IF(D1066="00",L1066,VLOOKUP(H1066,district_latlong_lookup!$A$1:$F$439,6,FALSE)),0)</f>
        <v>0</v>
      </c>
      <c r="K1066">
        <f>VLOOKUP(E1066&amp;"*",state_latlong_lookup!$A$1:$D$56,3,FALSE)</f>
        <v>36.17</v>
      </c>
      <c r="L1066">
        <f>VLOOKUP(E1066&amp;"*",state_latlong_lookup!$A$1:$D$56,4,FALSE)</f>
        <v>-119.7462</v>
      </c>
      <c r="M1066">
        <v>100</v>
      </c>
      <c r="N1066" t="str">
        <f t="shared" si="32"/>
        <v>Democrat</v>
      </c>
      <c r="O1066" t="s">
        <v>433</v>
      </c>
      <c r="P1066">
        <v>-6.9000000000000006E-2</v>
      </c>
      <c r="Q1066">
        <v>590000</v>
      </c>
      <c r="R1066" t="s">
        <v>1274</v>
      </c>
    </row>
    <row r="1067" spans="1:18">
      <c r="A1067">
        <v>103</v>
      </c>
      <c r="B1067">
        <f>VLOOKUP(A1067,year_congress_lookup!$A$1:$B$10,2)</f>
        <v>1994</v>
      </c>
      <c r="C1067">
        <v>15032</v>
      </c>
      <c r="D1067" s="1" t="s">
        <v>1806</v>
      </c>
      <c r="E1067" t="s">
        <v>90</v>
      </c>
      <c r="F1067" t="str">
        <f>VLOOKUP(E1067&amp;"*",state_latlong_lookup!$A$1:$D$56,2,FALSE)</f>
        <v>CA</v>
      </c>
      <c r="G1067" t="str">
        <f>VLOOKUP(E1067&amp;"*",state_latlong_lookup!$A$1:$D$56,1,FALSE)</f>
        <v>CALIFORNIA</v>
      </c>
      <c r="H1067" t="str">
        <f t="shared" si="33"/>
        <v>103_CA_19</v>
      </c>
      <c r="I1067">
        <f>IF(B1067=2012,IF(D1067="00",K1067,VLOOKUP(H1067,district_latlong_lookup!$A$1:$F$439,5,FALSE)),0)</f>
        <v>0</v>
      </c>
      <c r="J1067">
        <f>IF(B1067=2012,IF(D1067="00",L1067,VLOOKUP(H1067,district_latlong_lookup!$A$1:$F$439,6,FALSE)),0)</f>
        <v>0</v>
      </c>
      <c r="K1067">
        <f>VLOOKUP(E1067&amp;"*",state_latlong_lookup!$A$1:$D$56,3,FALSE)</f>
        <v>36.17</v>
      </c>
      <c r="L1067">
        <f>VLOOKUP(E1067&amp;"*",state_latlong_lookup!$A$1:$D$56,4,FALSE)</f>
        <v>-119.7462</v>
      </c>
      <c r="M1067">
        <v>100</v>
      </c>
      <c r="N1067" t="str">
        <f t="shared" si="32"/>
        <v>Democrat</v>
      </c>
      <c r="O1067" t="s">
        <v>434</v>
      </c>
      <c r="P1067">
        <v>-0.14699999999999999</v>
      </c>
      <c r="Q1067">
        <v>1448500</v>
      </c>
      <c r="R1067" t="s">
        <v>1275</v>
      </c>
    </row>
    <row r="1068" spans="1:18">
      <c r="A1068">
        <v>103</v>
      </c>
      <c r="B1068">
        <f>VLOOKUP(A1068,year_congress_lookup!$A$1:$B$10,2)</f>
        <v>1994</v>
      </c>
      <c r="C1068">
        <v>29105</v>
      </c>
      <c r="D1068" s="1" t="s">
        <v>1807</v>
      </c>
      <c r="E1068" t="s">
        <v>90</v>
      </c>
      <c r="F1068" t="str">
        <f>VLOOKUP(E1068&amp;"*",state_latlong_lookup!$A$1:$D$56,2,FALSE)</f>
        <v>CA</v>
      </c>
      <c r="G1068" t="str">
        <f>VLOOKUP(E1068&amp;"*",state_latlong_lookup!$A$1:$D$56,1,FALSE)</f>
        <v>CALIFORNIA</v>
      </c>
      <c r="H1068" t="str">
        <f t="shared" si="33"/>
        <v>103_CA_20</v>
      </c>
      <c r="I1068">
        <f>IF(B1068=2012,IF(D1068="00",K1068,VLOOKUP(H1068,district_latlong_lookup!$A$1:$F$439,5,FALSE)),0)</f>
        <v>0</v>
      </c>
      <c r="J1068">
        <f>IF(B1068=2012,IF(D1068="00",L1068,VLOOKUP(H1068,district_latlong_lookup!$A$1:$F$439,6,FALSE)),0)</f>
        <v>0</v>
      </c>
      <c r="K1068">
        <f>VLOOKUP(E1068&amp;"*",state_latlong_lookup!$A$1:$D$56,3,FALSE)</f>
        <v>36.17</v>
      </c>
      <c r="L1068">
        <f>VLOOKUP(E1068&amp;"*",state_latlong_lookup!$A$1:$D$56,4,FALSE)</f>
        <v>-119.7462</v>
      </c>
      <c r="M1068">
        <v>100</v>
      </c>
      <c r="N1068" t="str">
        <f t="shared" si="32"/>
        <v>Democrat</v>
      </c>
      <c r="O1068" t="s">
        <v>435</v>
      </c>
      <c r="P1068">
        <v>-0.182</v>
      </c>
      <c r="Q1068">
        <v>677000</v>
      </c>
      <c r="R1068" t="s">
        <v>1276</v>
      </c>
    </row>
    <row r="1069" spans="1:18">
      <c r="A1069">
        <v>103</v>
      </c>
      <c r="B1069">
        <f>VLOOKUP(A1069,year_congress_lookup!$A$1:$B$10,2)</f>
        <v>1994</v>
      </c>
      <c r="C1069">
        <v>14669</v>
      </c>
      <c r="D1069" s="1" t="s">
        <v>1808</v>
      </c>
      <c r="E1069" t="s">
        <v>90</v>
      </c>
      <c r="F1069" t="str">
        <f>VLOOKUP(E1069&amp;"*",state_latlong_lookup!$A$1:$D$56,2,FALSE)</f>
        <v>CA</v>
      </c>
      <c r="G1069" t="str">
        <f>VLOOKUP(E1069&amp;"*",state_latlong_lookup!$A$1:$D$56,1,FALSE)</f>
        <v>CALIFORNIA</v>
      </c>
      <c r="H1069" t="str">
        <f t="shared" si="33"/>
        <v>103_CA_21</v>
      </c>
      <c r="I1069">
        <f>IF(B1069=2012,IF(D1069="00",K1069,VLOOKUP(H1069,district_latlong_lookup!$A$1:$F$439,5,FALSE)),0)</f>
        <v>0</v>
      </c>
      <c r="J1069">
        <f>IF(B1069=2012,IF(D1069="00",L1069,VLOOKUP(H1069,district_latlong_lookup!$A$1:$F$439,6,FALSE)),0)</f>
        <v>0</v>
      </c>
      <c r="K1069">
        <f>VLOOKUP(E1069&amp;"*",state_latlong_lookup!$A$1:$D$56,3,FALSE)</f>
        <v>36.17</v>
      </c>
      <c r="L1069">
        <f>VLOOKUP(E1069&amp;"*",state_latlong_lookup!$A$1:$D$56,4,FALSE)</f>
        <v>-119.7462</v>
      </c>
      <c r="M1069">
        <v>200</v>
      </c>
      <c r="N1069" t="str">
        <f t="shared" si="32"/>
        <v>Republican</v>
      </c>
      <c r="O1069" t="s">
        <v>436</v>
      </c>
      <c r="P1069">
        <v>0.4</v>
      </c>
      <c r="Q1069">
        <v>1398500</v>
      </c>
    </row>
    <row r="1070" spans="1:18">
      <c r="A1070">
        <v>103</v>
      </c>
      <c r="B1070">
        <f>VLOOKUP(A1070,year_congress_lookup!$A$1:$B$10,2)</f>
        <v>1994</v>
      </c>
      <c r="C1070">
        <v>29314</v>
      </c>
      <c r="D1070" s="1" t="s">
        <v>1809</v>
      </c>
      <c r="E1070" t="s">
        <v>90</v>
      </c>
      <c r="F1070" t="str">
        <f>VLOOKUP(E1070&amp;"*",state_latlong_lookup!$A$1:$D$56,2,FALSE)</f>
        <v>CA</v>
      </c>
      <c r="G1070" t="str">
        <f>VLOOKUP(E1070&amp;"*",state_latlong_lookup!$A$1:$D$56,1,FALSE)</f>
        <v>CALIFORNIA</v>
      </c>
      <c r="H1070" t="str">
        <f t="shared" si="33"/>
        <v>103_CA_22</v>
      </c>
      <c r="I1070">
        <f>IF(B1070=2012,IF(D1070="00",K1070,VLOOKUP(H1070,district_latlong_lookup!$A$1:$F$439,5,FALSE)),0)</f>
        <v>0</v>
      </c>
      <c r="J1070">
        <f>IF(B1070=2012,IF(D1070="00",L1070,VLOOKUP(H1070,district_latlong_lookup!$A$1:$F$439,6,FALSE)),0)</f>
        <v>0</v>
      </c>
      <c r="K1070">
        <f>VLOOKUP(E1070&amp;"*",state_latlong_lookup!$A$1:$D$56,3,FALSE)</f>
        <v>36.17</v>
      </c>
      <c r="L1070">
        <f>VLOOKUP(E1070&amp;"*",state_latlong_lookup!$A$1:$D$56,4,FALSE)</f>
        <v>-119.7462</v>
      </c>
      <c r="M1070">
        <v>200</v>
      </c>
      <c r="N1070" t="str">
        <f t="shared" si="32"/>
        <v>Republican</v>
      </c>
      <c r="O1070" t="s">
        <v>437</v>
      </c>
      <c r="P1070">
        <v>0.36699999999999999</v>
      </c>
      <c r="Q1070">
        <v>10000</v>
      </c>
      <c r="R1070" t="s">
        <v>1277</v>
      </c>
    </row>
    <row r="1071" spans="1:18">
      <c r="A1071">
        <v>103</v>
      </c>
      <c r="B1071">
        <f>VLOOKUP(A1071,year_congress_lookup!$A$1:$B$10,2)</f>
        <v>1994</v>
      </c>
      <c r="C1071">
        <v>15413</v>
      </c>
      <c r="D1071" s="1" t="s">
        <v>1810</v>
      </c>
      <c r="E1071" t="s">
        <v>90</v>
      </c>
      <c r="F1071" t="str">
        <f>VLOOKUP(E1071&amp;"*",state_latlong_lookup!$A$1:$D$56,2,FALSE)</f>
        <v>CA</v>
      </c>
      <c r="G1071" t="str">
        <f>VLOOKUP(E1071&amp;"*",state_latlong_lookup!$A$1:$D$56,1,FALSE)</f>
        <v>CALIFORNIA</v>
      </c>
      <c r="H1071" t="str">
        <f t="shared" si="33"/>
        <v>103_CA_23</v>
      </c>
      <c r="I1071">
        <f>IF(B1071=2012,IF(D1071="00",K1071,VLOOKUP(H1071,district_latlong_lookup!$A$1:$F$439,5,FALSE)),0)</f>
        <v>0</v>
      </c>
      <c r="J1071">
        <f>IF(B1071=2012,IF(D1071="00",L1071,VLOOKUP(H1071,district_latlong_lookup!$A$1:$F$439,6,FALSE)),0)</f>
        <v>0</v>
      </c>
      <c r="K1071">
        <f>VLOOKUP(E1071&amp;"*",state_latlong_lookup!$A$1:$D$56,3,FALSE)</f>
        <v>36.17</v>
      </c>
      <c r="L1071">
        <f>VLOOKUP(E1071&amp;"*",state_latlong_lookup!$A$1:$D$56,4,FALSE)</f>
        <v>-119.7462</v>
      </c>
      <c r="M1071">
        <v>200</v>
      </c>
      <c r="N1071" t="str">
        <f t="shared" si="32"/>
        <v>Republican</v>
      </c>
      <c r="O1071" t="s">
        <v>438</v>
      </c>
      <c r="P1071">
        <v>0.46300000000000002</v>
      </c>
      <c r="Q1071">
        <v>7555000</v>
      </c>
      <c r="R1071" t="s">
        <v>1278</v>
      </c>
    </row>
    <row r="1072" spans="1:18">
      <c r="A1072">
        <v>103</v>
      </c>
      <c r="B1072">
        <f>VLOOKUP(A1072,year_congress_lookup!$A$1:$B$10,2)</f>
        <v>1994</v>
      </c>
      <c r="C1072">
        <v>14405</v>
      </c>
      <c r="D1072" s="1" t="s">
        <v>1811</v>
      </c>
      <c r="E1072" t="s">
        <v>90</v>
      </c>
      <c r="F1072" t="str">
        <f>VLOOKUP(E1072&amp;"*",state_latlong_lookup!$A$1:$D$56,2,FALSE)</f>
        <v>CA</v>
      </c>
      <c r="G1072" t="str">
        <f>VLOOKUP(E1072&amp;"*",state_latlong_lookup!$A$1:$D$56,1,FALSE)</f>
        <v>CALIFORNIA</v>
      </c>
      <c r="H1072" t="str">
        <f t="shared" si="33"/>
        <v>103_CA_24</v>
      </c>
      <c r="I1072">
        <f>IF(B1072=2012,IF(D1072="00",K1072,VLOOKUP(H1072,district_latlong_lookup!$A$1:$F$439,5,FALSE)),0)</f>
        <v>0</v>
      </c>
      <c r="J1072">
        <f>IF(B1072=2012,IF(D1072="00",L1072,VLOOKUP(H1072,district_latlong_lookup!$A$1:$F$439,6,FALSE)),0)</f>
        <v>0</v>
      </c>
      <c r="K1072">
        <f>VLOOKUP(E1072&amp;"*",state_latlong_lookup!$A$1:$D$56,3,FALSE)</f>
        <v>36.17</v>
      </c>
      <c r="L1072">
        <f>VLOOKUP(E1072&amp;"*",state_latlong_lookup!$A$1:$D$56,4,FALSE)</f>
        <v>-119.7462</v>
      </c>
      <c r="M1072">
        <v>100</v>
      </c>
      <c r="N1072" t="str">
        <f t="shared" si="32"/>
        <v>Democrat</v>
      </c>
      <c r="O1072" t="s">
        <v>439</v>
      </c>
      <c r="P1072">
        <v>-0.38700000000000001</v>
      </c>
      <c r="Q1072">
        <v>1372500</v>
      </c>
      <c r="R1072" t="s">
        <v>1279</v>
      </c>
    </row>
    <row r="1073" spans="1:18">
      <c r="A1073">
        <v>103</v>
      </c>
      <c r="B1073">
        <f>VLOOKUP(A1073,year_congress_lookup!$A$1:$B$10,2)</f>
        <v>1994</v>
      </c>
      <c r="C1073">
        <v>29315</v>
      </c>
      <c r="D1073" s="1" t="s">
        <v>1812</v>
      </c>
      <c r="E1073" t="s">
        <v>90</v>
      </c>
      <c r="F1073" t="str">
        <f>VLOOKUP(E1073&amp;"*",state_latlong_lookup!$A$1:$D$56,2,FALSE)</f>
        <v>CA</v>
      </c>
      <c r="G1073" t="str">
        <f>VLOOKUP(E1073&amp;"*",state_latlong_lookup!$A$1:$D$56,1,FALSE)</f>
        <v>CALIFORNIA</v>
      </c>
      <c r="H1073" t="str">
        <f t="shared" si="33"/>
        <v>103_CA_25</v>
      </c>
      <c r="I1073">
        <f>IF(B1073=2012,IF(D1073="00",K1073,VLOOKUP(H1073,district_latlong_lookup!$A$1:$F$439,5,FALSE)),0)</f>
        <v>0</v>
      </c>
      <c r="J1073">
        <f>IF(B1073=2012,IF(D1073="00",L1073,VLOOKUP(H1073,district_latlong_lookup!$A$1:$F$439,6,FALSE)),0)</f>
        <v>0</v>
      </c>
      <c r="K1073">
        <f>VLOOKUP(E1073&amp;"*",state_latlong_lookup!$A$1:$D$56,3,FALSE)</f>
        <v>36.17</v>
      </c>
      <c r="L1073">
        <f>VLOOKUP(E1073&amp;"*",state_latlong_lookup!$A$1:$D$56,4,FALSE)</f>
        <v>-119.7462</v>
      </c>
      <c r="M1073">
        <v>200</v>
      </c>
      <c r="N1073" t="str">
        <f t="shared" si="32"/>
        <v>Republican</v>
      </c>
      <c r="O1073" t="s">
        <v>440</v>
      </c>
      <c r="P1073">
        <v>0.502</v>
      </c>
      <c r="Q1073">
        <v>12957500</v>
      </c>
      <c r="R1073" t="s">
        <v>1280</v>
      </c>
    </row>
    <row r="1074" spans="1:18">
      <c r="A1074">
        <v>103</v>
      </c>
      <c r="B1074">
        <f>VLOOKUP(A1074,year_congress_lookup!$A$1:$B$10,2)</f>
        <v>1994</v>
      </c>
      <c r="C1074">
        <v>15005</v>
      </c>
      <c r="D1074" s="1" t="s">
        <v>1813</v>
      </c>
      <c r="E1074" t="s">
        <v>90</v>
      </c>
      <c r="F1074" t="str">
        <f>VLOOKUP(E1074&amp;"*",state_latlong_lookup!$A$1:$D$56,2,FALSE)</f>
        <v>CA</v>
      </c>
      <c r="G1074" t="str">
        <f>VLOOKUP(E1074&amp;"*",state_latlong_lookup!$A$1:$D$56,1,FALSE)</f>
        <v>CALIFORNIA</v>
      </c>
      <c r="H1074" t="str">
        <f t="shared" si="33"/>
        <v>103_CA_26</v>
      </c>
      <c r="I1074">
        <f>IF(B1074=2012,IF(D1074="00",K1074,VLOOKUP(H1074,district_latlong_lookup!$A$1:$F$439,5,FALSE)),0)</f>
        <v>0</v>
      </c>
      <c r="J1074">
        <f>IF(B1074=2012,IF(D1074="00",L1074,VLOOKUP(H1074,district_latlong_lookup!$A$1:$F$439,6,FALSE)),0)</f>
        <v>0</v>
      </c>
      <c r="K1074">
        <f>VLOOKUP(E1074&amp;"*",state_latlong_lookup!$A$1:$D$56,3,FALSE)</f>
        <v>36.17</v>
      </c>
      <c r="L1074">
        <f>VLOOKUP(E1074&amp;"*",state_latlong_lookup!$A$1:$D$56,4,FALSE)</f>
        <v>-119.7462</v>
      </c>
      <c r="M1074">
        <v>100</v>
      </c>
      <c r="N1074" t="str">
        <f t="shared" si="32"/>
        <v>Democrat</v>
      </c>
      <c r="O1074" t="s">
        <v>441</v>
      </c>
      <c r="P1074">
        <v>-0.41299999999999998</v>
      </c>
      <c r="Q1074">
        <v>533500</v>
      </c>
    </row>
    <row r="1075" spans="1:18">
      <c r="A1075">
        <v>103</v>
      </c>
      <c r="B1075">
        <f>VLOOKUP(A1075,year_congress_lookup!$A$1:$B$10,2)</f>
        <v>1994</v>
      </c>
      <c r="C1075">
        <v>14040</v>
      </c>
      <c r="D1075" s="1" t="s">
        <v>1814</v>
      </c>
      <c r="E1075" t="s">
        <v>90</v>
      </c>
      <c r="F1075" t="str">
        <f>VLOOKUP(E1075&amp;"*",state_latlong_lookup!$A$1:$D$56,2,FALSE)</f>
        <v>CA</v>
      </c>
      <c r="G1075" t="str">
        <f>VLOOKUP(E1075&amp;"*",state_latlong_lookup!$A$1:$D$56,1,FALSE)</f>
        <v>CALIFORNIA</v>
      </c>
      <c r="H1075" t="str">
        <f t="shared" si="33"/>
        <v>103_CA_27</v>
      </c>
      <c r="I1075">
        <f>IF(B1075=2012,IF(D1075="00",K1075,VLOOKUP(H1075,district_latlong_lookup!$A$1:$F$439,5,FALSE)),0)</f>
        <v>0</v>
      </c>
      <c r="J1075">
        <f>IF(B1075=2012,IF(D1075="00",L1075,VLOOKUP(H1075,district_latlong_lookup!$A$1:$F$439,6,FALSE)),0)</f>
        <v>0</v>
      </c>
      <c r="K1075">
        <f>VLOOKUP(E1075&amp;"*",state_latlong_lookup!$A$1:$D$56,3,FALSE)</f>
        <v>36.17</v>
      </c>
      <c r="L1075">
        <f>VLOOKUP(E1075&amp;"*",state_latlong_lookup!$A$1:$D$56,4,FALSE)</f>
        <v>-119.7462</v>
      </c>
      <c r="M1075">
        <v>200</v>
      </c>
      <c r="N1075" t="str">
        <f t="shared" si="32"/>
        <v>Republican</v>
      </c>
      <c r="O1075" t="s">
        <v>442</v>
      </c>
      <c r="P1075">
        <v>0.52200000000000002</v>
      </c>
      <c r="Q1075">
        <v>10000</v>
      </c>
    </row>
    <row r="1076" spans="1:18">
      <c r="A1076">
        <v>103</v>
      </c>
      <c r="B1076">
        <f>VLOOKUP(A1076,year_congress_lookup!$A$1:$B$10,2)</f>
        <v>1994</v>
      </c>
      <c r="C1076">
        <v>14813</v>
      </c>
      <c r="D1076" s="1" t="s">
        <v>1815</v>
      </c>
      <c r="E1076" t="s">
        <v>90</v>
      </c>
      <c r="F1076" t="str">
        <f>VLOOKUP(E1076&amp;"*",state_latlong_lookup!$A$1:$D$56,2,FALSE)</f>
        <v>CA</v>
      </c>
      <c r="G1076" t="str">
        <f>VLOOKUP(E1076&amp;"*",state_latlong_lookup!$A$1:$D$56,1,FALSE)</f>
        <v>CALIFORNIA</v>
      </c>
      <c r="H1076" t="str">
        <f t="shared" si="33"/>
        <v>103_CA_28</v>
      </c>
      <c r="I1076">
        <f>IF(B1076=2012,IF(D1076="00",K1076,VLOOKUP(H1076,district_latlong_lookup!$A$1:$F$439,5,FALSE)),0)</f>
        <v>0</v>
      </c>
      <c r="J1076">
        <f>IF(B1076=2012,IF(D1076="00",L1076,VLOOKUP(H1076,district_latlong_lookup!$A$1:$F$439,6,FALSE)),0)</f>
        <v>0</v>
      </c>
      <c r="K1076">
        <f>VLOOKUP(E1076&amp;"*",state_latlong_lookup!$A$1:$D$56,3,FALSE)</f>
        <v>36.17</v>
      </c>
      <c r="L1076">
        <f>VLOOKUP(E1076&amp;"*",state_latlong_lookup!$A$1:$D$56,4,FALSE)</f>
        <v>-119.7462</v>
      </c>
      <c r="M1076">
        <v>200</v>
      </c>
      <c r="N1076" t="str">
        <f t="shared" si="32"/>
        <v>Republican</v>
      </c>
      <c r="O1076" t="s">
        <v>443</v>
      </c>
      <c r="P1076">
        <v>0.56999999999999995</v>
      </c>
      <c r="Q1076">
        <v>10000</v>
      </c>
      <c r="R1076" t="s">
        <v>1281</v>
      </c>
    </row>
    <row r="1077" spans="1:18">
      <c r="A1077">
        <v>103</v>
      </c>
      <c r="B1077">
        <f>VLOOKUP(A1077,year_congress_lookup!$A$1:$B$10,2)</f>
        <v>1994</v>
      </c>
      <c r="C1077">
        <v>14280</v>
      </c>
      <c r="D1077" s="1" t="s">
        <v>1816</v>
      </c>
      <c r="E1077" t="s">
        <v>90</v>
      </c>
      <c r="F1077" t="str">
        <f>VLOOKUP(E1077&amp;"*",state_latlong_lookup!$A$1:$D$56,2,FALSE)</f>
        <v>CA</v>
      </c>
      <c r="G1077" t="str">
        <f>VLOOKUP(E1077&amp;"*",state_latlong_lookup!$A$1:$D$56,1,FALSE)</f>
        <v>CALIFORNIA</v>
      </c>
      <c r="H1077" t="str">
        <f t="shared" si="33"/>
        <v>103_CA_29</v>
      </c>
      <c r="I1077">
        <f>IF(B1077=2012,IF(D1077="00",K1077,VLOOKUP(H1077,district_latlong_lookup!$A$1:$F$439,5,FALSE)),0)</f>
        <v>0</v>
      </c>
      <c r="J1077">
        <f>IF(B1077=2012,IF(D1077="00",L1077,VLOOKUP(H1077,district_latlong_lookup!$A$1:$F$439,6,FALSE)),0)</f>
        <v>0</v>
      </c>
      <c r="K1077">
        <f>VLOOKUP(E1077&amp;"*",state_latlong_lookup!$A$1:$D$56,3,FALSE)</f>
        <v>36.17</v>
      </c>
      <c r="L1077">
        <f>VLOOKUP(E1077&amp;"*",state_latlong_lookup!$A$1:$D$56,4,FALSE)</f>
        <v>-119.7462</v>
      </c>
      <c r="M1077">
        <v>100</v>
      </c>
      <c r="N1077" t="str">
        <f t="shared" si="32"/>
        <v>Democrat</v>
      </c>
      <c r="O1077" t="s">
        <v>444</v>
      </c>
      <c r="P1077">
        <v>-0.47699999999999998</v>
      </c>
      <c r="Q1077">
        <v>765500</v>
      </c>
      <c r="R1077" t="s">
        <v>1281</v>
      </c>
    </row>
    <row r="1078" spans="1:18">
      <c r="A1078">
        <v>103</v>
      </c>
      <c r="B1078">
        <f>VLOOKUP(A1078,year_congress_lookup!$A$1:$B$10,2)</f>
        <v>1994</v>
      </c>
      <c r="C1078">
        <v>29316</v>
      </c>
      <c r="D1078" s="1" t="s">
        <v>1817</v>
      </c>
      <c r="E1078" t="s">
        <v>90</v>
      </c>
      <c r="F1078" t="str">
        <f>VLOOKUP(E1078&amp;"*",state_latlong_lookup!$A$1:$D$56,2,FALSE)</f>
        <v>CA</v>
      </c>
      <c r="G1078" t="str">
        <f>VLOOKUP(E1078&amp;"*",state_latlong_lookup!$A$1:$D$56,1,FALSE)</f>
        <v>CALIFORNIA</v>
      </c>
      <c r="H1078" t="str">
        <f t="shared" si="33"/>
        <v>103_CA_30</v>
      </c>
      <c r="I1078">
        <f>IF(B1078=2012,IF(D1078="00",K1078,VLOOKUP(H1078,district_latlong_lookup!$A$1:$F$439,5,FALSE)),0)</f>
        <v>0</v>
      </c>
      <c r="J1078">
        <f>IF(B1078=2012,IF(D1078="00",L1078,VLOOKUP(H1078,district_latlong_lookup!$A$1:$F$439,6,FALSE)),0)</f>
        <v>0</v>
      </c>
      <c r="K1078">
        <f>VLOOKUP(E1078&amp;"*",state_latlong_lookup!$A$1:$D$56,3,FALSE)</f>
        <v>36.17</v>
      </c>
      <c r="L1078">
        <f>VLOOKUP(E1078&amp;"*",state_latlong_lookup!$A$1:$D$56,4,FALSE)</f>
        <v>-119.7462</v>
      </c>
      <c r="M1078">
        <v>100</v>
      </c>
      <c r="N1078" t="str">
        <f t="shared" si="32"/>
        <v>Democrat</v>
      </c>
      <c r="O1078" t="s">
        <v>445</v>
      </c>
      <c r="P1078">
        <v>-0.57499999999999996</v>
      </c>
      <c r="Q1078">
        <v>667500</v>
      </c>
      <c r="R1078" t="s">
        <v>1282</v>
      </c>
    </row>
    <row r="1079" spans="1:18">
      <c r="A1079">
        <v>103</v>
      </c>
      <c r="B1079">
        <f>VLOOKUP(A1079,year_congress_lookup!$A$1:$B$10,2)</f>
        <v>1994</v>
      </c>
      <c r="C1079">
        <v>14879</v>
      </c>
      <c r="D1079" s="1" t="s">
        <v>1818</v>
      </c>
      <c r="E1079" t="s">
        <v>90</v>
      </c>
      <c r="F1079" t="str">
        <f>VLOOKUP(E1079&amp;"*",state_latlong_lookup!$A$1:$D$56,2,FALSE)</f>
        <v>CA</v>
      </c>
      <c r="G1079" t="str">
        <f>VLOOKUP(E1079&amp;"*",state_latlong_lookup!$A$1:$D$56,1,FALSE)</f>
        <v>CALIFORNIA</v>
      </c>
      <c r="H1079" t="str">
        <f t="shared" si="33"/>
        <v>103_CA_31</v>
      </c>
      <c r="I1079">
        <f>IF(B1079=2012,IF(D1079="00",K1079,VLOOKUP(H1079,district_latlong_lookup!$A$1:$F$439,5,FALSE)),0)</f>
        <v>0</v>
      </c>
      <c r="J1079">
        <f>IF(B1079=2012,IF(D1079="00",L1079,VLOOKUP(H1079,district_latlong_lookup!$A$1:$F$439,6,FALSE)),0)</f>
        <v>0</v>
      </c>
      <c r="K1079">
        <f>VLOOKUP(E1079&amp;"*",state_latlong_lookup!$A$1:$D$56,3,FALSE)</f>
        <v>36.17</v>
      </c>
      <c r="L1079">
        <f>VLOOKUP(E1079&amp;"*",state_latlong_lookup!$A$1:$D$56,4,FALSE)</f>
        <v>-119.7462</v>
      </c>
      <c r="M1079">
        <v>100</v>
      </c>
      <c r="N1079" t="str">
        <f t="shared" si="32"/>
        <v>Democrat</v>
      </c>
      <c r="O1079" t="s">
        <v>358</v>
      </c>
      <c r="P1079">
        <v>-0.32200000000000001</v>
      </c>
      <c r="Q1079">
        <v>690500</v>
      </c>
      <c r="R1079" t="s">
        <v>1283</v>
      </c>
    </row>
    <row r="1080" spans="1:18">
      <c r="A1080">
        <v>103</v>
      </c>
      <c r="B1080">
        <f>VLOOKUP(A1080,year_congress_lookup!$A$1:$B$10,2)</f>
        <v>1994</v>
      </c>
      <c r="C1080">
        <v>14620</v>
      </c>
      <c r="D1080" s="1" t="s">
        <v>1819</v>
      </c>
      <c r="E1080" t="s">
        <v>90</v>
      </c>
      <c r="F1080" t="str">
        <f>VLOOKUP(E1080&amp;"*",state_latlong_lookup!$A$1:$D$56,2,FALSE)</f>
        <v>CA</v>
      </c>
      <c r="G1080" t="str">
        <f>VLOOKUP(E1080&amp;"*",state_latlong_lookup!$A$1:$D$56,1,FALSE)</f>
        <v>CALIFORNIA</v>
      </c>
      <c r="H1080" t="str">
        <f t="shared" si="33"/>
        <v>103_CA_32</v>
      </c>
      <c r="I1080">
        <f>IF(B1080=2012,IF(D1080="00",K1080,VLOOKUP(H1080,district_latlong_lookup!$A$1:$F$439,5,FALSE)),0)</f>
        <v>0</v>
      </c>
      <c r="J1080">
        <f>IF(B1080=2012,IF(D1080="00",L1080,VLOOKUP(H1080,district_latlong_lookup!$A$1:$F$439,6,FALSE)),0)</f>
        <v>0</v>
      </c>
      <c r="K1080">
        <f>VLOOKUP(E1080&amp;"*",state_latlong_lookup!$A$1:$D$56,3,FALSE)</f>
        <v>36.17</v>
      </c>
      <c r="L1080">
        <f>VLOOKUP(E1080&amp;"*",state_latlong_lookup!$A$1:$D$56,4,FALSE)</f>
        <v>-119.7462</v>
      </c>
      <c r="M1080">
        <v>100</v>
      </c>
      <c r="N1080" t="str">
        <f t="shared" si="32"/>
        <v>Democrat</v>
      </c>
      <c r="O1080" t="s">
        <v>446</v>
      </c>
      <c r="P1080">
        <v>-0.42799999999999999</v>
      </c>
      <c r="Q1080">
        <v>828000</v>
      </c>
    </row>
    <row r="1081" spans="1:18">
      <c r="A1081">
        <v>103</v>
      </c>
      <c r="B1081">
        <f>VLOOKUP(A1081,year_congress_lookup!$A$1:$B$10,2)</f>
        <v>1994</v>
      </c>
      <c r="C1081">
        <v>29317</v>
      </c>
      <c r="D1081" s="1" t="s">
        <v>1820</v>
      </c>
      <c r="E1081" t="s">
        <v>90</v>
      </c>
      <c r="F1081" t="str">
        <f>VLOOKUP(E1081&amp;"*",state_latlong_lookup!$A$1:$D$56,2,FALSE)</f>
        <v>CA</v>
      </c>
      <c r="G1081" t="str">
        <f>VLOOKUP(E1081&amp;"*",state_latlong_lookup!$A$1:$D$56,1,FALSE)</f>
        <v>CALIFORNIA</v>
      </c>
      <c r="H1081" t="str">
        <f t="shared" si="33"/>
        <v>103_CA_33</v>
      </c>
      <c r="I1081">
        <f>IF(B1081=2012,IF(D1081="00",K1081,VLOOKUP(H1081,district_latlong_lookup!$A$1:$F$439,5,FALSE)),0)</f>
        <v>0</v>
      </c>
      <c r="J1081">
        <f>IF(B1081=2012,IF(D1081="00",L1081,VLOOKUP(H1081,district_latlong_lookup!$A$1:$F$439,6,FALSE)),0)</f>
        <v>0</v>
      </c>
      <c r="K1081">
        <f>VLOOKUP(E1081&amp;"*",state_latlong_lookup!$A$1:$D$56,3,FALSE)</f>
        <v>36.17</v>
      </c>
      <c r="L1081">
        <f>VLOOKUP(E1081&amp;"*",state_latlong_lookup!$A$1:$D$56,4,FALSE)</f>
        <v>-119.7462</v>
      </c>
      <c r="M1081">
        <v>100</v>
      </c>
      <c r="N1081" t="str">
        <f t="shared" si="32"/>
        <v>Democrat</v>
      </c>
      <c r="O1081" t="s">
        <v>447</v>
      </c>
      <c r="P1081">
        <v>-0.52700000000000002</v>
      </c>
      <c r="Q1081">
        <v>710500</v>
      </c>
      <c r="R1081" t="s">
        <v>1284</v>
      </c>
    </row>
    <row r="1082" spans="1:18">
      <c r="A1082">
        <v>103</v>
      </c>
      <c r="B1082">
        <f>VLOOKUP(A1082,year_congress_lookup!$A$1:$B$10,2)</f>
        <v>1994</v>
      </c>
      <c r="C1082">
        <v>15070</v>
      </c>
      <c r="D1082" s="1" t="s">
        <v>1821</v>
      </c>
      <c r="E1082" t="s">
        <v>90</v>
      </c>
      <c r="F1082" t="str">
        <f>VLOOKUP(E1082&amp;"*",state_latlong_lookup!$A$1:$D$56,2,FALSE)</f>
        <v>CA</v>
      </c>
      <c r="G1082" t="str">
        <f>VLOOKUP(E1082&amp;"*",state_latlong_lookup!$A$1:$D$56,1,FALSE)</f>
        <v>CALIFORNIA</v>
      </c>
      <c r="H1082" t="str">
        <f t="shared" si="33"/>
        <v>103_CA_34</v>
      </c>
      <c r="I1082">
        <f>IF(B1082=2012,IF(D1082="00",K1082,VLOOKUP(H1082,district_latlong_lookup!$A$1:$F$439,5,FALSE)),0)</f>
        <v>0</v>
      </c>
      <c r="J1082">
        <f>IF(B1082=2012,IF(D1082="00",L1082,VLOOKUP(H1082,district_latlong_lookup!$A$1:$F$439,6,FALSE)),0)</f>
        <v>0</v>
      </c>
      <c r="K1082">
        <f>VLOOKUP(E1082&amp;"*",state_latlong_lookup!$A$1:$D$56,3,FALSE)</f>
        <v>36.17</v>
      </c>
      <c r="L1082">
        <f>VLOOKUP(E1082&amp;"*",state_latlong_lookup!$A$1:$D$56,4,FALSE)</f>
        <v>-119.7462</v>
      </c>
      <c r="M1082">
        <v>100</v>
      </c>
      <c r="N1082" t="str">
        <f t="shared" si="32"/>
        <v>Democrat</v>
      </c>
      <c r="O1082" t="s">
        <v>448</v>
      </c>
      <c r="P1082">
        <v>-0.49299999999999999</v>
      </c>
      <c r="Q1082">
        <v>10000</v>
      </c>
      <c r="R1082" t="s">
        <v>1285</v>
      </c>
    </row>
    <row r="1083" spans="1:18">
      <c r="A1083">
        <v>103</v>
      </c>
      <c r="B1083">
        <f>VLOOKUP(A1083,year_congress_lookup!$A$1:$B$10,2)</f>
        <v>1994</v>
      </c>
      <c r="C1083">
        <v>29106</v>
      </c>
      <c r="D1083" s="1" t="s">
        <v>1822</v>
      </c>
      <c r="E1083" t="s">
        <v>90</v>
      </c>
      <c r="F1083" t="str">
        <f>VLOOKUP(E1083&amp;"*",state_latlong_lookup!$A$1:$D$56,2,FALSE)</f>
        <v>CA</v>
      </c>
      <c r="G1083" t="str">
        <f>VLOOKUP(E1083&amp;"*",state_latlong_lookup!$A$1:$D$56,1,FALSE)</f>
        <v>CALIFORNIA</v>
      </c>
      <c r="H1083" t="str">
        <f t="shared" si="33"/>
        <v>103_CA_35</v>
      </c>
      <c r="I1083">
        <f>IF(B1083=2012,IF(D1083="00",K1083,VLOOKUP(H1083,district_latlong_lookup!$A$1:$F$439,5,FALSE)),0)</f>
        <v>0</v>
      </c>
      <c r="J1083">
        <f>IF(B1083=2012,IF(D1083="00",L1083,VLOOKUP(H1083,district_latlong_lookup!$A$1:$F$439,6,FALSE)),0)</f>
        <v>0</v>
      </c>
      <c r="K1083">
        <f>VLOOKUP(E1083&amp;"*",state_latlong_lookup!$A$1:$D$56,3,FALSE)</f>
        <v>36.17</v>
      </c>
      <c r="L1083">
        <f>VLOOKUP(E1083&amp;"*",state_latlong_lookup!$A$1:$D$56,4,FALSE)</f>
        <v>-119.7462</v>
      </c>
      <c r="M1083">
        <v>100</v>
      </c>
      <c r="N1083" t="str">
        <f t="shared" si="32"/>
        <v>Democrat</v>
      </c>
      <c r="O1083" t="s">
        <v>449</v>
      </c>
      <c r="P1083">
        <v>-0.70099999999999996</v>
      </c>
      <c r="Q1083">
        <v>2821000</v>
      </c>
      <c r="R1083" t="s">
        <v>1286</v>
      </c>
    </row>
    <row r="1084" spans="1:18">
      <c r="A1084">
        <v>103</v>
      </c>
      <c r="B1084">
        <f>VLOOKUP(A1084,year_congress_lookup!$A$1:$B$10,2)</f>
        <v>1994</v>
      </c>
      <c r="C1084">
        <v>29318</v>
      </c>
      <c r="D1084" s="1" t="s">
        <v>1823</v>
      </c>
      <c r="E1084" t="s">
        <v>90</v>
      </c>
      <c r="F1084" t="str">
        <f>VLOOKUP(E1084&amp;"*",state_latlong_lookup!$A$1:$D$56,2,FALSE)</f>
        <v>CA</v>
      </c>
      <c r="G1084" t="str">
        <f>VLOOKUP(E1084&amp;"*",state_latlong_lookup!$A$1:$D$56,1,FALSE)</f>
        <v>CALIFORNIA</v>
      </c>
      <c r="H1084" t="str">
        <f t="shared" si="33"/>
        <v>103_CA_36</v>
      </c>
      <c r="I1084">
        <f>IF(B1084=2012,IF(D1084="00",K1084,VLOOKUP(H1084,district_latlong_lookup!$A$1:$F$439,5,FALSE)),0)</f>
        <v>0</v>
      </c>
      <c r="J1084">
        <f>IF(B1084=2012,IF(D1084="00",L1084,VLOOKUP(H1084,district_latlong_lookup!$A$1:$F$439,6,FALSE)),0)</f>
        <v>0</v>
      </c>
      <c r="K1084">
        <f>VLOOKUP(E1084&amp;"*",state_latlong_lookup!$A$1:$D$56,3,FALSE)</f>
        <v>36.17</v>
      </c>
      <c r="L1084">
        <f>VLOOKUP(E1084&amp;"*",state_latlong_lookup!$A$1:$D$56,4,FALSE)</f>
        <v>-119.7462</v>
      </c>
      <c r="M1084">
        <v>100</v>
      </c>
      <c r="N1084" t="str">
        <f t="shared" si="32"/>
        <v>Democrat</v>
      </c>
      <c r="O1084" t="s">
        <v>450</v>
      </c>
      <c r="P1084">
        <v>-0.19</v>
      </c>
      <c r="Q1084">
        <v>10000</v>
      </c>
      <c r="R1084" t="s">
        <v>1287</v>
      </c>
    </row>
    <row r="1085" spans="1:18">
      <c r="A1085">
        <v>103</v>
      </c>
      <c r="B1085">
        <f>VLOOKUP(A1085,year_congress_lookup!$A$1:$B$10,2)</f>
        <v>1994</v>
      </c>
      <c r="C1085">
        <v>29319</v>
      </c>
      <c r="D1085" s="1" t="s">
        <v>1824</v>
      </c>
      <c r="E1085" t="s">
        <v>90</v>
      </c>
      <c r="F1085" t="str">
        <f>VLOOKUP(E1085&amp;"*",state_latlong_lookup!$A$1:$D$56,2,FALSE)</f>
        <v>CA</v>
      </c>
      <c r="G1085" t="str">
        <f>VLOOKUP(E1085&amp;"*",state_latlong_lookup!$A$1:$D$56,1,FALSE)</f>
        <v>CALIFORNIA</v>
      </c>
      <c r="H1085" t="str">
        <f t="shared" si="33"/>
        <v>103_CA_37</v>
      </c>
      <c r="I1085">
        <f>IF(B1085=2012,IF(D1085="00",K1085,VLOOKUP(H1085,district_latlong_lookup!$A$1:$F$439,5,FALSE)),0)</f>
        <v>0</v>
      </c>
      <c r="J1085">
        <f>IF(B1085=2012,IF(D1085="00",L1085,VLOOKUP(H1085,district_latlong_lookup!$A$1:$F$439,6,FALSE)),0)</f>
        <v>0</v>
      </c>
      <c r="K1085">
        <f>VLOOKUP(E1085&amp;"*",state_latlong_lookup!$A$1:$D$56,3,FALSE)</f>
        <v>36.17</v>
      </c>
      <c r="L1085">
        <f>VLOOKUP(E1085&amp;"*",state_latlong_lookup!$A$1:$D$56,4,FALSE)</f>
        <v>-119.7462</v>
      </c>
      <c r="M1085">
        <v>100</v>
      </c>
      <c r="N1085" t="str">
        <f t="shared" si="32"/>
        <v>Democrat</v>
      </c>
      <c r="O1085" t="s">
        <v>451</v>
      </c>
      <c r="P1085">
        <v>-0.47599999999999998</v>
      </c>
      <c r="Q1085">
        <v>633500</v>
      </c>
    </row>
    <row r="1086" spans="1:18">
      <c r="A1086">
        <v>103</v>
      </c>
      <c r="B1086">
        <f>VLOOKUP(A1086,year_congress_lookup!$A$1:$B$10,2)</f>
        <v>1994</v>
      </c>
      <c r="C1086">
        <v>29320</v>
      </c>
      <c r="D1086" s="1" t="s">
        <v>1825</v>
      </c>
      <c r="E1086" t="s">
        <v>90</v>
      </c>
      <c r="F1086" t="str">
        <f>VLOOKUP(E1086&amp;"*",state_latlong_lookup!$A$1:$D$56,2,FALSE)</f>
        <v>CA</v>
      </c>
      <c r="G1086" t="str">
        <f>VLOOKUP(E1086&amp;"*",state_latlong_lookup!$A$1:$D$56,1,FALSE)</f>
        <v>CALIFORNIA</v>
      </c>
      <c r="H1086" t="str">
        <f t="shared" si="33"/>
        <v>103_CA_38</v>
      </c>
      <c r="I1086">
        <f>IF(B1086=2012,IF(D1086="00",K1086,VLOOKUP(H1086,district_latlong_lookup!$A$1:$F$439,5,FALSE)),0)</f>
        <v>0</v>
      </c>
      <c r="J1086">
        <f>IF(B1086=2012,IF(D1086="00",L1086,VLOOKUP(H1086,district_latlong_lookup!$A$1:$F$439,6,FALSE)),0)</f>
        <v>0</v>
      </c>
      <c r="K1086">
        <f>VLOOKUP(E1086&amp;"*",state_latlong_lookup!$A$1:$D$56,3,FALSE)</f>
        <v>36.17</v>
      </c>
      <c r="L1086">
        <f>VLOOKUP(E1086&amp;"*",state_latlong_lookup!$A$1:$D$56,4,FALSE)</f>
        <v>-119.7462</v>
      </c>
      <c r="M1086">
        <v>200</v>
      </c>
      <c r="N1086" t="str">
        <f t="shared" si="32"/>
        <v>Republican</v>
      </c>
      <c r="O1086" t="s">
        <v>452</v>
      </c>
      <c r="P1086">
        <v>0.189</v>
      </c>
      <c r="Q1086">
        <v>510500</v>
      </c>
      <c r="R1086" t="s">
        <v>1288</v>
      </c>
    </row>
    <row r="1087" spans="1:18">
      <c r="A1087">
        <v>103</v>
      </c>
      <c r="B1087">
        <f>VLOOKUP(A1087,year_congress_lookup!$A$1:$B$10,2)</f>
        <v>1994</v>
      </c>
      <c r="C1087">
        <v>29321</v>
      </c>
      <c r="D1087" s="1" t="s">
        <v>1826</v>
      </c>
      <c r="E1087" t="s">
        <v>90</v>
      </c>
      <c r="F1087" t="str">
        <f>VLOOKUP(E1087&amp;"*",state_latlong_lookup!$A$1:$D$56,2,FALSE)</f>
        <v>CA</v>
      </c>
      <c r="G1087" t="str">
        <f>VLOOKUP(E1087&amp;"*",state_latlong_lookup!$A$1:$D$56,1,FALSE)</f>
        <v>CALIFORNIA</v>
      </c>
      <c r="H1087" t="str">
        <f t="shared" si="33"/>
        <v>103_CA_39</v>
      </c>
      <c r="I1087">
        <f>IF(B1087=2012,IF(D1087="00",K1087,VLOOKUP(H1087,district_latlong_lookup!$A$1:$F$439,5,FALSE)),0)</f>
        <v>0</v>
      </c>
      <c r="J1087">
        <f>IF(B1087=2012,IF(D1087="00",L1087,VLOOKUP(H1087,district_latlong_lookup!$A$1:$F$439,6,FALSE)),0)</f>
        <v>0</v>
      </c>
      <c r="K1087">
        <f>VLOOKUP(E1087&amp;"*",state_latlong_lookup!$A$1:$D$56,3,FALSE)</f>
        <v>36.17</v>
      </c>
      <c r="L1087">
        <f>VLOOKUP(E1087&amp;"*",state_latlong_lookup!$A$1:$D$56,4,FALSE)</f>
        <v>-119.7462</v>
      </c>
      <c r="M1087">
        <v>200</v>
      </c>
      <c r="N1087" t="str">
        <f t="shared" si="32"/>
        <v>Republican</v>
      </c>
      <c r="O1087" t="s">
        <v>453</v>
      </c>
      <c r="P1087">
        <v>0.86599999999999999</v>
      </c>
      <c r="Q1087">
        <v>10000</v>
      </c>
      <c r="R1087" t="s">
        <v>1289</v>
      </c>
    </row>
    <row r="1088" spans="1:18">
      <c r="A1088">
        <v>103</v>
      </c>
      <c r="B1088">
        <f>VLOOKUP(A1088,year_congress_lookup!$A$1:$B$10,2)</f>
        <v>1994</v>
      </c>
      <c r="C1088">
        <v>14644</v>
      </c>
      <c r="D1088" s="1" t="s">
        <v>1827</v>
      </c>
      <c r="E1088" t="s">
        <v>90</v>
      </c>
      <c r="F1088" t="str">
        <f>VLOOKUP(E1088&amp;"*",state_latlong_lookup!$A$1:$D$56,2,FALSE)</f>
        <v>CA</v>
      </c>
      <c r="G1088" t="str">
        <f>VLOOKUP(E1088&amp;"*",state_latlong_lookup!$A$1:$D$56,1,FALSE)</f>
        <v>CALIFORNIA</v>
      </c>
      <c r="H1088" t="str">
        <f t="shared" si="33"/>
        <v>103_CA_40</v>
      </c>
      <c r="I1088">
        <f>IF(B1088=2012,IF(D1088="00",K1088,VLOOKUP(H1088,district_latlong_lookup!$A$1:$F$439,5,FALSE)),0)</f>
        <v>0</v>
      </c>
      <c r="J1088">
        <f>IF(B1088=2012,IF(D1088="00",L1088,VLOOKUP(H1088,district_latlong_lookup!$A$1:$F$439,6,FALSE)),0)</f>
        <v>0</v>
      </c>
      <c r="K1088">
        <f>VLOOKUP(E1088&amp;"*",state_latlong_lookup!$A$1:$D$56,3,FALSE)</f>
        <v>36.17</v>
      </c>
      <c r="L1088">
        <f>VLOOKUP(E1088&amp;"*",state_latlong_lookup!$A$1:$D$56,4,FALSE)</f>
        <v>-119.7462</v>
      </c>
      <c r="M1088">
        <v>200</v>
      </c>
      <c r="N1088" t="str">
        <f t="shared" si="32"/>
        <v>Republican</v>
      </c>
      <c r="O1088" t="s">
        <v>454</v>
      </c>
      <c r="P1088">
        <v>0.40100000000000002</v>
      </c>
      <c r="Q1088">
        <v>1004000</v>
      </c>
      <c r="R1088" t="s">
        <v>1289</v>
      </c>
    </row>
    <row r="1089" spans="1:18">
      <c r="A1089">
        <v>103</v>
      </c>
      <c r="B1089">
        <f>VLOOKUP(A1089,year_congress_lookup!$A$1:$B$10,2)</f>
        <v>1994</v>
      </c>
      <c r="C1089">
        <v>29322</v>
      </c>
      <c r="D1089" s="1" t="s">
        <v>1828</v>
      </c>
      <c r="E1089" t="s">
        <v>90</v>
      </c>
      <c r="F1089" t="str">
        <f>VLOOKUP(E1089&amp;"*",state_latlong_lookup!$A$1:$D$56,2,FALSE)</f>
        <v>CA</v>
      </c>
      <c r="G1089" t="str">
        <f>VLOOKUP(E1089&amp;"*",state_latlong_lookup!$A$1:$D$56,1,FALSE)</f>
        <v>CALIFORNIA</v>
      </c>
      <c r="H1089" t="str">
        <f t="shared" si="33"/>
        <v>103_CA_41</v>
      </c>
      <c r="I1089">
        <f>IF(B1089=2012,IF(D1089="00",K1089,VLOOKUP(H1089,district_latlong_lookup!$A$1:$F$439,5,FALSE)),0)</f>
        <v>0</v>
      </c>
      <c r="J1089">
        <f>IF(B1089=2012,IF(D1089="00",L1089,VLOOKUP(H1089,district_latlong_lookup!$A$1:$F$439,6,FALSE)),0)</f>
        <v>0</v>
      </c>
      <c r="K1089">
        <f>VLOOKUP(E1089&amp;"*",state_latlong_lookup!$A$1:$D$56,3,FALSE)</f>
        <v>36.17</v>
      </c>
      <c r="L1089">
        <f>VLOOKUP(E1089&amp;"*",state_latlong_lookup!$A$1:$D$56,4,FALSE)</f>
        <v>-119.7462</v>
      </c>
      <c r="M1089">
        <v>200</v>
      </c>
      <c r="N1089" t="str">
        <f t="shared" si="32"/>
        <v>Republican</v>
      </c>
      <c r="O1089" t="s">
        <v>455</v>
      </c>
      <c r="P1089">
        <v>0.432</v>
      </c>
      <c r="Q1089">
        <v>1041000</v>
      </c>
      <c r="R1089" t="s">
        <v>1289</v>
      </c>
    </row>
    <row r="1090" spans="1:18">
      <c r="A1090">
        <v>103</v>
      </c>
      <c r="B1090">
        <f>VLOOKUP(A1090,year_congress_lookup!$A$1:$B$10,2)</f>
        <v>1994</v>
      </c>
      <c r="C1090">
        <v>10573</v>
      </c>
      <c r="D1090" s="1" t="s">
        <v>1829</v>
      </c>
      <c r="E1090" t="s">
        <v>90</v>
      </c>
      <c r="F1090" t="str">
        <f>VLOOKUP(E1090&amp;"*",state_latlong_lookup!$A$1:$D$56,2,FALSE)</f>
        <v>CA</v>
      </c>
      <c r="G1090" t="str">
        <f>VLOOKUP(E1090&amp;"*",state_latlong_lookup!$A$1:$D$56,1,FALSE)</f>
        <v>CALIFORNIA</v>
      </c>
      <c r="H1090" t="str">
        <f t="shared" si="33"/>
        <v>103_CA_42</v>
      </c>
      <c r="I1090">
        <f>IF(B1090=2012,IF(D1090="00",K1090,VLOOKUP(H1090,district_latlong_lookup!$A$1:$F$439,5,FALSE)),0)</f>
        <v>0</v>
      </c>
      <c r="J1090">
        <f>IF(B1090=2012,IF(D1090="00",L1090,VLOOKUP(H1090,district_latlong_lookup!$A$1:$F$439,6,FALSE)),0)</f>
        <v>0</v>
      </c>
      <c r="K1090">
        <f>VLOOKUP(E1090&amp;"*",state_latlong_lookup!$A$1:$D$56,3,FALSE)</f>
        <v>36.17</v>
      </c>
      <c r="L1090">
        <f>VLOOKUP(E1090&amp;"*",state_latlong_lookup!$A$1:$D$56,4,FALSE)</f>
        <v>-119.7462</v>
      </c>
      <c r="M1090">
        <v>100</v>
      </c>
      <c r="N1090" t="str">
        <f t="shared" ref="N1090:N1153" si="34">IF(M1090=100,"Democrat",IF(M1090=200,"Republican",IF(M1090=328,"Independent")))</f>
        <v>Democrat</v>
      </c>
      <c r="O1090" t="s">
        <v>456</v>
      </c>
      <c r="P1090">
        <v>-0.49199999999999999</v>
      </c>
      <c r="Q1090">
        <v>1819000</v>
      </c>
      <c r="R1090" t="s">
        <v>1290</v>
      </c>
    </row>
    <row r="1091" spans="1:18">
      <c r="A1091">
        <v>103</v>
      </c>
      <c r="B1091">
        <f>VLOOKUP(A1091,year_congress_lookup!$A$1:$B$10,2)</f>
        <v>1994</v>
      </c>
      <c r="C1091">
        <v>29323</v>
      </c>
      <c r="D1091" s="1" t="s">
        <v>1830</v>
      </c>
      <c r="E1091" t="s">
        <v>90</v>
      </c>
      <c r="F1091" t="str">
        <f>VLOOKUP(E1091&amp;"*",state_latlong_lookup!$A$1:$D$56,2,FALSE)</f>
        <v>CA</v>
      </c>
      <c r="G1091" t="str">
        <f>VLOOKUP(E1091&amp;"*",state_latlong_lookup!$A$1:$D$56,1,FALSE)</f>
        <v>CALIFORNIA</v>
      </c>
      <c r="H1091" t="str">
        <f t="shared" ref="H1091:H1154" si="35">CONCATENATE(A1091,"_",F1091,"_",D1091)</f>
        <v>103_CA_43</v>
      </c>
      <c r="I1091">
        <f>IF(B1091=2012,IF(D1091="00",K1091,VLOOKUP(H1091,district_latlong_lookup!$A$1:$F$439,5,FALSE)),0)</f>
        <v>0</v>
      </c>
      <c r="J1091">
        <f>IF(B1091=2012,IF(D1091="00",L1091,VLOOKUP(H1091,district_latlong_lookup!$A$1:$F$439,6,FALSE)),0)</f>
        <v>0</v>
      </c>
      <c r="K1091">
        <f>VLOOKUP(E1091&amp;"*",state_latlong_lookup!$A$1:$D$56,3,FALSE)</f>
        <v>36.17</v>
      </c>
      <c r="L1091">
        <f>VLOOKUP(E1091&amp;"*",state_latlong_lookup!$A$1:$D$56,4,FALSE)</f>
        <v>-119.7462</v>
      </c>
      <c r="M1091">
        <v>200</v>
      </c>
      <c r="N1091" t="str">
        <f t="shared" si="34"/>
        <v>Republican</v>
      </c>
      <c r="O1091" t="s">
        <v>457</v>
      </c>
      <c r="P1091">
        <v>0.39500000000000002</v>
      </c>
      <c r="Q1091">
        <v>1723000</v>
      </c>
      <c r="R1091" t="s">
        <v>1291</v>
      </c>
    </row>
    <row r="1092" spans="1:18">
      <c r="A1092">
        <v>103</v>
      </c>
      <c r="B1092">
        <f>VLOOKUP(A1092,year_congress_lookup!$A$1:$B$10,2)</f>
        <v>1994</v>
      </c>
      <c r="C1092">
        <v>15040</v>
      </c>
      <c r="D1092" s="1" t="s">
        <v>1831</v>
      </c>
      <c r="E1092" t="s">
        <v>90</v>
      </c>
      <c r="F1092" t="str">
        <f>VLOOKUP(E1092&amp;"*",state_latlong_lookup!$A$1:$D$56,2,FALSE)</f>
        <v>CA</v>
      </c>
      <c r="G1092" t="str">
        <f>VLOOKUP(E1092&amp;"*",state_latlong_lookup!$A$1:$D$56,1,FALSE)</f>
        <v>CALIFORNIA</v>
      </c>
      <c r="H1092" t="str">
        <f t="shared" si="35"/>
        <v>103_CA_44</v>
      </c>
      <c r="I1092">
        <f>IF(B1092=2012,IF(D1092="00",K1092,VLOOKUP(H1092,district_latlong_lookup!$A$1:$F$439,5,FALSE)),0)</f>
        <v>0</v>
      </c>
      <c r="J1092">
        <f>IF(B1092=2012,IF(D1092="00",L1092,VLOOKUP(H1092,district_latlong_lookup!$A$1:$F$439,6,FALSE)),0)</f>
        <v>0</v>
      </c>
      <c r="K1092">
        <f>VLOOKUP(E1092&amp;"*",state_latlong_lookup!$A$1:$D$56,3,FALSE)</f>
        <v>36.17</v>
      </c>
      <c r="L1092">
        <f>VLOOKUP(E1092&amp;"*",state_latlong_lookup!$A$1:$D$56,4,FALSE)</f>
        <v>-119.7462</v>
      </c>
      <c r="M1092">
        <v>200</v>
      </c>
      <c r="N1092" t="str">
        <f t="shared" si="34"/>
        <v>Republican</v>
      </c>
      <c r="O1092" t="s">
        <v>458</v>
      </c>
      <c r="P1092">
        <v>0.45700000000000002</v>
      </c>
      <c r="Q1092">
        <v>1001000</v>
      </c>
      <c r="R1092" t="s">
        <v>1292</v>
      </c>
    </row>
    <row r="1093" spans="1:18">
      <c r="A1093">
        <v>103</v>
      </c>
      <c r="B1093">
        <f>VLOOKUP(A1093,year_congress_lookup!$A$1:$B$10,2)</f>
        <v>1994</v>
      </c>
      <c r="C1093">
        <v>15621</v>
      </c>
      <c r="D1093" s="1" t="s">
        <v>1832</v>
      </c>
      <c r="E1093" t="s">
        <v>90</v>
      </c>
      <c r="F1093" t="str">
        <f>VLOOKUP(E1093&amp;"*",state_latlong_lookup!$A$1:$D$56,2,FALSE)</f>
        <v>CA</v>
      </c>
      <c r="G1093" t="str">
        <f>VLOOKUP(E1093&amp;"*",state_latlong_lookup!$A$1:$D$56,1,FALSE)</f>
        <v>CALIFORNIA</v>
      </c>
      <c r="H1093" t="str">
        <f t="shared" si="35"/>
        <v>103_CA_45</v>
      </c>
      <c r="I1093">
        <f>IF(B1093=2012,IF(D1093="00",K1093,VLOOKUP(H1093,district_latlong_lookup!$A$1:$F$439,5,FALSE)),0)</f>
        <v>0</v>
      </c>
      <c r="J1093">
        <f>IF(B1093=2012,IF(D1093="00",L1093,VLOOKUP(H1093,district_latlong_lookup!$A$1:$F$439,6,FALSE)),0)</f>
        <v>0</v>
      </c>
      <c r="K1093">
        <f>VLOOKUP(E1093&amp;"*",state_latlong_lookup!$A$1:$D$56,3,FALSE)</f>
        <v>36.17</v>
      </c>
      <c r="L1093">
        <f>VLOOKUP(E1093&amp;"*",state_latlong_lookup!$A$1:$D$56,4,FALSE)</f>
        <v>-119.7462</v>
      </c>
      <c r="M1093">
        <v>200</v>
      </c>
      <c r="N1093" t="str">
        <f t="shared" si="34"/>
        <v>Republican</v>
      </c>
      <c r="O1093" t="s">
        <v>459</v>
      </c>
      <c r="P1093">
        <v>0.67800000000000005</v>
      </c>
      <c r="Q1093">
        <v>0</v>
      </c>
      <c r="R1093" t="s">
        <v>1293</v>
      </c>
    </row>
    <row r="1094" spans="1:18">
      <c r="A1094">
        <v>103</v>
      </c>
      <c r="B1094">
        <f>VLOOKUP(A1094,year_congress_lookup!$A$1:$B$10,2)</f>
        <v>1994</v>
      </c>
      <c r="C1094">
        <v>14414</v>
      </c>
      <c r="D1094" s="1" t="s">
        <v>1833</v>
      </c>
      <c r="E1094" t="s">
        <v>90</v>
      </c>
      <c r="F1094" t="str">
        <f>VLOOKUP(E1094&amp;"*",state_latlong_lookup!$A$1:$D$56,2,FALSE)</f>
        <v>CA</v>
      </c>
      <c r="G1094" t="str">
        <f>VLOOKUP(E1094&amp;"*",state_latlong_lookup!$A$1:$D$56,1,FALSE)</f>
        <v>CALIFORNIA</v>
      </c>
      <c r="H1094" t="str">
        <f t="shared" si="35"/>
        <v>103_CA_46</v>
      </c>
      <c r="I1094">
        <f>IF(B1094=2012,IF(D1094="00",K1094,VLOOKUP(H1094,district_latlong_lookup!$A$1:$F$439,5,FALSE)),0)</f>
        <v>0</v>
      </c>
      <c r="J1094">
        <f>IF(B1094=2012,IF(D1094="00",L1094,VLOOKUP(H1094,district_latlong_lookup!$A$1:$F$439,6,FALSE)),0)</f>
        <v>0</v>
      </c>
      <c r="K1094">
        <f>VLOOKUP(E1094&amp;"*",state_latlong_lookup!$A$1:$D$56,3,FALSE)</f>
        <v>36.17</v>
      </c>
      <c r="L1094">
        <f>VLOOKUP(E1094&amp;"*",state_latlong_lookup!$A$1:$D$56,4,FALSE)</f>
        <v>-119.7462</v>
      </c>
      <c r="M1094">
        <v>200</v>
      </c>
      <c r="N1094" t="str">
        <f t="shared" si="34"/>
        <v>Republican</v>
      </c>
      <c r="O1094" t="s">
        <v>460</v>
      </c>
      <c r="P1094">
        <v>0.54800000000000004</v>
      </c>
      <c r="Q1094">
        <v>0</v>
      </c>
      <c r="R1094" t="s">
        <v>1294</v>
      </c>
    </row>
    <row r="1095" spans="1:18">
      <c r="A1095">
        <v>103</v>
      </c>
      <c r="B1095">
        <f>VLOOKUP(A1095,year_congress_lookup!$A$1:$B$10,2)</f>
        <v>1994</v>
      </c>
      <c r="C1095">
        <v>15601</v>
      </c>
      <c r="D1095" s="1" t="s">
        <v>1834</v>
      </c>
      <c r="E1095" t="s">
        <v>90</v>
      </c>
      <c r="F1095" t="str">
        <f>VLOOKUP(E1095&amp;"*",state_latlong_lookup!$A$1:$D$56,2,FALSE)</f>
        <v>CA</v>
      </c>
      <c r="G1095" t="str">
        <f>VLOOKUP(E1095&amp;"*",state_latlong_lookup!$A$1:$D$56,1,FALSE)</f>
        <v>CALIFORNIA</v>
      </c>
      <c r="H1095" t="str">
        <f t="shared" si="35"/>
        <v>103_CA_47</v>
      </c>
      <c r="I1095">
        <f>IF(B1095=2012,IF(D1095="00",K1095,VLOOKUP(H1095,district_latlong_lookup!$A$1:$F$439,5,FALSE)),0)</f>
        <v>0</v>
      </c>
      <c r="J1095">
        <f>IF(B1095=2012,IF(D1095="00",L1095,VLOOKUP(H1095,district_latlong_lookup!$A$1:$F$439,6,FALSE)),0)</f>
        <v>0</v>
      </c>
      <c r="K1095">
        <f>VLOOKUP(E1095&amp;"*",state_latlong_lookup!$A$1:$D$56,3,FALSE)</f>
        <v>36.17</v>
      </c>
      <c r="L1095">
        <f>VLOOKUP(E1095&amp;"*",state_latlong_lookup!$A$1:$D$56,4,FALSE)</f>
        <v>-119.7462</v>
      </c>
      <c r="M1095">
        <v>200</v>
      </c>
      <c r="N1095" t="str">
        <f t="shared" si="34"/>
        <v>Republican</v>
      </c>
      <c r="O1095" t="s">
        <v>461</v>
      </c>
      <c r="P1095">
        <v>0.53300000000000003</v>
      </c>
      <c r="Q1095">
        <v>0</v>
      </c>
      <c r="R1095" t="s">
        <v>1295</v>
      </c>
    </row>
    <row r="1096" spans="1:18">
      <c r="A1096">
        <v>103</v>
      </c>
      <c r="B1096">
        <f>VLOOKUP(A1096,year_congress_lookup!$A$1:$B$10,2)</f>
        <v>1994</v>
      </c>
      <c r="C1096">
        <v>15051</v>
      </c>
      <c r="D1096" s="1" t="s">
        <v>1835</v>
      </c>
      <c r="E1096" t="s">
        <v>90</v>
      </c>
      <c r="F1096" t="str">
        <f>VLOOKUP(E1096&amp;"*",state_latlong_lookup!$A$1:$D$56,2,FALSE)</f>
        <v>CA</v>
      </c>
      <c r="G1096" t="str">
        <f>VLOOKUP(E1096&amp;"*",state_latlong_lookup!$A$1:$D$56,1,FALSE)</f>
        <v>CALIFORNIA</v>
      </c>
      <c r="H1096" t="str">
        <f t="shared" si="35"/>
        <v>103_CA_48</v>
      </c>
      <c r="I1096">
        <f>IF(B1096=2012,IF(D1096="00",K1096,VLOOKUP(H1096,district_latlong_lookup!$A$1:$F$439,5,FALSE)),0)</f>
        <v>0</v>
      </c>
      <c r="J1096">
        <f>IF(B1096=2012,IF(D1096="00",L1096,VLOOKUP(H1096,district_latlong_lookup!$A$1:$F$439,6,FALSE)),0)</f>
        <v>0</v>
      </c>
      <c r="K1096">
        <f>VLOOKUP(E1096&amp;"*",state_latlong_lookup!$A$1:$D$56,3,FALSE)</f>
        <v>36.17</v>
      </c>
      <c r="L1096">
        <f>VLOOKUP(E1096&amp;"*",state_latlong_lookup!$A$1:$D$56,4,FALSE)</f>
        <v>-119.7462</v>
      </c>
      <c r="M1096">
        <v>200</v>
      </c>
      <c r="N1096" t="str">
        <f t="shared" si="34"/>
        <v>Republican</v>
      </c>
      <c r="O1096" t="s">
        <v>462</v>
      </c>
      <c r="P1096">
        <v>0.43</v>
      </c>
      <c r="Q1096">
        <v>407000</v>
      </c>
      <c r="R1096" t="s">
        <v>1296</v>
      </c>
    </row>
    <row r="1097" spans="1:18">
      <c r="A1097">
        <v>103</v>
      </c>
      <c r="B1097">
        <f>VLOOKUP(A1097,year_congress_lookup!$A$1:$B$10,2)</f>
        <v>1994</v>
      </c>
      <c r="C1097">
        <v>29324</v>
      </c>
      <c r="D1097" s="1" t="s">
        <v>1836</v>
      </c>
      <c r="E1097" t="s">
        <v>90</v>
      </c>
      <c r="F1097" t="str">
        <f>VLOOKUP(E1097&amp;"*",state_latlong_lookup!$A$1:$D$56,2,FALSE)</f>
        <v>CA</v>
      </c>
      <c r="G1097" t="str">
        <f>VLOOKUP(E1097&amp;"*",state_latlong_lookup!$A$1:$D$56,1,FALSE)</f>
        <v>CALIFORNIA</v>
      </c>
      <c r="H1097" t="str">
        <f t="shared" si="35"/>
        <v>103_CA_49</v>
      </c>
      <c r="I1097">
        <f>IF(B1097=2012,IF(D1097="00",K1097,VLOOKUP(H1097,district_latlong_lookup!$A$1:$F$439,5,FALSE)),0)</f>
        <v>0</v>
      </c>
      <c r="J1097">
        <f>IF(B1097=2012,IF(D1097="00",L1097,VLOOKUP(H1097,district_latlong_lookup!$A$1:$F$439,6,FALSE)),0)</f>
        <v>0</v>
      </c>
      <c r="K1097">
        <f>VLOOKUP(E1097&amp;"*",state_latlong_lookup!$A$1:$D$56,3,FALSE)</f>
        <v>36.17</v>
      </c>
      <c r="L1097">
        <f>VLOOKUP(E1097&amp;"*",state_latlong_lookup!$A$1:$D$56,4,FALSE)</f>
        <v>-119.7462</v>
      </c>
      <c r="M1097">
        <v>100</v>
      </c>
      <c r="N1097" t="str">
        <f t="shared" si="34"/>
        <v>Democrat</v>
      </c>
      <c r="O1097" t="s">
        <v>463</v>
      </c>
      <c r="P1097">
        <v>-0.24</v>
      </c>
      <c r="Q1097">
        <v>933000</v>
      </c>
      <c r="R1097" t="s">
        <v>1297</v>
      </c>
    </row>
    <row r="1098" spans="1:18">
      <c r="A1098">
        <v>103</v>
      </c>
      <c r="B1098">
        <f>VLOOKUP(A1098,year_congress_lookup!$A$1:$B$10,2)</f>
        <v>1994</v>
      </c>
      <c r="C1098">
        <v>29325</v>
      </c>
      <c r="D1098" s="1" t="s">
        <v>1837</v>
      </c>
      <c r="E1098" t="s">
        <v>90</v>
      </c>
      <c r="F1098" t="str">
        <f>VLOOKUP(E1098&amp;"*",state_latlong_lookup!$A$1:$D$56,2,FALSE)</f>
        <v>CA</v>
      </c>
      <c r="G1098" t="str">
        <f>VLOOKUP(E1098&amp;"*",state_latlong_lookup!$A$1:$D$56,1,FALSE)</f>
        <v>CALIFORNIA</v>
      </c>
      <c r="H1098" t="str">
        <f t="shared" si="35"/>
        <v>103_CA_50</v>
      </c>
      <c r="I1098">
        <f>IF(B1098=2012,IF(D1098="00",K1098,VLOOKUP(H1098,district_latlong_lookup!$A$1:$F$439,5,FALSE)),0)</f>
        <v>0</v>
      </c>
      <c r="J1098">
        <f>IF(B1098=2012,IF(D1098="00",L1098,VLOOKUP(H1098,district_latlong_lookup!$A$1:$F$439,6,FALSE)),0)</f>
        <v>0</v>
      </c>
      <c r="K1098">
        <f>VLOOKUP(E1098&amp;"*",state_latlong_lookup!$A$1:$D$56,3,FALSE)</f>
        <v>36.17</v>
      </c>
      <c r="L1098">
        <f>VLOOKUP(E1098&amp;"*",state_latlong_lookup!$A$1:$D$56,4,FALSE)</f>
        <v>-119.7462</v>
      </c>
      <c r="M1098">
        <v>100</v>
      </c>
      <c r="N1098" t="str">
        <f t="shared" si="34"/>
        <v>Democrat</v>
      </c>
      <c r="O1098" t="s">
        <v>464</v>
      </c>
      <c r="P1098">
        <v>-0.63400000000000001</v>
      </c>
      <c r="Q1098">
        <v>1091000</v>
      </c>
      <c r="R1098" t="s">
        <v>1298</v>
      </c>
    </row>
    <row r="1099" spans="1:18">
      <c r="A1099">
        <v>103</v>
      </c>
      <c r="B1099">
        <f>VLOOKUP(A1099,year_congress_lookup!$A$1:$B$10,2)</f>
        <v>1994</v>
      </c>
      <c r="C1099">
        <v>29107</v>
      </c>
      <c r="D1099" s="1" t="s">
        <v>1838</v>
      </c>
      <c r="E1099" t="s">
        <v>90</v>
      </c>
      <c r="F1099" t="str">
        <f>VLOOKUP(E1099&amp;"*",state_latlong_lookup!$A$1:$D$56,2,FALSE)</f>
        <v>CA</v>
      </c>
      <c r="G1099" t="str">
        <f>VLOOKUP(E1099&amp;"*",state_latlong_lookup!$A$1:$D$56,1,FALSE)</f>
        <v>CALIFORNIA</v>
      </c>
      <c r="H1099" t="str">
        <f t="shared" si="35"/>
        <v>103_CA_51</v>
      </c>
      <c r="I1099">
        <f>IF(B1099=2012,IF(D1099="00",K1099,VLOOKUP(H1099,district_latlong_lookup!$A$1:$F$439,5,FALSE)),0)</f>
        <v>0</v>
      </c>
      <c r="J1099">
        <f>IF(B1099=2012,IF(D1099="00",L1099,VLOOKUP(H1099,district_latlong_lookup!$A$1:$F$439,6,FALSE)),0)</f>
        <v>0</v>
      </c>
      <c r="K1099">
        <f>VLOOKUP(E1099&amp;"*",state_latlong_lookup!$A$1:$D$56,3,FALSE)</f>
        <v>36.17</v>
      </c>
      <c r="L1099">
        <f>VLOOKUP(E1099&amp;"*",state_latlong_lookup!$A$1:$D$56,4,FALSE)</f>
        <v>-119.7462</v>
      </c>
      <c r="M1099">
        <v>200</v>
      </c>
      <c r="N1099" t="str">
        <f t="shared" si="34"/>
        <v>Republican</v>
      </c>
      <c r="O1099" t="s">
        <v>465</v>
      </c>
      <c r="P1099">
        <v>0.45</v>
      </c>
      <c r="Q1099">
        <v>950000</v>
      </c>
      <c r="R1099" t="s">
        <v>1299</v>
      </c>
    </row>
    <row r="1100" spans="1:18">
      <c r="A1100">
        <v>103</v>
      </c>
      <c r="B1100">
        <f>VLOOKUP(A1100,year_congress_lookup!$A$1:$B$10,2)</f>
        <v>1994</v>
      </c>
      <c r="C1100">
        <v>14835</v>
      </c>
      <c r="D1100" s="1" t="s">
        <v>1839</v>
      </c>
      <c r="E1100" t="s">
        <v>90</v>
      </c>
      <c r="F1100" t="str">
        <f>VLOOKUP(E1100&amp;"*",state_latlong_lookup!$A$1:$D$56,2,FALSE)</f>
        <v>CA</v>
      </c>
      <c r="G1100" t="str">
        <f>VLOOKUP(E1100&amp;"*",state_latlong_lookup!$A$1:$D$56,1,FALSE)</f>
        <v>CALIFORNIA</v>
      </c>
      <c r="H1100" t="str">
        <f t="shared" si="35"/>
        <v>103_CA_52</v>
      </c>
      <c r="I1100">
        <f>IF(B1100=2012,IF(D1100="00",K1100,VLOOKUP(H1100,district_latlong_lookup!$A$1:$F$439,5,FALSE)),0)</f>
        <v>0</v>
      </c>
      <c r="J1100">
        <f>IF(B1100=2012,IF(D1100="00",L1100,VLOOKUP(H1100,district_latlong_lookup!$A$1:$F$439,6,FALSE)),0)</f>
        <v>0</v>
      </c>
      <c r="K1100">
        <f>VLOOKUP(E1100&amp;"*",state_latlong_lookup!$A$1:$D$56,3,FALSE)</f>
        <v>36.17</v>
      </c>
      <c r="L1100">
        <f>VLOOKUP(E1100&amp;"*",state_latlong_lookup!$A$1:$D$56,4,FALSE)</f>
        <v>-119.7462</v>
      </c>
      <c r="M1100">
        <v>200</v>
      </c>
      <c r="N1100" t="str">
        <f t="shared" si="34"/>
        <v>Republican</v>
      </c>
      <c r="O1100" t="s">
        <v>35</v>
      </c>
      <c r="P1100">
        <v>0.52300000000000002</v>
      </c>
      <c r="Q1100">
        <v>529000</v>
      </c>
      <c r="R1100" t="s">
        <v>1300</v>
      </c>
    </row>
    <row r="1101" spans="1:18">
      <c r="A1101">
        <v>103</v>
      </c>
      <c r="B1101">
        <f>VLOOKUP(A1101,year_congress_lookup!$A$1:$B$10,2)</f>
        <v>1994</v>
      </c>
      <c r="C1101">
        <v>14051</v>
      </c>
      <c r="D1101" s="1" t="s">
        <v>1787</v>
      </c>
      <c r="E1101" t="s">
        <v>123</v>
      </c>
      <c r="F1101" t="str">
        <f>VLOOKUP(E1101&amp;"*",state_latlong_lookup!$A$1:$D$56,2,FALSE)</f>
        <v>CO</v>
      </c>
      <c r="G1101" t="str">
        <f>VLOOKUP(E1101&amp;"*",state_latlong_lookup!$A$1:$D$56,1,FALSE)</f>
        <v>COLORADO</v>
      </c>
      <c r="H1101" t="str">
        <f t="shared" si="35"/>
        <v>103_CO_01</v>
      </c>
      <c r="I1101">
        <f>IF(B1101=2012,IF(D1101="00",K1101,VLOOKUP(H1101,district_latlong_lookup!$A$1:$F$439,5,FALSE)),0)</f>
        <v>0</v>
      </c>
      <c r="J1101">
        <f>IF(B1101=2012,IF(D1101="00",L1101,VLOOKUP(H1101,district_latlong_lookup!$A$1:$F$439,6,FALSE)),0)</f>
        <v>0</v>
      </c>
      <c r="K1101">
        <f>VLOOKUP(E1101&amp;"*",state_latlong_lookup!$A$1:$D$56,3,FALSE)</f>
        <v>39.064599999999999</v>
      </c>
      <c r="L1101">
        <f>VLOOKUP(E1101&amp;"*",state_latlong_lookup!$A$1:$D$56,4,FALSE)</f>
        <v>-105.3272</v>
      </c>
      <c r="M1101">
        <v>100</v>
      </c>
      <c r="N1101" t="str">
        <f t="shared" si="34"/>
        <v>Democrat</v>
      </c>
      <c r="O1101" t="s">
        <v>466</v>
      </c>
      <c r="P1101">
        <v>-0.33</v>
      </c>
      <c r="Q1101">
        <v>1030000</v>
      </c>
    </row>
    <row r="1102" spans="1:18">
      <c r="A1102">
        <v>103</v>
      </c>
      <c r="B1102">
        <f>VLOOKUP(A1102,year_congress_lookup!$A$1:$B$10,2)</f>
        <v>1994</v>
      </c>
      <c r="C1102">
        <v>15443</v>
      </c>
      <c r="D1102" s="1" t="s">
        <v>1788</v>
      </c>
      <c r="E1102" t="s">
        <v>123</v>
      </c>
      <c r="F1102" t="str">
        <f>VLOOKUP(E1102&amp;"*",state_latlong_lookup!$A$1:$D$56,2,FALSE)</f>
        <v>CO</v>
      </c>
      <c r="G1102" t="str">
        <f>VLOOKUP(E1102&amp;"*",state_latlong_lookup!$A$1:$D$56,1,FALSE)</f>
        <v>COLORADO</v>
      </c>
      <c r="H1102" t="str">
        <f t="shared" si="35"/>
        <v>103_CO_02</v>
      </c>
      <c r="I1102">
        <f>IF(B1102=2012,IF(D1102="00",K1102,VLOOKUP(H1102,district_latlong_lookup!$A$1:$F$439,5,FALSE)),0)</f>
        <v>0</v>
      </c>
      <c r="J1102">
        <f>IF(B1102=2012,IF(D1102="00",L1102,VLOOKUP(H1102,district_latlong_lookup!$A$1:$F$439,6,FALSE)),0)</f>
        <v>0</v>
      </c>
      <c r="K1102">
        <f>VLOOKUP(E1102&amp;"*",state_latlong_lookup!$A$1:$D$56,3,FALSE)</f>
        <v>39.064599999999999</v>
      </c>
      <c r="L1102">
        <f>VLOOKUP(E1102&amp;"*",state_latlong_lookup!$A$1:$D$56,4,FALSE)</f>
        <v>-105.3272</v>
      </c>
      <c r="M1102">
        <v>100</v>
      </c>
      <c r="N1102" t="str">
        <f t="shared" si="34"/>
        <v>Democrat</v>
      </c>
      <c r="O1102" t="s">
        <v>467</v>
      </c>
      <c r="P1102">
        <v>-0.36899999999999999</v>
      </c>
      <c r="Q1102">
        <v>3384000</v>
      </c>
      <c r="R1102" t="s">
        <v>1301</v>
      </c>
    </row>
    <row r="1103" spans="1:18">
      <c r="A1103">
        <v>103</v>
      </c>
      <c r="B1103">
        <f>VLOOKUP(A1103,year_congress_lookup!$A$1:$B$10,2)</f>
        <v>1994</v>
      </c>
      <c r="C1103">
        <v>29326</v>
      </c>
      <c r="D1103" s="1" t="s">
        <v>1789</v>
      </c>
      <c r="E1103" t="s">
        <v>123</v>
      </c>
      <c r="F1103" t="str">
        <f>VLOOKUP(E1103&amp;"*",state_latlong_lookup!$A$1:$D$56,2,FALSE)</f>
        <v>CO</v>
      </c>
      <c r="G1103" t="str">
        <f>VLOOKUP(E1103&amp;"*",state_latlong_lookup!$A$1:$D$56,1,FALSE)</f>
        <v>COLORADO</v>
      </c>
      <c r="H1103" t="str">
        <f t="shared" si="35"/>
        <v>103_CO_03</v>
      </c>
      <c r="I1103">
        <f>IF(B1103=2012,IF(D1103="00",K1103,VLOOKUP(H1103,district_latlong_lookup!$A$1:$F$439,5,FALSE)),0)</f>
        <v>0</v>
      </c>
      <c r="J1103">
        <f>IF(B1103=2012,IF(D1103="00",L1103,VLOOKUP(H1103,district_latlong_lookup!$A$1:$F$439,6,FALSE)),0)</f>
        <v>0</v>
      </c>
      <c r="K1103">
        <f>VLOOKUP(E1103&amp;"*",state_latlong_lookup!$A$1:$D$56,3,FALSE)</f>
        <v>39.064599999999999</v>
      </c>
      <c r="L1103">
        <f>VLOOKUP(E1103&amp;"*",state_latlong_lookup!$A$1:$D$56,4,FALSE)</f>
        <v>-105.3272</v>
      </c>
      <c r="M1103">
        <v>200</v>
      </c>
      <c r="N1103" t="str">
        <f t="shared" si="34"/>
        <v>Republican</v>
      </c>
      <c r="O1103" t="s">
        <v>468</v>
      </c>
      <c r="P1103">
        <v>0.30199999999999999</v>
      </c>
      <c r="Q1103">
        <v>1917000</v>
      </c>
      <c r="R1103" t="s">
        <v>1302</v>
      </c>
    </row>
    <row r="1104" spans="1:18">
      <c r="A1104">
        <v>103</v>
      </c>
      <c r="B1104">
        <f>VLOOKUP(A1104,year_congress_lookup!$A$1:$B$10,2)</f>
        <v>1994</v>
      </c>
      <c r="C1104">
        <v>29108</v>
      </c>
      <c r="D1104" s="1" t="s">
        <v>1790</v>
      </c>
      <c r="E1104" t="s">
        <v>123</v>
      </c>
      <c r="F1104" t="str">
        <f>VLOOKUP(E1104&amp;"*",state_latlong_lookup!$A$1:$D$56,2,FALSE)</f>
        <v>CO</v>
      </c>
      <c r="G1104" t="str">
        <f>VLOOKUP(E1104&amp;"*",state_latlong_lookup!$A$1:$D$56,1,FALSE)</f>
        <v>COLORADO</v>
      </c>
      <c r="H1104" t="str">
        <f t="shared" si="35"/>
        <v>103_CO_04</v>
      </c>
      <c r="I1104">
        <f>IF(B1104=2012,IF(D1104="00",K1104,VLOOKUP(H1104,district_latlong_lookup!$A$1:$F$439,5,FALSE)),0)</f>
        <v>0</v>
      </c>
      <c r="J1104">
        <f>IF(B1104=2012,IF(D1104="00",L1104,VLOOKUP(H1104,district_latlong_lookup!$A$1:$F$439,6,FALSE)),0)</f>
        <v>0</v>
      </c>
      <c r="K1104">
        <f>VLOOKUP(E1104&amp;"*",state_latlong_lookup!$A$1:$D$56,3,FALSE)</f>
        <v>39.064599999999999</v>
      </c>
      <c r="L1104">
        <f>VLOOKUP(E1104&amp;"*",state_latlong_lookup!$A$1:$D$56,4,FALSE)</f>
        <v>-105.3272</v>
      </c>
      <c r="M1104">
        <v>200</v>
      </c>
      <c r="N1104" t="str">
        <f t="shared" si="34"/>
        <v>Republican</v>
      </c>
      <c r="O1104" t="s">
        <v>314</v>
      </c>
      <c r="P1104">
        <v>0.61799999999999999</v>
      </c>
      <c r="Q1104">
        <v>3320000</v>
      </c>
      <c r="R1104" t="s">
        <v>1303</v>
      </c>
    </row>
    <row r="1105" spans="1:18">
      <c r="A1105">
        <v>103</v>
      </c>
      <c r="B1105">
        <f>VLOOKUP(A1105,year_congress_lookup!$A$1:$B$10,2)</f>
        <v>1994</v>
      </c>
      <c r="C1105">
        <v>15419</v>
      </c>
      <c r="D1105" s="1" t="s">
        <v>1791</v>
      </c>
      <c r="E1105" t="s">
        <v>123</v>
      </c>
      <c r="F1105" t="str">
        <f>VLOOKUP(E1105&amp;"*",state_latlong_lookup!$A$1:$D$56,2,FALSE)</f>
        <v>CO</v>
      </c>
      <c r="G1105" t="str">
        <f>VLOOKUP(E1105&amp;"*",state_latlong_lookup!$A$1:$D$56,1,FALSE)</f>
        <v>COLORADO</v>
      </c>
      <c r="H1105" t="str">
        <f t="shared" si="35"/>
        <v>103_CO_05</v>
      </c>
      <c r="I1105">
        <f>IF(B1105=2012,IF(D1105="00",K1105,VLOOKUP(H1105,district_latlong_lookup!$A$1:$F$439,5,FALSE)),0)</f>
        <v>0</v>
      </c>
      <c r="J1105">
        <f>IF(B1105=2012,IF(D1105="00",L1105,VLOOKUP(H1105,district_latlong_lookup!$A$1:$F$439,6,FALSE)),0)</f>
        <v>0</v>
      </c>
      <c r="K1105">
        <f>VLOOKUP(E1105&amp;"*",state_latlong_lookup!$A$1:$D$56,3,FALSE)</f>
        <v>39.064599999999999</v>
      </c>
      <c r="L1105">
        <f>VLOOKUP(E1105&amp;"*",state_latlong_lookup!$A$1:$D$56,4,FALSE)</f>
        <v>-105.3272</v>
      </c>
      <c r="M1105">
        <v>200</v>
      </c>
      <c r="N1105" t="str">
        <f t="shared" si="34"/>
        <v>Republican</v>
      </c>
      <c r="O1105" t="s">
        <v>469</v>
      </c>
      <c r="P1105">
        <v>0.58299999999999996</v>
      </c>
      <c r="Q1105">
        <v>1068000</v>
      </c>
      <c r="R1105" t="s">
        <v>1304</v>
      </c>
    </row>
    <row r="1106" spans="1:18">
      <c r="A1106">
        <v>103</v>
      </c>
      <c r="B1106">
        <f>VLOOKUP(A1106,year_congress_lookup!$A$1:$B$10,2)</f>
        <v>1994</v>
      </c>
      <c r="C1106">
        <v>15058</v>
      </c>
      <c r="D1106" s="1" t="s">
        <v>1792</v>
      </c>
      <c r="E1106" t="s">
        <v>123</v>
      </c>
      <c r="F1106" t="str">
        <f>VLOOKUP(E1106&amp;"*",state_latlong_lookup!$A$1:$D$56,2,FALSE)</f>
        <v>CO</v>
      </c>
      <c r="G1106" t="str">
        <f>VLOOKUP(E1106&amp;"*",state_latlong_lookup!$A$1:$D$56,1,FALSE)</f>
        <v>COLORADO</v>
      </c>
      <c r="H1106" t="str">
        <f t="shared" si="35"/>
        <v>103_CO_06</v>
      </c>
      <c r="I1106">
        <f>IF(B1106=2012,IF(D1106="00",K1106,VLOOKUP(H1106,district_latlong_lookup!$A$1:$F$439,5,FALSE)),0)</f>
        <v>0</v>
      </c>
      <c r="J1106">
        <f>IF(B1106=2012,IF(D1106="00",L1106,VLOOKUP(H1106,district_latlong_lookup!$A$1:$F$439,6,FALSE)),0)</f>
        <v>0</v>
      </c>
      <c r="K1106">
        <f>VLOOKUP(E1106&amp;"*",state_latlong_lookup!$A$1:$D$56,3,FALSE)</f>
        <v>39.064599999999999</v>
      </c>
      <c r="L1106">
        <f>VLOOKUP(E1106&amp;"*",state_latlong_lookup!$A$1:$D$56,4,FALSE)</f>
        <v>-105.3272</v>
      </c>
      <c r="M1106">
        <v>200</v>
      </c>
      <c r="N1106" t="str">
        <f t="shared" si="34"/>
        <v>Republican</v>
      </c>
      <c r="O1106" t="s">
        <v>470</v>
      </c>
      <c r="P1106">
        <v>0.503</v>
      </c>
      <c r="Q1106">
        <v>19359000</v>
      </c>
      <c r="R1106" t="s">
        <v>1305</v>
      </c>
    </row>
    <row r="1107" spans="1:18">
      <c r="A1107">
        <v>103</v>
      </c>
      <c r="B1107">
        <f>VLOOKUP(A1107,year_congress_lookup!$A$1:$B$10,2)</f>
        <v>1994</v>
      </c>
      <c r="C1107">
        <v>14877</v>
      </c>
      <c r="D1107" s="1" t="s">
        <v>1787</v>
      </c>
      <c r="E1107" t="s">
        <v>0</v>
      </c>
      <c r="F1107" t="str">
        <f>VLOOKUP(E1107&amp;"*",state_latlong_lookup!$A$1:$D$56,2,FALSE)</f>
        <v>CT</v>
      </c>
      <c r="G1107" t="str">
        <f>VLOOKUP(E1107&amp;"*",state_latlong_lookup!$A$1:$D$56,1,FALSE)</f>
        <v>CONNECTICUT</v>
      </c>
      <c r="H1107" t="str">
        <f t="shared" si="35"/>
        <v>103_CT_01</v>
      </c>
      <c r="I1107">
        <f>IF(B1107=2012,IF(D1107="00",K1107,VLOOKUP(H1107,district_latlong_lookup!$A$1:$F$439,5,FALSE)),0)</f>
        <v>0</v>
      </c>
      <c r="J1107">
        <f>IF(B1107=2012,IF(D1107="00",L1107,VLOOKUP(H1107,district_latlong_lookup!$A$1:$F$439,6,FALSE)),0)</f>
        <v>0</v>
      </c>
      <c r="K1107">
        <f>VLOOKUP(E1107&amp;"*",state_latlong_lookup!$A$1:$D$56,3,FALSE)</f>
        <v>41.583399999999997</v>
      </c>
      <c r="L1107">
        <f>VLOOKUP(E1107&amp;"*",state_latlong_lookup!$A$1:$D$56,4,FALSE)</f>
        <v>-72.762200000000007</v>
      </c>
      <c r="M1107">
        <v>100</v>
      </c>
      <c r="N1107" t="str">
        <f t="shared" si="34"/>
        <v>Democrat</v>
      </c>
      <c r="O1107" t="s">
        <v>471</v>
      </c>
      <c r="P1107">
        <v>-0.34</v>
      </c>
      <c r="Q1107">
        <v>950000</v>
      </c>
      <c r="R1107" t="s">
        <v>1306</v>
      </c>
    </row>
    <row r="1108" spans="1:18">
      <c r="A1108">
        <v>103</v>
      </c>
      <c r="B1108">
        <f>VLOOKUP(A1108,year_congress_lookup!$A$1:$B$10,2)</f>
        <v>1994</v>
      </c>
      <c r="C1108">
        <v>14825</v>
      </c>
      <c r="D1108" s="1" t="s">
        <v>1788</v>
      </c>
      <c r="E1108" t="s">
        <v>0</v>
      </c>
      <c r="F1108" t="str">
        <f>VLOOKUP(E1108&amp;"*",state_latlong_lookup!$A$1:$D$56,2,FALSE)</f>
        <v>CT</v>
      </c>
      <c r="G1108" t="str">
        <f>VLOOKUP(E1108&amp;"*",state_latlong_lookup!$A$1:$D$56,1,FALSE)</f>
        <v>CONNECTICUT</v>
      </c>
      <c r="H1108" t="str">
        <f t="shared" si="35"/>
        <v>103_CT_02</v>
      </c>
      <c r="I1108">
        <f>IF(B1108=2012,IF(D1108="00",K1108,VLOOKUP(H1108,district_latlong_lookup!$A$1:$F$439,5,FALSE)),0)</f>
        <v>0</v>
      </c>
      <c r="J1108">
        <f>IF(B1108=2012,IF(D1108="00",L1108,VLOOKUP(H1108,district_latlong_lookup!$A$1:$F$439,6,FALSE)),0)</f>
        <v>0</v>
      </c>
      <c r="K1108">
        <f>VLOOKUP(E1108&amp;"*",state_latlong_lookup!$A$1:$D$56,3,FALSE)</f>
        <v>41.583399999999997</v>
      </c>
      <c r="L1108">
        <f>VLOOKUP(E1108&amp;"*",state_latlong_lookup!$A$1:$D$56,4,FALSE)</f>
        <v>-72.762200000000007</v>
      </c>
      <c r="M1108">
        <v>100</v>
      </c>
      <c r="N1108" t="str">
        <f t="shared" si="34"/>
        <v>Democrat</v>
      </c>
      <c r="O1108" t="s">
        <v>472</v>
      </c>
      <c r="P1108">
        <v>-0.43</v>
      </c>
      <c r="Q1108">
        <v>0</v>
      </c>
      <c r="R1108" t="s">
        <v>1307</v>
      </c>
    </row>
    <row r="1109" spans="1:18">
      <c r="A1109">
        <v>103</v>
      </c>
      <c r="B1109">
        <f>VLOOKUP(A1109,year_congress_lookup!$A$1:$B$10,2)</f>
        <v>1994</v>
      </c>
      <c r="C1109">
        <v>29109</v>
      </c>
      <c r="D1109" s="1" t="s">
        <v>1789</v>
      </c>
      <c r="E1109" t="s">
        <v>0</v>
      </c>
      <c r="F1109" t="str">
        <f>VLOOKUP(E1109&amp;"*",state_latlong_lookup!$A$1:$D$56,2,FALSE)</f>
        <v>CT</v>
      </c>
      <c r="G1109" t="str">
        <f>VLOOKUP(E1109&amp;"*",state_latlong_lookup!$A$1:$D$56,1,FALSE)</f>
        <v>CONNECTICUT</v>
      </c>
      <c r="H1109" t="str">
        <f t="shared" si="35"/>
        <v>103_CT_03</v>
      </c>
      <c r="I1109">
        <f>IF(B1109=2012,IF(D1109="00",K1109,VLOOKUP(H1109,district_latlong_lookup!$A$1:$F$439,5,FALSE)),0)</f>
        <v>0</v>
      </c>
      <c r="J1109">
        <f>IF(B1109=2012,IF(D1109="00",L1109,VLOOKUP(H1109,district_latlong_lookup!$A$1:$F$439,6,FALSE)),0)</f>
        <v>0</v>
      </c>
      <c r="K1109">
        <f>VLOOKUP(E1109&amp;"*",state_latlong_lookup!$A$1:$D$56,3,FALSE)</f>
        <v>41.583399999999997</v>
      </c>
      <c r="L1109">
        <f>VLOOKUP(E1109&amp;"*",state_latlong_lookup!$A$1:$D$56,4,FALSE)</f>
        <v>-72.762200000000007</v>
      </c>
      <c r="M1109">
        <v>100</v>
      </c>
      <c r="N1109" t="str">
        <f t="shared" si="34"/>
        <v>Democrat</v>
      </c>
      <c r="O1109" t="s">
        <v>473</v>
      </c>
      <c r="P1109">
        <v>-0.39200000000000002</v>
      </c>
      <c r="Q1109">
        <v>1535000</v>
      </c>
      <c r="R1109" t="s">
        <v>1308</v>
      </c>
    </row>
    <row r="1110" spans="1:18">
      <c r="A1110">
        <v>103</v>
      </c>
      <c r="B1110">
        <f>VLOOKUP(A1110,year_congress_lookup!$A$1:$B$10,2)</f>
        <v>1994</v>
      </c>
      <c r="C1110">
        <v>15449</v>
      </c>
      <c r="D1110" s="1" t="s">
        <v>1790</v>
      </c>
      <c r="E1110" t="s">
        <v>0</v>
      </c>
      <c r="F1110" t="str">
        <f>VLOOKUP(E1110&amp;"*",state_latlong_lookup!$A$1:$D$56,2,FALSE)</f>
        <v>CT</v>
      </c>
      <c r="G1110" t="str">
        <f>VLOOKUP(E1110&amp;"*",state_latlong_lookup!$A$1:$D$56,1,FALSE)</f>
        <v>CONNECTICUT</v>
      </c>
      <c r="H1110" t="str">
        <f t="shared" si="35"/>
        <v>103_CT_04</v>
      </c>
      <c r="I1110">
        <f>IF(B1110=2012,IF(D1110="00",K1110,VLOOKUP(H1110,district_latlong_lookup!$A$1:$F$439,5,FALSE)),0)</f>
        <v>0</v>
      </c>
      <c r="J1110">
        <f>IF(B1110=2012,IF(D1110="00",L1110,VLOOKUP(H1110,district_latlong_lookup!$A$1:$F$439,6,FALSE)),0)</f>
        <v>0</v>
      </c>
      <c r="K1110">
        <f>VLOOKUP(E1110&amp;"*",state_latlong_lookup!$A$1:$D$56,3,FALSE)</f>
        <v>41.583399999999997</v>
      </c>
      <c r="L1110">
        <f>VLOOKUP(E1110&amp;"*",state_latlong_lookup!$A$1:$D$56,4,FALSE)</f>
        <v>-72.762200000000007</v>
      </c>
      <c r="M1110">
        <v>200</v>
      </c>
      <c r="N1110" t="str">
        <f t="shared" si="34"/>
        <v>Republican</v>
      </c>
      <c r="O1110" t="s">
        <v>474</v>
      </c>
      <c r="P1110">
        <v>0.16200000000000001</v>
      </c>
      <c r="Q1110">
        <v>0</v>
      </c>
    </row>
    <row r="1111" spans="1:18">
      <c r="A1111">
        <v>103</v>
      </c>
      <c r="B1111">
        <f>VLOOKUP(A1111,year_congress_lookup!$A$1:$B$10,2)</f>
        <v>1994</v>
      </c>
      <c r="C1111">
        <v>29110</v>
      </c>
      <c r="D1111" s="1" t="s">
        <v>1791</v>
      </c>
      <c r="E1111" t="s">
        <v>0</v>
      </c>
      <c r="F1111" t="str">
        <f>VLOOKUP(E1111&amp;"*",state_latlong_lookup!$A$1:$D$56,2,FALSE)</f>
        <v>CT</v>
      </c>
      <c r="G1111" t="str">
        <f>VLOOKUP(E1111&amp;"*",state_latlong_lookup!$A$1:$D$56,1,FALSE)</f>
        <v>CONNECTICUT</v>
      </c>
      <c r="H1111" t="str">
        <f t="shared" si="35"/>
        <v>103_CT_05</v>
      </c>
      <c r="I1111">
        <f>IF(B1111=2012,IF(D1111="00",K1111,VLOOKUP(H1111,district_latlong_lookup!$A$1:$F$439,5,FALSE)),0)</f>
        <v>0</v>
      </c>
      <c r="J1111">
        <f>IF(B1111=2012,IF(D1111="00",L1111,VLOOKUP(H1111,district_latlong_lookup!$A$1:$F$439,6,FALSE)),0)</f>
        <v>0</v>
      </c>
      <c r="K1111">
        <f>VLOOKUP(E1111&amp;"*",state_latlong_lookup!$A$1:$D$56,3,FALSE)</f>
        <v>41.583399999999997</v>
      </c>
      <c r="L1111">
        <f>VLOOKUP(E1111&amp;"*",state_latlong_lookup!$A$1:$D$56,4,FALSE)</f>
        <v>-72.762200000000007</v>
      </c>
      <c r="M1111">
        <v>200</v>
      </c>
      <c r="N1111" t="str">
        <f t="shared" si="34"/>
        <v>Republican</v>
      </c>
      <c r="O1111" t="s">
        <v>475</v>
      </c>
      <c r="P1111">
        <v>0.3</v>
      </c>
      <c r="Q1111">
        <v>1894000</v>
      </c>
      <c r="R1111" t="s">
        <v>1309</v>
      </c>
    </row>
    <row r="1112" spans="1:18">
      <c r="A1112">
        <v>103</v>
      </c>
      <c r="B1112">
        <f>VLOOKUP(A1112,year_congress_lookup!$A$1:$B$10,2)</f>
        <v>1994</v>
      </c>
      <c r="C1112">
        <v>15028</v>
      </c>
      <c r="D1112" s="1" t="s">
        <v>1792</v>
      </c>
      <c r="E1112" t="s">
        <v>0</v>
      </c>
      <c r="F1112" t="str">
        <f>VLOOKUP(E1112&amp;"*",state_latlong_lookup!$A$1:$D$56,2,FALSE)</f>
        <v>CT</v>
      </c>
      <c r="G1112" t="str">
        <f>VLOOKUP(E1112&amp;"*",state_latlong_lookup!$A$1:$D$56,1,FALSE)</f>
        <v>CONNECTICUT</v>
      </c>
      <c r="H1112" t="str">
        <f t="shared" si="35"/>
        <v>103_CT_06</v>
      </c>
      <c r="I1112">
        <f>IF(B1112=2012,IF(D1112="00",K1112,VLOOKUP(H1112,district_latlong_lookup!$A$1:$F$439,5,FALSE)),0)</f>
        <v>0</v>
      </c>
      <c r="J1112">
        <f>IF(B1112=2012,IF(D1112="00",L1112,VLOOKUP(H1112,district_latlong_lookup!$A$1:$F$439,6,FALSE)),0)</f>
        <v>0</v>
      </c>
      <c r="K1112">
        <f>VLOOKUP(E1112&amp;"*",state_latlong_lookup!$A$1:$D$56,3,FALSE)</f>
        <v>41.583399999999997</v>
      </c>
      <c r="L1112">
        <f>VLOOKUP(E1112&amp;"*",state_latlong_lookup!$A$1:$D$56,4,FALSE)</f>
        <v>-72.762200000000007</v>
      </c>
      <c r="M1112">
        <v>200</v>
      </c>
      <c r="N1112" t="str">
        <f t="shared" si="34"/>
        <v>Republican</v>
      </c>
      <c r="O1112" t="s">
        <v>476</v>
      </c>
      <c r="P1112">
        <v>0.13500000000000001</v>
      </c>
      <c r="Q1112">
        <v>852000</v>
      </c>
      <c r="R1112" t="s">
        <v>1310</v>
      </c>
    </row>
    <row r="1113" spans="1:18">
      <c r="A1113">
        <v>103</v>
      </c>
      <c r="B1113">
        <f>VLOOKUP(A1113,year_congress_lookup!$A$1:$B$10,2)</f>
        <v>1994</v>
      </c>
      <c r="C1113">
        <v>29327</v>
      </c>
      <c r="D1113" s="1" t="s">
        <v>1787</v>
      </c>
      <c r="E1113" t="s">
        <v>3</v>
      </c>
      <c r="F1113" t="str">
        <f>VLOOKUP(E1113&amp;"*",state_latlong_lookup!$A$1:$D$56,2,FALSE)</f>
        <v>DE</v>
      </c>
      <c r="G1113" t="str">
        <f>VLOOKUP(E1113&amp;"*",state_latlong_lookup!$A$1:$D$56,1,FALSE)</f>
        <v>DELAWARE</v>
      </c>
      <c r="H1113" t="str">
        <f t="shared" si="35"/>
        <v>103_DE_01</v>
      </c>
      <c r="I1113">
        <f>IF(B1113=2012,IF(D1113="00",K1113,VLOOKUP(H1113,district_latlong_lookup!$A$1:$F$439,5,FALSE)),0)</f>
        <v>0</v>
      </c>
      <c r="J1113">
        <f>IF(B1113=2012,IF(D1113="00",L1113,VLOOKUP(H1113,district_latlong_lookup!$A$1:$F$439,6,FALSE)),0)</f>
        <v>0</v>
      </c>
      <c r="K1113">
        <f>VLOOKUP(E1113&amp;"*",state_latlong_lookup!$A$1:$D$56,3,FALSE)</f>
        <v>39.349800000000002</v>
      </c>
      <c r="L1113">
        <f>VLOOKUP(E1113&amp;"*",state_latlong_lookup!$A$1:$D$56,4,FALSE)</f>
        <v>-75.514799999999994</v>
      </c>
      <c r="M1113">
        <v>200</v>
      </c>
      <c r="N1113" t="str">
        <f t="shared" si="34"/>
        <v>Republican</v>
      </c>
      <c r="O1113" t="s">
        <v>477</v>
      </c>
      <c r="P1113">
        <v>0.253</v>
      </c>
      <c r="Q1113">
        <v>730000</v>
      </c>
    </row>
    <row r="1114" spans="1:18">
      <c r="A1114">
        <v>103</v>
      </c>
      <c r="B1114">
        <f>VLOOKUP(A1114,year_congress_lookup!$A$1:$B$10,2)</f>
        <v>1994</v>
      </c>
      <c r="C1114">
        <v>14636</v>
      </c>
      <c r="D1114" s="1" t="s">
        <v>1787</v>
      </c>
      <c r="E1114" t="s">
        <v>81</v>
      </c>
      <c r="F1114" t="str">
        <f>VLOOKUP(E1114&amp;"*",state_latlong_lookup!$A$1:$D$56,2,FALSE)</f>
        <v>FL</v>
      </c>
      <c r="G1114" t="str">
        <f>VLOOKUP(E1114&amp;"*",state_latlong_lookup!$A$1:$D$56,1,FALSE)</f>
        <v>FLORIDA</v>
      </c>
      <c r="H1114" t="str">
        <f t="shared" si="35"/>
        <v>103_FL_01</v>
      </c>
      <c r="I1114">
        <f>IF(B1114=2012,IF(D1114="00",K1114,VLOOKUP(H1114,district_latlong_lookup!$A$1:$F$439,5,FALSE)),0)</f>
        <v>0</v>
      </c>
      <c r="J1114">
        <f>IF(B1114=2012,IF(D1114="00",L1114,VLOOKUP(H1114,district_latlong_lookup!$A$1:$F$439,6,FALSE)),0)</f>
        <v>0</v>
      </c>
      <c r="K1114">
        <f>VLOOKUP(E1114&amp;"*",state_latlong_lookup!$A$1:$D$56,3,FALSE)</f>
        <v>27.833300000000001</v>
      </c>
      <c r="L1114">
        <f>VLOOKUP(E1114&amp;"*",state_latlong_lookup!$A$1:$D$56,4,FALSE)</f>
        <v>-81.716999999999999</v>
      </c>
      <c r="M1114">
        <v>100</v>
      </c>
      <c r="N1114" t="str">
        <f t="shared" si="34"/>
        <v>Democrat</v>
      </c>
      <c r="O1114" t="s">
        <v>478</v>
      </c>
      <c r="P1114">
        <v>7.6999999999999999E-2</v>
      </c>
      <c r="Q1114">
        <v>3629000</v>
      </c>
    </row>
    <row r="1115" spans="1:18">
      <c r="A1115">
        <v>103</v>
      </c>
      <c r="B1115">
        <f>VLOOKUP(A1115,year_congress_lookup!$A$1:$B$10,2)</f>
        <v>1994</v>
      </c>
      <c r="C1115">
        <v>29111</v>
      </c>
      <c r="D1115" s="1" t="s">
        <v>1788</v>
      </c>
      <c r="E1115" t="s">
        <v>81</v>
      </c>
      <c r="F1115" t="str">
        <f>VLOOKUP(E1115&amp;"*",state_latlong_lookup!$A$1:$D$56,2,FALSE)</f>
        <v>FL</v>
      </c>
      <c r="G1115" t="str">
        <f>VLOOKUP(E1115&amp;"*",state_latlong_lookup!$A$1:$D$56,1,FALSE)</f>
        <v>FLORIDA</v>
      </c>
      <c r="H1115" t="str">
        <f t="shared" si="35"/>
        <v>103_FL_02</v>
      </c>
      <c r="I1115">
        <f>IF(B1115=2012,IF(D1115="00",K1115,VLOOKUP(H1115,district_latlong_lookup!$A$1:$F$439,5,FALSE)),0)</f>
        <v>0</v>
      </c>
      <c r="J1115">
        <f>IF(B1115=2012,IF(D1115="00",L1115,VLOOKUP(H1115,district_latlong_lookup!$A$1:$F$439,6,FALSE)),0)</f>
        <v>0</v>
      </c>
      <c r="K1115">
        <f>VLOOKUP(E1115&amp;"*",state_latlong_lookup!$A$1:$D$56,3,FALSE)</f>
        <v>27.833300000000001</v>
      </c>
      <c r="L1115">
        <f>VLOOKUP(E1115&amp;"*",state_latlong_lookup!$A$1:$D$56,4,FALSE)</f>
        <v>-81.716999999999999</v>
      </c>
      <c r="M1115">
        <v>100</v>
      </c>
      <c r="N1115" t="str">
        <f t="shared" si="34"/>
        <v>Democrat</v>
      </c>
      <c r="O1115" t="s">
        <v>479</v>
      </c>
      <c r="P1115">
        <v>-0.26600000000000001</v>
      </c>
      <c r="Q1115">
        <v>0</v>
      </c>
      <c r="R1115" t="s">
        <v>1311</v>
      </c>
    </row>
    <row r="1116" spans="1:18">
      <c r="A1116">
        <v>103</v>
      </c>
      <c r="B1116">
        <f>VLOOKUP(A1116,year_congress_lookup!$A$1:$B$10,2)</f>
        <v>1994</v>
      </c>
      <c r="C1116">
        <v>29328</v>
      </c>
      <c r="D1116" s="1" t="s">
        <v>1789</v>
      </c>
      <c r="E1116" t="s">
        <v>81</v>
      </c>
      <c r="F1116" t="str">
        <f>VLOOKUP(E1116&amp;"*",state_latlong_lookup!$A$1:$D$56,2,FALSE)</f>
        <v>FL</v>
      </c>
      <c r="G1116" t="str">
        <f>VLOOKUP(E1116&amp;"*",state_latlong_lookup!$A$1:$D$56,1,FALSE)</f>
        <v>FLORIDA</v>
      </c>
      <c r="H1116" t="str">
        <f t="shared" si="35"/>
        <v>103_FL_03</v>
      </c>
      <c r="I1116">
        <f>IF(B1116=2012,IF(D1116="00",K1116,VLOOKUP(H1116,district_latlong_lookup!$A$1:$F$439,5,FALSE)),0)</f>
        <v>0</v>
      </c>
      <c r="J1116">
        <f>IF(B1116=2012,IF(D1116="00",L1116,VLOOKUP(H1116,district_latlong_lookup!$A$1:$F$439,6,FALSE)),0)</f>
        <v>0</v>
      </c>
      <c r="K1116">
        <f>VLOOKUP(E1116&amp;"*",state_latlong_lookup!$A$1:$D$56,3,FALSE)</f>
        <v>27.833300000000001</v>
      </c>
      <c r="L1116">
        <f>VLOOKUP(E1116&amp;"*",state_latlong_lookup!$A$1:$D$56,4,FALSE)</f>
        <v>-81.716999999999999</v>
      </c>
      <c r="M1116">
        <v>100</v>
      </c>
      <c r="N1116" t="str">
        <f t="shared" si="34"/>
        <v>Democrat</v>
      </c>
      <c r="O1116" t="s">
        <v>480</v>
      </c>
      <c r="P1116">
        <v>-0.44500000000000001</v>
      </c>
      <c r="Q1116">
        <v>1976000</v>
      </c>
    </row>
    <row r="1117" spans="1:18">
      <c r="A1117">
        <v>103</v>
      </c>
      <c r="B1117">
        <f>VLOOKUP(A1117,year_congress_lookup!$A$1:$B$10,2)</f>
        <v>1994</v>
      </c>
      <c r="C1117">
        <v>29329</v>
      </c>
      <c r="D1117" s="1" t="s">
        <v>1790</v>
      </c>
      <c r="E1117" t="s">
        <v>81</v>
      </c>
      <c r="F1117" t="str">
        <f>VLOOKUP(E1117&amp;"*",state_latlong_lookup!$A$1:$D$56,2,FALSE)</f>
        <v>FL</v>
      </c>
      <c r="G1117" t="str">
        <f>VLOOKUP(E1117&amp;"*",state_latlong_lookup!$A$1:$D$56,1,FALSE)</f>
        <v>FLORIDA</v>
      </c>
      <c r="H1117" t="str">
        <f t="shared" si="35"/>
        <v>103_FL_04</v>
      </c>
      <c r="I1117">
        <f>IF(B1117=2012,IF(D1117="00",K1117,VLOOKUP(H1117,district_latlong_lookup!$A$1:$F$439,5,FALSE)),0)</f>
        <v>0</v>
      </c>
      <c r="J1117">
        <f>IF(B1117=2012,IF(D1117="00",L1117,VLOOKUP(H1117,district_latlong_lookup!$A$1:$F$439,6,FALSE)),0)</f>
        <v>0</v>
      </c>
      <c r="K1117">
        <f>VLOOKUP(E1117&amp;"*",state_latlong_lookup!$A$1:$D$56,3,FALSE)</f>
        <v>27.833300000000001</v>
      </c>
      <c r="L1117">
        <f>VLOOKUP(E1117&amp;"*",state_latlong_lookup!$A$1:$D$56,4,FALSE)</f>
        <v>-81.716999999999999</v>
      </c>
      <c r="M1117">
        <v>200</v>
      </c>
      <c r="N1117" t="str">
        <f t="shared" si="34"/>
        <v>Republican</v>
      </c>
      <c r="O1117" t="s">
        <v>120</v>
      </c>
      <c r="P1117">
        <v>0.39600000000000002</v>
      </c>
      <c r="Q1117">
        <v>2011000</v>
      </c>
      <c r="R1117" t="s">
        <v>1312</v>
      </c>
    </row>
    <row r="1118" spans="1:18">
      <c r="A1118">
        <v>103</v>
      </c>
      <c r="B1118">
        <f>VLOOKUP(A1118,year_congress_lookup!$A$1:$B$10,2)</f>
        <v>1994</v>
      </c>
      <c r="C1118">
        <v>29330</v>
      </c>
      <c r="D1118" s="1" t="s">
        <v>1791</v>
      </c>
      <c r="E1118" t="s">
        <v>81</v>
      </c>
      <c r="F1118" t="str">
        <f>VLOOKUP(E1118&amp;"*",state_latlong_lookup!$A$1:$D$56,2,FALSE)</f>
        <v>FL</v>
      </c>
      <c r="G1118" t="str">
        <f>VLOOKUP(E1118&amp;"*",state_latlong_lookup!$A$1:$D$56,1,FALSE)</f>
        <v>FLORIDA</v>
      </c>
      <c r="H1118" t="str">
        <f t="shared" si="35"/>
        <v>103_FL_05</v>
      </c>
      <c r="I1118">
        <f>IF(B1118=2012,IF(D1118="00",K1118,VLOOKUP(H1118,district_latlong_lookup!$A$1:$F$439,5,FALSE)),0)</f>
        <v>0</v>
      </c>
      <c r="J1118">
        <f>IF(B1118=2012,IF(D1118="00",L1118,VLOOKUP(H1118,district_latlong_lookup!$A$1:$F$439,6,FALSE)),0)</f>
        <v>0</v>
      </c>
      <c r="K1118">
        <f>VLOOKUP(E1118&amp;"*",state_latlong_lookup!$A$1:$D$56,3,FALSE)</f>
        <v>27.833300000000001</v>
      </c>
      <c r="L1118">
        <f>VLOOKUP(E1118&amp;"*",state_latlong_lookup!$A$1:$D$56,4,FALSE)</f>
        <v>-81.716999999999999</v>
      </c>
      <c r="M1118">
        <v>100</v>
      </c>
      <c r="N1118" t="str">
        <f t="shared" si="34"/>
        <v>Democrat</v>
      </c>
      <c r="O1118" t="s">
        <v>481</v>
      </c>
      <c r="P1118">
        <v>-0.24299999999999999</v>
      </c>
      <c r="Q1118">
        <v>2737000</v>
      </c>
      <c r="R1118" t="s">
        <v>1313</v>
      </c>
    </row>
    <row r="1119" spans="1:18">
      <c r="A1119">
        <v>103</v>
      </c>
      <c r="B1119">
        <f>VLOOKUP(A1119,year_congress_lookup!$A$1:$B$10,2)</f>
        <v>1994</v>
      </c>
      <c r="C1119">
        <v>15627</v>
      </c>
      <c r="D1119" s="1" t="s">
        <v>1792</v>
      </c>
      <c r="E1119" t="s">
        <v>81</v>
      </c>
      <c r="F1119" t="str">
        <f>VLOOKUP(E1119&amp;"*",state_latlong_lookup!$A$1:$D$56,2,FALSE)</f>
        <v>FL</v>
      </c>
      <c r="G1119" t="str">
        <f>VLOOKUP(E1119&amp;"*",state_latlong_lookup!$A$1:$D$56,1,FALSE)</f>
        <v>FLORIDA</v>
      </c>
      <c r="H1119" t="str">
        <f t="shared" si="35"/>
        <v>103_FL_06</v>
      </c>
      <c r="I1119">
        <f>IF(B1119=2012,IF(D1119="00",K1119,VLOOKUP(H1119,district_latlong_lookup!$A$1:$F$439,5,FALSE)),0)</f>
        <v>0</v>
      </c>
      <c r="J1119">
        <f>IF(B1119=2012,IF(D1119="00",L1119,VLOOKUP(H1119,district_latlong_lookup!$A$1:$F$439,6,FALSE)),0)</f>
        <v>0</v>
      </c>
      <c r="K1119">
        <f>VLOOKUP(E1119&amp;"*",state_latlong_lookup!$A$1:$D$56,3,FALSE)</f>
        <v>27.833300000000001</v>
      </c>
      <c r="L1119">
        <f>VLOOKUP(E1119&amp;"*",state_latlong_lookup!$A$1:$D$56,4,FALSE)</f>
        <v>-81.716999999999999</v>
      </c>
      <c r="M1119">
        <v>200</v>
      </c>
      <c r="N1119" t="str">
        <f t="shared" si="34"/>
        <v>Republican</v>
      </c>
      <c r="O1119" t="s">
        <v>482</v>
      </c>
      <c r="P1119">
        <v>0.58599999999999997</v>
      </c>
      <c r="Q1119">
        <v>1534000</v>
      </c>
      <c r="R1119" t="s">
        <v>1314</v>
      </c>
    </row>
    <row r="1120" spans="1:18">
      <c r="A1120">
        <v>103</v>
      </c>
      <c r="B1120">
        <f>VLOOKUP(A1120,year_congress_lookup!$A$1:$B$10,2)</f>
        <v>1994</v>
      </c>
      <c r="C1120">
        <v>29331</v>
      </c>
      <c r="D1120" s="1" t="s">
        <v>1793</v>
      </c>
      <c r="E1120" t="s">
        <v>81</v>
      </c>
      <c r="F1120" t="str">
        <f>VLOOKUP(E1120&amp;"*",state_latlong_lookup!$A$1:$D$56,2,FALSE)</f>
        <v>FL</v>
      </c>
      <c r="G1120" t="str">
        <f>VLOOKUP(E1120&amp;"*",state_latlong_lookup!$A$1:$D$56,1,FALSE)</f>
        <v>FLORIDA</v>
      </c>
      <c r="H1120" t="str">
        <f t="shared" si="35"/>
        <v>103_FL_07</v>
      </c>
      <c r="I1120">
        <f>IF(B1120=2012,IF(D1120="00",K1120,VLOOKUP(H1120,district_latlong_lookup!$A$1:$F$439,5,FALSE)),0)</f>
        <v>0</v>
      </c>
      <c r="J1120">
        <f>IF(B1120=2012,IF(D1120="00",L1120,VLOOKUP(H1120,district_latlong_lookup!$A$1:$F$439,6,FALSE)),0)</f>
        <v>0</v>
      </c>
      <c r="K1120">
        <f>VLOOKUP(E1120&amp;"*",state_latlong_lookup!$A$1:$D$56,3,FALSE)</f>
        <v>27.833300000000001</v>
      </c>
      <c r="L1120">
        <f>VLOOKUP(E1120&amp;"*",state_latlong_lookup!$A$1:$D$56,4,FALSE)</f>
        <v>-81.716999999999999</v>
      </c>
      <c r="M1120">
        <v>200</v>
      </c>
      <c r="N1120" t="str">
        <f t="shared" si="34"/>
        <v>Republican</v>
      </c>
      <c r="O1120" t="s">
        <v>483</v>
      </c>
      <c r="P1120">
        <v>0.52100000000000002</v>
      </c>
      <c r="Q1120">
        <v>0</v>
      </c>
      <c r="R1120" t="s">
        <v>1315</v>
      </c>
    </row>
    <row r="1121" spans="1:18">
      <c r="A1121">
        <v>103</v>
      </c>
      <c r="B1121">
        <f>VLOOKUP(A1121,year_congress_lookup!$A$1:$B$10,2)</f>
        <v>1994</v>
      </c>
      <c r="C1121">
        <v>14842</v>
      </c>
      <c r="D1121" s="1" t="s">
        <v>1795</v>
      </c>
      <c r="E1121" t="s">
        <v>81</v>
      </c>
      <c r="F1121" t="str">
        <f>VLOOKUP(E1121&amp;"*",state_latlong_lookup!$A$1:$D$56,2,FALSE)</f>
        <v>FL</v>
      </c>
      <c r="G1121" t="str">
        <f>VLOOKUP(E1121&amp;"*",state_latlong_lookup!$A$1:$D$56,1,FALSE)</f>
        <v>FLORIDA</v>
      </c>
      <c r="H1121" t="str">
        <f t="shared" si="35"/>
        <v>103_FL_08</v>
      </c>
      <c r="I1121">
        <f>IF(B1121=2012,IF(D1121="00",K1121,VLOOKUP(H1121,district_latlong_lookup!$A$1:$F$439,5,FALSE)),0)</f>
        <v>0</v>
      </c>
      <c r="J1121">
        <f>IF(B1121=2012,IF(D1121="00",L1121,VLOOKUP(H1121,district_latlong_lookup!$A$1:$F$439,6,FALSE)),0)</f>
        <v>0</v>
      </c>
      <c r="K1121">
        <f>VLOOKUP(E1121&amp;"*",state_latlong_lookup!$A$1:$D$56,3,FALSE)</f>
        <v>27.833300000000001</v>
      </c>
      <c r="L1121">
        <f>VLOOKUP(E1121&amp;"*",state_latlong_lookup!$A$1:$D$56,4,FALSE)</f>
        <v>-81.716999999999999</v>
      </c>
      <c r="M1121">
        <v>200</v>
      </c>
      <c r="N1121" t="str">
        <f t="shared" si="34"/>
        <v>Republican</v>
      </c>
      <c r="O1121" t="s">
        <v>484</v>
      </c>
      <c r="P1121">
        <v>0.38700000000000001</v>
      </c>
      <c r="Q1121">
        <v>785000</v>
      </c>
      <c r="R1121" t="s">
        <v>1316</v>
      </c>
    </row>
    <row r="1122" spans="1:18">
      <c r="A1122">
        <v>103</v>
      </c>
      <c r="B1122">
        <f>VLOOKUP(A1122,year_congress_lookup!$A$1:$B$10,2)</f>
        <v>1994</v>
      </c>
      <c r="C1122">
        <v>15006</v>
      </c>
      <c r="D1122" s="1" t="s">
        <v>1796</v>
      </c>
      <c r="E1122" t="s">
        <v>81</v>
      </c>
      <c r="F1122" t="str">
        <f>VLOOKUP(E1122&amp;"*",state_latlong_lookup!$A$1:$D$56,2,FALSE)</f>
        <v>FL</v>
      </c>
      <c r="G1122" t="str">
        <f>VLOOKUP(E1122&amp;"*",state_latlong_lookup!$A$1:$D$56,1,FALSE)</f>
        <v>FLORIDA</v>
      </c>
      <c r="H1122" t="str">
        <f t="shared" si="35"/>
        <v>103_FL_09</v>
      </c>
      <c r="I1122">
        <f>IF(B1122=2012,IF(D1122="00",K1122,VLOOKUP(H1122,district_latlong_lookup!$A$1:$F$439,5,FALSE)),0)</f>
        <v>0</v>
      </c>
      <c r="J1122">
        <f>IF(B1122=2012,IF(D1122="00",L1122,VLOOKUP(H1122,district_latlong_lookup!$A$1:$F$439,6,FALSE)),0)</f>
        <v>0</v>
      </c>
      <c r="K1122">
        <f>VLOOKUP(E1122&amp;"*",state_latlong_lookup!$A$1:$D$56,3,FALSE)</f>
        <v>27.833300000000001</v>
      </c>
      <c r="L1122">
        <f>VLOOKUP(E1122&amp;"*",state_latlong_lookup!$A$1:$D$56,4,FALSE)</f>
        <v>-81.716999999999999</v>
      </c>
      <c r="M1122">
        <v>200</v>
      </c>
      <c r="N1122" t="str">
        <f t="shared" si="34"/>
        <v>Republican</v>
      </c>
      <c r="O1122" t="s">
        <v>485</v>
      </c>
      <c r="P1122">
        <v>0.39700000000000002</v>
      </c>
      <c r="Q1122">
        <v>675000</v>
      </c>
      <c r="R1122" t="s">
        <v>1317</v>
      </c>
    </row>
    <row r="1123" spans="1:18">
      <c r="A1123">
        <v>103</v>
      </c>
      <c r="B1123">
        <f>VLOOKUP(A1123,year_congress_lookup!$A$1:$B$10,2)</f>
        <v>1994</v>
      </c>
      <c r="C1123">
        <v>13047</v>
      </c>
      <c r="D1123" s="1" t="s">
        <v>1797</v>
      </c>
      <c r="E1123" t="s">
        <v>81</v>
      </c>
      <c r="F1123" t="str">
        <f>VLOOKUP(E1123&amp;"*",state_latlong_lookup!$A$1:$D$56,2,FALSE)</f>
        <v>FL</v>
      </c>
      <c r="G1123" t="str">
        <f>VLOOKUP(E1123&amp;"*",state_latlong_lookup!$A$1:$D$56,1,FALSE)</f>
        <v>FLORIDA</v>
      </c>
      <c r="H1123" t="str">
        <f t="shared" si="35"/>
        <v>103_FL_10</v>
      </c>
      <c r="I1123">
        <f>IF(B1123=2012,IF(D1123="00",K1123,VLOOKUP(H1123,district_latlong_lookup!$A$1:$F$439,5,FALSE)),0)</f>
        <v>0</v>
      </c>
      <c r="J1123">
        <f>IF(B1123=2012,IF(D1123="00",L1123,VLOOKUP(H1123,district_latlong_lookup!$A$1:$F$439,6,FALSE)),0)</f>
        <v>0</v>
      </c>
      <c r="K1123">
        <f>VLOOKUP(E1123&amp;"*",state_latlong_lookup!$A$1:$D$56,3,FALSE)</f>
        <v>27.833300000000001</v>
      </c>
      <c r="L1123">
        <f>VLOOKUP(E1123&amp;"*",state_latlong_lookup!$A$1:$D$56,4,FALSE)</f>
        <v>-81.716999999999999</v>
      </c>
      <c r="M1123">
        <v>200</v>
      </c>
      <c r="N1123" t="str">
        <f t="shared" si="34"/>
        <v>Republican</v>
      </c>
      <c r="O1123" t="s">
        <v>486</v>
      </c>
      <c r="P1123">
        <v>0.38600000000000001</v>
      </c>
      <c r="Q1123">
        <v>1634000</v>
      </c>
      <c r="R1123" t="s">
        <v>1318</v>
      </c>
    </row>
    <row r="1124" spans="1:18">
      <c r="A1124">
        <v>103</v>
      </c>
      <c r="B1124">
        <f>VLOOKUP(A1124,year_congress_lookup!$A$1:$B$10,2)</f>
        <v>1994</v>
      </c>
      <c r="C1124">
        <v>10588</v>
      </c>
      <c r="D1124" s="1" t="s">
        <v>1798</v>
      </c>
      <c r="E1124" t="s">
        <v>81</v>
      </c>
      <c r="F1124" t="str">
        <f>VLOOKUP(E1124&amp;"*",state_latlong_lookup!$A$1:$D$56,2,FALSE)</f>
        <v>FL</v>
      </c>
      <c r="G1124" t="str">
        <f>VLOOKUP(E1124&amp;"*",state_latlong_lookup!$A$1:$D$56,1,FALSE)</f>
        <v>FLORIDA</v>
      </c>
      <c r="H1124" t="str">
        <f t="shared" si="35"/>
        <v>103_FL_11</v>
      </c>
      <c r="I1124">
        <f>IF(B1124=2012,IF(D1124="00",K1124,VLOOKUP(H1124,district_latlong_lookup!$A$1:$F$439,5,FALSE)),0)</f>
        <v>0</v>
      </c>
      <c r="J1124">
        <f>IF(B1124=2012,IF(D1124="00",L1124,VLOOKUP(H1124,district_latlong_lookup!$A$1:$F$439,6,FALSE)),0)</f>
        <v>0</v>
      </c>
      <c r="K1124">
        <f>VLOOKUP(E1124&amp;"*",state_latlong_lookup!$A$1:$D$56,3,FALSE)</f>
        <v>27.833300000000001</v>
      </c>
      <c r="L1124">
        <f>VLOOKUP(E1124&amp;"*",state_latlong_lookup!$A$1:$D$56,4,FALSE)</f>
        <v>-81.716999999999999</v>
      </c>
      <c r="M1124">
        <v>100</v>
      </c>
      <c r="N1124" t="str">
        <f t="shared" si="34"/>
        <v>Democrat</v>
      </c>
      <c r="O1124" t="s">
        <v>487</v>
      </c>
      <c r="P1124">
        <v>-0.29799999999999999</v>
      </c>
      <c r="Q1124">
        <v>4130000</v>
      </c>
      <c r="R1124" t="s">
        <v>1319</v>
      </c>
    </row>
    <row r="1125" spans="1:18">
      <c r="A1125">
        <v>103</v>
      </c>
      <c r="B1125">
        <f>VLOOKUP(A1125,year_congress_lookup!$A$1:$B$10,2)</f>
        <v>1994</v>
      </c>
      <c r="C1125">
        <v>29332</v>
      </c>
      <c r="D1125" s="1" t="s">
        <v>1799</v>
      </c>
      <c r="E1125" t="s">
        <v>81</v>
      </c>
      <c r="F1125" t="str">
        <f>VLOOKUP(E1125&amp;"*",state_latlong_lookup!$A$1:$D$56,2,FALSE)</f>
        <v>FL</v>
      </c>
      <c r="G1125" t="str">
        <f>VLOOKUP(E1125&amp;"*",state_latlong_lookup!$A$1:$D$56,1,FALSE)</f>
        <v>FLORIDA</v>
      </c>
      <c r="H1125" t="str">
        <f t="shared" si="35"/>
        <v>103_FL_12</v>
      </c>
      <c r="I1125">
        <f>IF(B1125=2012,IF(D1125="00",K1125,VLOOKUP(H1125,district_latlong_lookup!$A$1:$F$439,5,FALSE)),0)</f>
        <v>0</v>
      </c>
      <c r="J1125">
        <f>IF(B1125=2012,IF(D1125="00",L1125,VLOOKUP(H1125,district_latlong_lookup!$A$1:$F$439,6,FALSE)),0)</f>
        <v>0</v>
      </c>
      <c r="K1125">
        <f>VLOOKUP(E1125&amp;"*",state_latlong_lookup!$A$1:$D$56,3,FALSE)</f>
        <v>27.833300000000001</v>
      </c>
      <c r="L1125">
        <f>VLOOKUP(E1125&amp;"*",state_latlong_lookup!$A$1:$D$56,4,FALSE)</f>
        <v>-81.716999999999999</v>
      </c>
      <c r="M1125">
        <v>200</v>
      </c>
      <c r="N1125" t="str">
        <f t="shared" si="34"/>
        <v>Republican</v>
      </c>
      <c r="O1125" t="s">
        <v>488</v>
      </c>
      <c r="P1125">
        <v>0.433</v>
      </c>
      <c r="Q1125">
        <v>0</v>
      </c>
      <c r="R1125" t="s">
        <v>1320</v>
      </c>
    </row>
    <row r="1126" spans="1:18">
      <c r="A1126">
        <v>103</v>
      </c>
      <c r="B1126">
        <f>VLOOKUP(A1126,year_congress_lookup!$A$1:$B$10,2)</f>
        <v>1994</v>
      </c>
      <c r="C1126">
        <v>29333</v>
      </c>
      <c r="D1126" s="1" t="s">
        <v>1800</v>
      </c>
      <c r="E1126" t="s">
        <v>81</v>
      </c>
      <c r="F1126" t="str">
        <f>VLOOKUP(E1126&amp;"*",state_latlong_lookup!$A$1:$D$56,2,FALSE)</f>
        <v>FL</v>
      </c>
      <c r="G1126" t="str">
        <f>VLOOKUP(E1126&amp;"*",state_latlong_lookup!$A$1:$D$56,1,FALSE)</f>
        <v>FLORIDA</v>
      </c>
      <c r="H1126" t="str">
        <f t="shared" si="35"/>
        <v>103_FL_13</v>
      </c>
      <c r="I1126">
        <f>IF(B1126=2012,IF(D1126="00",K1126,VLOOKUP(H1126,district_latlong_lookup!$A$1:$F$439,5,FALSE)),0)</f>
        <v>0</v>
      </c>
      <c r="J1126">
        <f>IF(B1126=2012,IF(D1126="00",L1126,VLOOKUP(H1126,district_latlong_lookup!$A$1:$F$439,6,FALSE)),0)</f>
        <v>0</v>
      </c>
      <c r="K1126">
        <f>VLOOKUP(E1126&amp;"*",state_latlong_lookup!$A$1:$D$56,3,FALSE)</f>
        <v>27.833300000000001</v>
      </c>
      <c r="L1126">
        <f>VLOOKUP(E1126&amp;"*",state_latlong_lookup!$A$1:$D$56,4,FALSE)</f>
        <v>-81.716999999999999</v>
      </c>
      <c r="M1126">
        <v>200</v>
      </c>
      <c r="N1126" t="str">
        <f t="shared" si="34"/>
        <v>Republican</v>
      </c>
      <c r="O1126" t="s">
        <v>76</v>
      </c>
      <c r="P1126">
        <v>0.44900000000000001</v>
      </c>
      <c r="Q1126">
        <v>0</v>
      </c>
    </row>
    <row r="1127" spans="1:18">
      <c r="A1127">
        <v>103</v>
      </c>
      <c r="B1127">
        <f>VLOOKUP(A1127,year_congress_lookup!$A$1:$B$10,2)</f>
        <v>1994</v>
      </c>
      <c r="C1127">
        <v>15605</v>
      </c>
      <c r="D1127" s="1" t="s">
        <v>1801</v>
      </c>
      <c r="E1127" t="s">
        <v>81</v>
      </c>
      <c r="F1127" t="str">
        <f>VLOOKUP(E1127&amp;"*",state_latlong_lookup!$A$1:$D$56,2,FALSE)</f>
        <v>FL</v>
      </c>
      <c r="G1127" t="str">
        <f>VLOOKUP(E1127&amp;"*",state_latlong_lookup!$A$1:$D$56,1,FALSE)</f>
        <v>FLORIDA</v>
      </c>
      <c r="H1127" t="str">
        <f t="shared" si="35"/>
        <v>103_FL_14</v>
      </c>
      <c r="I1127">
        <f>IF(B1127=2012,IF(D1127="00",K1127,VLOOKUP(H1127,district_latlong_lookup!$A$1:$F$439,5,FALSE)),0)</f>
        <v>0</v>
      </c>
      <c r="J1127">
        <f>IF(B1127=2012,IF(D1127="00",L1127,VLOOKUP(H1127,district_latlong_lookup!$A$1:$F$439,6,FALSE)),0)</f>
        <v>0</v>
      </c>
      <c r="K1127">
        <f>VLOOKUP(E1127&amp;"*",state_latlong_lookup!$A$1:$D$56,3,FALSE)</f>
        <v>27.833300000000001</v>
      </c>
      <c r="L1127">
        <f>VLOOKUP(E1127&amp;"*",state_latlong_lookup!$A$1:$D$56,4,FALSE)</f>
        <v>-81.716999999999999</v>
      </c>
      <c r="M1127">
        <v>200</v>
      </c>
      <c r="N1127" t="str">
        <f t="shared" si="34"/>
        <v>Republican</v>
      </c>
      <c r="O1127" t="s">
        <v>489</v>
      </c>
      <c r="P1127">
        <v>0.436</v>
      </c>
      <c r="Q1127">
        <v>925000</v>
      </c>
      <c r="R1127" t="s">
        <v>1321</v>
      </c>
    </row>
    <row r="1128" spans="1:18">
      <c r="A1128">
        <v>103</v>
      </c>
      <c r="B1128">
        <f>VLOOKUP(A1128,year_congress_lookup!$A$1:$B$10,2)</f>
        <v>1994</v>
      </c>
      <c r="C1128">
        <v>29112</v>
      </c>
      <c r="D1128" s="1" t="s">
        <v>1802</v>
      </c>
      <c r="E1128" t="s">
        <v>81</v>
      </c>
      <c r="F1128" t="str">
        <f>VLOOKUP(E1128&amp;"*",state_latlong_lookup!$A$1:$D$56,2,FALSE)</f>
        <v>FL</v>
      </c>
      <c r="G1128" t="str">
        <f>VLOOKUP(E1128&amp;"*",state_latlong_lookup!$A$1:$D$56,1,FALSE)</f>
        <v>FLORIDA</v>
      </c>
      <c r="H1128" t="str">
        <f t="shared" si="35"/>
        <v>103_FL_15</v>
      </c>
      <c r="I1128">
        <f>IF(B1128=2012,IF(D1128="00",K1128,VLOOKUP(H1128,district_latlong_lookup!$A$1:$F$439,5,FALSE)),0)</f>
        <v>0</v>
      </c>
      <c r="J1128">
        <f>IF(B1128=2012,IF(D1128="00",L1128,VLOOKUP(H1128,district_latlong_lookup!$A$1:$F$439,6,FALSE)),0)</f>
        <v>0</v>
      </c>
      <c r="K1128">
        <f>VLOOKUP(E1128&amp;"*",state_latlong_lookup!$A$1:$D$56,3,FALSE)</f>
        <v>27.833300000000001</v>
      </c>
      <c r="L1128">
        <f>VLOOKUP(E1128&amp;"*",state_latlong_lookup!$A$1:$D$56,4,FALSE)</f>
        <v>-81.716999999999999</v>
      </c>
      <c r="M1128">
        <v>100</v>
      </c>
      <c r="N1128" t="str">
        <f t="shared" si="34"/>
        <v>Democrat</v>
      </c>
      <c r="O1128" t="s">
        <v>490</v>
      </c>
      <c r="P1128">
        <v>-0.23400000000000001</v>
      </c>
      <c r="Q1128">
        <v>1232000</v>
      </c>
      <c r="R1128" t="s">
        <v>1322</v>
      </c>
    </row>
    <row r="1129" spans="1:18">
      <c r="A1129">
        <v>103</v>
      </c>
      <c r="B1129">
        <f>VLOOKUP(A1129,year_congress_lookup!$A$1:$B$10,2)</f>
        <v>1994</v>
      </c>
      <c r="C1129">
        <v>15035</v>
      </c>
      <c r="D1129" s="1" t="s">
        <v>1803</v>
      </c>
      <c r="E1129" t="s">
        <v>81</v>
      </c>
      <c r="F1129" t="str">
        <f>VLOOKUP(E1129&amp;"*",state_latlong_lookup!$A$1:$D$56,2,FALSE)</f>
        <v>FL</v>
      </c>
      <c r="G1129" t="str">
        <f>VLOOKUP(E1129&amp;"*",state_latlong_lookup!$A$1:$D$56,1,FALSE)</f>
        <v>FLORIDA</v>
      </c>
      <c r="H1129" t="str">
        <f t="shared" si="35"/>
        <v>103_FL_16</v>
      </c>
      <c r="I1129">
        <f>IF(B1129=2012,IF(D1129="00",K1129,VLOOKUP(H1129,district_latlong_lookup!$A$1:$F$439,5,FALSE)),0)</f>
        <v>0</v>
      </c>
      <c r="J1129">
        <f>IF(B1129=2012,IF(D1129="00",L1129,VLOOKUP(H1129,district_latlong_lookup!$A$1:$F$439,6,FALSE)),0)</f>
        <v>0</v>
      </c>
      <c r="K1129">
        <f>VLOOKUP(E1129&amp;"*",state_latlong_lookup!$A$1:$D$56,3,FALSE)</f>
        <v>27.833300000000001</v>
      </c>
      <c r="L1129">
        <f>VLOOKUP(E1129&amp;"*",state_latlong_lookup!$A$1:$D$56,4,FALSE)</f>
        <v>-81.716999999999999</v>
      </c>
      <c r="M1129">
        <v>200</v>
      </c>
      <c r="N1129" t="str">
        <f t="shared" si="34"/>
        <v>Republican</v>
      </c>
      <c r="O1129" t="s">
        <v>491</v>
      </c>
      <c r="P1129">
        <v>0.47699999999999998</v>
      </c>
      <c r="Q1129">
        <v>1607000</v>
      </c>
      <c r="R1129" t="s">
        <v>1323</v>
      </c>
    </row>
    <row r="1130" spans="1:18">
      <c r="A1130">
        <v>103</v>
      </c>
      <c r="B1130">
        <f>VLOOKUP(A1130,year_congress_lookup!$A$1:$B$10,2)</f>
        <v>1994</v>
      </c>
      <c r="C1130">
        <v>29334</v>
      </c>
      <c r="D1130" s="1" t="s">
        <v>1804</v>
      </c>
      <c r="E1130" t="s">
        <v>81</v>
      </c>
      <c r="F1130" t="str">
        <f>VLOOKUP(E1130&amp;"*",state_latlong_lookup!$A$1:$D$56,2,FALSE)</f>
        <v>FL</v>
      </c>
      <c r="G1130" t="str">
        <f>VLOOKUP(E1130&amp;"*",state_latlong_lookup!$A$1:$D$56,1,FALSE)</f>
        <v>FLORIDA</v>
      </c>
      <c r="H1130" t="str">
        <f t="shared" si="35"/>
        <v>103_FL_17</v>
      </c>
      <c r="I1130">
        <f>IF(B1130=2012,IF(D1130="00",K1130,VLOOKUP(H1130,district_latlong_lookup!$A$1:$F$439,5,FALSE)),0)</f>
        <v>0</v>
      </c>
      <c r="J1130">
        <f>IF(B1130=2012,IF(D1130="00",L1130,VLOOKUP(H1130,district_latlong_lookup!$A$1:$F$439,6,FALSE)),0)</f>
        <v>0</v>
      </c>
      <c r="K1130">
        <f>VLOOKUP(E1130&amp;"*",state_latlong_lookup!$A$1:$D$56,3,FALSE)</f>
        <v>27.833300000000001</v>
      </c>
      <c r="L1130">
        <f>VLOOKUP(E1130&amp;"*",state_latlong_lookup!$A$1:$D$56,4,FALSE)</f>
        <v>-81.716999999999999</v>
      </c>
      <c r="M1130">
        <v>100</v>
      </c>
      <c r="N1130" t="str">
        <f t="shared" si="34"/>
        <v>Democrat</v>
      </c>
      <c r="O1130" t="s">
        <v>492</v>
      </c>
      <c r="P1130">
        <v>-0.54600000000000004</v>
      </c>
      <c r="Q1130">
        <v>771000</v>
      </c>
      <c r="R1130" t="s">
        <v>1324</v>
      </c>
    </row>
    <row r="1131" spans="1:18">
      <c r="A1131">
        <v>103</v>
      </c>
      <c r="B1131">
        <f>VLOOKUP(A1131,year_congress_lookup!$A$1:$B$10,2)</f>
        <v>1994</v>
      </c>
      <c r="C1131">
        <v>15634</v>
      </c>
      <c r="D1131" s="1" t="s">
        <v>1805</v>
      </c>
      <c r="E1131" t="s">
        <v>81</v>
      </c>
      <c r="F1131" t="str">
        <f>VLOOKUP(E1131&amp;"*",state_latlong_lookup!$A$1:$D$56,2,FALSE)</f>
        <v>FL</v>
      </c>
      <c r="G1131" t="str">
        <f>VLOOKUP(E1131&amp;"*",state_latlong_lookup!$A$1:$D$56,1,FALSE)</f>
        <v>FLORIDA</v>
      </c>
      <c r="H1131" t="str">
        <f t="shared" si="35"/>
        <v>103_FL_18</v>
      </c>
      <c r="I1131">
        <f>IF(B1131=2012,IF(D1131="00",K1131,VLOOKUP(H1131,district_latlong_lookup!$A$1:$F$439,5,FALSE)),0)</f>
        <v>0</v>
      </c>
      <c r="J1131">
        <f>IF(B1131=2012,IF(D1131="00",L1131,VLOOKUP(H1131,district_latlong_lookup!$A$1:$F$439,6,FALSE)),0)</f>
        <v>0</v>
      </c>
      <c r="K1131">
        <f>VLOOKUP(E1131&amp;"*",state_latlong_lookup!$A$1:$D$56,3,FALSE)</f>
        <v>27.833300000000001</v>
      </c>
      <c r="L1131">
        <f>VLOOKUP(E1131&amp;"*",state_latlong_lookup!$A$1:$D$56,4,FALSE)</f>
        <v>-81.716999999999999</v>
      </c>
      <c r="M1131">
        <v>200</v>
      </c>
      <c r="N1131" t="str">
        <f t="shared" si="34"/>
        <v>Republican</v>
      </c>
      <c r="O1131" t="s">
        <v>493</v>
      </c>
      <c r="P1131">
        <v>0.30399999999999999</v>
      </c>
      <c r="Q1131">
        <v>0</v>
      </c>
      <c r="R1131" t="s">
        <v>1325</v>
      </c>
    </row>
    <row r="1132" spans="1:18">
      <c r="A1132">
        <v>103</v>
      </c>
      <c r="B1132">
        <f>VLOOKUP(A1132,year_congress_lookup!$A$1:$B$10,2)</f>
        <v>1994</v>
      </c>
      <c r="C1132">
        <v>15609</v>
      </c>
      <c r="D1132" s="1" t="s">
        <v>1806</v>
      </c>
      <c r="E1132" t="s">
        <v>81</v>
      </c>
      <c r="F1132" t="str">
        <f>VLOOKUP(E1132&amp;"*",state_latlong_lookup!$A$1:$D$56,2,FALSE)</f>
        <v>FL</v>
      </c>
      <c r="G1132" t="str">
        <f>VLOOKUP(E1132&amp;"*",state_latlong_lookup!$A$1:$D$56,1,FALSE)</f>
        <v>FLORIDA</v>
      </c>
      <c r="H1132" t="str">
        <f t="shared" si="35"/>
        <v>103_FL_19</v>
      </c>
      <c r="I1132">
        <f>IF(B1132=2012,IF(D1132="00",K1132,VLOOKUP(H1132,district_latlong_lookup!$A$1:$F$439,5,FALSE)),0)</f>
        <v>0</v>
      </c>
      <c r="J1132">
        <f>IF(B1132=2012,IF(D1132="00",L1132,VLOOKUP(H1132,district_latlong_lookup!$A$1:$F$439,6,FALSE)),0)</f>
        <v>0</v>
      </c>
      <c r="K1132">
        <f>VLOOKUP(E1132&amp;"*",state_latlong_lookup!$A$1:$D$56,3,FALSE)</f>
        <v>27.833300000000001</v>
      </c>
      <c r="L1132">
        <f>VLOOKUP(E1132&amp;"*",state_latlong_lookup!$A$1:$D$56,4,FALSE)</f>
        <v>-81.716999999999999</v>
      </c>
      <c r="M1132">
        <v>100</v>
      </c>
      <c r="N1132" t="str">
        <f t="shared" si="34"/>
        <v>Democrat</v>
      </c>
      <c r="O1132" t="s">
        <v>494</v>
      </c>
      <c r="P1132">
        <v>-0.375</v>
      </c>
      <c r="Q1132">
        <v>975000</v>
      </c>
      <c r="R1132" t="s">
        <v>1326</v>
      </c>
    </row>
    <row r="1133" spans="1:18">
      <c r="A1133">
        <v>103</v>
      </c>
      <c r="B1133">
        <f>VLOOKUP(A1133,year_congress_lookup!$A$1:$B$10,2)</f>
        <v>1994</v>
      </c>
      <c r="C1133">
        <v>29335</v>
      </c>
      <c r="D1133" s="1" t="s">
        <v>1807</v>
      </c>
      <c r="E1133" t="s">
        <v>81</v>
      </c>
      <c r="F1133" t="str">
        <f>VLOOKUP(E1133&amp;"*",state_latlong_lookup!$A$1:$D$56,2,FALSE)</f>
        <v>FL</v>
      </c>
      <c r="G1133" t="str">
        <f>VLOOKUP(E1133&amp;"*",state_latlong_lookup!$A$1:$D$56,1,FALSE)</f>
        <v>FLORIDA</v>
      </c>
      <c r="H1133" t="str">
        <f t="shared" si="35"/>
        <v>103_FL_20</v>
      </c>
      <c r="I1133">
        <f>IF(B1133=2012,IF(D1133="00",K1133,VLOOKUP(H1133,district_latlong_lookup!$A$1:$F$439,5,FALSE)),0)</f>
        <v>0</v>
      </c>
      <c r="J1133">
        <f>IF(B1133=2012,IF(D1133="00",L1133,VLOOKUP(H1133,district_latlong_lookup!$A$1:$F$439,6,FALSE)),0)</f>
        <v>0</v>
      </c>
      <c r="K1133">
        <f>VLOOKUP(E1133&amp;"*",state_latlong_lookup!$A$1:$D$56,3,FALSE)</f>
        <v>27.833300000000001</v>
      </c>
      <c r="L1133">
        <f>VLOOKUP(E1133&amp;"*",state_latlong_lookup!$A$1:$D$56,4,FALSE)</f>
        <v>-81.716999999999999</v>
      </c>
      <c r="M1133">
        <v>100</v>
      </c>
      <c r="N1133" t="str">
        <f t="shared" si="34"/>
        <v>Democrat</v>
      </c>
      <c r="O1133" t="s">
        <v>495</v>
      </c>
      <c r="P1133">
        <v>-0.28100000000000003</v>
      </c>
      <c r="Q1133">
        <v>2342000</v>
      </c>
      <c r="R1133" t="s">
        <v>1327</v>
      </c>
    </row>
    <row r="1134" spans="1:18">
      <c r="A1134">
        <v>103</v>
      </c>
      <c r="B1134">
        <f>VLOOKUP(A1134,year_congress_lookup!$A$1:$B$10,2)</f>
        <v>1994</v>
      </c>
      <c r="C1134">
        <v>29336</v>
      </c>
      <c r="D1134" s="1" t="s">
        <v>1808</v>
      </c>
      <c r="E1134" t="s">
        <v>81</v>
      </c>
      <c r="F1134" t="str">
        <f>VLOOKUP(E1134&amp;"*",state_latlong_lookup!$A$1:$D$56,2,FALSE)</f>
        <v>FL</v>
      </c>
      <c r="G1134" t="str">
        <f>VLOOKUP(E1134&amp;"*",state_latlong_lookup!$A$1:$D$56,1,FALSE)</f>
        <v>FLORIDA</v>
      </c>
      <c r="H1134" t="str">
        <f t="shared" si="35"/>
        <v>103_FL_21</v>
      </c>
      <c r="I1134">
        <f>IF(B1134=2012,IF(D1134="00",K1134,VLOOKUP(H1134,district_latlong_lookup!$A$1:$F$439,5,FALSE)),0)</f>
        <v>0</v>
      </c>
      <c r="J1134">
        <f>IF(B1134=2012,IF(D1134="00",L1134,VLOOKUP(H1134,district_latlong_lookup!$A$1:$F$439,6,FALSE)),0)</f>
        <v>0</v>
      </c>
      <c r="K1134">
        <f>VLOOKUP(E1134&amp;"*",state_latlong_lookup!$A$1:$D$56,3,FALSE)</f>
        <v>27.833300000000001</v>
      </c>
      <c r="L1134">
        <f>VLOOKUP(E1134&amp;"*",state_latlong_lookup!$A$1:$D$56,4,FALSE)</f>
        <v>-81.716999999999999</v>
      </c>
      <c r="M1134">
        <v>200</v>
      </c>
      <c r="N1134" t="str">
        <f t="shared" si="34"/>
        <v>Republican</v>
      </c>
      <c r="O1134" t="s">
        <v>496</v>
      </c>
      <c r="P1134">
        <v>0.247</v>
      </c>
      <c r="Q1134">
        <v>16000</v>
      </c>
      <c r="R1134" t="s">
        <v>1328</v>
      </c>
    </row>
    <row r="1135" spans="1:18">
      <c r="A1135">
        <v>103</v>
      </c>
      <c r="B1135">
        <f>VLOOKUP(A1135,year_congress_lookup!$A$1:$B$10,2)</f>
        <v>1994</v>
      </c>
      <c r="C1135">
        <v>14860</v>
      </c>
      <c r="D1135" s="1" t="s">
        <v>1809</v>
      </c>
      <c r="E1135" t="s">
        <v>81</v>
      </c>
      <c r="F1135" t="str">
        <f>VLOOKUP(E1135&amp;"*",state_latlong_lookup!$A$1:$D$56,2,FALSE)</f>
        <v>FL</v>
      </c>
      <c r="G1135" t="str">
        <f>VLOOKUP(E1135&amp;"*",state_latlong_lookup!$A$1:$D$56,1,FALSE)</f>
        <v>FLORIDA</v>
      </c>
      <c r="H1135" t="str">
        <f t="shared" si="35"/>
        <v>103_FL_22</v>
      </c>
      <c r="I1135">
        <f>IF(B1135=2012,IF(D1135="00",K1135,VLOOKUP(H1135,district_latlong_lookup!$A$1:$F$439,5,FALSE)),0)</f>
        <v>0</v>
      </c>
      <c r="J1135">
        <f>IF(B1135=2012,IF(D1135="00",L1135,VLOOKUP(H1135,district_latlong_lookup!$A$1:$F$439,6,FALSE)),0)</f>
        <v>0</v>
      </c>
      <c r="K1135">
        <f>VLOOKUP(E1135&amp;"*",state_latlong_lookup!$A$1:$D$56,3,FALSE)</f>
        <v>27.833300000000001</v>
      </c>
      <c r="L1135">
        <f>VLOOKUP(E1135&amp;"*",state_latlong_lookup!$A$1:$D$56,4,FALSE)</f>
        <v>-81.716999999999999</v>
      </c>
      <c r="M1135">
        <v>200</v>
      </c>
      <c r="N1135" t="str">
        <f t="shared" si="34"/>
        <v>Republican</v>
      </c>
      <c r="O1135" t="s">
        <v>497</v>
      </c>
      <c r="P1135">
        <v>0.32</v>
      </c>
      <c r="Q1135">
        <v>3376000</v>
      </c>
      <c r="R1135" t="s">
        <v>1329</v>
      </c>
    </row>
    <row r="1136" spans="1:18">
      <c r="A1136">
        <v>103</v>
      </c>
      <c r="B1136">
        <f>VLOOKUP(A1136,year_congress_lookup!$A$1:$B$10,2)</f>
        <v>1994</v>
      </c>
      <c r="C1136">
        <v>29337</v>
      </c>
      <c r="D1136" s="1" t="s">
        <v>1810</v>
      </c>
      <c r="E1136" t="s">
        <v>81</v>
      </c>
      <c r="F1136" t="str">
        <f>VLOOKUP(E1136&amp;"*",state_latlong_lookup!$A$1:$D$56,2,FALSE)</f>
        <v>FL</v>
      </c>
      <c r="G1136" t="str">
        <f>VLOOKUP(E1136&amp;"*",state_latlong_lookup!$A$1:$D$56,1,FALSE)</f>
        <v>FLORIDA</v>
      </c>
      <c r="H1136" t="str">
        <f t="shared" si="35"/>
        <v>103_FL_23</v>
      </c>
      <c r="I1136">
        <f>IF(B1136=2012,IF(D1136="00",K1136,VLOOKUP(H1136,district_latlong_lookup!$A$1:$F$439,5,FALSE)),0)</f>
        <v>0</v>
      </c>
      <c r="J1136">
        <f>IF(B1136=2012,IF(D1136="00",L1136,VLOOKUP(H1136,district_latlong_lookup!$A$1:$F$439,6,FALSE)),0)</f>
        <v>0</v>
      </c>
      <c r="K1136">
        <f>VLOOKUP(E1136&amp;"*",state_latlong_lookup!$A$1:$D$56,3,FALSE)</f>
        <v>27.833300000000001</v>
      </c>
      <c r="L1136">
        <f>VLOOKUP(E1136&amp;"*",state_latlong_lookup!$A$1:$D$56,4,FALSE)</f>
        <v>-81.716999999999999</v>
      </c>
      <c r="M1136">
        <v>100</v>
      </c>
      <c r="N1136" t="str">
        <f t="shared" si="34"/>
        <v>Democrat</v>
      </c>
      <c r="O1136" t="s">
        <v>163</v>
      </c>
      <c r="P1136">
        <v>-0.621</v>
      </c>
      <c r="Q1136">
        <v>0</v>
      </c>
      <c r="R1136" t="s">
        <v>1330</v>
      </c>
    </row>
    <row r="1137" spans="1:18">
      <c r="A1137">
        <v>103</v>
      </c>
      <c r="B1137">
        <f>VLOOKUP(A1137,year_congress_lookup!$A$1:$B$10,2)</f>
        <v>1994</v>
      </c>
      <c r="C1137">
        <v>29338</v>
      </c>
      <c r="D1137" s="1" t="s">
        <v>1787</v>
      </c>
      <c r="E1137" t="s">
        <v>4</v>
      </c>
      <c r="F1137" t="str">
        <f>VLOOKUP(E1137&amp;"*",state_latlong_lookup!$A$1:$D$56,2,FALSE)</f>
        <v>GA</v>
      </c>
      <c r="G1137" t="str">
        <f>VLOOKUP(E1137&amp;"*",state_latlong_lookup!$A$1:$D$56,1,FALSE)</f>
        <v>GEORGIA</v>
      </c>
      <c r="H1137" t="str">
        <f t="shared" si="35"/>
        <v>103_GA_01</v>
      </c>
      <c r="I1137">
        <f>IF(B1137=2012,IF(D1137="00",K1137,VLOOKUP(H1137,district_latlong_lookup!$A$1:$F$439,5,FALSE)),0)</f>
        <v>0</v>
      </c>
      <c r="J1137">
        <f>IF(B1137=2012,IF(D1137="00",L1137,VLOOKUP(H1137,district_latlong_lookup!$A$1:$F$439,6,FALSE)),0)</f>
        <v>0</v>
      </c>
      <c r="K1137">
        <f>VLOOKUP(E1137&amp;"*",state_latlong_lookup!$A$1:$D$56,3,FALSE)</f>
        <v>32.986600000000003</v>
      </c>
      <c r="L1137">
        <f>VLOOKUP(E1137&amp;"*",state_latlong_lookup!$A$1:$D$56,4,FALSE)</f>
        <v>-83.648700000000005</v>
      </c>
      <c r="M1137">
        <v>200</v>
      </c>
      <c r="N1137" t="str">
        <f t="shared" si="34"/>
        <v>Republican</v>
      </c>
      <c r="O1137" t="s">
        <v>498</v>
      </c>
      <c r="P1137">
        <v>0.50900000000000001</v>
      </c>
      <c r="Q1137">
        <v>1092000</v>
      </c>
      <c r="R1137" t="s">
        <v>1331</v>
      </c>
    </row>
    <row r="1138" spans="1:18">
      <c r="A1138">
        <v>103</v>
      </c>
      <c r="B1138">
        <f>VLOOKUP(A1138,year_congress_lookup!$A$1:$B$10,2)</f>
        <v>1994</v>
      </c>
      <c r="C1138">
        <v>29339</v>
      </c>
      <c r="D1138" s="1" t="s">
        <v>1788</v>
      </c>
      <c r="E1138" t="s">
        <v>4</v>
      </c>
      <c r="F1138" t="str">
        <f>VLOOKUP(E1138&amp;"*",state_latlong_lookup!$A$1:$D$56,2,FALSE)</f>
        <v>GA</v>
      </c>
      <c r="G1138" t="str">
        <f>VLOOKUP(E1138&amp;"*",state_latlong_lookup!$A$1:$D$56,1,FALSE)</f>
        <v>GEORGIA</v>
      </c>
      <c r="H1138" t="str">
        <f t="shared" si="35"/>
        <v>103_GA_02</v>
      </c>
      <c r="I1138">
        <f>IF(B1138=2012,IF(D1138="00",K1138,VLOOKUP(H1138,district_latlong_lookup!$A$1:$F$439,5,FALSE)),0)</f>
        <v>0</v>
      </c>
      <c r="J1138">
        <f>IF(B1138=2012,IF(D1138="00",L1138,VLOOKUP(H1138,district_latlong_lookup!$A$1:$F$439,6,FALSE)),0)</f>
        <v>0</v>
      </c>
      <c r="K1138">
        <f>VLOOKUP(E1138&amp;"*",state_latlong_lookup!$A$1:$D$56,3,FALSE)</f>
        <v>32.986600000000003</v>
      </c>
      <c r="L1138">
        <f>VLOOKUP(E1138&amp;"*",state_latlong_lookup!$A$1:$D$56,4,FALSE)</f>
        <v>-83.648700000000005</v>
      </c>
      <c r="M1138">
        <v>100</v>
      </c>
      <c r="N1138" t="str">
        <f t="shared" si="34"/>
        <v>Democrat</v>
      </c>
      <c r="O1138" t="s">
        <v>499</v>
      </c>
      <c r="P1138">
        <v>-0.29899999999999999</v>
      </c>
      <c r="Q1138">
        <v>1811000</v>
      </c>
      <c r="R1138" t="s">
        <v>1332</v>
      </c>
    </row>
    <row r="1139" spans="1:18">
      <c r="A1139">
        <v>103</v>
      </c>
      <c r="B1139">
        <f>VLOOKUP(A1139,year_congress_lookup!$A$1:$B$10,2)</f>
        <v>1994</v>
      </c>
      <c r="C1139">
        <v>29340</v>
      </c>
      <c r="D1139" s="1" t="s">
        <v>1789</v>
      </c>
      <c r="E1139" t="s">
        <v>4</v>
      </c>
      <c r="F1139" t="str">
        <f>VLOOKUP(E1139&amp;"*",state_latlong_lookup!$A$1:$D$56,2,FALSE)</f>
        <v>GA</v>
      </c>
      <c r="G1139" t="str">
        <f>VLOOKUP(E1139&amp;"*",state_latlong_lookup!$A$1:$D$56,1,FALSE)</f>
        <v>GEORGIA</v>
      </c>
      <c r="H1139" t="str">
        <f t="shared" si="35"/>
        <v>103_GA_03</v>
      </c>
      <c r="I1139">
        <f>IF(B1139=2012,IF(D1139="00",K1139,VLOOKUP(H1139,district_latlong_lookup!$A$1:$F$439,5,FALSE)),0)</f>
        <v>0</v>
      </c>
      <c r="J1139">
        <f>IF(B1139=2012,IF(D1139="00",L1139,VLOOKUP(H1139,district_latlong_lookup!$A$1:$F$439,6,FALSE)),0)</f>
        <v>0</v>
      </c>
      <c r="K1139">
        <f>VLOOKUP(E1139&amp;"*",state_latlong_lookup!$A$1:$D$56,3,FALSE)</f>
        <v>32.986600000000003</v>
      </c>
      <c r="L1139">
        <f>VLOOKUP(E1139&amp;"*",state_latlong_lookup!$A$1:$D$56,4,FALSE)</f>
        <v>-83.648700000000005</v>
      </c>
      <c r="M1139">
        <v>200</v>
      </c>
      <c r="N1139" t="str">
        <f t="shared" si="34"/>
        <v>Republican</v>
      </c>
      <c r="O1139" t="s">
        <v>320</v>
      </c>
      <c r="P1139">
        <v>0.502</v>
      </c>
      <c r="Q1139">
        <v>1208000</v>
      </c>
      <c r="R1139" t="s">
        <v>1333</v>
      </c>
    </row>
    <row r="1140" spans="1:18">
      <c r="A1140">
        <v>103</v>
      </c>
      <c r="B1140">
        <f>VLOOKUP(A1140,year_congress_lookup!$A$1:$B$10,2)</f>
        <v>1994</v>
      </c>
      <c r="C1140">
        <v>29341</v>
      </c>
      <c r="D1140" s="1" t="s">
        <v>1790</v>
      </c>
      <c r="E1140" t="s">
        <v>4</v>
      </c>
      <c r="F1140" t="str">
        <f>VLOOKUP(E1140&amp;"*",state_latlong_lookup!$A$1:$D$56,2,FALSE)</f>
        <v>GA</v>
      </c>
      <c r="G1140" t="str">
        <f>VLOOKUP(E1140&amp;"*",state_latlong_lookup!$A$1:$D$56,1,FALSE)</f>
        <v>GEORGIA</v>
      </c>
      <c r="H1140" t="str">
        <f t="shared" si="35"/>
        <v>103_GA_04</v>
      </c>
      <c r="I1140">
        <f>IF(B1140=2012,IF(D1140="00",K1140,VLOOKUP(H1140,district_latlong_lookup!$A$1:$F$439,5,FALSE)),0)</f>
        <v>0</v>
      </c>
      <c r="J1140">
        <f>IF(B1140=2012,IF(D1140="00",L1140,VLOOKUP(H1140,district_latlong_lookup!$A$1:$F$439,6,FALSE)),0)</f>
        <v>0</v>
      </c>
      <c r="K1140">
        <f>VLOOKUP(E1140&amp;"*",state_latlong_lookup!$A$1:$D$56,3,FALSE)</f>
        <v>32.986600000000003</v>
      </c>
      <c r="L1140">
        <f>VLOOKUP(E1140&amp;"*",state_latlong_lookup!$A$1:$D$56,4,FALSE)</f>
        <v>-83.648700000000005</v>
      </c>
      <c r="M1140">
        <v>200</v>
      </c>
      <c r="N1140" t="str">
        <f t="shared" si="34"/>
        <v>Republican</v>
      </c>
      <c r="O1140" t="s">
        <v>500</v>
      </c>
      <c r="P1140">
        <v>0.55200000000000005</v>
      </c>
      <c r="Q1140">
        <v>1264000</v>
      </c>
      <c r="R1140" t="s">
        <v>1334</v>
      </c>
    </row>
    <row r="1141" spans="1:18">
      <c r="A1141">
        <v>103</v>
      </c>
      <c r="B1141">
        <f>VLOOKUP(A1141,year_congress_lookup!$A$1:$B$10,2)</f>
        <v>1994</v>
      </c>
      <c r="C1141">
        <v>15431</v>
      </c>
      <c r="D1141" s="1" t="s">
        <v>1791</v>
      </c>
      <c r="E1141" t="s">
        <v>4</v>
      </c>
      <c r="F1141" t="str">
        <f>VLOOKUP(E1141&amp;"*",state_latlong_lookup!$A$1:$D$56,2,FALSE)</f>
        <v>GA</v>
      </c>
      <c r="G1141" t="str">
        <f>VLOOKUP(E1141&amp;"*",state_latlong_lookup!$A$1:$D$56,1,FALSE)</f>
        <v>GEORGIA</v>
      </c>
      <c r="H1141" t="str">
        <f t="shared" si="35"/>
        <v>103_GA_05</v>
      </c>
      <c r="I1141">
        <f>IF(B1141=2012,IF(D1141="00",K1141,VLOOKUP(H1141,district_latlong_lookup!$A$1:$F$439,5,FALSE)),0)</f>
        <v>0</v>
      </c>
      <c r="J1141">
        <f>IF(B1141=2012,IF(D1141="00",L1141,VLOOKUP(H1141,district_latlong_lookup!$A$1:$F$439,6,FALSE)),0)</f>
        <v>0</v>
      </c>
      <c r="K1141">
        <f>VLOOKUP(E1141&amp;"*",state_latlong_lookup!$A$1:$D$56,3,FALSE)</f>
        <v>32.986600000000003</v>
      </c>
      <c r="L1141">
        <f>VLOOKUP(E1141&amp;"*",state_latlong_lookup!$A$1:$D$56,4,FALSE)</f>
        <v>-83.648700000000005</v>
      </c>
      <c r="M1141">
        <v>100</v>
      </c>
      <c r="N1141" t="str">
        <f t="shared" si="34"/>
        <v>Democrat</v>
      </c>
      <c r="O1141" t="s">
        <v>501</v>
      </c>
      <c r="P1141">
        <v>-0.59699999999999998</v>
      </c>
      <c r="Q1141">
        <v>11913000</v>
      </c>
      <c r="R1141" t="s">
        <v>1335</v>
      </c>
    </row>
    <row r="1142" spans="1:18">
      <c r="A1142">
        <v>103</v>
      </c>
      <c r="B1142">
        <f>VLOOKUP(A1142,year_congress_lookup!$A$1:$B$10,2)</f>
        <v>1994</v>
      </c>
      <c r="C1142">
        <v>14627</v>
      </c>
      <c r="D1142" s="1" t="s">
        <v>1792</v>
      </c>
      <c r="E1142" t="s">
        <v>4</v>
      </c>
      <c r="F1142" t="str">
        <f>VLOOKUP(E1142&amp;"*",state_latlong_lookup!$A$1:$D$56,2,FALSE)</f>
        <v>GA</v>
      </c>
      <c r="G1142" t="str">
        <f>VLOOKUP(E1142&amp;"*",state_latlong_lookup!$A$1:$D$56,1,FALSE)</f>
        <v>GEORGIA</v>
      </c>
      <c r="H1142" t="str">
        <f t="shared" si="35"/>
        <v>103_GA_06</v>
      </c>
      <c r="I1142">
        <f>IF(B1142=2012,IF(D1142="00",K1142,VLOOKUP(H1142,district_latlong_lookup!$A$1:$F$439,5,FALSE)),0)</f>
        <v>0</v>
      </c>
      <c r="J1142">
        <f>IF(B1142=2012,IF(D1142="00",L1142,VLOOKUP(H1142,district_latlong_lookup!$A$1:$F$439,6,FALSE)),0)</f>
        <v>0</v>
      </c>
      <c r="K1142">
        <f>VLOOKUP(E1142&amp;"*",state_latlong_lookup!$A$1:$D$56,3,FALSE)</f>
        <v>32.986600000000003</v>
      </c>
      <c r="L1142">
        <f>VLOOKUP(E1142&amp;"*",state_latlong_lookup!$A$1:$D$56,4,FALSE)</f>
        <v>-83.648700000000005</v>
      </c>
      <c r="M1142">
        <v>200</v>
      </c>
      <c r="N1142" t="str">
        <f t="shared" si="34"/>
        <v>Republican</v>
      </c>
      <c r="O1142" t="s">
        <v>502</v>
      </c>
      <c r="P1142">
        <v>0.40300000000000002</v>
      </c>
      <c r="Q1142">
        <v>2036000</v>
      </c>
      <c r="R1142" t="s">
        <v>1336</v>
      </c>
    </row>
    <row r="1143" spans="1:18">
      <c r="A1143">
        <v>103</v>
      </c>
      <c r="B1143">
        <f>VLOOKUP(A1143,year_congress_lookup!$A$1:$B$10,2)</f>
        <v>1994</v>
      </c>
      <c r="C1143">
        <v>15081</v>
      </c>
      <c r="D1143" s="1" t="s">
        <v>1793</v>
      </c>
      <c r="E1143" t="s">
        <v>4</v>
      </c>
      <c r="F1143" t="str">
        <f>VLOOKUP(E1143&amp;"*",state_latlong_lookup!$A$1:$D$56,2,FALSE)</f>
        <v>GA</v>
      </c>
      <c r="G1143" t="str">
        <f>VLOOKUP(E1143&amp;"*",state_latlong_lookup!$A$1:$D$56,1,FALSE)</f>
        <v>GEORGIA</v>
      </c>
      <c r="H1143" t="str">
        <f t="shared" si="35"/>
        <v>103_GA_07</v>
      </c>
      <c r="I1143">
        <f>IF(B1143=2012,IF(D1143="00",K1143,VLOOKUP(H1143,district_latlong_lookup!$A$1:$F$439,5,FALSE)),0)</f>
        <v>0</v>
      </c>
      <c r="J1143">
        <f>IF(B1143=2012,IF(D1143="00",L1143,VLOOKUP(H1143,district_latlong_lookup!$A$1:$F$439,6,FALSE)),0)</f>
        <v>0</v>
      </c>
      <c r="K1143">
        <f>VLOOKUP(E1143&amp;"*",state_latlong_lookup!$A$1:$D$56,3,FALSE)</f>
        <v>32.986600000000003</v>
      </c>
      <c r="L1143">
        <f>VLOOKUP(E1143&amp;"*",state_latlong_lookup!$A$1:$D$56,4,FALSE)</f>
        <v>-83.648700000000005</v>
      </c>
      <c r="M1143">
        <v>100</v>
      </c>
      <c r="N1143" t="str">
        <f t="shared" si="34"/>
        <v>Democrat</v>
      </c>
      <c r="O1143" t="s">
        <v>503</v>
      </c>
      <c r="P1143">
        <v>-0.28299999999999997</v>
      </c>
      <c r="Q1143">
        <v>2524000</v>
      </c>
    </row>
    <row r="1144" spans="1:18">
      <c r="A1144">
        <v>103</v>
      </c>
      <c r="B1144">
        <f>VLOOKUP(A1144,year_congress_lookup!$A$1:$B$10,2)</f>
        <v>1994</v>
      </c>
      <c r="C1144">
        <v>15057</v>
      </c>
      <c r="D1144" s="1" t="s">
        <v>1795</v>
      </c>
      <c r="E1144" t="s">
        <v>4</v>
      </c>
      <c r="F1144" t="str">
        <f>VLOOKUP(E1144&amp;"*",state_latlong_lookup!$A$1:$D$56,2,FALSE)</f>
        <v>GA</v>
      </c>
      <c r="G1144" t="str">
        <f>VLOOKUP(E1144&amp;"*",state_latlong_lookup!$A$1:$D$56,1,FALSE)</f>
        <v>GEORGIA</v>
      </c>
      <c r="H1144" t="str">
        <f t="shared" si="35"/>
        <v>103_GA_08</v>
      </c>
      <c r="I1144">
        <f>IF(B1144=2012,IF(D1144="00",K1144,VLOOKUP(H1144,district_latlong_lookup!$A$1:$F$439,5,FALSE)),0)</f>
        <v>0</v>
      </c>
      <c r="J1144">
        <f>IF(B1144=2012,IF(D1144="00",L1144,VLOOKUP(H1144,district_latlong_lookup!$A$1:$F$439,6,FALSE)),0)</f>
        <v>0</v>
      </c>
      <c r="K1144">
        <f>VLOOKUP(E1144&amp;"*",state_latlong_lookup!$A$1:$D$56,3,FALSE)</f>
        <v>32.986600000000003</v>
      </c>
      <c r="L1144">
        <f>VLOOKUP(E1144&amp;"*",state_latlong_lookup!$A$1:$D$56,4,FALSE)</f>
        <v>-83.648700000000005</v>
      </c>
      <c r="M1144">
        <v>100</v>
      </c>
      <c r="N1144" t="str">
        <f t="shared" si="34"/>
        <v>Democrat</v>
      </c>
      <c r="O1144" t="s">
        <v>504</v>
      </c>
      <c r="P1144">
        <v>-0.11799999999999999</v>
      </c>
      <c r="Q1144">
        <v>1182000</v>
      </c>
      <c r="R1144" t="s">
        <v>1337</v>
      </c>
    </row>
    <row r="1145" spans="1:18">
      <c r="A1145">
        <v>103</v>
      </c>
      <c r="B1145">
        <f>VLOOKUP(A1145,year_congress_lookup!$A$1:$B$10,2)</f>
        <v>1994</v>
      </c>
      <c r="C1145">
        <v>29342</v>
      </c>
      <c r="D1145" s="1" t="s">
        <v>1796</v>
      </c>
      <c r="E1145" t="s">
        <v>4</v>
      </c>
      <c r="F1145" t="str">
        <f>VLOOKUP(E1145&amp;"*",state_latlong_lookup!$A$1:$D$56,2,FALSE)</f>
        <v>GA</v>
      </c>
      <c r="G1145" t="str">
        <f>VLOOKUP(E1145&amp;"*",state_latlong_lookup!$A$1:$D$56,1,FALSE)</f>
        <v>GEORGIA</v>
      </c>
      <c r="H1145" t="str">
        <f t="shared" si="35"/>
        <v>103_GA_09</v>
      </c>
      <c r="I1145">
        <f>IF(B1145=2012,IF(D1145="00",K1145,VLOOKUP(H1145,district_latlong_lookup!$A$1:$F$439,5,FALSE)),0)</f>
        <v>0</v>
      </c>
      <c r="J1145">
        <f>IF(B1145=2012,IF(D1145="00",L1145,VLOOKUP(H1145,district_latlong_lookup!$A$1:$F$439,6,FALSE)),0)</f>
        <v>0</v>
      </c>
      <c r="K1145">
        <f>VLOOKUP(E1145&amp;"*",state_latlong_lookup!$A$1:$D$56,3,FALSE)</f>
        <v>32.986600000000003</v>
      </c>
      <c r="L1145">
        <f>VLOOKUP(E1145&amp;"*",state_latlong_lookup!$A$1:$D$56,4,FALSE)</f>
        <v>-83.648700000000005</v>
      </c>
      <c r="M1145">
        <v>100</v>
      </c>
      <c r="N1145" t="str">
        <f t="shared" si="34"/>
        <v>Democrat</v>
      </c>
      <c r="O1145" t="s">
        <v>505</v>
      </c>
      <c r="P1145">
        <v>-3.5000000000000003E-2</v>
      </c>
      <c r="Q1145">
        <v>960000</v>
      </c>
      <c r="R1145" t="s">
        <v>1338</v>
      </c>
    </row>
    <row r="1146" spans="1:18">
      <c r="A1146">
        <v>103</v>
      </c>
      <c r="B1146">
        <f>VLOOKUP(A1146,year_congress_lookup!$A$1:$B$10,2)</f>
        <v>1994</v>
      </c>
      <c r="C1146">
        <v>29343</v>
      </c>
      <c r="D1146" s="1" t="s">
        <v>1797</v>
      </c>
      <c r="E1146" t="s">
        <v>4</v>
      </c>
      <c r="F1146" t="str">
        <f>VLOOKUP(E1146&amp;"*",state_latlong_lookup!$A$1:$D$56,2,FALSE)</f>
        <v>GA</v>
      </c>
      <c r="G1146" t="str">
        <f>VLOOKUP(E1146&amp;"*",state_latlong_lookup!$A$1:$D$56,1,FALSE)</f>
        <v>GEORGIA</v>
      </c>
      <c r="H1146" t="str">
        <f t="shared" si="35"/>
        <v>103_GA_10</v>
      </c>
      <c r="I1146">
        <f>IF(B1146=2012,IF(D1146="00",K1146,VLOOKUP(H1146,district_latlong_lookup!$A$1:$F$439,5,FALSE)),0)</f>
        <v>0</v>
      </c>
      <c r="J1146">
        <f>IF(B1146=2012,IF(D1146="00",L1146,VLOOKUP(H1146,district_latlong_lookup!$A$1:$F$439,6,FALSE)),0)</f>
        <v>0</v>
      </c>
      <c r="K1146">
        <f>VLOOKUP(E1146&amp;"*",state_latlong_lookup!$A$1:$D$56,3,FALSE)</f>
        <v>32.986600000000003</v>
      </c>
      <c r="L1146">
        <f>VLOOKUP(E1146&amp;"*",state_latlong_lookup!$A$1:$D$56,4,FALSE)</f>
        <v>-83.648700000000005</v>
      </c>
      <c r="M1146">
        <v>100</v>
      </c>
      <c r="N1146" t="str">
        <f t="shared" si="34"/>
        <v>Democrat</v>
      </c>
      <c r="O1146" t="s">
        <v>506</v>
      </c>
      <c r="P1146">
        <v>-0.16300000000000001</v>
      </c>
      <c r="Q1146">
        <v>2748000</v>
      </c>
      <c r="R1146" t="s">
        <v>1339</v>
      </c>
    </row>
    <row r="1147" spans="1:18">
      <c r="A1147">
        <v>103</v>
      </c>
      <c r="B1147">
        <f>VLOOKUP(A1147,year_congress_lookup!$A$1:$B$10,2)</f>
        <v>1994</v>
      </c>
      <c r="C1147">
        <v>29344</v>
      </c>
      <c r="D1147" s="1" t="s">
        <v>1798</v>
      </c>
      <c r="E1147" t="s">
        <v>4</v>
      </c>
      <c r="F1147" t="str">
        <f>VLOOKUP(E1147&amp;"*",state_latlong_lookup!$A$1:$D$56,2,FALSE)</f>
        <v>GA</v>
      </c>
      <c r="G1147" t="str">
        <f>VLOOKUP(E1147&amp;"*",state_latlong_lookup!$A$1:$D$56,1,FALSE)</f>
        <v>GEORGIA</v>
      </c>
      <c r="H1147" t="str">
        <f t="shared" si="35"/>
        <v>103_GA_11</v>
      </c>
      <c r="I1147">
        <f>IF(B1147=2012,IF(D1147="00",K1147,VLOOKUP(H1147,district_latlong_lookup!$A$1:$F$439,5,FALSE)),0)</f>
        <v>0</v>
      </c>
      <c r="J1147">
        <f>IF(B1147=2012,IF(D1147="00",L1147,VLOOKUP(H1147,district_latlong_lookup!$A$1:$F$439,6,FALSE)),0)</f>
        <v>0</v>
      </c>
      <c r="K1147">
        <f>VLOOKUP(E1147&amp;"*",state_latlong_lookup!$A$1:$D$56,3,FALSE)</f>
        <v>32.986600000000003</v>
      </c>
      <c r="L1147">
        <f>VLOOKUP(E1147&amp;"*",state_latlong_lookup!$A$1:$D$56,4,FALSE)</f>
        <v>-83.648700000000005</v>
      </c>
      <c r="M1147">
        <v>100</v>
      </c>
      <c r="N1147" t="str">
        <f t="shared" si="34"/>
        <v>Democrat</v>
      </c>
      <c r="O1147" t="s">
        <v>507</v>
      </c>
      <c r="P1147">
        <v>-0.51700000000000002</v>
      </c>
      <c r="Q1147">
        <v>713000</v>
      </c>
    </row>
    <row r="1148" spans="1:18">
      <c r="A1148">
        <v>103</v>
      </c>
      <c r="B1148">
        <f>VLOOKUP(A1148,year_congress_lookup!$A$1:$B$10,2)</f>
        <v>1994</v>
      </c>
      <c r="C1148">
        <v>15245</v>
      </c>
      <c r="D1148" s="1" t="s">
        <v>1787</v>
      </c>
      <c r="E1148" t="s">
        <v>201</v>
      </c>
      <c r="F1148" t="str">
        <f>VLOOKUP(E1148&amp;"*",state_latlong_lookup!$A$1:$D$56,2,FALSE)</f>
        <v>HI</v>
      </c>
      <c r="G1148" t="str">
        <f>VLOOKUP(E1148&amp;"*",state_latlong_lookup!$A$1:$D$56,1,FALSE)</f>
        <v>HAWAII</v>
      </c>
      <c r="H1148" t="str">
        <f t="shared" si="35"/>
        <v>103_HI_01</v>
      </c>
      <c r="I1148">
        <f>IF(B1148=2012,IF(D1148="00",K1148,VLOOKUP(H1148,district_latlong_lookup!$A$1:$F$439,5,FALSE)),0)</f>
        <v>0</v>
      </c>
      <c r="J1148">
        <f>IF(B1148=2012,IF(D1148="00",L1148,VLOOKUP(H1148,district_latlong_lookup!$A$1:$F$439,6,FALSE)),0)</f>
        <v>0</v>
      </c>
      <c r="K1148">
        <f>VLOOKUP(E1148&amp;"*",state_latlong_lookup!$A$1:$D$56,3,FALSE)</f>
        <v>21.1098</v>
      </c>
      <c r="L1148">
        <f>VLOOKUP(E1148&amp;"*",state_latlong_lookup!$A$1:$D$56,4,FALSE)</f>
        <v>-157.53110000000001</v>
      </c>
      <c r="M1148">
        <v>100</v>
      </c>
      <c r="N1148" t="str">
        <f t="shared" si="34"/>
        <v>Democrat</v>
      </c>
      <c r="O1148" t="s">
        <v>508</v>
      </c>
      <c r="P1148">
        <v>-0.47499999999999998</v>
      </c>
      <c r="Q1148">
        <v>940000</v>
      </c>
      <c r="R1148" t="s">
        <v>1340</v>
      </c>
    </row>
    <row r="1149" spans="1:18">
      <c r="A1149">
        <v>103</v>
      </c>
      <c r="B1149">
        <f>VLOOKUP(A1149,year_congress_lookup!$A$1:$B$10,2)</f>
        <v>1994</v>
      </c>
      <c r="C1149">
        <v>10757</v>
      </c>
      <c r="D1149" s="1" t="s">
        <v>1788</v>
      </c>
      <c r="E1149" t="s">
        <v>201</v>
      </c>
      <c r="F1149" t="str">
        <f>VLOOKUP(E1149&amp;"*",state_latlong_lookup!$A$1:$D$56,2,FALSE)</f>
        <v>HI</v>
      </c>
      <c r="G1149" t="str">
        <f>VLOOKUP(E1149&amp;"*",state_latlong_lookup!$A$1:$D$56,1,FALSE)</f>
        <v>HAWAII</v>
      </c>
      <c r="H1149" t="str">
        <f t="shared" si="35"/>
        <v>103_HI_02</v>
      </c>
      <c r="I1149">
        <f>IF(B1149=2012,IF(D1149="00",K1149,VLOOKUP(H1149,district_latlong_lookup!$A$1:$F$439,5,FALSE)),0)</f>
        <v>0</v>
      </c>
      <c r="J1149">
        <f>IF(B1149=2012,IF(D1149="00",L1149,VLOOKUP(H1149,district_latlong_lookup!$A$1:$F$439,6,FALSE)),0)</f>
        <v>0</v>
      </c>
      <c r="K1149">
        <f>VLOOKUP(E1149&amp;"*",state_latlong_lookup!$A$1:$D$56,3,FALSE)</f>
        <v>21.1098</v>
      </c>
      <c r="L1149">
        <f>VLOOKUP(E1149&amp;"*",state_latlong_lookup!$A$1:$D$56,4,FALSE)</f>
        <v>-157.53110000000001</v>
      </c>
      <c r="M1149">
        <v>100</v>
      </c>
      <c r="N1149" t="str">
        <f t="shared" si="34"/>
        <v>Democrat</v>
      </c>
      <c r="O1149" t="s">
        <v>509</v>
      </c>
      <c r="P1149">
        <v>-0.50700000000000001</v>
      </c>
      <c r="Q1149">
        <v>10641000</v>
      </c>
      <c r="R1149" t="s">
        <v>1341</v>
      </c>
    </row>
    <row r="1150" spans="1:18">
      <c r="A1150">
        <v>103</v>
      </c>
      <c r="B1150">
        <f>VLOOKUP(A1150,year_congress_lookup!$A$1:$B$10,2)</f>
        <v>1994</v>
      </c>
      <c r="C1150">
        <v>29114</v>
      </c>
      <c r="D1150" s="1" t="s">
        <v>1787</v>
      </c>
      <c r="E1150" t="s">
        <v>125</v>
      </c>
      <c r="F1150" t="str">
        <f>VLOOKUP(E1150&amp;"*",state_latlong_lookup!$A$1:$D$56,2,FALSE)</f>
        <v>ID</v>
      </c>
      <c r="G1150" t="str">
        <f>VLOOKUP(E1150&amp;"*",state_latlong_lookup!$A$1:$D$56,1,FALSE)</f>
        <v>IDAHO</v>
      </c>
      <c r="H1150" t="str">
        <f t="shared" si="35"/>
        <v>103_ID_01</v>
      </c>
      <c r="I1150">
        <f>IF(B1150=2012,IF(D1150="00",K1150,VLOOKUP(H1150,district_latlong_lookup!$A$1:$F$439,5,FALSE)),0)</f>
        <v>0</v>
      </c>
      <c r="J1150">
        <f>IF(B1150=2012,IF(D1150="00",L1150,VLOOKUP(H1150,district_latlong_lookup!$A$1:$F$439,6,FALSE)),0)</f>
        <v>0</v>
      </c>
      <c r="K1150">
        <f>VLOOKUP(E1150&amp;"*",state_latlong_lookup!$A$1:$D$56,3,FALSE)</f>
        <v>44.239400000000003</v>
      </c>
      <c r="L1150">
        <f>VLOOKUP(E1150&amp;"*",state_latlong_lookup!$A$1:$D$56,4,FALSE)</f>
        <v>-114.5103</v>
      </c>
      <c r="M1150">
        <v>100</v>
      </c>
      <c r="N1150" t="str">
        <f t="shared" si="34"/>
        <v>Democrat</v>
      </c>
      <c r="O1150" t="s">
        <v>510</v>
      </c>
      <c r="P1150">
        <v>-0.24199999999999999</v>
      </c>
      <c r="Q1150">
        <v>969000</v>
      </c>
      <c r="R1150" t="s">
        <v>1342</v>
      </c>
    </row>
    <row r="1151" spans="1:18">
      <c r="A1151">
        <v>103</v>
      </c>
      <c r="B1151">
        <f>VLOOKUP(A1151,year_congress_lookup!$A$1:$B$10,2)</f>
        <v>1994</v>
      </c>
      <c r="C1151">
        <v>29345</v>
      </c>
      <c r="D1151" s="1" t="s">
        <v>1788</v>
      </c>
      <c r="E1151" t="s">
        <v>125</v>
      </c>
      <c r="F1151" t="str">
        <f>VLOOKUP(E1151&amp;"*",state_latlong_lookup!$A$1:$D$56,2,FALSE)</f>
        <v>ID</v>
      </c>
      <c r="G1151" t="str">
        <f>VLOOKUP(E1151&amp;"*",state_latlong_lookup!$A$1:$D$56,1,FALSE)</f>
        <v>IDAHO</v>
      </c>
      <c r="H1151" t="str">
        <f t="shared" si="35"/>
        <v>103_ID_02</v>
      </c>
      <c r="I1151">
        <f>IF(B1151=2012,IF(D1151="00",K1151,VLOOKUP(H1151,district_latlong_lookup!$A$1:$F$439,5,FALSE)),0)</f>
        <v>0</v>
      </c>
      <c r="J1151">
        <f>IF(B1151=2012,IF(D1151="00",L1151,VLOOKUP(H1151,district_latlong_lookup!$A$1:$F$439,6,FALSE)),0)</f>
        <v>0</v>
      </c>
      <c r="K1151">
        <f>VLOOKUP(E1151&amp;"*",state_latlong_lookup!$A$1:$D$56,3,FALSE)</f>
        <v>44.239400000000003</v>
      </c>
      <c r="L1151">
        <f>VLOOKUP(E1151&amp;"*",state_latlong_lookup!$A$1:$D$56,4,FALSE)</f>
        <v>-114.5103</v>
      </c>
      <c r="M1151">
        <v>200</v>
      </c>
      <c r="N1151" t="str">
        <f t="shared" si="34"/>
        <v>Republican</v>
      </c>
      <c r="O1151" t="s">
        <v>326</v>
      </c>
      <c r="P1151">
        <v>0.54</v>
      </c>
      <c r="Q1151">
        <v>1824000</v>
      </c>
      <c r="R1151" t="s">
        <v>1343</v>
      </c>
    </row>
    <row r="1152" spans="1:18">
      <c r="A1152">
        <v>103</v>
      </c>
      <c r="B1152">
        <f>VLOOKUP(A1152,year_congress_lookup!$A$1:$B$10,2)</f>
        <v>1994</v>
      </c>
      <c r="C1152">
        <v>29346</v>
      </c>
      <c r="D1152" s="1" t="s">
        <v>1787</v>
      </c>
      <c r="E1152" t="s">
        <v>46</v>
      </c>
      <c r="F1152" t="str">
        <f>VLOOKUP(E1152&amp;"*",state_latlong_lookup!$A$1:$D$56,2,FALSE)</f>
        <v>IL</v>
      </c>
      <c r="G1152" t="str">
        <f>VLOOKUP(E1152&amp;"*",state_latlong_lookup!$A$1:$D$56,1,FALSE)</f>
        <v>ILLINOIS</v>
      </c>
      <c r="H1152" t="str">
        <f t="shared" si="35"/>
        <v>103_IL_01</v>
      </c>
      <c r="I1152">
        <f>IF(B1152=2012,IF(D1152="00",K1152,VLOOKUP(H1152,district_latlong_lookup!$A$1:$F$439,5,FALSE)),0)</f>
        <v>0</v>
      </c>
      <c r="J1152">
        <f>IF(B1152=2012,IF(D1152="00",L1152,VLOOKUP(H1152,district_latlong_lookup!$A$1:$F$439,6,FALSE)),0)</f>
        <v>0</v>
      </c>
      <c r="K1152">
        <f>VLOOKUP(E1152&amp;"*",state_latlong_lookup!$A$1:$D$56,3,FALSE)</f>
        <v>40.336300000000001</v>
      </c>
      <c r="L1152">
        <f>VLOOKUP(E1152&amp;"*",state_latlong_lookup!$A$1:$D$56,4,FALSE)</f>
        <v>-89.002200000000002</v>
      </c>
      <c r="M1152">
        <v>100</v>
      </c>
      <c r="N1152" t="str">
        <f t="shared" si="34"/>
        <v>Democrat</v>
      </c>
      <c r="O1152" t="s">
        <v>511</v>
      </c>
      <c r="P1152">
        <v>-0.54500000000000004</v>
      </c>
      <c r="Q1152">
        <v>0</v>
      </c>
      <c r="R1152" t="s">
        <v>1344</v>
      </c>
    </row>
    <row r="1153" spans="1:18">
      <c r="A1153">
        <v>103</v>
      </c>
      <c r="B1153">
        <f>VLOOKUP(A1153,year_congress_lookup!$A$1:$B$10,2)</f>
        <v>1994</v>
      </c>
      <c r="C1153">
        <v>29347</v>
      </c>
      <c r="D1153" s="1" t="s">
        <v>1788</v>
      </c>
      <c r="E1153" t="s">
        <v>46</v>
      </c>
      <c r="F1153" t="str">
        <f>VLOOKUP(E1153&amp;"*",state_latlong_lookup!$A$1:$D$56,2,FALSE)</f>
        <v>IL</v>
      </c>
      <c r="G1153" t="str">
        <f>VLOOKUP(E1153&amp;"*",state_latlong_lookup!$A$1:$D$56,1,FALSE)</f>
        <v>ILLINOIS</v>
      </c>
      <c r="H1153" t="str">
        <f t="shared" si="35"/>
        <v>103_IL_02</v>
      </c>
      <c r="I1153">
        <f>IF(B1153=2012,IF(D1153="00",K1153,VLOOKUP(H1153,district_latlong_lookup!$A$1:$F$439,5,FALSE)),0)</f>
        <v>0</v>
      </c>
      <c r="J1153">
        <f>IF(B1153=2012,IF(D1153="00",L1153,VLOOKUP(H1153,district_latlong_lookup!$A$1:$F$439,6,FALSE)),0)</f>
        <v>0</v>
      </c>
      <c r="K1153">
        <f>VLOOKUP(E1153&amp;"*",state_latlong_lookup!$A$1:$D$56,3,FALSE)</f>
        <v>40.336300000000001</v>
      </c>
      <c r="L1153">
        <f>VLOOKUP(E1153&amp;"*",state_latlong_lookup!$A$1:$D$56,4,FALSE)</f>
        <v>-89.002200000000002</v>
      </c>
      <c r="M1153">
        <v>100</v>
      </c>
      <c r="N1153" t="str">
        <f t="shared" si="34"/>
        <v>Democrat</v>
      </c>
      <c r="O1153" t="s">
        <v>165</v>
      </c>
      <c r="P1153">
        <v>-0.49299999999999999</v>
      </c>
      <c r="Q1153">
        <v>1163000</v>
      </c>
      <c r="R1153" t="s">
        <v>1345</v>
      </c>
    </row>
    <row r="1154" spans="1:18">
      <c r="A1154">
        <v>103</v>
      </c>
      <c r="B1154">
        <f>VLOOKUP(A1154,year_congress_lookup!$A$1:$B$10,2)</f>
        <v>1994</v>
      </c>
      <c r="C1154">
        <v>15036</v>
      </c>
      <c r="D1154" s="1" t="s">
        <v>1789</v>
      </c>
      <c r="E1154" t="s">
        <v>46</v>
      </c>
      <c r="F1154" t="str">
        <f>VLOOKUP(E1154&amp;"*",state_latlong_lookup!$A$1:$D$56,2,FALSE)</f>
        <v>IL</v>
      </c>
      <c r="G1154" t="str">
        <f>VLOOKUP(E1154&amp;"*",state_latlong_lookup!$A$1:$D$56,1,FALSE)</f>
        <v>ILLINOIS</v>
      </c>
      <c r="H1154" t="str">
        <f t="shared" si="35"/>
        <v>103_IL_03</v>
      </c>
      <c r="I1154">
        <f>IF(B1154=2012,IF(D1154="00",K1154,VLOOKUP(H1154,district_latlong_lookup!$A$1:$F$439,5,FALSE)),0)</f>
        <v>0</v>
      </c>
      <c r="J1154">
        <f>IF(B1154=2012,IF(D1154="00",L1154,VLOOKUP(H1154,district_latlong_lookup!$A$1:$F$439,6,FALSE)),0)</f>
        <v>0</v>
      </c>
      <c r="K1154">
        <f>VLOOKUP(E1154&amp;"*",state_latlong_lookup!$A$1:$D$56,3,FALSE)</f>
        <v>40.336300000000001</v>
      </c>
      <c r="L1154">
        <f>VLOOKUP(E1154&amp;"*",state_latlong_lookup!$A$1:$D$56,4,FALSE)</f>
        <v>-89.002200000000002</v>
      </c>
      <c r="M1154">
        <v>100</v>
      </c>
      <c r="N1154" t="str">
        <f t="shared" ref="N1154:N1217" si="36">IF(M1154=100,"Democrat",IF(M1154=200,"Republican",IF(M1154=328,"Independent")))</f>
        <v>Democrat</v>
      </c>
      <c r="O1154" t="s">
        <v>512</v>
      </c>
      <c r="P1154">
        <v>-0.17100000000000001</v>
      </c>
      <c r="Q1154">
        <v>658000</v>
      </c>
      <c r="R1154" t="s">
        <v>1346</v>
      </c>
    </row>
    <row r="1155" spans="1:18">
      <c r="A1155">
        <v>103</v>
      </c>
      <c r="B1155">
        <f>VLOOKUP(A1155,year_congress_lookup!$A$1:$B$10,2)</f>
        <v>1994</v>
      </c>
      <c r="C1155">
        <v>29348</v>
      </c>
      <c r="D1155" s="1" t="s">
        <v>1790</v>
      </c>
      <c r="E1155" t="s">
        <v>46</v>
      </c>
      <c r="F1155" t="str">
        <f>VLOOKUP(E1155&amp;"*",state_latlong_lookup!$A$1:$D$56,2,FALSE)</f>
        <v>IL</v>
      </c>
      <c r="G1155" t="str">
        <f>VLOOKUP(E1155&amp;"*",state_latlong_lookup!$A$1:$D$56,1,FALSE)</f>
        <v>ILLINOIS</v>
      </c>
      <c r="H1155" t="str">
        <f t="shared" ref="H1155:H1218" si="37">CONCATENATE(A1155,"_",F1155,"_",D1155)</f>
        <v>103_IL_04</v>
      </c>
      <c r="I1155">
        <f>IF(B1155=2012,IF(D1155="00",K1155,VLOOKUP(H1155,district_latlong_lookup!$A$1:$F$439,5,FALSE)),0)</f>
        <v>0</v>
      </c>
      <c r="J1155">
        <f>IF(B1155=2012,IF(D1155="00",L1155,VLOOKUP(H1155,district_latlong_lookup!$A$1:$F$439,6,FALSE)),0)</f>
        <v>0</v>
      </c>
      <c r="K1155">
        <f>VLOOKUP(E1155&amp;"*",state_latlong_lookup!$A$1:$D$56,3,FALSE)</f>
        <v>40.336300000000001</v>
      </c>
      <c r="L1155">
        <f>VLOOKUP(E1155&amp;"*",state_latlong_lookup!$A$1:$D$56,4,FALSE)</f>
        <v>-89.002200000000002</v>
      </c>
      <c r="M1155">
        <v>100</v>
      </c>
      <c r="N1155" t="str">
        <f t="shared" si="36"/>
        <v>Democrat</v>
      </c>
      <c r="O1155" t="s">
        <v>513</v>
      </c>
      <c r="P1155">
        <v>-0.48099999999999998</v>
      </c>
      <c r="Q1155">
        <v>1727000</v>
      </c>
      <c r="R1155" t="s">
        <v>1347</v>
      </c>
    </row>
    <row r="1156" spans="1:18">
      <c r="A1156">
        <v>103</v>
      </c>
      <c r="B1156">
        <f>VLOOKUP(A1156,year_congress_lookup!$A$1:$B$10,2)</f>
        <v>1994</v>
      </c>
      <c r="C1156">
        <v>8080</v>
      </c>
      <c r="D1156" s="1" t="s">
        <v>1791</v>
      </c>
      <c r="E1156" t="s">
        <v>46</v>
      </c>
      <c r="F1156" t="str">
        <f>VLOOKUP(E1156&amp;"*",state_latlong_lookup!$A$1:$D$56,2,FALSE)</f>
        <v>IL</v>
      </c>
      <c r="G1156" t="str">
        <f>VLOOKUP(E1156&amp;"*",state_latlong_lookup!$A$1:$D$56,1,FALSE)</f>
        <v>ILLINOIS</v>
      </c>
      <c r="H1156" t="str">
        <f t="shared" si="37"/>
        <v>103_IL_05</v>
      </c>
      <c r="I1156">
        <f>IF(B1156=2012,IF(D1156="00",K1156,VLOOKUP(H1156,district_latlong_lookup!$A$1:$F$439,5,FALSE)),0)</f>
        <v>0</v>
      </c>
      <c r="J1156">
        <f>IF(B1156=2012,IF(D1156="00",L1156,VLOOKUP(H1156,district_latlong_lookup!$A$1:$F$439,6,FALSE)),0)</f>
        <v>0</v>
      </c>
      <c r="K1156">
        <f>VLOOKUP(E1156&amp;"*",state_latlong_lookup!$A$1:$D$56,3,FALSE)</f>
        <v>40.336300000000001</v>
      </c>
      <c r="L1156">
        <f>VLOOKUP(E1156&amp;"*",state_latlong_lookup!$A$1:$D$56,4,FALSE)</f>
        <v>-89.002200000000002</v>
      </c>
      <c r="M1156">
        <v>100</v>
      </c>
      <c r="N1156" t="str">
        <f t="shared" si="36"/>
        <v>Democrat</v>
      </c>
      <c r="O1156" t="s">
        <v>514</v>
      </c>
      <c r="P1156">
        <v>-0.378</v>
      </c>
      <c r="Q1156">
        <v>1146000</v>
      </c>
      <c r="R1156" t="s">
        <v>1348</v>
      </c>
    </row>
    <row r="1157" spans="1:18">
      <c r="A1157">
        <v>103</v>
      </c>
      <c r="B1157">
        <f>VLOOKUP(A1157,year_congress_lookup!$A$1:$B$10,2)</f>
        <v>1994</v>
      </c>
      <c r="C1157">
        <v>14239</v>
      </c>
      <c r="D1157" s="1" t="s">
        <v>1792</v>
      </c>
      <c r="E1157" t="s">
        <v>46</v>
      </c>
      <c r="F1157" t="str">
        <f>VLOOKUP(E1157&amp;"*",state_latlong_lookup!$A$1:$D$56,2,FALSE)</f>
        <v>IL</v>
      </c>
      <c r="G1157" t="str">
        <f>VLOOKUP(E1157&amp;"*",state_latlong_lookup!$A$1:$D$56,1,FALSE)</f>
        <v>ILLINOIS</v>
      </c>
      <c r="H1157" t="str">
        <f t="shared" si="37"/>
        <v>103_IL_06</v>
      </c>
      <c r="I1157">
        <f>IF(B1157=2012,IF(D1157="00",K1157,VLOOKUP(H1157,district_latlong_lookup!$A$1:$F$439,5,FALSE)),0)</f>
        <v>0</v>
      </c>
      <c r="J1157">
        <f>IF(B1157=2012,IF(D1157="00",L1157,VLOOKUP(H1157,district_latlong_lookup!$A$1:$F$439,6,FALSE)),0)</f>
        <v>0</v>
      </c>
      <c r="K1157">
        <f>VLOOKUP(E1157&amp;"*",state_latlong_lookup!$A$1:$D$56,3,FALSE)</f>
        <v>40.336300000000001</v>
      </c>
      <c r="L1157">
        <f>VLOOKUP(E1157&amp;"*",state_latlong_lookup!$A$1:$D$56,4,FALSE)</f>
        <v>-89.002200000000002</v>
      </c>
      <c r="M1157">
        <v>200</v>
      </c>
      <c r="N1157" t="str">
        <f t="shared" si="36"/>
        <v>Republican</v>
      </c>
      <c r="O1157" t="s">
        <v>515</v>
      </c>
      <c r="P1157">
        <v>0.32700000000000001</v>
      </c>
      <c r="Q1157">
        <v>2279000</v>
      </c>
      <c r="R1157" t="s">
        <v>1349</v>
      </c>
    </row>
    <row r="1158" spans="1:18">
      <c r="A1158">
        <v>103</v>
      </c>
      <c r="B1158">
        <f>VLOOKUP(A1158,year_congress_lookup!$A$1:$B$10,2)</f>
        <v>1994</v>
      </c>
      <c r="C1158">
        <v>14068</v>
      </c>
      <c r="D1158" s="1" t="s">
        <v>1793</v>
      </c>
      <c r="E1158" t="s">
        <v>46</v>
      </c>
      <c r="F1158" t="str">
        <f>VLOOKUP(E1158&amp;"*",state_latlong_lookup!$A$1:$D$56,2,FALSE)</f>
        <v>IL</v>
      </c>
      <c r="G1158" t="str">
        <f>VLOOKUP(E1158&amp;"*",state_latlong_lookup!$A$1:$D$56,1,FALSE)</f>
        <v>ILLINOIS</v>
      </c>
      <c r="H1158" t="str">
        <f t="shared" si="37"/>
        <v>103_IL_07</v>
      </c>
      <c r="I1158">
        <f>IF(B1158=2012,IF(D1158="00",K1158,VLOOKUP(H1158,district_latlong_lookup!$A$1:$F$439,5,FALSE)),0)</f>
        <v>0</v>
      </c>
      <c r="J1158">
        <f>IF(B1158=2012,IF(D1158="00",L1158,VLOOKUP(H1158,district_latlong_lookup!$A$1:$F$439,6,FALSE)),0)</f>
        <v>0</v>
      </c>
      <c r="K1158">
        <f>VLOOKUP(E1158&amp;"*",state_latlong_lookup!$A$1:$D$56,3,FALSE)</f>
        <v>40.336300000000001</v>
      </c>
      <c r="L1158">
        <f>VLOOKUP(E1158&amp;"*",state_latlong_lookup!$A$1:$D$56,4,FALSE)</f>
        <v>-89.002200000000002</v>
      </c>
      <c r="M1158">
        <v>100</v>
      </c>
      <c r="N1158" t="str">
        <f t="shared" si="36"/>
        <v>Democrat</v>
      </c>
      <c r="O1158" t="s">
        <v>516</v>
      </c>
      <c r="P1158">
        <v>-0.58799999999999997</v>
      </c>
      <c r="Q1158">
        <v>664000</v>
      </c>
    </row>
    <row r="1159" spans="1:18">
      <c r="A1159">
        <v>103</v>
      </c>
      <c r="B1159">
        <f>VLOOKUP(A1159,year_congress_lookup!$A$1:$B$10,2)</f>
        <v>1994</v>
      </c>
      <c r="C1159">
        <v>12041</v>
      </c>
      <c r="D1159" s="1" t="s">
        <v>1795</v>
      </c>
      <c r="E1159" t="s">
        <v>46</v>
      </c>
      <c r="F1159" t="str">
        <f>VLOOKUP(E1159&amp;"*",state_latlong_lookup!$A$1:$D$56,2,FALSE)</f>
        <v>IL</v>
      </c>
      <c r="G1159" t="str">
        <f>VLOOKUP(E1159&amp;"*",state_latlong_lookup!$A$1:$D$56,1,FALSE)</f>
        <v>ILLINOIS</v>
      </c>
      <c r="H1159" t="str">
        <f t="shared" si="37"/>
        <v>103_IL_08</v>
      </c>
      <c r="I1159">
        <f>IF(B1159=2012,IF(D1159="00",K1159,VLOOKUP(H1159,district_latlong_lookup!$A$1:$F$439,5,FALSE)),0)</f>
        <v>0</v>
      </c>
      <c r="J1159">
        <f>IF(B1159=2012,IF(D1159="00",L1159,VLOOKUP(H1159,district_latlong_lookup!$A$1:$F$439,6,FALSE)),0)</f>
        <v>0</v>
      </c>
      <c r="K1159">
        <f>VLOOKUP(E1159&amp;"*",state_latlong_lookup!$A$1:$D$56,3,FALSE)</f>
        <v>40.336300000000001</v>
      </c>
      <c r="L1159">
        <f>VLOOKUP(E1159&amp;"*",state_latlong_lookup!$A$1:$D$56,4,FALSE)</f>
        <v>-89.002200000000002</v>
      </c>
      <c r="M1159">
        <v>200</v>
      </c>
      <c r="N1159" t="str">
        <f t="shared" si="36"/>
        <v>Republican</v>
      </c>
      <c r="O1159" t="s">
        <v>151</v>
      </c>
      <c r="P1159">
        <v>0.78300000000000003</v>
      </c>
      <c r="Q1159">
        <v>1200000</v>
      </c>
      <c r="R1159" t="s">
        <v>1350</v>
      </c>
    </row>
    <row r="1160" spans="1:18">
      <c r="A1160">
        <v>103</v>
      </c>
      <c r="B1160">
        <f>VLOOKUP(A1160,year_congress_lookup!$A$1:$B$10,2)</f>
        <v>1994</v>
      </c>
      <c r="C1160">
        <v>10421</v>
      </c>
      <c r="D1160" s="1" t="s">
        <v>1796</v>
      </c>
      <c r="E1160" t="s">
        <v>46</v>
      </c>
      <c r="F1160" t="str">
        <f>VLOOKUP(E1160&amp;"*",state_latlong_lookup!$A$1:$D$56,2,FALSE)</f>
        <v>IL</v>
      </c>
      <c r="G1160" t="str">
        <f>VLOOKUP(E1160&amp;"*",state_latlong_lookup!$A$1:$D$56,1,FALSE)</f>
        <v>ILLINOIS</v>
      </c>
      <c r="H1160" t="str">
        <f t="shared" si="37"/>
        <v>103_IL_09</v>
      </c>
      <c r="I1160">
        <f>IF(B1160=2012,IF(D1160="00",K1160,VLOOKUP(H1160,district_latlong_lookup!$A$1:$F$439,5,FALSE)),0)</f>
        <v>0</v>
      </c>
      <c r="J1160">
        <f>IF(B1160=2012,IF(D1160="00",L1160,VLOOKUP(H1160,district_latlong_lookup!$A$1:$F$439,6,FALSE)),0)</f>
        <v>0</v>
      </c>
      <c r="K1160">
        <f>VLOOKUP(E1160&amp;"*",state_latlong_lookup!$A$1:$D$56,3,FALSE)</f>
        <v>40.336300000000001</v>
      </c>
      <c r="L1160">
        <f>VLOOKUP(E1160&amp;"*",state_latlong_lookup!$A$1:$D$56,4,FALSE)</f>
        <v>-89.002200000000002</v>
      </c>
      <c r="M1160">
        <v>100</v>
      </c>
      <c r="N1160" t="str">
        <f t="shared" si="36"/>
        <v>Democrat</v>
      </c>
      <c r="O1160" t="s">
        <v>115</v>
      </c>
      <c r="P1160">
        <v>-0.56000000000000005</v>
      </c>
      <c r="Q1160">
        <v>1675000</v>
      </c>
    </row>
    <row r="1161" spans="1:18">
      <c r="A1161">
        <v>103</v>
      </c>
      <c r="B1161">
        <f>VLOOKUP(A1161,year_congress_lookup!$A$1:$B$10,2)</f>
        <v>1994</v>
      </c>
      <c r="C1161">
        <v>14677</v>
      </c>
      <c r="D1161" s="1" t="s">
        <v>1797</v>
      </c>
      <c r="E1161" t="s">
        <v>46</v>
      </c>
      <c r="F1161" t="str">
        <f>VLOOKUP(E1161&amp;"*",state_latlong_lookup!$A$1:$D$56,2,FALSE)</f>
        <v>IL</v>
      </c>
      <c r="G1161" t="str">
        <f>VLOOKUP(E1161&amp;"*",state_latlong_lookup!$A$1:$D$56,1,FALSE)</f>
        <v>ILLINOIS</v>
      </c>
      <c r="H1161" t="str">
        <f t="shared" si="37"/>
        <v>103_IL_10</v>
      </c>
      <c r="I1161">
        <f>IF(B1161=2012,IF(D1161="00",K1161,VLOOKUP(H1161,district_latlong_lookup!$A$1:$F$439,5,FALSE)),0)</f>
        <v>0</v>
      </c>
      <c r="J1161">
        <f>IF(B1161=2012,IF(D1161="00",L1161,VLOOKUP(H1161,district_latlong_lookup!$A$1:$F$439,6,FALSE)),0)</f>
        <v>0</v>
      </c>
      <c r="K1161">
        <f>VLOOKUP(E1161&amp;"*",state_latlong_lookup!$A$1:$D$56,3,FALSE)</f>
        <v>40.336300000000001</v>
      </c>
      <c r="L1161">
        <f>VLOOKUP(E1161&amp;"*",state_latlong_lookup!$A$1:$D$56,4,FALSE)</f>
        <v>-89.002200000000002</v>
      </c>
      <c r="M1161">
        <v>200</v>
      </c>
      <c r="N1161" t="str">
        <f t="shared" si="36"/>
        <v>Republican</v>
      </c>
      <c r="O1161" t="s">
        <v>60</v>
      </c>
      <c r="P1161">
        <v>0.22900000000000001</v>
      </c>
      <c r="Q1161">
        <v>0</v>
      </c>
      <c r="R1161" t="s">
        <v>1351</v>
      </c>
    </row>
    <row r="1162" spans="1:18">
      <c r="A1162">
        <v>103</v>
      </c>
      <c r="B1162">
        <f>VLOOKUP(A1162,year_congress_lookup!$A$1:$B$10,2)</f>
        <v>1994</v>
      </c>
      <c r="C1162">
        <v>15622</v>
      </c>
      <c r="D1162" s="1" t="s">
        <v>1798</v>
      </c>
      <c r="E1162" t="s">
        <v>46</v>
      </c>
      <c r="F1162" t="str">
        <f>VLOOKUP(E1162&amp;"*",state_latlong_lookup!$A$1:$D$56,2,FALSE)</f>
        <v>IL</v>
      </c>
      <c r="G1162" t="str">
        <f>VLOOKUP(E1162&amp;"*",state_latlong_lookup!$A$1:$D$56,1,FALSE)</f>
        <v>ILLINOIS</v>
      </c>
      <c r="H1162" t="str">
        <f t="shared" si="37"/>
        <v>103_IL_11</v>
      </c>
      <c r="I1162">
        <f>IF(B1162=2012,IF(D1162="00",K1162,VLOOKUP(H1162,district_latlong_lookup!$A$1:$F$439,5,FALSE)),0)</f>
        <v>0</v>
      </c>
      <c r="J1162">
        <f>IF(B1162=2012,IF(D1162="00",L1162,VLOOKUP(H1162,district_latlong_lookup!$A$1:$F$439,6,FALSE)),0)</f>
        <v>0</v>
      </c>
      <c r="K1162">
        <f>VLOOKUP(E1162&amp;"*",state_latlong_lookup!$A$1:$D$56,3,FALSE)</f>
        <v>40.336300000000001</v>
      </c>
      <c r="L1162">
        <f>VLOOKUP(E1162&amp;"*",state_latlong_lookup!$A$1:$D$56,4,FALSE)</f>
        <v>-89.002200000000002</v>
      </c>
      <c r="M1162">
        <v>100</v>
      </c>
      <c r="N1162" t="str">
        <f t="shared" si="36"/>
        <v>Democrat</v>
      </c>
      <c r="O1162" t="s">
        <v>517</v>
      </c>
      <c r="P1162">
        <v>-0.224</v>
      </c>
      <c r="Q1162">
        <v>2108000</v>
      </c>
    </row>
    <row r="1163" spans="1:18">
      <c r="A1163">
        <v>103</v>
      </c>
      <c r="B1163">
        <f>VLOOKUP(A1163,year_congress_lookup!$A$1:$B$10,2)</f>
        <v>1994</v>
      </c>
      <c r="C1163">
        <v>15453</v>
      </c>
      <c r="D1163" s="1" t="s">
        <v>1799</v>
      </c>
      <c r="E1163" t="s">
        <v>46</v>
      </c>
      <c r="F1163" t="str">
        <f>VLOOKUP(E1163&amp;"*",state_latlong_lookup!$A$1:$D$56,2,FALSE)</f>
        <v>IL</v>
      </c>
      <c r="G1163" t="str">
        <f>VLOOKUP(E1163&amp;"*",state_latlong_lookup!$A$1:$D$56,1,FALSE)</f>
        <v>ILLINOIS</v>
      </c>
      <c r="H1163" t="str">
        <f t="shared" si="37"/>
        <v>103_IL_12</v>
      </c>
      <c r="I1163">
        <f>IF(B1163=2012,IF(D1163="00",K1163,VLOOKUP(H1163,district_latlong_lookup!$A$1:$F$439,5,FALSE)),0)</f>
        <v>0</v>
      </c>
      <c r="J1163">
        <f>IF(B1163=2012,IF(D1163="00",L1163,VLOOKUP(H1163,district_latlong_lookup!$A$1:$F$439,6,FALSE)),0)</f>
        <v>0</v>
      </c>
      <c r="K1163">
        <f>VLOOKUP(E1163&amp;"*",state_latlong_lookup!$A$1:$D$56,3,FALSE)</f>
        <v>40.336300000000001</v>
      </c>
      <c r="L1163">
        <f>VLOOKUP(E1163&amp;"*",state_latlong_lookup!$A$1:$D$56,4,FALSE)</f>
        <v>-89.002200000000002</v>
      </c>
      <c r="M1163">
        <v>100</v>
      </c>
      <c r="N1163" t="str">
        <f t="shared" si="36"/>
        <v>Democrat</v>
      </c>
      <c r="O1163" t="s">
        <v>518</v>
      </c>
      <c r="P1163">
        <v>-0.28699999999999998</v>
      </c>
      <c r="Q1163">
        <v>3402000</v>
      </c>
      <c r="R1163" t="s">
        <v>1352</v>
      </c>
    </row>
    <row r="1164" spans="1:18">
      <c r="A1164">
        <v>103</v>
      </c>
      <c r="B1164">
        <f>VLOOKUP(A1164,year_congress_lookup!$A$1:$B$10,2)</f>
        <v>1994</v>
      </c>
      <c r="C1164">
        <v>15098</v>
      </c>
      <c r="D1164" s="1" t="s">
        <v>1800</v>
      </c>
      <c r="E1164" t="s">
        <v>46</v>
      </c>
      <c r="F1164" t="str">
        <f>VLOOKUP(E1164&amp;"*",state_latlong_lookup!$A$1:$D$56,2,FALSE)</f>
        <v>IL</v>
      </c>
      <c r="G1164" t="str">
        <f>VLOOKUP(E1164&amp;"*",state_latlong_lookup!$A$1:$D$56,1,FALSE)</f>
        <v>ILLINOIS</v>
      </c>
      <c r="H1164" t="str">
        <f t="shared" si="37"/>
        <v>103_IL_13</v>
      </c>
      <c r="I1164">
        <f>IF(B1164=2012,IF(D1164="00",K1164,VLOOKUP(H1164,district_latlong_lookup!$A$1:$F$439,5,FALSE)),0)</f>
        <v>0</v>
      </c>
      <c r="J1164">
        <f>IF(B1164=2012,IF(D1164="00",L1164,VLOOKUP(H1164,district_latlong_lookup!$A$1:$F$439,6,FALSE)),0)</f>
        <v>0</v>
      </c>
      <c r="K1164">
        <f>VLOOKUP(E1164&amp;"*",state_latlong_lookup!$A$1:$D$56,3,FALSE)</f>
        <v>40.336300000000001</v>
      </c>
      <c r="L1164">
        <f>VLOOKUP(E1164&amp;"*",state_latlong_lookup!$A$1:$D$56,4,FALSE)</f>
        <v>-89.002200000000002</v>
      </c>
      <c r="M1164">
        <v>200</v>
      </c>
      <c r="N1164" t="str">
        <f t="shared" si="36"/>
        <v>Republican</v>
      </c>
      <c r="O1164" t="s">
        <v>519</v>
      </c>
      <c r="P1164">
        <v>0.34100000000000003</v>
      </c>
      <c r="Q1164">
        <v>0</v>
      </c>
      <c r="R1164" t="s">
        <v>1353</v>
      </c>
    </row>
    <row r="1165" spans="1:18">
      <c r="A1165">
        <v>103</v>
      </c>
      <c r="B1165">
        <f>VLOOKUP(A1165,year_congress_lookup!$A$1:$B$10,2)</f>
        <v>1994</v>
      </c>
      <c r="C1165">
        <v>15417</v>
      </c>
      <c r="D1165" s="1" t="s">
        <v>1801</v>
      </c>
      <c r="E1165" t="s">
        <v>46</v>
      </c>
      <c r="F1165" t="str">
        <f>VLOOKUP(E1165&amp;"*",state_latlong_lookup!$A$1:$D$56,2,FALSE)</f>
        <v>IL</v>
      </c>
      <c r="G1165" t="str">
        <f>VLOOKUP(E1165&amp;"*",state_latlong_lookup!$A$1:$D$56,1,FALSE)</f>
        <v>ILLINOIS</v>
      </c>
      <c r="H1165" t="str">
        <f t="shared" si="37"/>
        <v>103_IL_14</v>
      </c>
      <c r="I1165">
        <f>IF(B1165=2012,IF(D1165="00",K1165,VLOOKUP(H1165,district_latlong_lookup!$A$1:$F$439,5,FALSE)),0)</f>
        <v>0</v>
      </c>
      <c r="J1165">
        <f>IF(B1165=2012,IF(D1165="00",L1165,VLOOKUP(H1165,district_latlong_lookup!$A$1:$F$439,6,FALSE)),0)</f>
        <v>0</v>
      </c>
      <c r="K1165">
        <f>VLOOKUP(E1165&amp;"*",state_latlong_lookup!$A$1:$D$56,3,FALSE)</f>
        <v>40.336300000000001</v>
      </c>
      <c r="L1165">
        <f>VLOOKUP(E1165&amp;"*",state_latlong_lookup!$A$1:$D$56,4,FALSE)</f>
        <v>-89.002200000000002</v>
      </c>
      <c r="M1165">
        <v>200</v>
      </c>
      <c r="N1165" t="str">
        <f t="shared" si="36"/>
        <v>Republican</v>
      </c>
      <c r="O1165" t="s">
        <v>520</v>
      </c>
      <c r="P1165">
        <v>0.45400000000000001</v>
      </c>
      <c r="Q1165">
        <v>0</v>
      </c>
      <c r="R1165" t="s">
        <v>1354</v>
      </c>
    </row>
    <row r="1166" spans="1:18">
      <c r="A1166">
        <v>103</v>
      </c>
      <c r="B1166">
        <f>VLOOKUP(A1166,year_congress_lookup!$A$1:$B$10,2)</f>
        <v>1994</v>
      </c>
      <c r="C1166">
        <v>29115</v>
      </c>
      <c r="D1166" s="1" t="s">
        <v>1802</v>
      </c>
      <c r="E1166" t="s">
        <v>46</v>
      </c>
      <c r="F1166" t="str">
        <f>VLOOKUP(E1166&amp;"*",state_latlong_lookup!$A$1:$D$56,2,FALSE)</f>
        <v>IL</v>
      </c>
      <c r="G1166" t="str">
        <f>VLOOKUP(E1166&amp;"*",state_latlong_lookup!$A$1:$D$56,1,FALSE)</f>
        <v>ILLINOIS</v>
      </c>
      <c r="H1166" t="str">
        <f t="shared" si="37"/>
        <v>103_IL_15</v>
      </c>
      <c r="I1166">
        <f>IF(B1166=2012,IF(D1166="00",K1166,VLOOKUP(H1166,district_latlong_lookup!$A$1:$F$439,5,FALSE)),0)</f>
        <v>0</v>
      </c>
      <c r="J1166">
        <f>IF(B1166=2012,IF(D1166="00",L1166,VLOOKUP(H1166,district_latlong_lookup!$A$1:$F$439,6,FALSE)),0)</f>
        <v>0</v>
      </c>
      <c r="K1166">
        <f>VLOOKUP(E1166&amp;"*",state_latlong_lookup!$A$1:$D$56,3,FALSE)</f>
        <v>40.336300000000001</v>
      </c>
      <c r="L1166">
        <f>VLOOKUP(E1166&amp;"*",state_latlong_lookup!$A$1:$D$56,4,FALSE)</f>
        <v>-89.002200000000002</v>
      </c>
      <c r="M1166">
        <v>200</v>
      </c>
      <c r="N1166" t="str">
        <f t="shared" si="36"/>
        <v>Republican</v>
      </c>
      <c r="O1166" t="s">
        <v>57</v>
      </c>
      <c r="P1166">
        <v>0.38300000000000001</v>
      </c>
      <c r="Q1166">
        <v>1205000</v>
      </c>
      <c r="R1166" t="s">
        <v>1355</v>
      </c>
    </row>
    <row r="1167" spans="1:18">
      <c r="A1167">
        <v>103</v>
      </c>
      <c r="B1167">
        <f>VLOOKUP(A1167,year_congress_lookup!$A$1:$B$10,2)</f>
        <v>1994</v>
      </c>
      <c r="C1167">
        <v>29349</v>
      </c>
      <c r="D1167" s="1" t="s">
        <v>1803</v>
      </c>
      <c r="E1167" t="s">
        <v>46</v>
      </c>
      <c r="F1167" t="str">
        <f>VLOOKUP(E1167&amp;"*",state_latlong_lookup!$A$1:$D$56,2,FALSE)</f>
        <v>IL</v>
      </c>
      <c r="G1167" t="str">
        <f>VLOOKUP(E1167&amp;"*",state_latlong_lookup!$A$1:$D$56,1,FALSE)</f>
        <v>ILLINOIS</v>
      </c>
      <c r="H1167" t="str">
        <f t="shared" si="37"/>
        <v>103_IL_16</v>
      </c>
      <c r="I1167">
        <f>IF(B1167=2012,IF(D1167="00",K1167,VLOOKUP(H1167,district_latlong_lookup!$A$1:$F$439,5,FALSE)),0)</f>
        <v>0</v>
      </c>
      <c r="J1167">
        <f>IF(B1167=2012,IF(D1167="00",L1167,VLOOKUP(H1167,district_latlong_lookup!$A$1:$F$439,6,FALSE)),0)</f>
        <v>0</v>
      </c>
      <c r="K1167">
        <f>VLOOKUP(E1167&amp;"*",state_latlong_lookup!$A$1:$D$56,3,FALSE)</f>
        <v>40.336300000000001</v>
      </c>
      <c r="L1167">
        <f>VLOOKUP(E1167&amp;"*",state_latlong_lookup!$A$1:$D$56,4,FALSE)</f>
        <v>-89.002200000000002</v>
      </c>
      <c r="M1167">
        <v>200</v>
      </c>
      <c r="N1167" t="str">
        <f t="shared" si="36"/>
        <v>Republican</v>
      </c>
      <c r="O1167" t="s">
        <v>521</v>
      </c>
      <c r="P1167">
        <v>0.59799999999999998</v>
      </c>
      <c r="Q1167">
        <v>0</v>
      </c>
      <c r="R1167" t="s">
        <v>1356</v>
      </c>
    </row>
    <row r="1168" spans="1:18">
      <c r="A1168">
        <v>103</v>
      </c>
      <c r="B1168">
        <f>VLOOKUP(A1168,year_congress_lookup!$A$1:$B$10,2)</f>
        <v>1994</v>
      </c>
      <c r="C1168">
        <v>15023</v>
      </c>
      <c r="D1168" s="1" t="s">
        <v>1804</v>
      </c>
      <c r="E1168" t="s">
        <v>46</v>
      </c>
      <c r="F1168" t="str">
        <f>VLOOKUP(E1168&amp;"*",state_latlong_lookup!$A$1:$D$56,2,FALSE)</f>
        <v>IL</v>
      </c>
      <c r="G1168" t="str">
        <f>VLOOKUP(E1168&amp;"*",state_latlong_lookup!$A$1:$D$56,1,FALSE)</f>
        <v>ILLINOIS</v>
      </c>
      <c r="H1168" t="str">
        <f t="shared" si="37"/>
        <v>103_IL_17</v>
      </c>
      <c r="I1168">
        <f>IF(B1168=2012,IF(D1168="00",K1168,VLOOKUP(H1168,district_latlong_lookup!$A$1:$F$439,5,FALSE)),0)</f>
        <v>0</v>
      </c>
      <c r="J1168">
        <f>IF(B1168=2012,IF(D1168="00",L1168,VLOOKUP(H1168,district_latlong_lookup!$A$1:$F$439,6,FALSE)),0)</f>
        <v>0</v>
      </c>
      <c r="K1168">
        <f>VLOOKUP(E1168&amp;"*",state_latlong_lookup!$A$1:$D$56,3,FALSE)</f>
        <v>40.336300000000001</v>
      </c>
      <c r="L1168">
        <f>VLOOKUP(E1168&amp;"*",state_latlong_lookup!$A$1:$D$56,4,FALSE)</f>
        <v>-89.002200000000002</v>
      </c>
      <c r="M1168">
        <v>100</v>
      </c>
      <c r="N1168" t="str">
        <f t="shared" si="36"/>
        <v>Democrat</v>
      </c>
      <c r="O1168" t="s">
        <v>522</v>
      </c>
      <c r="P1168">
        <v>-0.44900000000000001</v>
      </c>
      <c r="Q1168">
        <v>1837000</v>
      </c>
      <c r="R1168" t="s">
        <v>1357</v>
      </c>
    </row>
    <row r="1169" spans="1:18">
      <c r="A1169">
        <v>103</v>
      </c>
      <c r="B1169">
        <f>VLOOKUP(A1169,year_congress_lookup!$A$1:$B$10,2)</f>
        <v>1994</v>
      </c>
      <c r="C1169">
        <v>6455</v>
      </c>
      <c r="D1169" s="1" t="s">
        <v>1805</v>
      </c>
      <c r="E1169" t="s">
        <v>46</v>
      </c>
      <c r="F1169" t="str">
        <f>VLOOKUP(E1169&amp;"*",state_latlong_lookup!$A$1:$D$56,2,FALSE)</f>
        <v>IL</v>
      </c>
      <c r="G1169" t="str">
        <f>VLOOKUP(E1169&amp;"*",state_latlong_lookup!$A$1:$D$56,1,FALSE)</f>
        <v>ILLINOIS</v>
      </c>
      <c r="H1169" t="str">
        <f t="shared" si="37"/>
        <v>103_IL_18</v>
      </c>
      <c r="I1169">
        <f>IF(B1169=2012,IF(D1169="00",K1169,VLOOKUP(H1169,district_latlong_lookup!$A$1:$F$439,5,FALSE)),0)</f>
        <v>0</v>
      </c>
      <c r="J1169">
        <f>IF(B1169=2012,IF(D1169="00",L1169,VLOOKUP(H1169,district_latlong_lookup!$A$1:$F$439,6,FALSE)),0)</f>
        <v>0</v>
      </c>
      <c r="K1169">
        <f>VLOOKUP(E1169&amp;"*",state_latlong_lookup!$A$1:$D$56,3,FALSE)</f>
        <v>40.336300000000001</v>
      </c>
      <c r="L1169">
        <f>VLOOKUP(E1169&amp;"*",state_latlong_lookup!$A$1:$D$56,4,FALSE)</f>
        <v>-89.002200000000002</v>
      </c>
      <c r="M1169">
        <v>200</v>
      </c>
      <c r="N1169" t="str">
        <f t="shared" si="36"/>
        <v>Republican</v>
      </c>
      <c r="O1169" t="s">
        <v>523</v>
      </c>
      <c r="P1169">
        <v>0.34499999999999997</v>
      </c>
      <c r="Q1169">
        <v>212000</v>
      </c>
    </row>
    <row r="1170" spans="1:18">
      <c r="A1170">
        <v>103</v>
      </c>
      <c r="B1170">
        <f>VLOOKUP(A1170,year_congress_lookup!$A$1:$B$10,2)</f>
        <v>1994</v>
      </c>
      <c r="C1170">
        <v>15620</v>
      </c>
      <c r="D1170" s="1" t="s">
        <v>1806</v>
      </c>
      <c r="E1170" t="s">
        <v>46</v>
      </c>
      <c r="F1170" t="str">
        <f>VLOOKUP(E1170&amp;"*",state_latlong_lookup!$A$1:$D$56,2,FALSE)</f>
        <v>IL</v>
      </c>
      <c r="G1170" t="str">
        <f>VLOOKUP(E1170&amp;"*",state_latlong_lookup!$A$1:$D$56,1,FALSE)</f>
        <v>ILLINOIS</v>
      </c>
      <c r="H1170" t="str">
        <f t="shared" si="37"/>
        <v>103_IL_19</v>
      </c>
      <c r="I1170">
        <f>IF(B1170=2012,IF(D1170="00",K1170,VLOOKUP(H1170,district_latlong_lookup!$A$1:$F$439,5,FALSE)),0)</f>
        <v>0</v>
      </c>
      <c r="J1170">
        <f>IF(B1170=2012,IF(D1170="00",L1170,VLOOKUP(H1170,district_latlong_lookup!$A$1:$F$439,6,FALSE)),0)</f>
        <v>0</v>
      </c>
      <c r="K1170">
        <f>VLOOKUP(E1170&amp;"*",state_latlong_lookup!$A$1:$D$56,3,FALSE)</f>
        <v>40.336300000000001</v>
      </c>
      <c r="L1170">
        <f>VLOOKUP(E1170&amp;"*",state_latlong_lookup!$A$1:$D$56,4,FALSE)</f>
        <v>-89.002200000000002</v>
      </c>
      <c r="M1170">
        <v>100</v>
      </c>
      <c r="N1170" t="str">
        <f t="shared" si="36"/>
        <v>Democrat</v>
      </c>
      <c r="O1170" t="s">
        <v>524</v>
      </c>
      <c r="P1170">
        <v>-0.20599999999999999</v>
      </c>
      <c r="Q1170">
        <v>555000</v>
      </c>
      <c r="R1170" t="s">
        <v>1358</v>
      </c>
    </row>
    <row r="1171" spans="1:18">
      <c r="A1171">
        <v>103</v>
      </c>
      <c r="B1171">
        <f>VLOOKUP(A1171,year_congress_lookup!$A$1:$B$10,2)</f>
        <v>1994</v>
      </c>
      <c r="C1171">
        <v>15021</v>
      </c>
      <c r="D1171" s="1" t="s">
        <v>1807</v>
      </c>
      <c r="E1171" t="s">
        <v>46</v>
      </c>
      <c r="F1171" t="str">
        <f>VLOOKUP(E1171&amp;"*",state_latlong_lookup!$A$1:$D$56,2,FALSE)</f>
        <v>IL</v>
      </c>
      <c r="G1171" t="str">
        <f>VLOOKUP(E1171&amp;"*",state_latlong_lookup!$A$1:$D$56,1,FALSE)</f>
        <v>ILLINOIS</v>
      </c>
      <c r="H1171" t="str">
        <f t="shared" si="37"/>
        <v>103_IL_20</v>
      </c>
      <c r="I1171">
        <f>IF(B1171=2012,IF(D1171="00",K1171,VLOOKUP(H1171,district_latlong_lookup!$A$1:$F$439,5,FALSE)),0)</f>
        <v>0</v>
      </c>
      <c r="J1171">
        <f>IF(B1171=2012,IF(D1171="00",L1171,VLOOKUP(H1171,district_latlong_lookup!$A$1:$F$439,6,FALSE)),0)</f>
        <v>0</v>
      </c>
      <c r="K1171">
        <f>VLOOKUP(E1171&amp;"*",state_latlong_lookup!$A$1:$D$56,3,FALSE)</f>
        <v>40.336300000000001</v>
      </c>
      <c r="L1171">
        <f>VLOOKUP(E1171&amp;"*",state_latlong_lookup!$A$1:$D$56,4,FALSE)</f>
        <v>-89.002200000000002</v>
      </c>
      <c r="M1171">
        <v>100</v>
      </c>
      <c r="N1171" t="str">
        <f t="shared" si="36"/>
        <v>Democrat</v>
      </c>
      <c r="O1171" t="s">
        <v>316</v>
      </c>
      <c r="P1171">
        <v>-0.38900000000000001</v>
      </c>
      <c r="Q1171">
        <v>977000</v>
      </c>
      <c r="R1171" t="s">
        <v>1359</v>
      </c>
    </row>
    <row r="1172" spans="1:18">
      <c r="A1172">
        <v>103</v>
      </c>
      <c r="B1172">
        <f>VLOOKUP(A1172,year_congress_lookup!$A$1:$B$10,2)</f>
        <v>1994</v>
      </c>
      <c r="C1172">
        <v>15124</v>
      </c>
      <c r="D1172" s="1" t="s">
        <v>1787</v>
      </c>
      <c r="E1172" t="s">
        <v>45</v>
      </c>
      <c r="F1172" t="str">
        <f>VLOOKUP(E1172&amp;"*",state_latlong_lookup!$A$1:$D$56,2,FALSE)</f>
        <v>IN</v>
      </c>
      <c r="G1172" t="str">
        <f>VLOOKUP(E1172&amp;"*",state_latlong_lookup!$A$1:$D$56,1,FALSE)</f>
        <v>INDIANA</v>
      </c>
      <c r="H1172" t="str">
        <f t="shared" si="37"/>
        <v>103_IN_01</v>
      </c>
      <c r="I1172">
        <f>IF(B1172=2012,IF(D1172="00",K1172,VLOOKUP(H1172,district_latlong_lookup!$A$1:$F$439,5,FALSE)),0)</f>
        <v>0</v>
      </c>
      <c r="J1172">
        <f>IF(B1172=2012,IF(D1172="00",L1172,VLOOKUP(H1172,district_latlong_lookup!$A$1:$F$439,6,FALSE)),0)</f>
        <v>0</v>
      </c>
      <c r="K1172">
        <f>VLOOKUP(E1172&amp;"*",state_latlong_lookup!$A$1:$D$56,3,FALSE)</f>
        <v>39.864699999999999</v>
      </c>
      <c r="L1172">
        <f>VLOOKUP(E1172&amp;"*",state_latlong_lookup!$A$1:$D$56,4,FALSE)</f>
        <v>-86.260400000000004</v>
      </c>
      <c r="M1172">
        <v>100</v>
      </c>
      <c r="N1172" t="str">
        <f t="shared" si="36"/>
        <v>Democrat</v>
      </c>
      <c r="O1172" t="s">
        <v>525</v>
      </c>
      <c r="P1172">
        <v>-0.39800000000000002</v>
      </c>
      <c r="Q1172">
        <v>1115000</v>
      </c>
      <c r="R1172" t="s">
        <v>1360</v>
      </c>
    </row>
    <row r="1173" spans="1:18">
      <c r="A1173">
        <v>103</v>
      </c>
      <c r="B1173">
        <f>VLOOKUP(A1173,year_congress_lookup!$A$1:$B$10,2)</f>
        <v>1994</v>
      </c>
      <c r="C1173">
        <v>14274</v>
      </c>
      <c r="D1173" s="1" t="s">
        <v>1788</v>
      </c>
      <c r="E1173" t="s">
        <v>45</v>
      </c>
      <c r="F1173" t="str">
        <f>VLOOKUP(E1173&amp;"*",state_latlong_lookup!$A$1:$D$56,2,FALSE)</f>
        <v>IN</v>
      </c>
      <c r="G1173" t="str">
        <f>VLOOKUP(E1173&amp;"*",state_latlong_lookup!$A$1:$D$56,1,FALSE)</f>
        <v>INDIANA</v>
      </c>
      <c r="H1173" t="str">
        <f t="shared" si="37"/>
        <v>103_IN_02</v>
      </c>
      <c r="I1173">
        <f>IF(B1173=2012,IF(D1173="00",K1173,VLOOKUP(H1173,district_latlong_lookup!$A$1:$F$439,5,FALSE)),0)</f>
        <v>0</v>
      </c>
      <c r="J1173">
        <f>IF(B1173=2012,IF(D1173="00",L1173,VLOOKUP(H1173,district_latlong_lookup!$A$1:$F$439,6,FALSE)),0)</f>
        <v>0</v>
      </c>
      <c r="K1173">
        <f>VLOOKUP(E1173&amp;"*",state_latlong_lookup!$A$1:$D$56,3,FALSE)</f>
        <v>39.864699999999999</v>
      </c>
      <c r="L1173">
        <f>VLOOKUP(E1173&amp;"*",state_latlong_lookup!$A$1:$D$56,4,FALSE)</f>
        <v>-86.260400000000004</v>
      </c>
      <c r="M1173">
        <v>100</v>
      </c>
      <c r="N1173" t="str">
        <f t="shared" si="36"/>
        <v>Democrat</v>
      </c>
      <c r="O1173" t="s">
        <v>526</v>
      </c>
      <c r="P1173">
        <v>-0.20100000000000001</v>
      </c>
      <c r="Q1173">
        <v>1681000</v>
      </c>
    </row>
    <row r="1174" spans="1:18">
      <c r="A1174">
        <v>103</v>
      </c>
      <c r="B1174">
        <f>VLOOKUP(A1174,year_congress_lookup!$A$1:$B$10,2)</f>
        <v>1994</v>
      </c>
      <c r="C1174">
        <v>29117</v>
      </c>
      <c r="D1174" s="1" t="s">
        <v>1789</v>
      </c>
      <c r="E1174" t="s">
        <v>45</v>
      </c>
      <c r="F1174" t="str">
        <f>VLOOKUP(E1174&amp;"*",state_latlong_lookup!$A$1:$D$56,2,FALSE)</f>
        <v>IN</v>
      </c>
      <c r="G1174" t="str">
        <f>VLOOKUP(E1174&amp;"*",state_latlong_lookup!$A$1:$D$56,1,FALSE)</f>
        <v>INDIANA</v>
      </c>
      <c r="H1174" t="str">
        <f t="shared" si="37"/>
        <v>103_IN_03</v>
      </c>
      <c r="I1174">
        <f>IF(B1174=2012,IF(D1174="00",K1174,VLOOKUP(H1174,district_latlong_lookup!$A$1:$F$439,5,FALSE)),0)</f>
        <v>0</v>
      </c>
      <c r="J1174">
        <f>IF(B1174=2012,IF(D1174="00",L1174,VLOOKUP(H1174,district_latlong_lookup!$A$1:$F$439,6,FALSE)),0)</f>
        <v>0</v>
      </c>
      <c r="K1174">
        <f>VLOOKUP(E1174&amp;"*",state_latlong_lookup!$A$1:$D$56,3,FALSE)</f>
        <v>39.864699999999999</v>
      </c>
      <c r="L1174">
        <f>VLOOKUP(E1174&amp;"*",state_latlong_lookup!$A$1:$D$56,4,FALSE)</f>
        <v>-86.260400000000004</v>
      </c>
      <c r="M1174">
        <v>100</v>
      </c>
      <c r="N1174" t="str">
        <f t="shared" si="36"/>
        <v>Democrat</v>
      </c>
      <c r="O1174" t="s">
        <v>527</v>
      </c>
      <c r="P1174">
        <v>-0.14199999999999999</v>
      </c>
      <c r="Q1174">
        <v>451000</v>
      </c>
      <c r="R1174" t="s">
        <v>1361</v>
      </c>
    </row>
    <row r="1175" spans="1:18">
      <c r="A1175">
        <v>103</v>
      </c>
      <c r="B1175">
        <f>VLOOKUP(A1175,year_congress_lookup!$A$1:$B$10,2)</f>
        <v>1994</v>
      </c>
      <c r="C1175">
        <v>15631</v>
      </c>
      <c r="D1175" s="1" t="s">
        <v>1790</v>
      </c>
      <c r="E1175" t="s">
        <v>45</v>
      </c>
      <c r="F1175" t="str">
        <f>VLOOKUP(E1175&amp;"*",state_latlong_lookup!$A$1:$D$56,2,FALSE)</f>
        <v>IN</v>
      </c>
      <c r="G1175" t="str">
        <f>VLOOKUP(E1175&amp;"*",state_latlong_lookup!$A$1:$D$56,1,FALSE)</f>
        <v>INDIANA</v>
      </c>
      <c r="H1175" t="str">
        <f t="shared" si="37"/>
        <v>103_IN_04</v>
      </c>
      <c r="I1175">
        <f>IF(B1175=2012,IF(D1175="00",K1175,VLOOKUP(H1175,district_latlong_lookup!$A$1:$F$439,5,FALSE)),0)</f>
        <v>0</v>
      </c>
      <c r="J1175">
        <f>IF(B1175=2012,IF(D1175="00",L1175,VLOOKUP(H1175,district_latlong_lookup!$A$1:$F$439,6,FALSE)),0)</f>
        <v>0</v>
      </c>
      <c r="K1175">
        <f>VLOOKUP(E1175&amp;"*",state_latlong_lookup!$A$1:$D$56,3,FALSE)</f>
        <v>39.864699999999999</v>
      </c>
      <c r="L1175">
        <f>VLOOKUP(E1175&amp;"*",state_latlong_lookup!$A$1:$D$56,4,FALSE)</f>
        <v>-86.260400000000004</v>
      </c>
      <c r="M1175">
        <v>100</v>
      </c>
      <c r="N1175" t="str">
        <f t="shared" si="36"/>
        <v>Democrat</v>
      </c>
      <c r="O1175" t="s">
        <v>150</v>
      </c>
      <c r="P1175">
        <v>-0.22</v>
      </c>
      <c r="Q1175">
        <v>1983000</v>
      </c>
      <c r="R1175" t="s">
        <v>1362</v>
      </c>
    </row>
    <row r="1176" spans="1:18">
      <c r="A1176">
        <v>103</v>
      </c>
      <c r="B1176">
        <f>VLOOKUP(A1176,year_congress_lookup!$A$1:$B$10,2)</f>
        <v>1994</v>
      </c>
      <c r="C1176">
        <v>29350</v>
      </c>
      <c r="D1176" s="1" t="s">
        <v>1791</v>
      </c>
      <c r="E1176" t="s">
        <v>45</v>
      </c>
      <c r="F1176" t="str">
        <f>VLOOKUP(E1176&amp;"*",state_latlong_lookup!$A$1:$D$56,2,FALSE)</f>
        <v>IN</v>
      </c>
      <c r="G1176" t="str">
        <f>VLOOKUP(E1176&amp;"*",state_latlong_lookup!$A$1:$D$56,1,FALSE)</f>
        <v>INDIANA</v>
      </c>
      <c r="H1176" t="str">
        <f t="shared" si="37"/>
        <v>103_IN_05</v>
      </c>
      <c r="I1176">
        <f>IF(B1176=2012,IF(D1176="00",K1176,VLOOKUP(H1176,district_latlong_lookup!$A$1:$F$439,5,FALSE)),0)</f>
        <v>0</v>
      </c>
      <c r="J1176">
        <f>IF(B1176=2012,IF(D1176="00",L1176,VLOOKUP(H1176,district_latlong_lookup!$A$1:$F$439,6,FALSE)),0)</f>
        <v>0</v>
      </c>
      <c r="K1176">
        <f>VLOOKUP(E1176&amp;"*",state_latlong_lookup!$A$1:$D$56,3,FALSE)</f>
        <v>39.864699999999999</v>
      </c>
      <c r="L1176">
        <f>VLOOKUP(E1176&amp;"*",state_latlong_lookup!$A$1:$D$56,4,FALSE)</f>
        <v>-86.260400000000004</v>
      </c>
      <c r="M1176">
        <v>200</v>
      </c>
      <c r="N1176" t="str">
        <f t="shared" si="36"/>
        <v>Republican</v>
      </c>
      <c r="O1176" t="s">
        <v>528</v>
      </c>
      <c r="P1176">
        <v>0.48799999999999999</v>
      </c>
      <c r="Q1176">
        <v>2911000</v>
      </c>
      <c r="R1176" t="s">
        <v>1363</v>
      </c>
    </row>
    <row r="1177" spans="1:18">
      <c r="A1177">
        <v>103</v>
      </c>
      <c r="B1177">
        <f>VLOOKUP(A1177,year_congress_lookup!$A$1:$B$10,2)</f>
        <v>1994</v>
      </c>
      <c r="C1177">
        <v>15014</v>
      </c>
      <c r="D1177" s="1" t="s">
        <v>1792</v>
      </c>
      <c r="E1177" t="s">
        <v>45</v>
      </c>
      <c r="F1177" t="str">
        <f>VLOOKUP(E1177&amp;"*",state_latlong_lookup!$A$1:$D$56,2,FALSE)</f>
        <v>IN</v>
      </c>
      <c r="G1177" t="str">
        <f>VLOOKUP(E1177&amp;"*",state_latlong_lookup!$A$1:$D$56,1,FALSE)</f>
        <v>INDIANA</v>
      </c>
      <c r="H1177" t="str">
        <f t="shared" si="37"/>
        <v>103_IN_06</v>
      </c>
      <c r="I1177">
        <f>IF(B1177=2012,IF(D1177="00",K1177,VLOOKUP(H1177,district_latlong_lookup!$A$1:$F$439,5,FALSE)),0)</f>
        <v>0</v>
      </c>
      <c r="J1177">
        <f>IF(B1177=2012,IF(D1177="00",L1177,VLOOKUP(H1177,district_latlong_lookup!$A$1:$F$439,6,FALSE)),0)</f>
        <v>0</v>
      </c>
      <c r="K1177">
        <f>VLOOKUP(E1177&amp;"*",state_latlong_lookup!$A$1:$D$56,3,FALSE)</f>
        <v>39.864699999999999</v>
      </c>
      <c r="L1177">
        <f>VLOOKUP(E1177&amp;"*",state_latlong_lookup!$A$1:$D$56,4,FALSE)</f>
        <v>-86.260400000000004</v>
      </c>
      <c r="M1177">
        <v>200</v>
      </c>
      <c r="N1177" t="str">
        <f t="shared" si="36"/>
        <v>Republican</v>
      </c>
      <c r="O1177" t="s">
        <v>179</v>
      </c>
      <c r="P1177">
        <v>0.65800000000000003</v>
      </c>
      <c r="Q1177">
        <v>0</v>
      </c>
      <c r="R1177" t="s">
        <v>1364</v>
      </c>
    </row>
    <row r="1178" spans="1:18">
      <c r="A1178">
        <v>103</v>
      </c>
      <c r="B1178">
        <f>VLOOKUP(A1178,year_congress_lookup!$A$1:$B$10,2)</f>
        <v>1994</v>
      </c>
      <c r="C1178">
        <v>11036</v>
      </c>
      <c r="D1178" s="1" t="s">
        <v>1793</v>
      </c>
      <c r="E1178" t="s">
        <v>45</v>
      </c>
      <c r="F1178" t="str">
        <f>VLOOKUP(E1178&amp;"*",state_latlong_lookup!$A$1:$D$56,2,FALSE)</f>
        <v>IN</v>
      </c>
      <c r="G1178" t="str">
        <f>VLOOKUP(E1178&amp;"*",state_latlong_lookup!$A$1:$D$56,1,FALSE)</f>
        <v>INDIANA</v>
      </c>
      <c r="H1178" t="str">
        <f t="shared" si="37"/>
        <v>103_IN_07</v>
      </c>
      <c r="I1178">
        <f>IF(B1178=2012,IF(D1178="00",K1178,VLOOKUP(H1178,district_latlong_lookup!$A$1:$F$439,5,FALSE)),0)</f>
        <v>0</v>
      </c>
      <c r="J1178">
        <f>IF(B1178=2012,IF(D1178="00",L1178,VLOOKUP(H1178,district_latlong_lookup!$A$1:$F$439,6,FALSE)),0)</f>
        <v>0</v>
      </c>
      <c r="K1178">
        <f>VLOOKUP(E1178&amp;"*",state_latlong_lookup!$A$1:$D$56,3,FALSE)</f>
        <v>39.864699999999999</v>
      </c>
      <c r="L1178">
        <f>VLOOKUP(E1178&amp;"*",state_latlong_lookup!$A$1:$D$56,4,FALSE)</f>
        <v>-86.260400000000004</v>
      </c>
      <c r="M1178">
        <v>200</v>
      </c>
      <c r="N1178" t="str">
        <f t="shared" si="36"/>
        <v>Republican</v>
      </c>
      <c r="O1178" t="s">
        <v>160</v>
      </c>
      <c r="P1178">
        <v>0.24399999999999999</v>
      </c>
      <c r="Q1178">
        <v>1781000</v>
      </c>
    </row>
    <row r="1179" spans="1:18">
      <c r="A1179">
        <v>103</v>
      </c>
      <c r="B1179">
        <f>VLOOKUP(A1179,year_congress_lookup!$A$1:$B$10,2)</f>
        <v>1994</v>
      </c>
      <c r="C1179">
        <v>15041</v>
      </c>
      <c r="D1179" s="1" t="s">
        <v>1795</v>
      </c>
      <c r="E1179" t="s">
        <v>45</v>
      </c>
      <c r="F1179" t="str">
        <f>VLOOKUP(E1179&amp;"*",state_latlong_lookup!$A$1:$D$56,2,FALSE)</f>
        <v>IN</v>
      </c>
      <c r="G1179" t="str">
        <f>VLOOKUP(E1179&amp;"*",state_latlong_lookup!$A$1:$D$56,1,FALSE)</f>
        <v>INDIANA</v>
      </c>
      <c r="H1179" t="str">
        <f t="shared" si="37"/>
        <v>103_IN_08</v>
      </c>
      <c r="I1179">
        <f>IF(B1179=2012,IF(D1179="00",K1179,VLOOKUP(H1179,district_latlong_lookup!$A$1:$F$439,5,FALSE)),0)</f>
        <v>0</v>
      </c>
      <c r="J1179">
        <f>IF(B1179=2012,IF(D1179="00",L1179,VLOOKUP(H1179,district_latlong_lookup!$A$1:$F$439,6,FALSE)),0)</f>
        <v>0</v>
      </c>
      <c r="K1179">
        <f>VLOOKUP(E1179&amp;"*",state_latlong_lookup!$A$1:$D$56,3,FALSE)</f>
        <v>39.864699999999999</v>
      </c>
      <c r="L1179">
        <f>VLOOKUP(E1179&amp;"*",state_latlong_lookup!$A$1:$D$56,4,FALSE)</f>
        <v>-86.260400000000004</v>
      </c>
      <c r="M1179">
        <v>100</v>
      </c>
      <c r="N1179" t="str">
        <f t="shared" si="36"/>
        <v>Democrat</v>
      </c>
      <c r="O1179" t="s">
        <v>529</v>
      </c>
      <c r="P1179">
        <v>-0.38500000000000001</v>
      </c>
      <c r="Q1179">
        <v>3227000</v>
      </c>
      <c r="R1179" t="s">
        <v>1365</v>
      </c>
    </row>
    <row r="1180" spans="1:18">
      <c r="A1180">
        <v>103</v>
      </c>
      <c r="B1180">
        <f>VLOOKUP(A1180,year_congress_lookup!$A$1:$B$10,2)</f>
        <v>1994</v>
      </c>
      <c r="C1180">
        <v>10732</v>
      </c>
      <c r="D1180" s="1" t="s">
        <v>1796</v>
      </c>
      <c r="E1180" t="s">
        <v>45</v>
      </c>
      <c r="F1180" t="str">
        <f>VLOOKUP(E1180&amp;"*",state_latlong_lookup!$A$1:$D$56,2,FALSE)</f>
        <v>IN</v>
      </c>
      <c r="G1180" t="str">
        <f>VLOOKUP(E1180&amp;"*",state_latlong_lookup!$A$1:$D$56,1,FALSE)</f>
        <v>INDIANA</v>
      </c>
      <c r="H1180" t="str">
        <f t="shared" si="37"/>
        <v>103_IN_09</v>
      </c>
      <c r="I1180">
        <f>IF(B1180=2012,IF(D1180="00",K1180,VLOOKUP(H1180,district_latlong_lookup!$A$1:$F$439,5,FALSE)),0)</f>
        <v>0</v>
      </c>
      <c r="J1180">
        <f>IF(B1180=2012,IF(D1180="00",L1180,VLOOKUP(H1180,district_latlong_lookup!$A$1:$F$439,6,FALSE)),0)</f>
        <v>0</v>
      </c>
      <c r="K1180">
        <f>VLOOKUP(E1180&amp;"*",state_latlong_lookup!$A$1:$D$56,3,FALSE)</f>
        <v>39.864699999999999</v>
      </c>
      <c r="L1180">
        <f>VLOOKUP(E1180&amp;"*",state_latlong_lookup!$A$1:$D$56,4,FALSE)</f>
        <v>-86.260400000000004</v>
      </c>
      <c r="M1180">
        <v>100</v>
      </c>
      <c r="N1180" t="str">
        <f t="shared" si="36"/>
        <v>Democrat</v>
      </c>
      <c r="O1180" t="s">
        <v>121</v>
      </c>
      <c r="P1180">
        <v>-0.161</v>
      </c>
      <c r="Q1180">
        <v>664000</v>
      </c>
      <c r="R1180" t="s">
        <v>1366</v>
      </c>
    </row>
    <row r="1181" spans="1:18">
      <c r="A1181">
        <v>103</v>
      </c>
      <c r="B1181">
        <f>VLOOKUP(A1181,year_congress_lookup!$A$1:$B$10,2)</f>
        <v>1994</v>
      </c>
      <c r="C1181">
        <v>10742</v>
      </c>
      <c r="D1181" s="1" t="s">
        <v>1797</v>
      </c>
      <c r="E1181" t="s">
        <v>45</v>
      </c>
      <c r="F1181" t="str">
        <f>VLOOKUP(E1181&amp;"*",state_latlong_lookup!$A$1:$D$56,2,FALSE)</f>
        <v>IN</v>
      </c>
      <c r="G1181" t="str">
        <f>VLOOKUP(E1181&amp;"*",state_latlong_lookup!$A$1:$D$56,1,FALSE)</f>
        <v>INDIANA</v>
      </c>
      <c r="H1181" t="str">
        <f t="shared" si="37"/>
        <v>103_IN_10</v>
      </c>
      <c r="I1181">
        <f>IF(B1181=2012,IF(D1181="00",K1181,VLOOKUP(H1181,district_latlong_lookup!$A$1:$F$439,5,FALSE)),0)</f>
        <v>0</v>
      </c>
      <c r="J1181">
        <f>IF(B1181=2012,IF(D1181="00",L1181,VLOOKUP(H1181,district_latlong_lookup!$A$1:$F$439,6,FALSE)),0)</f>
        <v>0</v>
      </c>
      <c r="K1181">
        <f>VLOOKUP(E1181&amp;"*",state_latlong_lookup!$A$1:$D$56,3,FALSE)</f>
        <v>39.864699999999999</v>
      </c>
      <c r="L1181">
        <f>VLOOKUP(E1181&amp;"*",state_latlong_lookup!$A$1:$D$56,4,FALSE)</f>
        <v>-86.260400000000004</v>
      </c>
      <c r="M1181">
        <v>100</v>
      </c>
      <c r="N1181" t="str">
        <f t="shared" si="36"/>
        <v>Democrat</v>
      </c>
      <c r="O1181" t="s">
        <v>530</v>
      </c>
      <c r="P1181">
        <v>-9.2999999999999999E-2</v>
      </c>
      <c r="Q1181">
        <v>2602000</v>
      </c>
      <c r="R1181" t="s">
        <v>1367</v>
      </c>
    </row>
    <row r="1182" spans="1:18">
      <c r="A1182">
        <v>103</v>
      </c>
      <c r="B1182">
        <f>VLOOKUP(A1182,year_congress_lookup!$A$1:$B$10,2)</f>
        <v>1994</v>
      </c>
      <c r="C1182">
        <v>14432</v>
      </c>
      <c r="D1182" s="1" t="s">
        <v>1787</v>
      </c>
      <c r="E1182" t="s">
        <v>84</v>
      </c>
      <c r="F1182" t="str">
        <f>VLOOKUP(E1182&amp;"*",state_latlong_lookup!$A$1:$D$56,2,FALSE)</f>
        <v>IA</v>
      </c>
      <c r="G1182" t="str">
        <f>VLOOKUP(E1182&amp;"*",state_latlong_lookup!$A$1:$D$56,1,FALSE)</f>
        <v>IOWA</v>
      </c>
      <c r="H1182" t="str">
        <f t="shared" si="37"/>
        <v>103_IA_01</v>
      </c>
      <c r="I1182">
        <f>IF(B1182=2012,IF(D1182="00",K1182,VLOOKUP(H1182,district_latlong_lookup!$A$1:$F$439,5,FALSE)),0)</f>
        <v>0</v>
      </c>
      <c r="J1182">
        <f>IF(B1182=2012,IF(D1182="00",L1182,VLOOKUP(H1182,district_latlong_lookup!$A$1:$F$439,6,FALSE)),0)</f>
        <v>0</v>
      </c>
      <c r="K1182">
        <f>VLOOKUP(E1182&amp;"*",state_latlong_lookup!$A$1:$D$56,3,FALSE)</f>
        <v>42.004600000000003</v>
      </c>
      <c r="L1182">
        <f>VLOOKUP(E1182&amp;"*",state_latlong_lookup!$A$1:$D$56,4,FALSE)</f>
        <v>-93.213999999999999</v>
      </c>
      <c r="M1182">
        <v>200</v>
      </c>
      <c r="N1182" t="str">
        <f t="shared" si="36"/>
        <v>Republican</v>
      </c>
      <c r="O1182" t="s">
        <v>531</v>
      </c>
      <c r="P1182">
        <v>0.16200000000000001</v>
      </c>
      <c r="Q1182">
        <v>1333000</v>
      </c>
    </row>
    <row r="1183" spans="1:18">
      <c r="A1183">
        <v>103</v>
      </c>
      <c r="B1183">
        <f>VLOOKUP(A1183,year_congress_lookup!$A$1:$B$10,2)</f>
        <v>1994</v>
      </c>
      <c r="C1183">
        <v>29118</v>
      </c>
      <c r="D1183" s="1" t="s">
        <v>1788</v>
      </c>
      <c r="E1183" t="s">
        <v>84</v>
      </c>
      <c r="F1183" t="str">
        <f>VLOOKUP(E1183&amp;"*",state_latlong_lookup!$A$1:$D$56,2,FALSE)</f>
        <v>IA</v>
      </c>
      <c r="G1183" t="str">
        <f>VLOOKUP(E1183&amp;"*",state_latlong_lookup!$A$1:$D$56,1,FALSE)</f>
        <v>IOWA</v>
      </c>
      <c r="H1183" t="str">
        <f t="shared" si="37"/>
        <v>103_IA_02</v>
      </c>
      <c r="I1183">
        <f>IF(B1183=2012,IF(D1183="00",K1183,VLOOKUP(H1183,district_latlong_lookup!$A$1:$F$439,5,FALSE)),0)</f>
        <v>0</v>
      </c>
      <c r="J1183">
        <f>IF(B1183=2012,IF(D1183="00",L1183,VLOOKUP(H1183,district_latlong_lookup!$A$1:$F$439,6,FALSE)),0)</f>
        <v>0</v>
      </c>
      <c r="K1183">
        <f>VLOOKUP(E1183&amp;"*",state_latlong_lookup!$A$1:$D$56,3,FALSE)</f>
        <v>42.004600000000003</v>
      </c>
      <c r="L1183">
        <f>VLOOKUP(E1183&amp;"*",state_latlong_lookup!$A$1:$D$56,4,FALSE)</f>
        <v>-93.213999999999999</v>
      </c>
      <c r="M1183">
        <v>200</v>
      </c>
      <c r="N1183" t="str">
        <f t="shared" si="36"/>
        <v>Republican</v>
      </c>
      <c r="O1183" t="s">
        <v>532</v>
      </c>
      <c r="P1183">
        <v>0.48699999999999999</v>
      </c>
      <c r="Q1183">
        <v>1351000</v>
      </c>
      <c r="R1183" t="s">
        <v>1368</v>
      </c>
    </row>
    <row r="1184" spans="1:18">
      <c r="A1184">
        <v>103</v>
      </c>
      <c r="B1184">
        <f>VLOOKUP(A1184,year_congress_lookup!$A$1:$B$10,2)</f>
        <v>1994</v>
      </c>
      <c r="C1184">
        <v>15106</v>
      </c>
      <c r="D1184" s="1" t="s">
        <v>1789</v>
      </c>
      <c r="E1184" t="s">
        <v>84</v>
      </c>
      <c r="F1184" t="str">
        <f>VLOOKUP(E1184&amp;"*",state_latlong_lookup!$A$1:$D$56,2,FALSE)</f>
        <v>IA</v>
      </c>
      <c r="G1184" t="str">
        <f>VLOOKUP(E1184&amp;"*",state_latlong_lookup!$A$1:$D$56,1,FALSE)</f>
        <v>IOWA</v>
      </c>
      <c r="H1184" t="str">
        <f t="shared" si="37"/>
        <v>103_IA_03</v>
      </c>
      <c r="I1184">
        <f>IF(B1184=2012,IF(D1184="00",K1184,VLOOKUP(H1184,district_latlong_lookup!$A$1:$F$439,5,FALSE)),0)</f>
        <v>0</v>
      </c>
      <c r="J1184">
        <f>IF(B1184=2012,IF(D1184="00",L1184,VLOOKUP(H1184,district_latlong_lookup!$A$1:$F$439,6,FALSE)),0)</f>
        <v>0</v>
      </c>
      <c r="K1184">
        <f>VLOOKUP(E1184&amp;"*",state_latlong_lookup!$A$1:$D$56,3,FALSE)</f>
        <v>42.004600000000003</v>
      </c>
      <c r="L1184">
        <f>VLOOKUP(E1184&amp;"*",state_latlong_lookup!$A$1:$D$56,4,FALSE)</f>
        <v>-93.213999999999999</v>
      </c>
      <c r="M1184">
        <v>200</v>
      </c>
      <c r="N1184" t="str">
        <f t="shared" si="36"/>
        <v>Republican</v>
      </c>
      <c r="O1184" t="s">
        <v>533</v>
      </c>
      <c r="P1184">
        <v>0.39300000000000002</v>
      </c>
      <c r="Q1184">
        <v>1437000</v>
      </c>
      <c r="R1184" t="s">
        <v>1369</v>
      </c>
    </row>
    <row r="1185" spans="1:18">
      <c r="A1185">
        <v>103</v>
      </c>
      <c r="B1185">
        <f>VLOOKUP(A1185,year_congress_lookup!$A$1:$B$10,2)</f>
        <v>1994</v>
      </c>
      <c r="C1185">
        <v>8672</v>
      </c>
      <c r="D1185" s="1" t="s">
        <v>1790</v>
      </c>
      <c r="E1185" t="s">
        <v>84</v>
      </c>
      <c r="F1185" t="str">
        <f>VLOOKUP(E1185&amp;"*",state_latlong_lookup!$A$1:$D$56,2,FALSE)</f>
        <v>IA</v>
      </c>
      <c r="G1185" t="str">
        <f>VLOOKUP(E1185&amp;"*",state_latlong_lookup!$A$1:$D$56,1,FALSE)</f>
        <v>IOWA</v>
      </c>
      <c r="H1185" t="str">
        <f t="shared" si="37"/>
        <v>103_IA_04</v>
      </c>
      <c r="I1185">
        <f>IF(B1185=2012,IF(D1185="00",K1185,VLOOKUP(H1185,district_latlong_lookup!$A$1:$F$439,5,FALSE)),0)</f>
        <v>0</v>
      </c>
      <c r="J1185">
        <f>IF(B1185=2012,IF(D1185="00",L1185,VLOOKUP(H1185,district_latlong_lookup!$A$1:$F$439,6,FALSE)),0)</f>
        <v>0</v>
      </c>
      <c r="K1185">
        <f>VLOOKUP(E1185&amp;"*",state_latlong_lookup!$A$1:$D$56,3,FALSE)</f>
        <v>42.004600000000003</v>
      </c>
      <c r="L1185">
        <f>VLOOKUP(E1185&amp;"*",state_latlong_lookup!$A$1:$D$56,4,FALSE)</f>
        <v>-93.213999999999999</v>
      </c>
      <c r="M1185">
        <v>100</v>
      </c>
      <c r="N1185" t="str">
        <f t="shared" si="36"/>
        <v>Democrat</v>
      </c>
      <c r="O1185" t="s">
        <v>534</v>
      </c>
      <c r="P1185">
        <v>-0.32</v>
      </c>
      <c r="Q1185">
        <v>1010000</v>
      </c>
      <c r="R1185" t="s">
        <v>1370</v>
      </c>
    </row>
    <row r="1186" spans="1:18">
      <c r="A1186">
        <v>103</v>
      </c>
      <c r="B1186">
        <f>VLOOKUP(A1186,year_congress_lookup!$A$1:$B$10,2)</f>
        <v>1994</v>
      </c>
      <c r="C1186">
        <v>15414</v>
      </c>
      <c r="D1186" s="1" t="s">
        <v>1791</v>
      </c>
      <c r="E1186" t="s">
        <v>84</v>
      </c>
      <c r="F1186" t="str">
        <f>VLOOKUP(E1186&amp;"*",state_latlong_lookup!$A$1:$D$56,2,FALSE)</f>
        <v>IA</v>
      </c>
      <c r="G1186" t="str">
        <f>VLOOKUP(E1186&amp;"*",state_latlong_lookup!$A$1:$D$56,1,FALSE)</f>
        <v>IOWA</v>
      </c>
      <c r="H1186" t="str">
        <f t="shared" si="37"/>
        <v>103_IA_05</v>
      </c>
      <c r="I1186">
        <f>IF(B1186=2012,IF(D1186="00",K1186,VLOOKUP(H1186,district_latlong_lookup!$A$1:$F$439,5,FALSE)),0)</f>
        <v>0</v>
      </c>
      <c r="J1186">
        <f>IF(B1186=2012,IF(D1186="00",L1186,VLOOKUP(H1186,district_latlong_lookup!$A$1:$F$439,6,FALSE)),0)</f>
        <v>0</v>
      </c>
      <c r="K1186">
        <f>VLOOKUP(E1186&amp;"*",state_latlong_lookup!$A$1:$D$56,3,FALSE)</f>
        <v>42.004600000000003</v>
      </c>
      <c r="L1186">
        <f>VLOOKUP(E1186&amp;"*",state_latlong_lookup!$A$1:$D$56,4,FALSE)</f>
        <v>-93.213999999999999</v>
      </c>
      <c r="M1186">
        <v>200</v>
      </c>
      <c r="N1186" t="str">
        <f t="shared" si="36"/>
        <v>Republican</v>
      </c>
      <c r="O1186" t="s">
        <v>535</v>
      </c>
      <c r="P1186">
        <v>0.28399999999999997</v>
      </c>
      <c r="Q1186">
        <v>6275000</v>
      </c>
    </row>
    <row r="1187" spans="1:18">
      <c r="A1187">
        <v>103</v>
      </c>
      <c r="B1187">
        <f>VLOOKUP(A1187,year_congress_lookup!$A$1:$B$10,2)</f>
        <v>1994</v>
      </c>
      <c r="C1187">
        <v>14852</v>
      </c>
      <c r="D1187" s="1" t="s">
        <v>1787</v>
      </c>
      <c r="E1187" t="s">
        <v>105</v>
      </c>
      <c r="F1187" t="str">
        <f>VLOOKUP(E1187&amp;"*",state_latlong_lookup!$A$1:$D$56,2,FALSE)</f>
        <v>KS</v>
      </c>
      <c r="G1187" t="str">
        <f>VLOOKUP(E1187&amp;"*",state_latlong_lookup!$A$1:$D$56,1,FALSE)</f>
        <v>KANSAS</v>
      </c>
      <c r="H1187" t="str">
        <f t="shared" si="37"/>
        <v>103_KS_01</v>
      </c>
      <c r="I1187">
        <f>IF(B1187=2012,IF(D1187="00",K1187,VLOOKUP(H1187,district_latlong_lookup!$A$1:$F$439,5,FALSE)),0)</f>
        <v>0</v>
      </c>
      <c r="J1187">
        <f>IF(B1187=2012,IF(D1187="00",L1187,VLOOKUP(H1187,district_latlong_lookup!$A$1:$F$439,6,FALSE)),0)</f>
        <v>0</v>
      </c>
      <c r="K1187">
        <f>VLOOKUP(E1187&amp;"*",state_latlong_lookup!$A$1:$D$56,3,FALSE)</f>
        <v>38.511099999999999</v>
      </c>
      <c r="L1187">
        <f>VLOOKUP(E1187&amp;"*",state_latlong_lookup!$A$1:$D$56,4,FALSE)</f>
        <v>-96.8005</v>
      </c>
      <c r="M1187">
        <v>200</v>
      </c>
      <c r="N1187" t="str">
        <f t="shared" si="36"/>
        <v>Republican</v>
      </c>
      <c r="O1187" t="s">
        <v>536</v>
      </c>
      <c r="P1187">
        <v>0.46</v>
      </c>
      <c r="Q1187">
        <v>1048000</v>
      </c>
      <c r="R1187" t="s">
        <v>1371</v>
      </c>
    </row>
    <row r="1188" spans="1:18">
      <c r="A1188">
        <v>103</v>
      </c>
      <c r="B1188">
        <f>VLOOKUP(A1188,year_congress_lookup!$A$1:$B$10,2)</f>
        <v>1994</v>
      </c>
      <c r="C1188">
        <v>15061</v>
      </c>
      <c r="D1188" s="1" t="s">
        <v>1788</v>
      </c>
      <c r="E1188" t="s">
        <v>105</v>
      </c>
      <c r="F1188" t="str">
        <f>VLOOKUP(E1188&amp;"*",state_latlong_lookup!$A$1:$D$56,2,FALSE)</f>
        <v>KS</v>
      </c>
      <c r="G1188" t="str">
        <f>VLOOKUP(E1188&amp;"*",state_latlong_lookup!$A$1:$D$56,1,FALSE)</f>
        <v>KANSAS</v>
      </c>
      <c r="H1188" t="str">
        <f t="shared" si="37"/>
        <v>103_KS_02</v>
      </c>
      <c r="I1188">
        <f>IF(B1188=2012,IF(D1188="00",K1188,VLOOKUP(H1188,district_latlong_lookup!$A$1:$F$439,5,FALSE)),0)</f>
        <v>0</v>
      </c>
      <c r="J1188">
        <f>IF(B1188=2012,IF(D1188="00",L1188,VLOOKUP(H1188,district_latlong_lookup!$A$1:$F$439,6,FALSE)),0)</f>
        <v>0</v>
      </c>
      <c r="K1188">
        <f>VLOOKUP(E1188&amp;"*",state_latlong_lookup!$A$1:$D$56,3,FALSE)</f>
        <v>38.511099999999999</v>
      </c>
      <c r="L1188">
        <f>VLOOKUP(E1188&amp;"*",state_latlong_lookup!$A$1:$D$56,4,FALSE)</f>
        <v>-96.8005</v>
      </c>
      <c r="M1188">
        <v>100</v>
      </c>
      <c r="N1188" t="str">
        <f t="shared" si="36"/>
        <v>Democrat</v>
      </c>
      <c r="O1188" t="s">
        <v>176</v>
      </c>
      <c r="P1188">
        <v>-0.14799999999999999</v>
      </c>
      <c r="Q1188">
        <v>1683000</v>
      </c>
      <c r="R1188" t="s">
        <v>1372</v>
      </c>
    </row>
    <row r="1189" spans="1:18">
      <c r="A1189">
        <v>103</v>
      </c>
      <c r="B1189">
        <f>VLOOKUP(A1189,year_congress_lookup!$A$1:$B$10,2)</f>
        <v>1994</v>
      </c>
      <c r="C1189">
        <v>15109</v>
      </c>
      <c r="D1189" s="1" t="s">
        <v>1789</v>
      </c>
      <c r="E1189" t="s">
        <v>105</v>
      </c>
      <c r="F1189" t="str">
        <f>VLOOKUP(E1189&amp;"*",state_latlong_lookup!$A$1:$D$56,2,FALSE)</f>
        <v>KS</v>
      </c>
      <c r="G1189" t="str">
        <f>VLOOKUP(E1189&amp;"*",state_latlong_lookup!$A$1:$D$56,1,FALSE)</f>
        <v>KANSAS</v>
      </c>
      <c r="H1189" t="str">
        <f t="shared" si="37"/>
        <v>103_KS_03</v>
      </c>
      <c r="I1189">
        <f>IF(B1189=2012,IF(D1189="00",K1189,VLOOKUP(H1189,district_latlong_lookup!$A$1:$F$439,5,FALSE)),0)</f>
        <v>0</v>
      </c>
      <c r="J1189">
        <f>IF(B1189=2012,IF(D1189="00",L1189,VLOOKUP(H1189,district_latlong_lookup!$A$1:$F$439,6,FALSE)),0)</f>
        <v>0</v>
      </c>
      <c r="K1189">
        <f>VLOOKUP(E1189&amp;"*",state_latlong_lookup!$A$1:$D$56,3,FALSE)</f>
        <v>38.511099999999999</v>
      </c>
      <c r="L1189">
        <f>VLOOKUP(E1189&amp;"*",state_latlong_lookup!$A$1:$D$56,4,FALSE)</f>
        <v>-96.8005</v>
      </c>
      <c r="M1189">
        <v>200</v>
      </c>
      <c r="N1189" t="str">
        <f t="shared" si="36"/>
        <v>Republican</v>
      </c>
      <c r="O1189" t="s">
        <v>537</v>
      </c>
      <c r="P1189">
        <v>0.21299999999999999</v>
      </c>
      <c r="Q1189">
        <v>991000</v>
      </c>
      <c r="R1189" t="s">
        <v>1373</v>
      </c>
    </row>
    <row r="1190" spans="1:18">
      <c r="A1190">
        <v>103</v>
      </c>
      <c r="B1190">
        <f>VLOOKUP(A1190,year_congress_lookup!$A$1:$B$10,2)</f>
        <v>1994</v>
      </c>
      <c r="C1190">
        <v>14422</v>
      </c>
      <c r="D1190" s="1" t="s">
        <v>1790</v>
      </c>
      <c r="E1190" t="s">
        <v>105</v>
      </c>
      <c r="F1190" t="str">
        <f>VLOOKUP(E1190&amp;"*",state_latlong_lookup!$A$1:$D$56,2,FALSE)</f>
        <v>KS</v>
      </c>
      <c r="G1190" t="str">
        <f>VLOOKUP(E1190&amp;"*",state_latlong_lookup!$A$1:$D$56,1,FALSE)</f>
        <v>KANSAS</v>
      </c>
      <c r="H1190" t="str">
        <f t="shared" si="37"/>
        <v>103_KS_04</v>
      </c>
      <c r="I1190">
        <f>IF(B1190=2012,IF(D1190="00",K1190,VLOOKUP(H1190,district_latlong_lookup!$A$1:$F$439,5,FALSE)),0)</f>
        <v>0</v>
      </c>
      <c r="J1190">
        <f>IF(B1190=2012,IF(D1190="00",L1190,VLOOKUP(H1190,district_latlong_lookup!$A$1:$F$439,6,FALSE)),0)</f>
        <v>0</v>
      </c>
      <c r="K1190">
        <f>VLOOKUP(E1190&amp;"*",state_latlong_lookup!$A$1:$D$56,3,FALSE)</f>
        <v>38.511099999999999</v>
      </c>
      <c r="L1190">
        <f>VLOOKUP(E1190&amp;"*",state_latlong_lookup!$A$1:$D$56,4,FALSE)</f>
        <v>-96.8005</v>
      </c>
      <c r="M1190">
        <v>100</v>
      </c>
      <c r="N1190" t="str">
        <f t="shared" si="36"/>
        <v>Democrat</v>
      </c>
      <c r="O1190" t="s">
        <v>538</v>
      </c>
      <c r="P1190">
        <v>-0.19500000000000001</v>
      </c>
      <c r="Q1190">
        <v>4995000</v>
      </c>
      <c r="R1190" t="s">
        <v>1374</v>
      </c>
    </row>
    <row r="1191" spans="1:18">
      <c r="A1191">
        <v>103</v>
      </c>
      <c r="B1191">
        <f>VLOOKUP(A1191,year_congress_lookup!$A$1:$B$10,2)</f>
        <v>1994</v>
      </c>
      <c r="C1191">
        <v>29351</v>
      </c>
      <c r="D1191" s="1" t="s">
        <v>1787</v>
      </c>
      <c r="E1191" t="s">
        <v>25</v>
      </c>
      <c r="F1191" t="str">
        <f>VLOOKUP(E1191&amp;"*",state_latlong_lookup!$A$1:$D$56,2,FALSE)</f>
        <v>KY</v>
      </c>
      <c r="G1191" t="str">
        <f>VLOOKUP(E1191&amp;"*",state_latlong_lookup!$A$1:$D$56,1,FALSE)</f>
        <v>KENTUCKY</v>
      </c>
      <c r="H1191" t="str">
        <f t="shared" si="37"/>
        <v>103_KY_01</v>
      </c>
      <c r="I1191">
        <f>IF(B1191=2012,IF(D1191="00",K1191,VLOOKUP(H1191,district_latlong_lookup!$A$1:$F$439,5,FALSE)),0)</f>
        <v>0</v>
      </c>
      <c r="J1191">
        <f>IF(B1191=2012,IF(D1191="00",L1191,VLOOKUP(H1191,district_latlong_lookup!$A$1:$F$439,6,FALSE)),0)</f>
        <v>0</v>
      </c>
      <c r="K1191">
        <f>VLOOKUP(E1191&amp;"*",state_latlong_lookup!$A$1:$D$56,3,FALSE)</f>
        <v>37.668999999999997</v>
      </c>
      <c r="L1191">
        <f>VLOOKUP(E1191&amp;"*",state_latlong_lookup!$A$1:$D$56,4,FALSE)</f>
        <v>-84.651399999999995</v>
      </c>
      <c r="M1191">
        <v>100</v>
      </c>
      <c r="N1191" t="str">
        <f t="shared" si="36"/>
        <v>Democrat</v>
      </c>
      <c r="O1191" t="s">
        <v>539</v>
      </c>
      <c r="P1191">
        <v>-0.317</v>
      </c>
      <c r="Q1191">
        <v>499000</v>
      </c>
      <c r="R1191" t="s">
        <v>1375</v>
      </c>
    </row>
    <row r="1192" spans="1:18">
      <c r="A1192">
        <v>103</v>
      </c>
      <c r="B1192">
        <f>VLOOKUP(A1192,year_congress_lookup!$A$1:$B$10,2)</f>
        <v>1994</v>
      </c>
      <c r="C1192">
        <v>6845</v>
      </c>
      <c r="D1192" s="1" t="s">
        <v>1788</v>
      </c>
      <c r="E1192" t="s">
        <v>25</v>
      </c>
      <c r="F1192" t="str">
        <f>VLOOKUP(E1192&amp;"*",state_latlong_lookup!$A$1:$D$56,2,FALSE)</f>
        <v>KY</v>
      </c>
      <c r="G1192" t="str">
        <f>VLOOKUP(E1192&amp;"*",state_latlong_lookup!$A$1:$D$56,1,FALSE)</f>
        <v>KENTUCKY</v>
      </c>
      <c r="H1192" t="str">
        <f t="shared" si="37"/>
        <v>103_KY_02</v>
      </c>
      <c r="I1192">
        <f>IF(B1192=2012,IF(D1192="00",K1192,VLOOKUP(H1192,district_latlong_lookup!$A$1:$F$439,5,FALSE)),0)</f>
        <v>0</v>
      </c>
      <c r="J1192">
        <f>IF(B1192=2012,IF(D1192="00",L1192,VLOOKUP(H1192,district_latlong_lookup!$A$1:$F$439,6,FALSE)),0)</f>
        <v>0</v>
      </c>
      <c r="K1192">
        <f>VLOOKUP(E1192&amp;"*",state_latlong_lookup!$A$1:$D$56,3,FALSE)</f>
        <v>37.668999999999997</v>
      </c>
      <c r="L1192">
        <f>VLOOKUP(E1192&amp;"*",state_latlong_lookup!$A$1:$D$56,4,FALSE)</f>
        <v>-84.651399999999995</v>
      </c>
      <c r="M1192">
        <v>100</v>
      </c>
      <c r="N1192" t="str">
        <f t="shared" si="36"/>
        <v>Democrat</v>
      </c>
      <c r="O1192" t="s">
        <v>540</v>
      </c>
      <c r="P1192">
        <v>-0.35499999999999998</v>
      </c>
      <c r="Q1192">
        <v>1408000</v>
      </c>
      <c r="R1192" t="s">
        <v>1376</v>
      </c>
    </row>
    <row r="1193" spans="1:18">
      <c r="A1193">
        <v>103</v>
      </c>
      <c r="B1193">
        <f>VLOOKUP(A1193,year_congress_lookup!$A$1:$B$10,2)</f>
        <v>1994</v>
      </c>
      <c r="C1193">
        <v>29352</v>
      </c>
      <c r="D1193" s="1" t="s">
        <v>1788</v>
      </c>
      <c r="E1193" t="s">
        <v>25</v>
      </c>
      <c r="F1193" t="str">
        <f>VLOOKUP(E1193&amp;"*",state_latlong_lookup!$A$1:$D$56,2,FALSE)</f>
        <v>KY</v>
      </c>
      <c r="G1193" t="str">
        <f>VLOOKUP(E1193&amp;"*",state_latlong_lookup!$A$1:$D$56,1,FALSE)</f>
        <v>KENTUCKY</v>
      </c>
      <c r="H1193" t="str">
        <f t="shared" si="37"/>
        <v>103_KY_02</v>
      </c>
      <c r="I1193">
        <f>IF(B1193=2012,IF(D1193="00",K1193,VLOOKUP(H1193,district_latlong_lookup!$A$1:$F$439,5,FALSE)),0)</f>
        <v>0</v>
      </c>
      <c r="J1193">
        <f>IF(B1193=2012,IF(D1193="00",L1193,VLOOKUP(H1193,district_latlong_lookup!$A$1:$F$439,6,FALSE)),0)</f>
        <v>0</v>
      </c>
      <c r="K1193">
        <f>VLOOKUP(E1193&amp;"*",state_latlong_lookup!$A$1:$D$56,3,FALSE)</f>
        <v>37.668999999999997</v>
      </c>
      <c r="L1193">
        <f>VLOOKUP(E1193&amp;"*",state_latlong_lookup!$A$1:$D$56,4,FALSE)</f>
        <v>-84.651399999999995</v>
      </c>
      <c r="M1193">
        <v>200</v>
      </c>
      <c r="N1193" t="str">
        <f t="shared" si="36"/>
        <v>Republican</v>
      </c>
      <c r="O1193" t="s">
        <v>79</v>
      </c>
      <c r="P1193">
        <v>0.48299999999999998</v>
      </c>
      <c r="Q1193">
        <v>2080000</v>
      </c>
    </row>
    <row r="1194" spans="1:18">
      <c r="A1194">
        <v>103</v>
      </c>
      <c r="B1194">
        <f>VLOOKUP(A1194,year_congress_lookup!$A$1:$B$10,2)</f>
        <v>1994</v>
      </c>
      <c r="C1194">
        <v>13024</v>
      </c>
      <c r="D1194" s="1" t="s">
        <v>1789</v>
      </c>
      <c r="E1194" t="s">
        <v>25</v>
      </c>
      <c r="F1194" t="str">
        <f>VLOOKUP(E1194&amp;"*",state_latlong_lookup!$A$1:$D$56,2,FALSE)</f>
        <v>KY</v>
      </c>
      <c r="G1194" t="str">
        <f>VLOOKUP(E1194&amp;"*",state_latlong_lookup!$A$1:$D$56,1,FALSE)</f>
        <v>KENTUCKY</v>
      </c>
      <c r="H1194" t="str">
        <f t="shared" si="37"/>
        <v>103_KY_03</v>
      </c>
      <c r="I1194">
        <f>IF(B1194=2012,IF(D1194="00",K1194,VLOOKUP(H1194,district_latlong_lookup!$A$1:$F$439,5,FALSE)),0)</f>
        <v>0</v>
      </c>
      <c r="J1194">
        <f>IF(B1194=2012,IF(D1194="00",L1194,VLOOKUP(H1194,district_latlong_lookup!$A$1:$F$439,6,FALSE)),0)</f>
        <v>0</v>
      </c>
      <c r="K1194">
        <f>VLOOKUP(E1194&amp;"*",state_latlong_lookup!$A$1:$D$56,3,FALSE)</f>
        <v>37.668999999999997</v>
      </c>
      <c r="L1194">
        <f>VLOOKUP(E1194&amp;"*",state_latlong_lookup!$A$1:$D$56,4,FALSE)</f>
        <v>-84.651399999999995</v>
      </c>
      <c r="M1194">
        <v>100</v>
      </c>
      <c r="N1194" t="str">
        <f t="shared" si="36"/>
        <v>Democrat</v>
      </c>
      <c r="O1194" t="s">
        <v>541</v>
      </c>
      <c r="P1194">
        <v>-0.19500000000000001</v>
      </c>
      <c r="Q1194">
        <v>0</v>
      </c>
      <c r="R1194" t="s">
        <v>1377</v>
      </c>
    </row>
    <row r="1195" spans="1:18">
      <c r="A1195">
        <v>103</v>
      </c>
      <c r="B1195">
        <f>VLOOKUP(A1195,year_congress_lookup!$A$1:$B$10,2)</f>
        <v>1994</v>
      </c>
      <c r="C1195">
        <v>15406</v>
      </c>
      <c r="D1195" s="1" t="s">
        <v>1790</v>
      </c>
      <c r="E1195" t="s">
        <v>25</v>
      </c>
      <c r="F1195" t="str">
        <f>VLOOKUP(E1195&amp;"*",state_latlong_lookup!$A$1:$D$56,2,FALSE)</f>
        <v>KY</v>
      </c>
      <c r="G1195" t="str">
        <f>VLOOKUP(E1195&amp;"*",state_latlong_lookup!$A$1:$D$56,1,FALSE)</f>
        <v>KENTUCKY</v>
      </c>
      <c r="H1195" t="str">
        <f t="shared" si="37"/>
        <v>103_KY_04</v>
      </c>
      <c r="I1195">
        <f>IF(B1195=2012,IF(D1195="00",K1195,VLOOKUP(H1195,district_latlong_lookup!$A$1:$F$439,5,FALSE)),0)</f>
        <v>0</v>
      </c>
      <c r="J1195">
        <f>IF(B1195=2012,IF(D1195="00",L1195,VLOOKUP(H1195,district_latlong_lookup!$A$1:$F$439,6,FALSE)),0)</f>
        <v>0</v>
      </c>
      <c r="K1195">
        <f>VLOOKUP(E1195&amp;"*",state_latlong_lookup!$A$1:$D$56,3,FALSE)</f>
        <v>37.668999999999997</v>
      </c>
      <c r="L1195">
        <f>VLOOKUP(E1195&amp;"*",state_latlong_lookup!$A$1:$D$56,4,FALSE)</f>
        <v>-84.651399999999995</v>
      </c>
      <c r="M1195">
        <v>200</v>
      </c>
      <c r="N1195" t="str">
        <f t="shared" si="36"/>
        <v>Republican</v>
      </c>
      <c r="O1195" t="s">
        <v>327</v>
      </c>
      <c r="P1195">
        <v>0.51200000000000001</v>
      </c>
      <c r="Q1195">
        <v>2749000</v>
      </c>
      <c r="R1195" t="s">
        <v>1378</v>
      </c>
    </row>
    <row r="1196" spans="1:18">
      <c r="A1196">
        <v>103</v>
      </c>
      <c r="B1196">
        <f>VLOOKUP(A1196,year_congress_lookup!$A$1:$B$10,2)</f>
        <v>1994</v>
      </c>
      <c r="C1196">
        <v>14854</v>
      </c>
      <c r="D1196" s="1" t="s">
        <v>1791</v>
      </c>
      <c r="E1196" t="s">
        <v>25</v>
      </c>
      <c r="F1196" t="str">
        <f>VLOOKUP(E1196&amp;"*",state_latlong_lookup!$A$1:$D$56,2,FALSE)</f>
        <v>KY</v>
      </c>
      <c r="G1196" t="str">
        <f>VLOOKUP(E1196&amp;"*",state_latlong_lookup!$A$1:$D$56,1,FALSE)</f>
        <v>KENTUCKY</v>
      </c>
      <c r="H1196" t="str">
        <f t="shared" si="37"/>
        <v>103_KY_05</v>
      </c>
      <c r="I1196">
        <f>IF(B1196=2012,IF(D1196="00",K1196,VLOOKUP(H1196,district_latlong_lookup!$A$1:$F$439,5,FALSE)),0)</f>
        <v>0</v>
      </c>
      <c r="J1196">
        <f>IF(B1196=2012,IF(D1196="00",L1196,VLOOKUP(H1196,district_latlong_lookup!$A$1:$F$439,6,FALSE)),0)</f>
        <v>0</v>
      </c>
      <c r="K1196">
        <f>VLOOKUP(E1196&amp;"*",state_latlong_lookup!$A$1:$D$56,3,FALSE)</f>
        <v>37.668999999999997</v>
      </c>
      <c r="L1196">
        <f>VLOOKUP(E1196&amp;"*",state_latlong_lookup!$A$1:$D$56,4,FALSE)</f>
        <v>-84.651399999999995</v>
      </c>
      <c r="M1196">
        <v>200</v>
      </c>
      <c r="N1196" t="str">
        <f t="shared" si="36"/>
        <v>Republican</v>
      </c>
      <c r="O1196" t="s">
        <v>542</v>
      </c>
      <c r="P1196">
        <v>0.36599999999999999</v>
      </c>
      <c r="Q1196">
        <v>581000</v>
      </c>
      <c r="R1196" t="s">
        <v>1379</v>
      </c>
    </row>
    <row r="1197" spans="1:18">
      <c r="A1197">
        <v>103</v>
      </c>
      <c r="B1197">
        <f>VLOOKUP(A1197,year_congress_lookup!$A$1:$B$10,2)</f>
        <v>1994</v>
      </c>
      <c r="C1197">
        <v>29353</v>
      </c>
      <c r="D1197" s="1" t="s">
        <v>1792</v>
      </c>
      <c r="E1197" t="s">
        <v>25</v>
      </c>
      <c r="F1197" t="str">
        <f>VLOOKUP(E1197&amp;"*",state_latlong_lookup!$A$1:$D$56,2,FALSE)</f>
        <v>KY</v>
      </c>
      <c r="G1197" t="str">
        <f>VLOOKUP(E1197&amp;"*",state_latlong_lookup!$A$1:$D$56,1,FALSE)</f>
        <v>KENTUCKY</v>
      </c>
      <c r="H1197" t="str">
        <f t="shared" si="37"/>
        <v>103_KY_06</v>
      </c>
      <c r="I1197">
        <f>IF(B1197=2012,IF(D1197="00",K1197,VLOOKUP(H1197,district_latlong_lookup!$A$1:$F$439,5,FALSE)),0)</f>
        <v>0</v>
      </c>
      <c r="J1197">
        <f>IF(B1197=2012,IF(D1197="00",L1197,VLOOKUP(H1197,district_latlong_lookup!$A$1:$F$439,6,FALSE)),0)</f>
        <v>0</v>
      </c>
      <c r="K1197">
        <f>VLOOKUP(E1197&amp;"*",state_latlong_lookup!$A$1:$D$56,3,FALSE)</f>
        <v>37.668999999999997</v>
      </c>
      <c r="L1197">
        <f>VLOOKUP(E1197&amp;"*",state_latlong_lookup!$A$1:$D$56,4,FALSE)</f>
        <v>-84.651399999999995</v>
      </c>
      <c r="M1197">
        <v>100</v>
      </c>
      <c r="N1197" t="str">
        <f t="shared" si="36"/>
        <v>Democrat</v>
      </c>
      <c r="O1197" t="s">
        <v>543</v>
      </c>
      <c r="P1197">
        <v>-0.14799999999999999</v>
      </c>
      <c r="Q1197">
        <v>1459000</v>
      </c>
      <c r="R1197" t="s">
        <v>1379</v>
      </c>
    </row>
    <row r="1198" spans="1:18">
      <c r="A1198">
        <v>103</v>
      </c>
      <c r="B1198">
        <f>VLOOKUP(A1198,year_congress_lookup!$A$1:$B$10,2)</f>
        <v>1994</v>
      </c>
      <c r="C1198">
        <v>14469</v>
      </c>
      <c r="D1198" s="1" t="s">
        <v>1787</v>
      </c>
      <c r="E1198" t="s">
        <v>42</v>
      </c>
      <c r="F1198" t="str">
        <f>VLOOKUP(E1198&amp;"*",state_latlong_lookup!$A$1:$D$56,2,FALSE)</f>
        <v>LA</v>
      </c>
      <c r="G1198" t="str">
        <f>VLOOKUP(E1198&amp;"*",state_latlong_lookup!$A$1:$D$56,1,FALSE)</f>
        <v>LOUISIANNA</v>
      </c>
      <c r="H1198" t="str">
        <f t="shared" si="37"/>
        <v>103_LA_01</v>
      </c>
      <c r="I1198">
        <f>IF(B1198=2012,IF(D1198="00",K1198,VLOOKUP(H1198,district_latlong_lookup!$A$1:$F$439,5,FALSE)),0)</f>
        <v>0</v>
      </c>
      <c r="J1198">
        <f>IF(B1198=2012,IF(D1198="00",L1198,VLOOKUP(H1198,district_latlong_lookup!$A$1:$F$439,6,FALSE)),0)</f>
        <v>0</v>
      </c>
      <c r="K1198">
        <f>VLOOKUP(E1198&amp;"*",state_latlong_lookup!$A$1:$D$56,3,FALSE)</f>
        <v>31.180099999999999</v>
      </c>
      <c r="L1198">
        <f>VLOOKUP(E1198&amp;"*",state_latlong_lookup!$A$1:$D$56,4,FALSE)</f>
        <v>-91.874899999999997</v>
      </c>
      <c r="M1198">
        <v>200</v>
      </c>
      <c r="N1198" t="str">
        <f t="shared" si="36"/>
        <v>Republican</v>
      </c>
      <c r="O1198" t="s">
        <v>53</v>
      </c>
      <c r="P1198">
        <v>0.37</v>
      </c>
      <c r="Q1198">
        <v>0</v>
      </c>
      <c r="R1198" t="s">
        <v>1380</v>
      </c>
    </row>
    <row r="1199" spans="1:18">
      <c r="A1199">
        <v>103</v>
      </c>
      <c r="B1199">
        <f>VLOOKUP(A1199,year_congress_lookup!$A$1:$B$10,2)</f>
        <v>1994</v>
      </c>
      <c r="C1199">
        <v>29120</v>
      </c>
      <c r="D1199" s="1" t="s">
        <v>1788</v>
      </c>
      <c r="E1199" t="s">
        <v>42</v>
      </c>
      <c r="F1199" t="str">
        <f>VLOOKUP(E1199&amp;"*",state_latlong_lookup!$A$1:$D$56,2,FALSE)</f>
        <v>LA</v>
      </c>
      <c r="G1199" t="str">
        <f>VLOOKUP(E1199&amp;"*",state_latlong_lookup!$A$1:$D$56,1,FALSE)</f>
        <v>LOUISIANNA</v>
      </c>
      <c r="H1199" t="str">
        <f t="shared" si="37"/>
        <v>103_LA_02</v>
      </c>
      <c r="I1199">
        <f>IF(B1199=2012,IF(D1199="00",K1199,VLOOKUP(H1199,district_latlong_lookup!$A$1:$F$439,5,FALSE)),0)</f>
        <v>0</v>
      </c>
      <c r="J1199">
        <f>IF(B1199=2012,IF(D1199="00",L1199,VLOOKUP(H1199,district_latlong_lookup!$A$1:$F$439,6,FALSE)),0)</f>
        <v>0</v>
      </c>
      <c r="K1199">
        <f>VLOOKUP(E1199&amp;"*",state_latlong_lookup!$A$1:$D$56,3,FALSE)</f>
        <v>31.180099999999999</v>
      </c>
      <c r="L1199">
        <f>VLOOKUP(E1199&amp;"*",state_latlong_lookup!$A$1:$D$56,4,FALSE)</f>
        <v>-91.874899999999997</v>
      </c>
      <c r="M1199">
        <v>100</v>
      </c>
      <c r="N1199" t="str">
        <f t="shared" si="36"/>
        <v>Democrat</v>
      </c>
      <c r="O1199" t="s">
        <v>544</v>
      </c>
      <c r="P1199">
        <v>-0.47399999999999998</v>
      </c>
      <c r="Q1199">
        <v>884000</v>
      </c>
    </row>
    <row r="1200" spans="1:18">
      <c r="A1200">
        <v>103</v>
      </c>
      <c r="B1200">
        <f>VLOOKUP(A1200,year_congress_lookup!$A$1:$B$10,2)</f>
        <v>1994</v>
      </c>
      <c r="C1200">
        <v>14679</v>
      </c>
      <c r="D1200" s="1" t="s">
        <v>1789</v>
      </c>
      <c r="E1200" t="s">
        <v>42</v>
      </c>
      <c r="F1200" t="str">
        <f>VLOOKUP(E1200&amp;"*",state_latlong_lookup!$A$1:$D$56,2,FALSE)</f>
        <v>LA</v>
      </c>
      <c r="G1200" t="str">
        <f>VLOOKUP(E1200&amp;"*",state_latlong_lookup!$A$1:$D$56,1,FALSE)</f>
        <v>LOUISIANNA</v>
      </c>
      <c r="H1200" t="str">
        <f t="shared" si="37"/>
        <v>103_LA_03</v>
      </c>
      <c r="I1200">
        <f>IF(B1200=2012,IF(D1200="00",K1200,VLOOKUP(H1200,district_latlong_lookup!$A$1:$F$439,5,FALSE)),0)</f>
        <v>0</v>
      </c>
      <c r="J1200">
        <f>IF(B1200=2012,IF(D1200="00",L1200,VLOOKUP(H1200,district_latlong_lookup!$A$1:$F$439,6,FALSE)),0)</f>
        <v>0</v>
      </c>
      <c r="K1200">
        <f>VLOOKUP(E1200&amp;"*",state_latlong_lookup!$A$1:$D$56,3,FALSE)</f>
        <v>31.180099999999999</v>
      </c>
      <c r="L1200">
        <f>VLOOKUP(E1200&amp;"*",state_latlong_lookup!$A$1:$D$56,4,FALSE)</f>
        <v>-91.874899999999997</v>
      </c>
      <c r="M1200">
        <v>100</v>
      </c>
      <c r="N1200" t="str">
        <f t="shared" si="36"/>
        <v>Democrat</v>
      </c>
      <c r="O1200" t="s">
        <v>545</v>
      </c>
      <c r="P1200">
        <v>5.6000000000000001E-2</v>
      </c>
      <c r="Q1200">
        <v>3278000</v>
      </c>
    </row>
    <row r="1201" spans="1:18">
      <c r="A1201">
        <v>103</v>
      </c>
      <c r="B1201">
        <f>VLOOKUP(A1201,year_congress_lookup!$A$1:$B$10,2)</f>
        <v>1994</v>
      </c>
      <c r="C1201">
        <v>29354</v>
      </c>
      <c r="D1201" s="1" t="s">
        <v>1790</v>
      </c>
      <c r="E1201" t="s">
        <v>42</v>
      </c>
      <c r="F1201" t="str">
        <f>VLOOKUP(E1201&amp;"*",state_latlong_lookup!$A$1:$D$56,2,FALSE)</f>
        <v>LA</v>
      </c>
      <c r="G1201" t="str">
        <f>VLOOKUP(E1201&amp;"*",state_latlong_lookup!$A$1:$D$56,1,FALSE)</f>
        <v>LOUISIANNA</v>
      </c>
      <c r="H1201" t="str">
        <f t="shared" si="37"/>
        <v>103_LA_04</v>
      </c>
      <c r="I1201">
        <f>IF(B1201=2012,IF(D1201="00",K1201,VLOOKUP(H1201,district_latlong_lookup!$A$1:$F$439,5,FALSE)),0)</f>
        <v>0</v>
      </c>
      <c r="J1201">
        <f>IF(B1201=2012,IF(D1201="00",L1201,VLOOKUP(H1201,district_latlong_lookup!$A$1:$F$439,6,FALSE)),0)</f>
        <v>0</v>
      </c>
      <c r="K1201">
        <f>VLOOKUP(E1201&amp;"*",state_latlong_lookup!$A$1:$D$56,3,FALSE)</f>
        <v>31.180099999999999</v>
      </c>
      <c r="L1201">
        <f>VLOOKUP(E1201&amp;"*",state_latlong_lookup!$A$1:$D$56,4,FALSE)</f>
        <v>-91.874899999999997</v>
      </c>
      <c r="M1201">
        <v>100</v>
      </c>
      <c r="N1201" t="str">
        <f t="shared" si="36"/>
        <v>Democrat</v>
      </c>
      <c r="O1201" t="s">
        <v>546</v>
      </c>
      <c r="P1201">
        <v>-0.46100000000000002</v>
      </c>
      <c r="Q1201">
        <v>2146000</v>
      </c>
      <c r="R1201" t="s">
        <v>1381</v>
      </c>
    </row>
    <row r="1202" spans="1:18">
      <c r="A1202">
        <v>103</v>
      </c>
      <c r="B1202">
        <f>VLOOKUP(A1202,year_congress_lookup!$A$1:$B$10,2)</f>
        <v>1994</v>
      </c>
      <c r="C1202">
        <v>15451</v>
      </c>
      <c r="D1202" s="1" t="s">
        <v>1791</v>
      </c>
      <c r="E1202" t="s">
        <v>42</v>
      </c>
      <c r="F1202" t="str">
        <f>VLOOKUP(E1202&amp;"*",state_latlong_lookup!$A$1:$D$56,2,FALSE)</f>
        <v>LA</v>
      </c>
      <c r="G1202" t="str">
        <f>VLOOKUP(E1202&amp;"*",state_latlong_lookup!$A$1:$D$56,1,FALSE)</f>
        <v>LOUISIANNA</v>
      </c>
      <c r="H1202" t="str">
        <f t="shared" si="37"/>
        <v>103_LA_05</v>
      </c>
      <c r="I1202">
        <f>IF(B1202=2012,IF(D1202="00",K1202,VLOOKUP(H1202,district_latlong_lookup!$A$1:$F$439,5,FALSE)),0)</f>
        <v>0</v>
      </c>
      <c r="J1202">
        <f>IF(B1202=2012,IF(D1202="00",L1202,VLOOKUP(H1202,district_latlong_lookup!$A$1:$F$439,6,FALSE)),0)</f>
        <v>0</v>
      </c>
      <c r="K1202">
        <f>VLOOKUP(E1202&amp;"*",state_latlong_lookup!$A$1:$D$56,3,FALSE)</f>
        <v>31.180099999999999</v>
      </c>
      <c r="L1202">
        <f>VLOOKUP(E1202&amp;"*",state_latlong_lookup!$A$1:$D$56,4,FALSE)</f>
        <v>-91.874899999999997</v>
      </c>
      <c r="M1202">
        <v>200</v>
      </c>
      <c r="N1202" t="str">
        <f t="shared" si="36"/>
        <v>Republican</v>
      </c>
      <c r="O1202" t="s">
        <v>547</v>
      </c>
      <c r="P1202">
        <v>0.38300000000000001</v>
      </c>
      <c r="Q1202">
        <v>1097000</v>
      </c>
      <c r="R1202" t="s">
        <v>1382</v>
      </c>
    </row>
    <row r="1203" spans="1:18">
      <c r="A1203">
        <v>103</v>
      </c>
      <c r="B1203">
        <f>VLOOKUP(A1203,year_congress_lookup!$A$1:$B$10,2)</f>
        <v>1994</v>
      </c>
      <c r="C1203">
        <v>15401</v>
      </c>
      <c r="D1203" s="1" t="s">
        <v>1792</v>
      </c>
      <c r="E1203" t="s">
        <v>42</v>
      </c>
      <c r="F1203" t="str">
        <f>VLOOKUP(E1203&amp;"*",state_latlong_lookup!$A$1:$D$56,2,FALSE)</f>
        <v>LA</v>
      </c>
      <c r="G1203" t="str">
        <f>VLOOKUP(E1203&amp;"*",state_latlong_lookup!$A$1:$D$56,1,FALSE)</f>
        <v>LOUISIANNA</v>
      </c>
      <c r="H1203" t="str">
        <f t="shared" si="37"/>
        <v>103_LA_06</v>
      </c>
      <c r="I1203">
        <f>IF(B1203=2012,IF(D1203="00",K1203,VLOOKUP(H1203,district_latlong_lookup!$A$1:$F$439,5,FALSE)),0)</f>
        <v>0</v>
      </c>
      <c r="J1203">
        <f>IF(B1203=2012,IF(D1203="00",L1203,VLOOKUP(H1203,district_latlong_lookup!$A$1:$F$439,6,FALSE)),0)</f>
        <v>0</v>
      </c>
      <c r="K1203">
        <f>VLOOKUP(E1203&amp;"*",state_latlong_lookup!$A$1:$D$56,3,FALSE)</f>
        <v>31.180099999999999</v>
      </c>
      <c r="L1203">
        <f>VLOOKUP(E1203&amp;"*",state_latlong_lookup!$A$1:$D$56,4,FALSE)</f>
        <v>-91.874899999999997</v>
      </c>
      <c r="M1203">
        <v>200</v>
      </c>
      <c r="N1203" t="str">
        <f t="shared" si="36"/>
        <v>Republican</v>
      </c>
      <c r="O1203" t="s">
        <v>108</v>
      </c>
      <c r="P1203">
        <v>0.46100000000000002</v>
      </c>
      <c r="Q1203">
        <v>1321000</v>
      </c>
      <c r="R1203" t="s">
        <v>1383</v>
      </c>
    </row>
    <row r="1204" spans="1:18">
      <c r="A1204">
        <v>103</v>
      </c>
      <c r="B1204">
        <f>VLOOKUP(A1204,year_congress_lookup!$A$1:$B$10,2)</f>
        <v>1994</v>
      </c>
      <c r="C1204">
        <v>15418</v>
      </c>
      <c r="D1204" s="1" t="s">
        <v>1793</v>
      </c>
      <c r="E1204" t="s">
        <v>42</v>
      </c>
      <c r="F1204" t="str">
        <f>VLOOKUP(E1204&amp;"*",state_latlong_lookup!$A$1:$D$56,2,FALSE)</f>
        <v>LA</v>
      </c>
      <c r="G1204" t="str">
        <f>VLOOKUP(E1204&amp;"*",state_latlong_lookup!$A$1:$D$56,1,FALSE)</f>
        <v>LOUISIANNA</v>
      </c>
      <c r="H1204" t="str">
        <f t="shared" si="37"/>
        <v>103_LA_07</v>
      </c>
      <c r="I1204">
        <f>IF(B1204=2012,IF(D1204="00",K1204,VLOOKUP(H1204,district_latlong_lookup!$A$1:$F$439,5,FALSE)),0)</f>
        <v>0</v>
      </c>
      <c r="J1204">
        <f>IF(B1204=2012,IF(D1204="00",L1204,VLOOKUP(H1204,district_latlong_lookup!$A$1:$F$439,6,FALSE)),0)</f>
        <v>0</v>
      </c>
      <c r="K1204">
        <f>VLOOKUP(E1204&amp;"*",state_latlong_lookup!$A$1:$D$56,3,FALSE)</f>
        <v>31.180099999999999</v>
      </c>
      <c r="L1204">
        <f>VLOOKUP(E1204&amp;"*",state_latlong_lookup!$A$1:$D$56,4,FALSE)</f>
        <v>-91.874899999999997</v>
      </c>
      <c r="M1204">
        <v>100</v>
      </c>
      <c r="N1204" t="str">
        <f t="shared" si="36"/>
        <v>Democrat</v>
      </c>
      <c r="O1204" t="s">
        <v>548</v>
      </c>
      <c r="P1204">
        <v>-2.3E-2</v>
      </c>
      <c r="Q1204">
        <v>493000</v>
      </c>
      <c r="R1204" t="s">
        <v>1384</v>
      </c>
    </row>
    <row r="1205" spans="1:18">
      <c r="A1205">
        <v>103</v>
      </c>
      <c r="B1205">
        <f>VLOOKUP(A1205,year_congress_lookup!$A$1:$B$10,2)</f>
        <v>1994</v>
      </c>
      <c r="C1205">
        <v>29121</v>
      </c>
      <c r="D1205" s="1" t="s">
        <v>1787</v>
      </c>
      <c r="E1205" t="s">
        <v>49</v>
      </c>
      <c r="F1205" t="str">
        <f>VLOOKUP(E1205&amp;"*",state_latlong_lookup!$A$1:$D$56,2,FALSE)</f>
        <v>ME</v>
      </c>
      <c r="G1205" t="str">
        <f>VLOOKUP(E1205&amp;"*",state_latlong_lookup!$A$1:$D$56,1,FALSE)</f>
        <v>MAINE</v>
      </c>
      <c r="H1205" t="str">
        <f t="shared" si="37"/>
        <v>103_ME_01</v>
      </c>
      <c r="I1205">
        <f>IF(B1205=2012,IF(D1205="00",K1205,VLOOKUP(H1205,district_latlong_lookup!$A$1:$F$439,5,FALSE)),0)</f>
        <v>0</v>
      </c>
      <c r="J1205">
        <f>IF(B1205=2012,IF(D1205="00",L1205,VLOOKUP(H1205,district_latlong_lookup!$A$1:$F$439,6,FALSE)),0)</f>
        <v>0</v>
      </c>
      <c r="K1205">
        <f>VLOOKUP(E1205&amp;"*",state_latlong_lookup!$A$1:$D$56,3,FALSE)</f>
        <v>44.607399999999998</v>
      </c>
      <c r="L1205">
        <f>VLOOKUP(E1205&amp;"*",state_latlong_lookup!$A$1:$D$56,4,FALSE)</f>
        <v>-69.3977</v>
      </c>
      <c r="M1205">
        <v>100</v>
      </c>
      <c r="N1205" t="str">
        <f t="shared" si="36"/>
        <v>Democrat</v>
      </c>
      <c r="O1205" t="s">
        <v>549</v>
      </c>
      <c r="P1205">
        <v>-0.38900000000000001</v>
      </c>
      <c r="Q1205">
        <v>1070000</v>
      </c>
      <c r="R1205" t="s">
        <v>1385</v>
      </c>
    </row>
    <row r="1206" spans="1:18">
      <c r="A1206">
        <v>103</v>
      </c>
      <c r="B1206">
        <f>VLOOKUP(A1206,year_congress_lookup!$A$1:$B$10,2)</f>
        <v>1994</v>
      </c>
      <c r="C1206">
        <v>14661</v>
      </c>
      <c r="D1206" s="1" t="s">
        <v>1788</v>
      </c>
      <c r="E1206" t="s">
        <v>49</v>
      </c>
      <c r="F1206" t="str">
        <f>VLOOKUP(E1206&amp;"*",state_latlong_lookup!$A$1:$D$56,2,FALSE)</f>
        <v>ME</v>
      </c>
      <c r="G1206" t="str">
        <f>VLOOKUP(E1206&amp;"*",state_latlong_lookup!$A$1:$D$56,1,FALSE)</f>
        <v>MAINE</v>
      </c>
      <c r="H1206" t="str">
        <f t="shared" si="37"/>
        <v>103_ME_02</v>
      </c>
      <c r="I1206">
        <f>IF(B1206=2012,IF(D1206="00",K1206,VLOOKUP(H1206,district_latlong_lookup!$A$1:$F$439,5,FALSE)),0)</f>
        <v>0</v>
      </c>
      <c r="J1206">
        <f>IF(B1206=2012,IF(D1206="00",L1206,VLOOKUP(H1206,district_latlong_lookup!$A$1:$F$439,6,FALSE)),0)</f>
        <v>0</v>
      </c>
      <c r="K1206">
        <f>VLOOKUP(E1206&amp;"*",state_latlong_lookup!$A$1:$D$56,3,FALSE)</f>
        <v>44.607399999999998</v>
      </c>
      <c r="L1206">
        <f>VLOOKUP(E1206&amp;"*",state_latlong_lookup!$A$1:$D$56,4,FALSE)</f>
        <v>-69.3977</v>
      </c>
      <c r="M1206">
        <v>200</v>
      </c>
      <c r="N1206" t="str">
        <f t="shared" si="36"/>
        <v>Republican</v>
      </c>
      <c r="O1206" t="s">
        <v>302</v>
      </c>
      <c r="P1206">
        <v>0.10100000000000001</v>
      </c>
      <c r="Q1206">
        <v>1535000</v>
      </c>
    </row>
    <row r="1207" spans="1:18">
      <c r="A1207">
        <v>103</v>
      </c>
      <c r="B1207">
        <f>VLOOKUP(A1207,year_congress_lookup!$A$1:$B$10,2)</f>
        <v>1994</v>
      </c>
      <c r="C1207">
        <v>29122</v>
      </c>
      <c r="D1207" s="1" t="s">
        <v>1787</v>
      </c>
      <c r="E1207" t="s">
        <v>5</v>
      </c>
      <c r="F1207" t="str">
        <f>VLOOKUP(E1207&amp;"*",state_latlong_lookup!$A$1:$D$56,2,FALSE)</f>
        <v>MD</v>
      </c>
      <c r="G1207" t="str">
        <f>VLOOKUP(E1207&amp;"*",state_latlong_lookup!$A$1:$D$56,1,FALSE)</f>
        <v>MARYLAND</v>
      </c>
      <c r="H1207" t="str">
        <f t="shared" si="37"/>
        <v>103_MD_01</v>
      </c>
      <c r="I1207">
        <f>IF(B1207=2012,IF(D1207="00",K1207,VLOOKUP(H1207,district_latlong_lookup!$A$1:$F$439,5,FALSE)),0)</f>
        <v>0</v>
      </c>
      <c r="J1207">
        <f>IF(B1207=2012,IF(D1207="00",L1207,VLOOKUP(H1207,district_latlong_lookup!$A$1:$F$439,6,FALSE)),0)</f>
        <v>0</v>
      </c>
      <c r="K1207">
        <f>VLOOKUP(E1207&amp;"*",state_latlong_lookup!$A$1:$D$56,3,FALSE)</f>
        <v>39.072400000000002</v>
      </c>
      <c r="L1207">
        <f>VLOOKUP(E1207&amp;"*",state_latlong_lookup!$A$1:$D$56,4,FALSE)</f>
        <v>-76.790199999999999</v>
      </c>
      <c r="M1207">
        <v>200</v>
      </c>
      <c r="N1207" t="str">
        <f t="shared" si="36"/>
        <v>Republican</v>
      </c>
      <c r="O1207" t="s">
        <v>550</v>
      </c>
      <c r="P1207">
        <v>0.26700000000000002</v>
      </c>
      <c r="Q1207">
        <v>1922000</v>
      </c>
      <c r="R1207" t="s">
        <v>1386</v>
      </c>
    </row>
    <row r="1208" spans="1:18">
      <c r="A1208">
        <v>103</v>
      </c>
      <c r="B1208">
        <f>VLOOKUP(A1208,year_congress_lookup!$A$1:$B$10,2)</f>
        <v>1994</v>
      </c>
      <c r="C1208">
        <v>15086</v>
      </c>
      <c r="D1208" s="1" t="s">
        <v>1788</v>
      </c>
      <c r="E1208" t="s">
        <v>5</v>
      </c>
      <c r="F1208" t="str">
        <f>VLOOKUP(E1208&amp;"*",state_latlong_lookup!$A$1:$D$56,2,FALSE)</f>
        <v>MD</v>
      </c>
      <c r="G1208" t="str">
        <f>VLOOKUP(E1208&amp;"*",state_latlong_lookup!$A$1:$D$56,1,FALSE)</f>
        <v>MARYLAND</v>
      </c>
      <c r="H1208" t="str">
        <f t="shared" si="37"/>
        <v>103_MD_02</v>
      </c>
      <c r="I1208">
        <f>IF(B1208=2012,IF(D1208="00",K1208,VLOOKUP(H1208,district_latlong_lookup!$A$1:$F$439,5,FALSE)),0)</f>
        <v>0</v>
      </c>
      <c r="J1208">
        <f>IF(B1208=2012,IF(D1208="00",L1208,VLOOKUP(H1208,district_latlong_lookup!$A$1:$F$439,6,FALSE)),0)</f>
        <v>0</v>
      </c>
      <c r="K1208">
        <f>VLOOKUP(E1208&amp;"*",state_latlong_lookup!$A$1:$D$56,3,FALSE)</f>
        <v>39.072400000000002</v>
      </c>
      <c r="L1208">
        <f>VLOOKUP(E1208&amp;"*",state_latlong_lookup!$A$1:$D$56,4,FALSE)</f>
        <v>-76.790199999999999</v>
      </c>
      <c r="M1208">
        <v>200</v>
      </c>
      <c r="N1208" t="str">
        <f t="shared" si="36"/>
        <v>Republican</v>
      </c>
      <c r="O1208" t="s">
        <v>551</v>
      </c>
      <c r="P1208">
        <v>0.30399999999999999</v>
      </c>
      <c r="Q1208">
        <v>707000</v>
      </c>
      <c r="R1208" t="s">
        <v>1387</v>
      </c>
    </row>
    <row r="1209" spans="1:18">
      <c r="A1209">
        <v>103</v>
      </c>
      <c r="B1209">
        <f>VLOOKUP(A1209,year_congress_lookup!$A$1:$B$10,2)</f>
        <v>1994</v>
      </c>
      <c r="C1209">
        <v>15408</v>
      </c>
      <c r="D1209" s="1" t="s">
        <v>1789</v>
      </c>
      <c r="E1209" t="s">
        <v>5</v>
      </c>
      <c r="F1209" t="str">
        <f>VLOOKUP(E1209&amp;"*",state_latlong_lookup!$A$1:$D$56,2,FALSE)</f>
        <v>MD</v>
      </c>
      <c r="G1209" t="str">
        <f>VLOOKUP(E1209&amp;"*",state_latlong_lookup!$A$1:$D$56,1,FALSE)</f>
        <v>MARYLAND</v>
      </c>
      <c r="H1209" t="str">
        <f t="shared" si="37"/>
        <v>103_MD_03</v>
      </c>
      <c r="I1209">
        <f>IF(B1209=2012,IF(D1209="00",K1209,VLOOKUP(H1209,district_latlong_lookup!$A$1:$F$439,5,FALSE)),0)</f>
        <v>0</v>
      </c>
      <c r="J1209">
        <f>IF(B1209=2012,IF(D1209="00",L1209,VLOOKUP(H1209,district_latlong_lookup!$A$1:$F$439,6,FALSE)),0)</f>
        <v>0</v>
      </c>
      <c r="K1209">
        <f>VLOOKUP(E1209&amp;"*",state_latlong_lookup!$A$1:$D$56,3,FALSE)</f>
        <v>39.072400000000002</v>
      </c>
      <c r="L1209">
        <f>VLOOKUP(E1209&amp;"*",state_latlong_lookup!$A$1:$D$56,4,FALSE)</f>
        <v>-76.790199999999999</v>
      </c>
      <c r="M1209">
        <v>100</v>
      </c>
      <c r="N1209" t="str">
        <f t="shared" si="36"/>
        <v>Democrat</v>
      </c>
      <c r="O1209" t="s">
        <v>366</v>
      </c>
      <c r="P1209">
        <v>-0.32</v>
      </c>
      <c r="Q1209">
        <v>0</v>
      </c>
      <c r="R1209" t="s">
        <v>1388</v>
      </c>
    </row>
    <row r="1210" spans="1:18">
      <c r="A1210">
        <v>103</v>
      </c>
      <c r="B1210">
        <f>VLOOKUP(A1210,year_congress_lookup!$A$1:$B$10,2)</f>
        <v>1994</v>
      </c>
      <c r="C1210">
        <v>29355</v>
      </c>
      <c r="D1210" s="1" t="s">
        <v>1790</v>
      </c>
      <c r="E1210" t="s">
        <v>5</v>
      </c>
      <c r="F1210" t="str">
        <f>VLOOKUP(E1210&amp;"*",state_latlong_lookup!$A$1:$D$56,2,FALSE)</f>
        <v>MD</v>
      </c>
      <c r="G1210" t="str">
        <f>VLOOKUP(E1210&amp;"*",state_latlong_lookup!$A$1:$D$56,1,FALSE)</f>
        <v>MARYLAND</v>
      </c>
      <c r="H1210" t="str">
        <f t="shared" si="37"/>
        <v>103_MD_04</v>
      </c>
      <c r="I1210">
        <f>IF(B1210=2012,IF(D1210="00",K1210,VLOOKUP(H1210,district_latlong_lookup!$A$1:$F$439,5,FALSE)),0)</f>
        <v>0</v>
      </c>
      <c r="J1210">
        <f>IF(B1210=2012,IF(D1210="00",L1210,VLOOKUP(H1210,district_latlong_lookup!$A$1:$F$439,6,FALSE)),0)</f>
        <v>0</v>
      </c>
      <c r="K1210">
        <f>VLOOKUP(E1210&amp;"*",state_latlong_lookup!$A$1:$D$56,3,FALSE)</f>
        <v>39.072400000000002</v>
      </c>
      <c r="L1210">
        <f>VLOOKUP(E1210&amp;"*",state_latlong_lookup!$A$1:$D$56,4,FALSE)</f>
        <v>-76.790199999999999</v>
      </c>
      <c r="M1210">
        <v>100</v>
      </c>
      <c r="N1210" t="str">
        <f t="shared" si="36"/>
        <v>Democrat</v>
      </c>
      <c r="O1210" t="s">
        <v>552</v>
      </c>
      <c r="P1210">
        <v>-0.42399999999999999</v>
      </c>
      <c r="Q1210">
        <v>1036000</v>
      </c>
      <c r="R1210" t="s">
        <v>1389</v>
      </c>
    </row>
    <row r="1211" spans="1:18">
      <c r="A1211">
        <v>103</v>
      </c>
      <c r="B1211">
        <f>VLOOKUP(A1211,year_congress_lookup!$A$1:$B$10,2)</f>
        <v>1994</v>
      </c>
      <c r="C1211">
        <v>14873</v>
      </c>
      <c r="D1211" s="1" t="s">
        <v>1791</v>
      </c>
      <c r="E1211" t="s">
        <v>5</v>
      </c>
      <c r="F1211" t="str">
        <f>VLOOKUP(E1211&amp;"*",state_latlong_lookup!$A$1:$D$56,2,FALSE)</f>
        <v>MD</v>
      </c>
      <c r="G1211" t="str">
        <f>VLOOKUP(E1211&amp;"*",state_latlong_lookup!$A$1:$D$56,1,FALSE)</f>
        <v>MARYLAND</v>
      </c>
      <c r="H1211" t="str">
        <f t="shared" si="37"/>
        <v>103_MD_05</v>
      </c>
      <c r="I1211">
        <f>IF(B1211=2012,IF(D1211="00",K1211,VLOOKUP(H1211,district_latlong_lookup!$A$1:$F$439,5,FALSE)),0)</f>
        <v>0</v>
      </c>
      <c r="J1211">
        <f>IF(B1211=2012,IF(D1211="00",L1211,VLOOKUP(H1211,district_latlong_lookup!$A$1:$F$439,6,FALSE)),0)</f>
        <v>0</v>
      </c>
      <c r="K1211">
        <f>VLOOKUP(E1211&amp;"*",state_latlong_lookup!$A$1:$D$56,3,FALSE)</f>
        <v>39.072400000000002</v>
      </c>
      <c r="L1211">
        <f>VLOOKUP(E1211&amp;"*",state_latlong_lookup!$A$1:$D$56,4,FALSE)</f>
        <v>-76.790199999999999</v>
      </c>
      <c r="M1211">
        <v>100</v>
      </c>
      <c r="N1211" t="str">
        <f t="shared" si="36"/>
        <v>Democrat</v>
      </c>
      <c r="O1211" t="s">
        <v>553</v>
      </c>
      <c r="P1211">
        <v>-0.36499999999999999</v>
      </c>
      <c r="Q1211">
        <v>0</v>
      </c>
      <c r="R1211" t="s">
        <v>1390</v>
      </c>
    </row>
    <row r="1212" spans="1:18">
      <c r="A1212">
        <v>103</v>
      </c>
      <c r="B1212">
        <f>VLOOKUP(A1212,year_congress_lookup!$A$1:$B$10,2)</f>
        <v>1994</v>
      </c>
      <c r="C1212">
        <v>29356</v>
      </c>
      <c r="D1212" s="1" t="s">
        <v>1792</v>
      </c>
      <c r="E1212" t="s">
        <v>5</v>
      </c>
      <c r="F1212" t="str">
        <f>VLOOKUP(E1212&amp;"*",state_latlong_lookup!$A$1:$D$56,2,FALSE)</f>
        <v>MD</v>
      </c>
      <c r="G1212" t="str">
        <f>VLOOKUP(E1212&amp;"*",state_latlong_lookup!$A$1:$D$56,1,FALSE)</f>
        <v>MARYLAND</v>
      </c>
      <c r="H1212" t="str">
        <f t="shared" si="37"/>
        <v>103_MD_06</v>
      </c>
      <c r="I1212">
        <f>IF(B1212=2012,IF(D1212="00",K1212,VLOOKUP(H1212,district_latlong_lookup!$A$1:$F$439,5,FALSE)),0)</f>
        <v>0</v>
      </c>
      <c r="J1212">
        <f>IF(B1212=2012,IF(D1212="00",L1212,VLOOKUP(H1212,district_latlong_lookup!$A$1:$F$439,6,FALSE)),0)</f>
        <v>0</v>
      </c>
      <c r="K1212">
        <f>VLOOKUP(E1212&amp;"*",state_latlong_lookup!$A$1:$D$56,3,FALSE)</f>
        <v>39.072400000000002</v>
      </c>
      <c r="L1212">
        <f>VLOOKUP(E1212&amp;"*",state_latlong_lookup!$A$1:$D$56,4,FALSE)</f>
        <v>-76.790199999999999</v>
      </c>
      <c r="M1212">
        <v>200</v>
      </c>
      <c r="N1212" t="str">
        <f t="shared" si="36"/>
        <v>Republican</v>
      </c>
      <c r="O1212" t="s">
        <v>199</v>
      </c>
      <c r="P1212">
        <v>0.60899999999999999</v>
      </c>
      <c r="Q1212">
        <v>610000</v>
      </c>
      <c r="R1212" t="s">
        <v>1391</v>
      </c>
    </row>
    <row r="1213" spans="1:18">
      <c r="A1213">
        <v>103</v>
      </c>
      <c r="B1213">
        <f>VLOOKUP(A1213,year_congress_lookup!$A$1:$B$10,2)</f>
        <v>1994</v>
      </c>
      <c r="C1213">
        <v>15433</v>
      </c>
      <c r="D1213" s="1" t="s">
        <v>1793</v>
      </c>
      <c r="E1213" t="s">
        <v>5</v>
      </c>
      <c r="F1213" t="str">
        <f>VLOOKUP(E1213&amp;"*",state_latlong_lookup!$A$1:$D$56,2,FALSE)</f>
        <v>MD</v>
      </c>
      <c r="G1213" t="str">
        <f>VLOOKUP(E1213&amp;"*",state_latlong_lookup!$A$1:$D$56,1,FALSE)</f>
        <v>MARYLAND</v>
      </c>
      <c r="H1213" t="str">
        <f t="shared" si="37"/>
        <v>103_MD_07</v>
      </c>
      <c r="I1213">
        <f>IF(B1213=2012,IF(D1213="00",K1213,VLOOKUP(H1213,district_latlong_lookup!$A$1:$F$439,5,FALSE)),0)</f>
        <v>0</v>
      </c>
      <c r="J1213">
        <f>IF(B1213=2012,IF(D1213="00",L1213,VLOOKUP(H1213,district_latlong_lookup!$A$1:$F$439,6,FALSE)),0)</f>
        <v>0</v>
      </c>
      <c r="K1213">
        <f>VLOOKUP(E1213&amp;"*",state_latlong_lookup!$A$1:$D$56,3,FALSE)</f>
        <v>39.072400000000002</v>
      </c>
      <c r="L1213">
        <f>VLOOKUP(E1213&amp;"*",state_latlong_lookup!$A$1:$D$56,4,FALSE)</f>
        <v>-76.790199999999999</v>
      </c>
      <c r="M1213">
        <v>100</v>
      </c>
      <c r="N1213" t="str">
        <f t="shared" si="36"/>
        <v>Democrat</v>
      </c>
      <c r="O1213" t="s">
        <v>554</v>
      </c>
      <c r="P1213">
        <v>-0.47</v>
      </c>
      <c r="Q1213">
        <v>0</v>
      </c>
    </row>
    <row r="1214" spans="1:18">
      <c r="A1214">
        <v>103</v>
      </c>
      <c r="B1214">
        <f>VLOOKUP(A1214,year_congress_lookup!$A$1:$B$10,2)</f>
        <v>1994</v>
      </c>
      <c r="C1214">
        <v>15434</v>
      </c>
      <c r="D1214" s="1" t="s">
        <v>1795</v>
      </c>
      <c r="E1214" t="s">
        <v>5</v>
      </c>
      <c r="F1214" t="str">
        <f>VLOOKUP(E1214&amp;"*",state_latlong_lookup!$A$1:$D$56,2,FALSE)</f>
        <v>MD</v>
      </c>
      <c r="G1214" t="str">
        <f>VLOOKUP(E1214&amp;"*",state_latlong_lookup!$A$1:$D$56,1,FALSE)</f>
        <v>MARYLAND</v>
      </c>
      <c r="H1214" t="str">
        <f t="shared" si="37"/>
        <v>103_MD_08</v>
      </c>
      <c r="I1214">
        <f>IF(B1214=2012,IF(D1214="00",K1214,VLOOKUP(H1214,district_latlong_lookup!$A$1:$F$439,5,FALSE)),0)</f>
        <v>0</v>
      </c>
      <c r="J1214">
        <f>IF(B1214=2012,IF(D1214="00",L1214,VLOOKUP(H1214,district_latlong_lookup!$A$1:$F$439,6,FALSE)),0)</f>
        <v>0</v>
      </c>
      <c r="K1214">
        <f>VLOOKUP(E1214&amp;"*",state_latlong_lookup!$A$1:$D$56,3,FALSE)</f>
        <v>39.072400000000002</v>
      </c>
      <c r="L1214">
        <f>VLOOKUP(E1214&amp;"*",state_latlong_lookup!$A$1:$D$56,4,FALSE)</f>
        <v>-76.790199999999999</v>
      </c>
      <c r="M1214">
        <v>200</v>
      </c>
      <c r="N1214" t="str">
        <f t="shared" si="36"/>
        <v>Republican</v>
      </c>
      <c r="O1214" t="s">
        <v>555</v>
      </c>
      <c r="P1214">
        <v>-2E-3</v>
      </c>
      <c r="Q1214">
        <v>2451000</v>
      </c>
      <c r="R1214" t="s">
        <v>1392</v>
      </c>
    </row>
    <row r="1215" spans="1:18">
      <c r="A1215">
        <v>103</v>
      </c>
      <c r="B1215">
        <f>VLOOKUP(A1215,year_congress_lookup!$A$1:$B$10,2)</f>
        <v>1994</v>
      </c>
      <c r="C1215">
        <v>29123</v>
      </c>
      <c r="D1215" s="1" t="s">
        <v>1787</v>
      </c>
      <c r="E1215" t="s">
        <v>6</v>
      </c>
      <c r="F1215" t="str">
        <f>VLOOKUP(E1215&amp;"*",state_latlong_lookup!$A$1:$D$56,2,FALSE)</f>
        <v>MA</v>
      </c>
      <c r="G1215" t="str">
        <f>VLOOKUP(E1215&amp;"*",state_latlong_lookup!$A$1:$D$56,1,FALSE)</f>
        <v>MASSACHUSETTS</v>
      </c>
      <c r="H1215" t="str">
        <f t="shared" si="37"/>
        <v>103_MA_01</v>
      </c>
      <c r="I1215">
        <f>IF(B1215=2012,IF(D1215="00",K1215,VLOOKUP(H1215,district_latlong_lookup!$A$1:$F$439,5,FALSE)),0)</f>
        <v>0</v>
      </c>
      <c r="J1215">
        <f>IF(B1215=2012,IF(D1215="00",L1215,VLOOKUP(H1215,district_latlong_lookup!$A$1:$F$439,6,FALSE)),0)</f>
        <v>0</v>
      </c>
      <c r="K1215">
        <f>VLOOKUP(E1215&amp;"*",state_latlong_lookup!$A$1:$D$56,3,FALSE)</f>
        <v>42.237299999999998</v>
      </c>
      <c r="L1215">
        <f>VLOOKUP(E1215&amp;"*",state_latlong_lookup!$A$1:$D$56,4,FALSE)</f>
        <v>-71.531400000000005</v>
      </c>
      <c r="M1215">
        <v>100</v>
      </c>
      <c r="N1215" t="str">
        <f t="shared" si="36"/>
        <v>Democrat</v>
      </c>
      <c r="O1215" t="s">
        <v>556</v>
      </c>
      <c r="P1215">
        <v>-0.52500000000000002</v>
      </c>
      <c r="Q1215">
        <v>937000</v>
      </c>
      <c r="R1215" t="s">
        <v>1393</v>
      </c>
    </row>
    <row r="1216" spans="1:18">
      <c r="A1216">
        <v>103</v>
      </c>
      <c r="B1216">
        <f>VLOOKUP(A1216,year_congress_lookup!$A$1:$B$10,2)</f>
        <v>1994</v>
      </c>
      <c r="C1216">
        <v>15616</v>
      </c>
      <c r="D1216" s="1" t="s">
        <v>1788</v>
      </c>
      <c r="E1216" t="s">
        <v>6</v>
      </c>
      <c r="F1216" t="str">
        <f>VLOOKUP(E1216&amp;"*",state_latlong_lookup!$A$1:$D$56,2,FALSE)</f>
        <v>MA</v>
      </c>
      <c r="G1216" t="str">
        <f>VLOOKUP(E1216&amp;"*",state_latlong_lookup!$A$1:$D$56,1,FALSE)</f>
        <v>MASSACHUSETTS</v>
      </c>
      <c r="H1216" t="str">
        <f t="shared" si="37"/>
        <v>103_MA_02</v>
      </c>
      <c r="I1216">
        <f>IF(B1216=2012,IF(D1216="00",K1216,VLOOKUP(H1216,district_latlong_lookup!$A$1:$F$439,5,FALSE)),0)</f>
        <v>0</v>
      </c>
      <c r="J1216">
        <f>IF(B1216=2012,IF(D1216="00",L1216,VLOOKUP(H1216,district_latlong_lookup!$A$1:$F$439,6,FALSE)),0)</f>
        <v>0</v>
      </c>
      <c r="K1216">
        <f>VLOOKUP(E1216&amp;"*",state_latlong_lookup!$A$1:$D$56,3,FALSE)</f>
        <v>42.237299999999998</v>
      </c>
      <c r="L1216">
        <f>VLOOKUP(E1216&amp;"*",state_latlong_lookup!$A$1:$D$56,4,FALSE)</f>
        <v>-71.531400000000005</v>
      </c>
      <c r="M1216">
        <v>100</v>
      </c>
      <c r="N1216" t="str">
        <f t="shared" si="36"/>
        <v>Democrat</v>
      </c>
      <c r="O1216" t="s">
        <v>557</v>
      </c>
      <c r="P1216">
        <v>-0.38200000000000001</v>
      </c>
      <c r="Q1216">
        <v>0</v>
      </c>
      <c r="R1216" t="s">
        <v>1394</v>
      </c>
    </row>
    <row r="1217" spans="1:18">
      <c r="A1217">
        <v>103</v>
      </c>
      <c r="B1217">
        <f>VLOOKUP(A1217,year_congress_lookup!$A$1:$B$10,2)</f>
        <v>1994</v>
      </c>
      <c r="C1217">
        <v>29357</v>
      </c>
      <c r="D1217" s="1" t="s">
        <v>1789</v>
      </c>
      <c r="E1217" t="s">
        <v>6</v>
      </c>
      <c r="F1217" t="str">
        <f>VLOOKUP(E1217&amp;"*",state_latlong_lookup!$A$1:$D$56,2,FALSE)</f>
        <v>MA</v>
      </c>
      <c r="G1217" t="str">
        <f>VLOOKUP(E1217&amp;"*",state_latlong_lookup!$A$1:$D$56,1,FALSE)</f>
        <v>MASSACHUSETTS</v>
      </c>
      <c r="H1217" t="str">
        <f t="shared" si="37"/>
        <v>103_MA_03</v>
      </c>
      <c r="I1217">
        <f>IF(B1217=2012,IF(D1217="00",K1217,VLOOKUP(H1217,district_latlong_lookup!$A$1:$F$439,5,FALSE)),0)</f>
        <v>0</v>
      </c>
      <c r="J1217">
        <f>IF(B1217=2012,IF(D1217="00",L1217,VLOOKUP(H1217,district_latlong_lookup!$A$1:$F$439,6,FALSE)),0)</f>
        <v>0</v>
      </c>
      <c r="K1217">
        <f>VLOOKUP(E1217&amp;"*",state_latlong_lookup!$A$1:$D$56,3,FALSE)</f>
        <v>42.237299999999998</v>
      </c>
      <c r="L1217">
        <f>VLOOKUP(E1217&amp;"*",state_latlong_lookup!$A$1:$D$56,4,FALSE)</f>
        <v>-71.531400000000005</v>
      </c>
      <c r="M1217">
        <v>200</v>
      </c>
      <c r="N1217" t="str">
        <f t="shared" si="36"/>
        <v>Republican</v>
      </c>
      <c r="O1217" t="s">
        <v>558</v>
      </c>
      <c r="P1217">
        <v>0.22700000000000001</v>
      </c>
      <c r="Q1217">
        <v>2324000</v>
      </c>
      <c r="R1217" t="s">
        <v>1395</v>
      </c>
    </row>
    <row r="1218" spans="1:18">
      <c r="A1218">
        <v>103</v>
      </c>
      <c r="B1218">
        <f>VLOOKUP(A1218,year_congress_lookup!$A$1:$B$10,2)</f>
        <v>1994</v>
      </c>
      <c r="C1218">
        <v>14824</v>
      </c>
      <c r="D1218" s="1" t="s">
        <v>1790</v>
      </c>
      <c r="E1218" t="s">
        <v>6</v>
      </c>
      <c r="F1218" t="str">
        <f>VLOOKUP(E1218&amp;"*",state_latlong_lookup!$A$1:$D$56,2,FALSE)</f>
        <v>MA</v>
      </c>
      <c r="G1218" t="str">
        <f>VLOOKUP(E1218&amp;"*",state_latlong_lookup!$A$1:$D$56,1,FALSE)</f>
        <v>MASSACHUSETTS</v>
      </c>
      <c r="H1218" t="str">
        <f t="shared" si="37"/>
        <v>103_MA_04</v>
      </c>
      <c r="I1218">
        <f>IF(B1218=2012,IF(D1218="00",K1218,VLOOKUP(H1218,district_latlong_lookup!$A$1:$F$439,5,FALSE)),0)</f>
        <v>0</v>
      </c>
      <c r="J1218">
        <f>IF(B1218=2012,IF(D1218="00",L1218,VLOOKUP(H1218,district_latlong_lookup!$A$1:$F$439,6,FALSE)),0)</f>
        <v>0</v>
      </c>
      <c r="K1218">
        <f>VLOOKUP(E1218&amp;"*",state_latlong_lookup!$A$1:$D$56,3,FALSE)</f>
        <v>42.237299999999998</v>
      </c>
      <c r="L1218">
        <f>VLOOKUP(E1218&amp;"*",state_latlong_lookup!$A$1:$D$56,4,FALSE)</f>
        <v>-71.531400000000005</v>
      </c>
      <c r="M1218">
        <v>100</v>
      </c>
      <c r="N1218" t="str">
        <f t="shared" ref="N1218:N1281" si="38">IF(M1218=100,"Democrat",IF(M1218=200,"Republican",IF(M1218=328,"Independent")))</f>
        <v>Democrat</v>
      </c>
      <c r="O1218" t="s">
        <v>559</v>
      </c>
      <c r="P1218">
        <v>-0.505</v>
      </c>
      <c r="Q1218">
        <v>1252000</v>
      </c>
    </row>
    <row r="1219" spans="1:18">
      <c r="A1219">
        <v>103</v>
      </c>
      <c r="B1219">
        <f>VLOOKUP(A1219,year_congress_lookup!$A$1:$B$10,2)</f>
        <v>1994</v>
      </c>
      <c r="C1219">
        <v>29358</v>
      </c>
      <c r="D1219" s="1" t="s">
        <v>1791</v>
      </c>
      <c r="E1219" t="s">
        <v>6</v>
      </c>
      <c r="F1219" t="str">
        <f>VLOOKUP(E1219&amp;"*",state_latlong_lookup!$A$1:$D$56,2,FALSE)</f>
        <v>MA</v>
      </c>
      <c r="G1219" t="str">
        <f>VLOOKUP(E1219&amp;"*",state_latlong_lookup!$A$1:$D$56,1,FALSE)</f>
        <v>MASSACHUSETTS</v>
      </c>
      <c r="H1219" t="str">
        <f t="shared" ref="H1219:H1282" si="39">CONCATENATE(A1219,"_",F1219,"_",D1219)</f>
        <v>103_MA_05</v>
      </c>
      <c r="I1219">
        <f>IF(B1219=2012,IF(D1219="00",K1219,VLOOKUP(H1219,district_latlong_lookup!$A$1:$F$439,5,FALSE)),0)</f>
        <v>0</v>
      </c>
      <c r="J1219">
        <f>IF(B1219=2012,IF(D1219="00",L1219,VLOOKUP(H1219,district_latlong_lookup!$A$1:$F$439,6,FALSE)),0)</f>
        <v>0</v>
      </c>
      <c r="K1219">
        <f>VLOOKUP(E1219&amp;"*",state_latlong_lookup!$A$1:$D$56,3,FALSE)</f>
        <v>42.237299999999998</v>
      </c>
      <c r="L1219">
        <f>VLOOKUP(E1219&amp;"*",state_latlong_lookup!$A$1:$D$56,4,FALSE)</f>
        <v>-71.531400000000005</v>
      </c>
      <c r="M1219">
        <v>100</v>
      </c>
      <c r="N1219" t="str">
        <f t="shared" si="38"/>
        <v>Democrat</v>
      </c>
      <c r="O1219" t="s">
        <v>560</v>
      </c>
      <c r="P1219">
        <v>-0.31</v>
      </c>
      <c r="Q1219">
        <v>3371000</v>
      </c>
    </row>
    <row r="1220" spans="1:18">
      <c r="A1220">
        <v>103</v>
      </c>
      <c r="B1220">
        <f>VLOOKUP(A1220,year_congress_lookup!$A$1:$B$10,2)</f>
        <v>1994</v>
      </c>
      <c r="C1220">
        <v>29359</v>
      </c>
      <c r="D1220" s="1" t="s">
        <v>1792</v>
      </c>
      <c r="E1220" t="s">
        <v>6</v>
      </c>
      <c r="F1220" t="str">
        <f>VLOOKUP(E1220&amp;"*",state_latlong_lookup!$A$1:$D$56,2,FALSE)</f>
        <v>MA</v>
      </c>
      <c r="G1220" t="str">
        <f>VLOOKUP(E1220&amp;"*",state_latlong_lookup!$A$1:$D$56,1,FALSE)</f>
        <v>MASSACHUSETTS</v>
      </c>
      <c r="H1220" t="str">
        <f t="shared" si="39"/>
        <v>103_MA_06</v>
      </c>
      <c r="I1220">
        <f>IF(B1220=2012,IF(D1220="00",K1220,VLOOKUP(H1220,district_latlong_lookup!$A$1:$F$439,5,FALSE)),0)</f>
        <v>0</v>
      </c>
      <c r="J1220">
        <f>IF(B1220=2012,IF(D1220="00",L1220,VLOOKUP(H1220,district_latlong_lookup!$A$1:$F$439,6,FALSE)),0)</f>
        <v>0</v>
      </c>
      <c r="K1220">
        <f>VLOOKUP(E1220&amp;"*",state_latlong_lookup!$A$1:$D$56,3,FALSE)</f>
        <v>42.237299999999998</v>
      </c>
      <c r="L1220">
        <f>VLOOKUP(E1220&amp;"*",state_latlong_lookup!$A$1:$D$56,4,FALSE)</f>
        <v>-71.531400000000005</v>
      </c>
      <c r="M1220">
        <v>200</v>
      </c>
      <c r="N1220" t="str">
        <f t="shared" si="38"/>
        <v>Republican</v>
      </c>
      <c r="O1220" t="s">
        <v>561</v>
      </c>
      <c r="P1220">
        <v>0.20100000000000001</v>
      </c>
      <c r="Q1220">
        <v>0</v>
      </c>
      <c r="R1220" t="s">
        <v>1396</v>
      </c>
    </row>
    <row r="1221" spans="1:18">
      <c r="A1221">
        <v>103</v>
      </c>
      <c r="B1221">
        <f>VLOOKUP(A1221,year_congress_lookup!$A$1:$B$10,2)</f>
        <v>1994</v>
      </c>
      <c r="C1221">
        <v>14435</v>
      </c>
      <c r="D1221" s="1" t="s">
        <v>1793</v>
      </c>
      <c r="E1221" t="s">
        <v>6</v>
      </c>
      <c r="F1221" t="str">
        <f>VLOOKUP(E1221&amp;"*",state_latlong_lookup!$A$1:$D$56,2,FALSE)</f>
        <v>MA</v>
      </c>
      <c r="G1221" t="str">
        <f>VLOOKUP(E1221&amp;"*",state_latlong_lookup!$A$1:$D$56,1,FALSE)</f>
        <v>MASSACHUSETTS</v>
      </c>
      <c r="H1221" t="str">
        <f t="shared" si="39"/>
        <v>103_MA_07</v>
      </c>
      <c r="I1221">
        <f>IF(B1221=2012,IF(D1221="00",K1221,VLOOKUP(H1221,district_latlong_lookup!$A$1:$F$439,5,FALSE)),0)</f>
        <v>0</v>
      </c>
      <c r="J1221">
        <f>IF(B1221=2012,IF(D1221="00",L1221,VLOOKUP(H1221,district_latlong_lookup!$A$1:$F$439,6,FALSE)),0)</f>
        <v>0</v>
      </c>
      <c r="K1221">
        <f>VLOOKUP(E1221&amp;"*",state_latlong_lookup!$A$1:$D$56,3,FALSE)</f>
        <v>42.237299999999998</v>
      </c>
      <c r="L1221">
        <f>VLOOKUP(E1221&amp;"*",state_latlong_lookup!$A$1:$D$56,4,FALSE)</f>
        <v>-71.531400000000005</v>
      </c>
      <c r="M1221">
        <v>100</v>
      </c>
      <c r="N1221" t="str">
        <f t="shared" si="38"/>
        <v>Democrat</v>
      </c>
      <c r="O1221" t="s">
        <v>562</v>
      </c>
      <c r="P1221">
        <v>-0.499</v>
      </c>
      <c r="Q1221">
        <v>1655000</v>
      </c>
      <c r="R1221" t="s">
        <v>1397</v>
      </c>
    </row>
    <row r="1222" spans="1:18">
      <c r="A1222">
        <v>103</v>
      </c>
      <c r="B1222">
        <f>VLOOKUP(A1222,year_congress_lookup!$A$1:$B$10,2)</f>
        <v>1994</v>
      </c>
      <c r="C1222">
        <v>15427</v>
      </c>
      <c r="D1222" s="1" t="s">
        <v>1795</v>
      </c>
      <c r="E1222" t="s">
        <v>6</v>
      </c>
      <c r="F1222" t="str">
        <f>VLOOKUP(E1222&amp;"*",state_latlong_lookup!$A$1:$D$56,2,FALSE)</f>
        <v>MA</v>
      </c>
      <c r="G1222" t="str">
        <f>VLOOKUP(E1222&amp;"*",state_latlong_lookup!$A$1:$D$56,1,FALSE)</f>
        <v>MASSACHUSETTS</v>
      </c>
      <c r="H1222" t="str">
        <f t="shared" si="39"/>
        <v>103_MA_08</v>
      </c>
      <c r="I1222">
        <f>IF(B1222=2012,IF(D1222="00",K1222,VLOOKUP(H1222,district_latlong_lookup!$A$1:$F$439,5,FALSE)),0)</f>
        <v>0</v>
      </c>
      <c r="J1222">
        <f>IF(B1222=2012,IF(D1222="00",L1222,VLOOKUP(H1222,district_latlong_lookup!$A$1:$F$439,6,FALSE)),0)</f>
        <v>0</v>
      </c>
      <c r="K1222">
        <f>VLOOKUP(E1222&amp;"*",state_latlong_lookup!$A$1:$D$56,3,FALSE)</f>
        <v>42.237299999999998</v>
      </c>
      <c r="L1222">
        <f>VLOOKUP(E1222&amp;"*",state_latlong_lookup!$A$1:$D$56,4,FALSE)</f>
        <v>-71.531400000000005</v>
      </c>
      <c r="M1222">
        <v>100</v>
      </c>
      <c r="N1222" t="str">
        <f t="shared" si="38"/>
        <v>Democrat</v>
      </c>
      <c r="O1222" t="s">
        <v>563</v>
      </c>
      <c r="P1222">
        <v>-0.40400000000000003</v>
      </c>
      <c r="Q1222">
        <v>9561000</v>
      </c>
    </row>
    <row r="1223" spans="1:18">
      <c r="A1223">
        <v>103</v>
      </c>
      <c r="B1223">
        <f>VLOOKUP(A1223,year_congress_lookup!$A$1:$B$10,2)</f>
        <v>1994</v>
      </c>
      <c r="C1223">
        <v>14039</v>
      </c>
      <c r="D1223" s="1" t="s">
        <v>1796</v>
      </c>
      <c r="E1223" t="s">
        <v>6</v>
      </c>
      <c r="F1223" t="str">
        <f>VLOOKUP(E1223&amp;"*",state_latlong_lookup!$A$1:$D$56,2,FALSE)</f>
        <v>MA</v>
      </c>
      <c r="G1223" t="str">
        <f>VLOOKUP(E1223&amp;"*",state_latlong_lookup!$A$1:$D$56,1,FALSE)</f>
        <v>MASSACHUSETTS</v>
      </c>
      <c r="H1223" t="str">
        <f t="shared" si="39"/>
        <v>103_MA_09</v>
      </c>
      <c r="I1223">
        <f>IF(B1223=2012,IF(D1223="00",K1223,VLOOKUP(H1223,district_latlong_lookup!$A$1:$F$439,5,FALSE)),0)</f>
        <v>0</v>
      </c>
      <c r="J1223">
        <f>IF(B1223=2012,IF(D1223="00",L1223,VLOOKUP(H1223,district_latlong_lookup!$A$1:$F$439,6,FALSE)),0)</f>
        <v>0</v>
      </c>
      <c r="K1223">
        <f>VLOOKUP(E1223&amp;"*",state_latlong_lookup!$A$1:$D$56,3,FALSE)</f>
        <v>42.237299999999998</v>
      </c>
      <c r="L1223">
        <f>VLOOKUP(E1223&amp;"*",state_latlong_lookup!$A$1:$D$56,4,FALSE)</f>
        <v>-71.531400000000005</v>
      </c>
      <c r="M1223">
        <v>100</v>
      </c>
      <c r="N1223" t="str">
        <f t="shared" si="38"/>
        <v>Democrat</v>
      </c>
      <c r="O1223" t="s">
        <v>564</v>
      </c>
      <c r="P1223">
        <v>-0.41299999999999998</v>
      </c>
      <c r="Q1223">
        <v>2108000</v>
      </c>
      <c r="R1223" t="s">
        <v>1398</v>
      </c>
    </row>
    <row r="1224" spans="1:18">
      <c r="A1224">
        <v>103</v>
      </c>
      <c r="B1224">
        <f>VLOOKUP(A1224,year_congress_lookup!$A$1:$B$10,2)</f>
        <v>1994</v>
      </c>
      <c r="C1224">
        <v>14055</v>
      </c>
      <c r="D1224" s="1" t="s">
        <v>1797</v>
      </c>
      <c r="E1224" t="s">
        <v>6</v>
      </c>
      <c r="F1224" t="str">
        <f>VLOOKUP(E1224&amp;"*",state_latlong_lookup!$A$1:$D$56,2,FALSE)</f>
        <v>MA</v>
      </c>
      <c r="G1224" t="str">
        <f>VLOOKUP(E1224&amp;"*",state_latlong_lookup!$A$1:$D$56,1,FALSE)</f>
        <v>MASSACHUSETTS</v>
      </c>
      <c r="H1224" t="str">
        <f t="shared" si="39"/>
        <v>103_MA_10</v>
      </c>
      <c r="I1224">
        <f>IF(B1224=2012,IF(D1224="00",K1224,VLOOKUP(H1224,district_latlong_lookup!$A$1:$F$439,5,FALSE)),0)</f>
        <v>0</v>
      </c>
      <c r="J1224">
        <f>IF(B1224=2012,IF(D1224="00",L1224,VLOOKUP(H1224,district_latlong_lookup!$A$1:$F$439,6,FALSE)),0)</f>
        <v>0</v>
      </c>
      <c r="K1224">
        <f>VLOOKUP(E1224&amp;"*",state_latlong_lookup!$A$1:$D$56,3,FALSE)</f>
        <v>42.237299999999998</v>
      </c>
      <c r="L1224">
        <f>VLOOKUP(E1224&amp;"*",state_latlong_lookup!$A$1:$D$56,4,FALSE)</f>
        <v>-71.531400000000005</v>
      </c>
      <c r="M1224">
        <v>100</v>
      </c>
      <c r="N1224" t="str">
        <f t="shared" si="38"/>
        <v>Democrat</v>
      </c>
      <c r="O1224" t="s">
        <v>565</v>
      </c>
      <c r="P1224">
        <v>-0.48299999999999998</v>
      </c>
      <c r="Q1224">
        <v>0</v>
      </c>
    </row>
    <row r="1225" spans="1:18">
      <c r="A1225">
        <v>103</v>
      </c>
      <c r="B1225">
        <f>VLOOKUP(A1225,year_congress_lookup!$A$1:$B$10,2)</f>
        <v>1994</v>
      </c>
      <c r="C1225">
        <v>29360</v>
      </c>
      <c r="D1225" s="1" t="s">
        <v>1787</v>
      </c>
      <c r="E1225" t="s">
        <v>64</v>
      </c>
      <c r="F1225" t="str">
        <f>VLOOKUP(E1225&amp;"*",state_latlong_lookup!$A$1:$D$56,2,FALSE)</f>
        <v>MI</v>
      </c>
      <c r="G1225" t="str">
        <f>VLOOKUP(E1225&amp;"*",state_latlong_lookup!$A$1:$D$56,1,FALSE)</f>
        <v>MICHIGAN</v>
      </c>
      <c r="H1225" t="str">
        <f t="shared" si="39"/>
        <v>103_MI_01</v>
      </c>
      <c r="I1225">
        <f>IF(B1225=2012,IF(D1225="00",K1225,VLOOKUP(H1225,district_latlong_lookup!$A$1:$F$439,5,FALSE)),0)</f>
        <v>0</v>
      </c>
      <c r="J1225">
        <f>IF(B1225=2012,IF(D1225="00",L1225,VLOOKUP(H1225,district_latlong_lookup!$A$1:$F$439,6,FALSE)),0)</f>
        <v>0</v>
      </c>
      <c r="K1225">
        <f>VLOOKUP(E1225&amp;"*",state_latlong_lookup!$A$1:$D$56,3,FALSE)</f>
        <v>43.3504</v>
      </c>
      <c r="L1225">
        <f>VLOOKUP(E1225&amp;"*",state_latlong_lookup!$A$1:$D$56,4,FALSE)</f>
        <v>-84.560299999999998</v>
      </c>
      <c r="M1225">
        <v>100</v>
      </c>
      <c r="N1225" t="str">
        <f t="shared" si="38"/>
        <v>Democrat</v>
      </c>
      <c r="O1225" t="s">
        <v>566</v>
      </c>
      <c r="P1225">
        <v>-0.38200000000000001</v>
      </c>
      <c r="Q1225">
        <v>1461000</v>
      </c>
      <c r="R1225" t="s">
        <v>1399</v>
      </c>
    </row>
    <row r="1226" spans="1:18">
      <c r="A1226">
        <v>103</v>
      </c>
      <c r="B1226">
        <f>VLOOKUP(A1226,year_congress_lookup!$A$1:$B$10,2)</f>
        <v>1994</v>
      </c>
      <c r="C1226">
        <v>29361</v>
      </c>
      <c r="D1226" s="1" t="s">
        <v>1788</v>
      </c>
      <c r="E1226" t="s">
        <v>64</v>
      </c>
      <c r="F1226" t="str">
        <f>VLOOKUP(E1226&amp;"*",state_latlong_lookup!$A$1:$D$56,2,FALSE)</f>
        <v>MI</v>
      </c>
      <c r="G1226" t="str">
        <f>VLOOKUP(E1226&amp;"*",state_latlong_lookup!$A$1:$D$56,1,FALSE)</f>
        <v>MICHIGAN</v>
      </c>
      <c r="H1226" t="str">
        <f t="shared" si="39"/>
        <v>103_MI_02</v>
      </c>
      <c r="I1226">
        <f>IF(B1226=2012,IF(D1226="00",K1226,VLOOKUP(H1226,district_latlong_lookup!$A$1:$F$439,5,FALSE)),0)</f>
        <v>0</v>
      </c>
      <c r="J1226">
        <f>IF(B1226=2012,IF(D1226="00",L1226,VLOOKUP(H1226,district_latlong_lookup!$A$1:$F$439,6,FALSE)),0)</f>
        <v>0</v>
      </c>
      <c r="K1226">
        <f>VLOOKUP(E1226&amp;"*",state_latlong_lookup!$A$1:$D$56,3,FALSE)</f>
        <v>43.3504</v>
      </c>
      <c r="L1226">
        <f>VLOOKUP(E1226&amp;"*",state_latlong_lookup!$A$1:$D$56,4,FALSE)</f>
        <v>-84.560299999999998</v>
      </c>
      <c r="M1226">
        <v>200</v>
      </c>
      <c r="N1226" t="str">
        <f t="shared" si="38"/>
        <v>Republican</v>
      </c>
      <c r="O1226" t="s">
        <v>567</v>
      </c>
      <c r="P1226">
        <v>0.66300000000000003</v>
      </c>
      <c r="Q1226">
        <v>1359000</v>
      </c>
      <c r="R1226" t="s">
        <v>1400</v>
      </c>
    </row>
    <row r="1227" spans="1:18">
      <c r="A1227">
        <v>103</v>
      </c>
      <c r="B1227">
        <f>VLOOKUP(A1227,year_congress_lookup!$A$1:$B$10,2)</f>
        <v>1994</v>
      </c>
      <c r="C1227">
        <v>29362</v>
      </c>
      <c r="D1227" s="1" t="s">
        <v>1789</v>
      </c>
      <c r="E1227" t="s">
        <v>64</v>
      </c>
      <c r="F1227" t="str">
        <f>VLOOKUP(E1227&amp;"*",state_latlong_lookup!$A$1:$D$56,2,FALSE)</f>
        <v>MI</v>
      </c>
      <c r="G1227" t="str">
        <f>VLOOKUP(E1227&amp;"*",state_latlong_lookup!$A$1:$D$56,1,FALSE)</f>
        <v>MICHIGAN</v>
      </c>
      <c r="H1227" t="str">
        <f t="shared" si="39"/>
        <v>103_MI_03</v>
      </c>
      <c r="I1227">
        <f>IF(B1227=2012,IF(D1227="00",K1227,VLOOKUP(H1227,district_latlong_lookup!$A$1:$F$439,5,FALSE)),0)</f>
        <v>0</v>
      </c>
      <c r="J1227">
        <f>IF(B1227=2012,IF(D1227="00",L1227,VLOOKUP(H1227,district_latlong_lookup!$A$1:$F$439,6,FALSE)),0)</f>
        <v>0</v>
      </c>
      <c r="K1227">
        <f>VLOOKUP(E1227&amp;"*",state_latlong_lookup!$A$1:$D$56,3,FALSE)</f>
        <v>43.3504</v>
      </c>
      <c r="L1227">
        <f>VLOOKUP(E1227&amp;"*",state_latlong_lookup!$A$1:$D$56,4,FALSE)</f>
        <v>-84.560299999999998</v>
      </c>
      <c r="M1227">
        <v>200</v>
      </c>
      <c r="N1227" t="str">
        <f t="shared" si="38"/>
        <v>Republican</v>
      </c>
      <c r="O1227" t="s">
        <v>568</v>
      </c>
      <c r="P1227">
        <v>0.39200000000000002</v>
      </c>
      <c r="Q1227">
        <v>729000</v>
      </c>
    </row>
    <row r="1228" spans="1:18">
      <c r="A1228">
        <v>103</v>
      </c>
      <c r="B1228">
        <f>VLOOKUP(A1228,year_congress_lookup!$A$1:$B$10,2)</f>
        <v>1994</v>
      </c>
      <c r="C1228">
        <v>29124</v>
      </c>
      <c r="D1228" s="1" t="s">
        <v>1790</v>
      </c>
      <c r="E1228" t="s">
        <v>64</v>
      </c>
      <c r="F1228" t="str">
        <f>VLOOKUP(E1228&amp;"*",state_latlong_lookup!$A$1:$D$56,2,FALSE)</f>
        <v>MI</v>
      </c>
      <c r="G1228" t="str">
        <f>VLOOKUP(E1228&amp;"*",state_latlong_lookup!$A$1:$D$56,1,FALSE)</f>
        <v>MICHIGAN</v>
      </c>
      <c r="H1228" t="str">
        <f t="shared" si="39"/>
        <v>103_MI_04</v>
      </c>
      <c r="I1228">
        <f>IF(B1228=2012,IF(D1228="00",K1228,VLOOKUP(H1228,district_latlong_lookup!$A$1:$F$439,5,FALSE)),0)</f>
        <v>0</v>
      </c>
      <c r="J1228">
        <f>IF(B1228=2012,IF(D1228="00",L1228,VLOOKUP(H1228,district_latlong_lookup!$A$1:$F$439,6,FALSE)),0)</f>
        <v>0</v>
      </c>
      <c r="K1228">
        <f>VLOOKUP(E1228&amp;"*",state_latlong_lookup!$A$1:$D$56,3,FALSE)</f>
        <v>43.3504</v>
      </c>
      <c r="L1228">
        <f>VLOOKUP(E1228&amp;"*",state_latlong_lookup!$A$1:$D$56,4,FALSE)</f>
        <v>-84.560299999999998</v>
      </c>
      <c r="M1228">
        <v>200</v>
      </c>
      <c r="N1228" t="str">
        <f t="shared" si="38"/>
        <v>Republican</v>
      </c>
      <c r="O1228" t="s">
        <v>569</v>
      </c>
      <c r="P1228">
        <v>0.42199999999999999</v>
      </c>
      <c r="Q1228">
        <v>2179000</v>
      </c>
    </row>
    <row r="1229" spans="1:18">
      <c r="A1229">
        <v>103</v>
      </c>
      <c r="B1229">
        <f>VLOOKUP(A1229,year_congress_lookup!$A$1:$B$10,2)</f>
        <v>1994</v>
      </c>
      <c r="C1229">
        <v>29363</v>
      </c>
      <c r="D1229" s="1" t="s">
        <v>1791</v>
      </c>
      <c r="E1229" t="s">
        <v>64</v>
      </c>
      <c r="F1229" t="str">
        <f>VLOOKUP(E1229&amp;"*",state_latlong_lookup!$A$1:$D$56,2,FALSE)</f>
        <v>MI</v>
      </c>
      <c r="G1229" t="str">
        <f>VLOOKUP(E1229&amp;"*",state_latlong_lookup!$A$1:$D$56,1,FALSE)</f>
        <v>MICHIGAN</v>
      </c>
      <c r="H1229" t="str">
        <f t="shared" si="39"/>
        <v>103_MI_05</v>
      </c>
      <c r="I1229">
        <f>IF(B1229=2012,IF(D1229="00",K1229,VLOOKUP(H1229,district_latlong_lookup!$A$1:$F$439,5,FALSE)),0)</f>
        <v>0</v>
      </c>
      <c r="J1229">
        <f>IF(B1229=2012,IF(D1229="00",L1229,VLOOKUP(H1229,district_latlong_lookup!$A$1:$F$439,6,FALSE)),0)</f>
        <v>0</v>
      </c>
      <c r="K1229">
        <f>VLOOKUP(E1229&amp;"*",state_latlong_lookup!$A$1:$D$56,3,FALSE)</f>
        <v>43.3504</v>
      </c>
      <c r="L1229">
        <f>VLOOKUP(E1229&amp;"*",state_latlong_lookup!$A$1:$D$56,4,FALSE)</f>
        <v>-84.560299999999998</v>
      </c>
      <c r="M1229">
        <v>100</v>
      </c>
      <c r="N1229" t="str">
        <f t="shared" si="38"/>
        <v>Democrat</v>
      </c>
      <c r="O1229" t="s">
        <v>570</v>
      </c>
      <c r="P1229">
        <v>-0.21299999999999999</v>
      </c>
      <c r="Q1229">
        <v>0</v>
      </c>
      <c r="R1229" t="s">
        <v>1401</v>
      </c>
    </row>
    <row r="1230" spans="1:18">
      <c r="A1230">
        <v>103</v>
      </c>
      <c r="B1230">
        <f>VLOOKUP(A1230,year_congress_lookup!$A$1:$B$10,2)</f>
        <v>1994</v>
      </c>
      <c r="C1230">
        <v>15446</v>
      </c>
      <c r="D1230" s="1" t="s">
        <v>1792</v>
      </c>
      <c r="E1230" t="s">
        <v>64</v>
      </c>
      <c r="F1230" t="str">
        <f>VLOOKUP(E1230&amp;"*",state_latlong_lookup!$A$1:$D$56,2,FALSE)</f>
        <v>MI</v>
      </c>
      <c r="G1230" t="str">
        <f>VLOOKUP(E1230&amp;"*",state_latlong_lookup!$A$1:$D$56,1,FALSE)</f>
        <v>MICHIGAN</v>
      </c>
      <c r="H1230" t="str">
        <f t="shared" si="39"/>
        <v>103_MI_06</v>
      </c>
      <c r="I1230">
        <f>IF(B1230=2012,IF(D1230="00",K1230,VLOOKUP(H1230,district_latlong_lookup!$A$1:$F$439,5,FALSE)),0)</f>
        <v>0</v>
      </c>
      <c r="J1230">
        <f>IF(B1230=2012,IF(D1230="00",L1230,VLOOKUP(H1230,district_latlong_lookup!$A$1:$F$439,6,FALSE)),0)</f>
        <v>0</v>
      </c>
      <c r="K1230">
        <f>VLOOKUP(E1230&amp;"*",state_latlong_lookup!$A$1:$D$56,3,FALSE)</f>
        <v>43.3504</v>
      </c>
      <c r="L1230">
        <f>VLOOKUP(E1230&amp;"*",state_latlong_lookup!$A$1:$D$56,4,FALSE)</f>
        <v>-84.560299999999998</v>
      </c>
      <c r="M1230">
        <v>200</v>
      </c>
      <c r="N1230" t="str">
        <f t="shared" si="38"/>
        <v>Republican</v>
      </c>
      <c r="O1230" t="s">
        <v>192</v>
      </c>
      <c r="P1230">
        <v>0.38900000000000001</v>
      </c>
      <c r="Q1230">
        <v>2341000</v>
      </c>
      <c r="R1230" t="s">
        <v>1402</v>
      </c>
    </row>
    <row r="1231" spans="1:18">
      <c r="A1231">
        <v>103</v>
      </c>
      <c r="B1231">
        <f>VLOOKUP(A1231,year_congress_lookup!$A$1:$B$10,2)</f>
        <v>1994</v>
      </c>
      <c r="C1231">
        <v>29364</v>
      </c>
      <c r="D1231" s="1" t="s">
        <v>1793</v>
      </c>
      <c r="E1231" t="s">
        <v>64</v>
      </c>
      <c r="F1231" t="str">
        <f>VLOOKUP(E1231&amp;"*",state_latlong_lookup!$A$1:$D$56,2,FALSE)</f>
        <v>MI</v>
      </c>
      <c r="G1231" t="str">
        <f>VLOOKUP(E1231&amp;"*",state_latlong_lookup!$A$1:$D$56,1,FALSE)</f>
        <v>MICHIGAN</v>
      </c>
      <c r="H1231" t="str">
        <f t="shared" si="39"/>
        <v>103_MI_07</v>
      </c>
      <c r="I1231">
        <f>IF(B1231=2012,IF(D1231="00",K1231,VLOOKUP(H1231,district_latlong_lookup!$A$1:$F$439,5,FALSE)),0)</f>
        <v>0</v>
      </c>
      <c r="J1231">
        <f>IF(B1231=2012,IF(D1231="00",L1231,VLOOKUP(H1231,district_latlong_lookup!$A$1:$F$439,6,FALSE)),0)</f>
        <v>0</v>
      </c>
      <c r="K1231">
        <f>VLOOKUP(E1231&amp;"*",state_latlong_lookup!$A$1:$D$56,3,FALSE)</f>
        <v>43.3504</v>
      </c>
      <c r="L1231">
        <f>VLOOKUP(E1231&amp;"*",state_latlong_lookup!$A$1:$D$56,4,FALSE)</f>
        <v>-84.560299999999998</v>
      </c>
      <c r="M1231">
        <v>200</v>
      </c>
      <c r="N1231" t="str">
        <f t="shared" si="38"/>
        <v>Republican</v>
      </c>
      <c r="O1231" t="s">
        <v>571</v>
      </c>
      <c r="P1231">
        <v>0.48899999999999999</v>
      </c>
      <c r="Q1231">
        <v>1141000</v>
      </c>
    </row>
    <row r="1232" spans="1:18">
      <c r="A1232">
        <v>103</v>
      </c>
      <c r="B1232">
        <f>VLOOKUP(A1232,year_congress_lookup!$A$1:$B$10,2)</f>
        <v>1994</v>
      </c>
      <c r="C1232">
        <v>14210</v>
      </c>
      <c r="D1232" s="1" t="s">
        <v>1795</v>
      </c>
      <c r="E1232" t="s">
        <v>64</v>
      </c>
      <c r="F1232" t="str">
        <f>VLOOKUP(E1232&amp;"*",state_latlong_lookup!$A$1:$D$56,2,FALSE)</f>
        <v>MI</v>
      </c>
      <c r="G1232" t="str">
        <f>VLOOKUP(E1232&amp;"*",state_latlong_lookup!$A$1:$D$56,1,FALSE)</f>
        <v>MICHIGAN</v>
      </c>
      <c r="H1232" t="str">
        <f t="shared" si="39"/>
        <v>103_MI_08</v>
      </c>
      <c r="I1232">
        <f>IF(B1232=2012,IF(D1232="00",K1232,VLOOKUP(H1232,district_latlong_lookup!$A$1:$F$439,5,FALSE)),0)</f>
        <v>0</v>
      </c>
      <c r="J1232">
        <f>IF(B1232=2012,IF(D1232="00",L1232,VLOOKUP(H1232,district_latlong_lookup!$A$1:$F$439,6,FALSE)),0)</f>
        <v>0</v>
      </c>
      <c r="K1232">
        <f>VLOOKUP(E1232&amp;"*",state_latlong_lookup!$A$1:$D$56,3,FALSE)</f>
        <v>43.3504</v>
      </c>
      <c r="L1232">
        <f>VLOOKUP(E1232&amp;"*",state_latlong_lookup!$A$1:$D$56,4,FALSE)</f>
        <v>-84.560299999999998</v>
      </c>
      <c r="M1232">
        <v>100</v>
      </c>
      <c r="N1232" t="str">
        <f t="shared" si="38"/>
        <v>Democrat</v>
      </c>
      <c r="O1232" t="s">
        <v>572</v>
      </c>
      <c r="P1232">
        <v>-0.222</v>
      </c>
      <c r="Q1232">
        <v>1052000</v>
      </c>
    </row>
    <row r="1233" spans="1:18">
      <c r="A1233">
        <v>103</v>
      </c>
      <c r="B1233">
        <f>VLOOKUP(A1233,year_congress_lookup!$A$1:$B$10,2)</f>
        <v>1994</v>
      </c>
      <c r="C1233">
        <v>14430</v>
      </c>
      <c r="D1233" s="1" t="s">
        <v>1796</v>
      </c>
      <c r="E1233" t="s">
        <v>64</v>
      </c>
      <c r="F1233" t="str">
        <f>VLOOKUP(E1233&amp;"*",state_latlong_lookup!$A$1:$D$56,2,FALSE)</f>
        <v>MI</v>
      </c>
      <c r="G1233" t="str">
        <f>VLOOKUP(E1233&amp;"*",state_latlong_lookup!$A$1:$D$56,1,FALSE)</f>
        <v>MICHIGAN</v>
      </c>
      <c r="H1233" t="str">
        <f t="shared" si="39"/>
        <v>103_MI_09</v>
      </c>
      <c r="I1233">
        <f>IF(B1233=2012,IF(D1233="00",K1233,VLOOKUP(H1233,district_latlong_lookup!$A$1:$F$439,5,FALSE)),0)</f>
        <v>0</v>
      </c>
      <c r="J1233">
        <f>IF(B1233=2012,IF(D1233="00",L1233,VLOOKUP(H1233,district_latlong_lookup!$A$1:$F$439,6,FALSE)),0)</f>
        <v>0</v>
      </c>
      <c r="K1233">
        <f>VLOOKUP(E1233&amp;"*",state_latlong_lookup!$A$1:$D$56,3,FALSE)</f>
        <v>43.3504</v>
      </c>
      <c r="L1233">
        <f>VLOOKUP(E1233&amp;"*",state_latlong_lookup!$A$1:$D$56,4,FALSE)</f>
        <v>-84.560299999999998</v>
      </c>
      <c r="M1233">
        <v>100</v>
      </c>
      <c r="N1233" t="str">
        <f t="shared" si="38"/>
        <v>Democrat</v>
      </c>
      <c r="O1233" t="s">
        <v>573</v>
      </c>
      <c r="P1233">
        <v>-0.371</v>
      </c>
      <c r="Q1233">
        <v>0</v>
      </c>
      <c r="R1233" t="s">
        <v>1403</v>
      </c>
    </row>
    <row r="1234" spans="1:18">
      <c r="A1234">
        <v>103</v>
      </c>
      <c r="B1234">
        <f>VLOOKUP(A1234,year_congress_lookup!$A$1:$B$10,2)</f>
        <v>1994</v>
      </c>
      <c r="C1234">
        <v>14407</v>
      </c>
      <c r="D1234" s="1" t="s">
        <v>1797</v>
      </c>
      <c r="E1234" t="s">
        <v>64</v>
      </c>
      <c r="F1234" t="str">
        <f>VLOOKUP(E1234&amp;"*",state_latlong_lookup!$A$1:$D$56,2,FALSE)</f>
        <v>MI</v>
      </c>
      <c r="G1234" t="str">
        <f>VLOOKUP(E1234&amp;"*",state_latlong_lookup!$A$1:$D$56,1,FALSE)</f>
        <v>MICHIGAN</v>
      </c>
      <c r="H1234" t="str">
        <f t="shared" si="39"/>
        <v>103_MI_10</v>
      </c>
      <c r="I1234">
        <f>IF(B1234=2012,IF(D1234="00",K1234,VLOOKUP(H1234,district_latlong_lookup!$A$1:$F$439,5,FALSE)),0)</f>
        <v>0</v>
      </c>
      <c r="J1234">
        <f>IF(B1234=2012,IF(D1234="00",L1234,VLOOKUP(H1234,district_latlong_lookup!$A$1:$F$439,6,FALSE)),0)</f>
        <v>0</v>
      </c>
      <c r="K1234">
        <f>VLOOKUP(E1234&amp;"*",state_latlong_lookup!$A$1:$D$56,3,FALSE)</f>
        <v>43.3504</v>
      </c>
      <c r="L1234">
        <f>VLOOKUP(E1234&amp;"*",state_latlong_lookup!$A$1:$D$56,4,FALSE)</f>
        <v>-84.560299999999998</v>
      </c>
      <c r="M1234">
        <v>100</v>
      </c>
      <c r="N1234" t="str">
        <f t="shared" si="38"/>
        <v>Democrat</v>
      </c>
      <c r="O1234" t="s">
        <v>574</v>
      </c>
      <c r="P1234">
        <v>-0.53500000000000003</v>
      </c>
      <c r="Q1234">
        <v>1924000</v>
      </c>
      <c r="R1234" t="s">
        <v>1404</v>
      </c>
    </row>
    <row r="1235" spans="1:18">
      <c r="A1235">
        <v>103</v>
      </c>
      <c r="B1235">
        <f>VLOOKUP(A1235,year_congress_lookup!$A$1:$B$10,2)</f>
        <v>1994</v>
      </c>
      <c r="C1235">
        <v>29365</v>
      </c>
      <c r="D1235" s="1" t="s">
        <v>1798</v>
      </c>
      <c r="E1235" t="s">
        <v>64</v>
      </c>
      <c r="F1235" t="str">
        <f>VLOOKUP(E1235&amp;"*",state_latlong_lookup!$A$1:$D$56,2,FALSE)</f>
        <v>MI</v>
      </c>
      <c r="G1235" t="str">
        <f>VLOOKUP(E1235&amp;"*",state_latlong_lookup!$A$1:$D$56,1,FALSE)</f>
        <v>MICHIGAN</v>
      </c>
      <c r="H1235" t="str">
        <f t="shared" si="39"/>
        <v>103_MI_11</v>
      </c>
      <c r="I1235">
        <f>IF(B1235=2012,IF(D1235="00",K1235,VLOOKUP(H1235,district_latlong_lookup!$A$1:$F$439,5,FALSE)),0)</f>
        <v>0</v>
      </c>
      <c r="J1235">
        <f>IF(B1235=2012,IF(D1235="00",L1235,VLOOKUP(H1235,district_latlong_lookup!$A$1:$F$439,6,FALSE)),0)</f>
        <v>0</v>
      </c>
      <c r="K1235">
        <f>VLOOKUP(E1235&amp;"*",state_latlong_lookup!$A$1:$D$56,3,FALSE)</f>
        <v>43.3504</v>
      </c>
      <c r="L1235">
        <f>VLOOKUP(E1235&amp;"*",state_latlong_lookup!$A$1:$D$56,4,FALSE)</f>
        <v>-84.560299999999998</v>
      </c>
      <c r="M1235">
        <v>200</v>
      </c>
      <c r="N1235" t="str">
        <f t="shared" si="38"/>
        <v>Republican</v>
      </c>
      <c r="O1235" t="s">
        <v>575</v>
      </c>
      <c r="P1235">
        <v>0.48199999999999998</v>
      </c>
      <c r="Q1235">
        <v>1150000</v>
      </c>
    </row>
    <row r="1236" spans="1:18">
      <c r="A1236">
        <v>103</v>
      </c>
      <c r="B1236">
        <f>VLOOKUP(A1236,year_congress_lookup!$A$1:$B$10,2)</f>
        <v>1994</v>
      </c>
      <c r="C1236">
        <v>15033</v>
      </c>
      <c r="D1236" s="1" t="s">
        <v>1799</v>
      </c>
      <c r="E1236" t="s">
        <v>64</v>
      </c>
      <c r="F1236" t="str">
        <f>VLOOKUP(E1236&amp;"*",state_latlong_lookup!$A$1:$D$56,2,FALSE)</f>
        <v>MI</v>
      </c>
      <c r="G1236" t="str">
        <f>VLOOKUP(E1236&amp;"*",state_latlong_lookup!$A$1:$D$56,1,FALSE)</f>
        <v>MICHIGAN</v>
      </c>
      <c r="H1236" t="str">
        <f t="shared" si="39"/>
        <v>103_MI_12</v>
      </c>
      <c r="I1236">
        <f>IF(B1236=2012,IF(D1236="00",K1236,VLOOKUP(H1236,district_latlong_lookup!$A$1:$F$439,5,FALSE)),0)</f>
        <v>0</v>
      </c>
      <c r="J1236">
        <f>IF(B1236=2012,IF(D1236="00",L1236,VLOOKUP(H1236,district_latlong_lookup!$A$1:$F$439,6,FALSE)),0)</f>
        <v>0</v>
      </c>
      <c r="K1236">
        <f>VLOOKUP(E1236&amp;"*",state_latlong_lookup!$A$1:$D$56,3,FALSE)</f>
        <v>43.3504</v>
      </c>
      <c r="L1236">
        <f>VLOOKUP(E1236&amp;"*",state_latlong_lookup!$A$1:$D$56,4,FALSE)</f>
        <v>-84.560299999999998</v>
      </c>
      <c r="M1236">
        <v>100</v>
      </c>
      <c r="N1236" t="str">
        <f t="shared" si="38"/>
        <v>Democrat</v>
      </c>
      <c r="O1236" t="s">
        <v>576</v>
      </c>
      <c r="P1236">
        <v>-0.36299999999999999</v>
      </c>
      <c r="Q1236">
        <v>966000</v>
      </c>
      <c r="R1236" t="s">
        <v>1405</v>
      </c>
    </row>
    <row r="1237" spans="1:18">
      <c r="A1237">
        <v>103</v>
      </c>
      <c r="B1237">
        <f>VLOOKUP(A1237,year_congress_lookup!$A$1:$B$10,2)</f>
        <v>1994</v>
      </c>
      <c r="C1237">
        <v>10727</v>
      </c>
      <c r="D1237" s="1" t="s">
        <v>1800</v>
      </c>
      <c r="E1237" t="s">
        <v>64</v>
      </c>
      <c r="F1237" t="str">
        <f>VLOOKUP(E1237&amp;"*",state_latlong_lookup!$A$1:$D$56,2,FALSE)</f>
        <v>MI</v>
      </c>
      <c r="G1237" t="str">
        <f>VLOOKUP(E1237&amp;"*",state_latlong_lookup!$A$1:$D$56,1,FALSE)</f>
        <v>MICHIGAN</v>
      </c>
      <c r="H1237" t="str">
        <f t="shared" si="39"/>
        <v>103_MI_13</v>
      </c>
      <c r="I1237">
        <f>IF(B1237=2012,IF(D1237="00",K1237,VLOOKUP(H1237,district_latlong_lookup!$A$1:$F$439,5,FALSE)),0)</f>
        <v>0</v>
      </c>
      <c r="J1237">
        <f>IF(B1237=2012,IF(D1237="00",L1237,VLOOKUP(H1237,district_latlong_lookup!$A$1:$F$439,6,FALSE)),0)</f>
        <v>0</v>
      </c>
      <c r="K1237">
        <f>VLOOKUP(E1237&amp;"*",state_latlong_lookup!$A$1:$D$56,3,FALSE)</f>
        <v>43.3504</v>
      </c>
      <c r="L1237">
        <f>VLOOKUP(E1237&amp;"*",state_latlong_lookup!$A$1:$D$56,4,FALSE)</f>
        <v>-84.560299999999998</v>
      </c>
      <c r="M1237">
        <v>100</v>
      </c>
      <c r="N1237" t="str">
        <f t="shared" si="38"/>
        <v>Democrat</v>
      </c>
      <c r="O1237" t="s">
        <v>577</v>
      </c>
      <c r="P1237">
        <v>-0.52900000000000003</v>
      </c>
      <c r="Q1237">
        <v>0</v>
      </c>
      <c r="R1237" t="s">
        <v>1406</v>
      </c>
    </row>
    <row r="1238" spans="1:18">
      <c r="A1238">
        <v>103</v>
      </c>
      <c r="B1238">
        <f>VLOOKUP(A1238,year_congress_lookup!$A$1:$B$10,2)</f>
        <v>1994</v>
      </c>
      <c r="C1238">
        <v>10713</v>
      </c>
      <c r="D1238" s="1" t="s">
        <v>1801</v>
      </c>
      <c r="E1238" t="s">
        <v>64</v>
      </c>
      <c r="F1238" t="str">
        <f>VLOOKUP(E1238&amp;"*",state_latlong_lookup!$A$1:$D$56,2,FALSE)</f>
        <v>MI</v>
      </c>
      <c r="G1238" t="str">
        <f>VLOOKUP(E1238&amp;"*",state_latlong_lookup!$A$1:$D$56,1,FALSE)</f>
        <v>MICHIGAN</v>
      </c>
      <c r="H1238" t="str">
        <f t="shared" si="39"/>
        <v>103_MI_14</v>
      </c>
      <c r="I1238">
        <f>IF(B1238=2012,IF(D1238="00",K1238,VLOOKUP(H1238,district_latlong_lookup!$A$1:$F$439,5,FALSE)),0)</f>
        <v>0</v>
      </c>
      <c r="J1238">
        <f>IF(B1238=2012,IF(D1238="00",L1238,VLOOKUP(H1238,district_latlong_lookup!$A$1:$F$439,6,FALSE)),0)</f>
        <v>0</v>
      </c>
      <c r="K1238">
        <f>VLOOKUP(E1238&amp;"*",state_latlong_lookup!$A$1:$D$56,3,FALSE)</f>
        <v>43.3504</v>
      </c>
      <c r="L1238">
        <f>VLOOKUP(E1238&amp;"*",state_latlong_lookup!$A$1:$D$56,4,FALSE)</f>
        <v>-84.560299999999998</v>
      </c>
      <c r="M1238">
        <v>100</v>
      </c>
      <c r="N1238" t="str">
        <f t="shared" si="38"/>
        <v>Democrat</v>
      </c>
      <c r="O1238" t="s">
        <v>578</v>
      </c>
      <c r="P1238">
        <v>-0.65100000000000002</v>
      </c>
      <c r="Q1238">
        <v>1312000</v>
      </c>
      <c r="R1238" t="s">
        <v>1407</v>
      </c>
    </row>
    <row r="1239" spans="1:18">
      <c r="A1239">
        <v>103</v>
      </c>
      <c r="B1239">
        <f>VLOOKUP(A1239,year_congress_lookup!$A$1:$B$10,2)</f>
        <v>1994</v>
      </c>
      <c r="C1239">
        <v>29125</v>
      </c>
      <c r="D1239" s="1" t="s">
        <v>1802</v>
      </c>
      <c r="E1239" t="s">
        <v>64</v>
      </c>
      <c r="F1239" t="str">
        <f>VLOOKUP(E1239&amp;"*",state_latlong_lookup!$A$1:$D$56,2,FALSE)</f>
        <v>MI</v>
      </c>
      <c r="G1239" t="str">
        <f>VLOOKUP(E1239&amp;"*",state_latlong_lookup!$A$1:$D$56,1,FALSE)</f>
        <v>MICHIGAN</v>
      </c>
      <c r="H1239" t="str">
        <f t="shared" si="39"/>
        <v>103_MI_15</v>
      </c>
      <c r="I1239">
        <f>IF(B1239=2012,IF(D1239="00",K1239,VLOOKUP(H1239,district_latlong_lookup!$A$1:$F$439,5,FALSE)),0)</f>
        <v>0</v>
      </c>
      <c r="J1239">
        <f>IF(B1239=2012,IF(D1239="00",L1239,VLOOKUP(H1239,district_latlong_lookup!$A$1:$F$439,6,FALSE)),0)</f>
        <v>0</v>
      </c>
      <c r="K1239">
        <f>VLOOKUP(E1239&amp;"*",state_latlong_lookup!$A$1:$D$56,3,FALSE)</f>
        <v>43.3504</v>
      </c>
      <c r="L1239">
        <f>VLOOKUP(E1239&amp;"*",state_latlong_lookup!$A$1:$D$56,4,FALSE)</f>
        <v>-84.560299999999998</v>
      </c>
      <c r="M1239">
        <v>100</v>
      </c>
      <c r="N1239" t="str">
        <f t="shared" si="38"/>
        <v>Democrat</v>
      </c>
      <c r="O1239" t="s">
        <v>579</v>
      </c>
      <c r="P1239">
        <v>-0.64400000000000002</v>
      </c>
      <c r="Q1239">
        <v>1025000</v>
      </c>
      <c r="R1239" t="s">
        <v>1408</v>
      </c>
    </row>
    <row r="1240" spans="1:18">
      <c r="A1240">
        <v>103</v>
      </c>
      <c r="B1240">
        <f>VLOOKUP(A1240,year_congress_lookup!$A$1:$B$10,2)</f>
        <v>1994</v>
      </c>
      <c r="C1240">
        <v>2605</v>
      </c>
      <c r="D1240" s="1" t="s">
        <v>1803</v>
      </c>
      <c r="E1240" t="s">
        <v>64</v>
      </c>
      <c r="F1240" t="str">
        <f>VLOOKUP(E1240&amp;"*",state_latlong_lookup!$A$1:$D$56,2,FALSE)</f>
        <v>MI</v>
      </c>
      <c r="G1240" t="str">
        <f>VLOOKUP(E1240&amp;"*",state_latlong_lookup!$A$1:$D$56,1,FALSE)</f>
        <v>MICHIGAN</v>
      </c>
      <c r="H1240" t="str">
        <f t="shared" si="39"/>
        <v>103_MI_16</v>
      </c>
      <c r="I1240">
        <f>IF(B1240=2012,IF(D1240="00",K1240,VLOOKUP(H1240,district_latlong_lookup!$A$1:$F$439,5,FALSE)),0)</f>
        <v>0</v>
      </c>
      <c r="J1240">
        <f>IF(B1240=2012,IF(D1240="00",L1240,VLOOKUP(H1240,district_latlong_lookup!$A$1:$F$439,6,FALSE)),0)</f>
        <v>0</v>
      </c>
      <c r="K1240">
        <f>VLOOKUP(E1240&amp;"*",state_latlong_lookup!$A$1:$D$56,3,FALSE)</f>
        <v>43.3504</v>
      </c>
      <c r="L1240">
        <f>VLOOKUP(E1240&amp;"*",state_latlong_lookup!$A$1:$D$56,4,FALSE)</f>
        <v>-84.560299999999998</v>
      </c>
      <c r="M1240">
        <v>100</v>
      </c>
      <c r="N1240" t="str">
        <f t="shared" si="38"/>
        <v>Democrat</v>
      </c>
      <c r="O1240" t="s">
        <v>580</v>
      </c>
      <c r="P1240">
        <v>-0.42499999999999999</v>
      </c>
      <c r="Q1240">
        <v>744000</v>
      </c>
    </row>
    <row r="1241" spans="1:18">
      <c r="A1241">
        <v>103</v>
      </c>
      <c r="B1241">
        <f>VLOOKUP(A1241,year_congress_lookup!$A$1:$B$10,2)</f>
        <v>1994</v>
      </c>
      <c r="C1241">
        <v>15052</v>
      </c>
      <c r="D1241" s="1" t="s">
        <v>1787</v>
      </c>
      <c r="E1241" t="s">
        <v>98</v>
      </c>
      <c r="F1241" t="str">
        <f>VLOOKUP(E1241&amp;"*",state_latlong_lookup!$A$1:$D$56,2,FALSE)</f>
        <v>MN</v>
      </c>
      <c r="G1241" t="str">
        <f>VLOOKUP(E1241&amp;"*",state_latlong_lookup!$A$1:$D$56,1,FALSE)</f>
        <v>MINNESOTA</v>
      </c>
      <c r="H1241" t="str">
        <f t="shared" si="39"/>
        <v>103_MN_01</v>
      </c>
      <c r="I1241">
        <f>IF(B1241=2012,IF(D1241="00",K1241,VLOOKUP(H1241,district_latlong_lookup!$A$1:$F$439,5,FALSE)),0)</f>
        <v>0</v>
      </c>
      <c r="J1241">
        <f>IF(B1241=2012,IF(D1241="00",L1241,VLOOKUP(H1241,district_latlong_lookup!$A$1:$F$439,6,FALSE)),0)</f>
        <v>0</v>
      </c>
      <c r="K1241">
        <f>VLOOKUP(E1241&amp;"*",state_latlong_lookup!$A$1:$D$56,3,FALSE)</f>
        <v>45.732599999999998</v>
      </c>
      <c r="L1241">
        <f>VLOOKUP(E1241&amp;"*",state_latlong_lookup!$A$1:$D$56,4,FALSE)</f>
        <v>-93.919600000000003</v>
      </c>
      <c r="M1241">
        <v>100</v>
      </c>
      <c r="N1241" t="str">
        <f t="shared" si="38"/>
        <v>Democrat</v>
      </c>
      <c r="O1241" t="s">
        <v>581</v>
      </c>
      <c r="P1241">
        <v>-2.8000000000000001E-2</v>
      </c>
      <c r="Q1241">
        <v>1129000</v>
      </c>
      <c r="R1241" t="s">
        <v>1409</v>
      </c>
    </row>
    <row r="1242" spans="1:18">
      <c r="A1242">
        <v>103</v>
      </c>
      <c r="B1242">
        <f>VLOOKUP(A1242,year_congress_lookup!$A$1:$B$10,2)</f>
        <v>1994</v>
      </c>
      <c r="C1242">
        <v>29366</v>
      </c>
      <c r="D1242" s="1" t="s">
        <v>1788</v>
      </c>
      <c r="E1242" t="s">
        <v>98</v>
      </c>
      <c r="F1242" t="str">
        <f>VLOOKUP(E1242&amp;"*",state_latlong_lookup!$A$1:$D$56,2,FALSE)</f>
        <v>MN</v>
      </c>
      <c r="G1242" t="str">
        <f>VLOOKUP(E1242&amp;"*",state_latlong_lookup!$A$1:$D$56,1,FALSE)</f>
        <v>MINNESOTA</v>
      </c>
      <c r="H1242" t="str">
        <f t="shared" si="39"/>
        <v>103_MN_02</v>
      </c>
      <c r="I1242">
        <f>IF(B1242=2012,IF(D1242="00",K1242,VLOOKUP(H1242,district_latlong_lookup!$A$1:$F$439,5,FALSE)),0)</f>
        <v>0</v>
      </c>
      <c r="J1242">
        <f>IF(B1242=2012,IF(D1242="00",L1242,VLOOKUP(H1242,district_latlong_lookup!$A$1:$F$439,6,FALSE)),0)</f>
        <v>0</v>
      </c>
      <c r="K1242">
        <f>VLOOKUP(E1242&amp;"*",state_latlong_lookup!$A$1:$D$56,3,FALSE)</f>
        <v>45.732599999999998</v>
      </c>
      <c r="L1242">
        <f>VLOOKUP(E1242&amp;"*",state_latlong_lookup!$A$1:$D$56,4,FALSE)</f>
        <v>-93.919600000000003</v>
      </c>
      <c r="M1242">
        <v>100</v>
      </c>
      <c r="N1242" t="str">
        <f t="shared" si="38"/>
        <v>Democrat</v>
      </c>
      <c r="O1242" t="s">
        <v>582</v>
      </c>
      <c r="P1242">
        <v>-0.2</v>
      </c>
      <c r="Q1242">
        <v>2281000</v>
      </c>
      <c r="R1242" t="s">
        <v>1410</v>
      </c>
    </row>
    <row r="1243" spans="1:18">
      <c r="A1243">
        <v>103</v>
      </c>
      <c r="B1243">
        <f>VLOOKUP(A1243,year_congress_lookup!$A$1:$B$10,2)</f>
        <v>1994</v>
      </c>
      <c r="C1243">
        <v>29126</v>
      </c>
      <c r="D1243" s="1" t="s">
        <v>1789</v>
      </c>
      <c r="E1243" t="s">
        <v>98</v>
      </c>
      <c r="F1243" t="str">
        <f>VLOOKUP(E1243&amp;"*",state_latlong_lookup!$A$1:$D$56,2,FALSE)</f>
        <v>MN</v>
      </c>
      <c r="G1243" t="str">
        <f>VLOOKUP(E1243&amp;"*",state_latlong_lookup!$A$1:$D$56,1,FALSE)</f>
        <v>MINNESOTA</v>
      </c>
      <c r="H1243" t="str">
        <f t="shared" si="39"/>
        <v>103_MN_03</v>
      </c>
      <c r="I1243">
        <f>IF(B1243=2012,IF(D1243="00",K1243,VLOOKUP(H1243,district_latlong_lookup!$A$1:$F$439,5,FALSE)),0)</f>
        <v>0</v>
      </c>
      <c r="J1243">
        <f>IF(B1243=2012,IF(D1243="00",L1243,VLOOKUP(H1243,district_latlong_lookup!$A$1:$F$439,6,FALSE)),0)</f>
        <v>0</v>
      </c>
      <c r="K1243">
        <f>VLOOKUP(E1243&amp;"*",state_latlong_lookup!$A$1:$D$56,3,FALSE)</f>
        <v>45.732599999999998</v>
      </c>
      <c r="L1243">
        <f>VLOOKUP(E1243&amp;"*",state_latlong_lookup!$A$1:$D$56,4,FALSE)</f>
        <v>-93.919600000000003</v>
      </c>
      <c r="M1243">
        <v>200</v>
      </c>
      <c r="N1243" t="str">
        <f t="shared" si="38"/>
        <v>Republican</v>
      </c>
      <c r="O1243" t="s">
        <v>583</v>
      </c>
      <c r="P1243">
        <v>0.36799999999999999</v>
      </c>
      <c r="Q1243">
        <v>2970000</v>
      </c>
      <c r="R1243" t="s">
        <v>1411</v>
      </c>
    </row>
    <row r="1244" spans="1:18">
      <c r="A1244">
        <v>103</v>
      </c>
      <c r="B1244">
        <f>VLOOKUP(A1244,year_congress_lookup!$A$1:$B$10,2)</f>
        <v>1994</v>
      </c>
      <c r="C1244">
        <v>14458</v>
      </c>
      <c r="D1244" s="1" t="s">
        <v>1790</v>
      </c>
      <c r="E1244" t="s">
        <v>98</v>
      </c>
      <c r="F1244" t="str">
        <f>VLOOKUP(E1244&amp;"*",state_latlong_lookup!$A$1:$D$56,2,FALSE)</f>
        <v>MN</v>
      </c>
      <c r="G1244" t="str">
        <f>VLOOKUP(E1244&amp;"*",state_latlong_lookup!$A$1:$D$56,1,FALSE)</f>
        <v>MINNESOTA</v>
      </c>
      <c r="H1244" t="str">
        <f t="shared" si="39"/>
        <v>103_MN_04</v>
      </c>
      <c r="I1244">
        <f>IF(B1244=2012,IF(D1244="00",K1244,VLOOKUP(H1244,district_latlong_lookup!$A$1:$F$439,5,FALSE)),0)</f>
        <v>0</v>
      </c>
      <c r="J1244">
        <f>IF(B1244=2012,IF(D1244="00",L1244,VLOOKUP(H1244,district_latlong_lookup!$A$1:$F$439,6,FALSE)),0)</f>
        <v>0</v>
      </c>
      <c r="K1244">
        <f>VLOOKUP(E1244&amp;"*",state_latlong_lookup!$A$1:$D$56,3,FALSE)</f>
        <v>45.732599999999998</v>
      </c>
      <c r="L1244">
        <f>VLOOKUP(E1244&amp;"*",state_latlong_lookup!$A$1:$D$56,4,FALSE)</f>
        <v>-93.919600000000003</v>
      </c>
      <c r="M1244">
        <v>100</v>
      </c>
      <c r="N1244" t="str">
        <f t="shared" si="38"/>
        <v>Democrat</v>
      </c>
      <c r="O1244" t="s">
        <v>584</v>
      </c>
      <c r="P1244">
        <v>-0.49099999999999999</v>
      </c>
      <c r="Q1244">
        <v>0</v>
      </c>
      <c r="R1244" t="s">
        <v>1412</v>
      </c>
    </row>
    <row r="1245" spans="1:18">
      <c r="A1245">
        <v>103</v>
      </c>
      <c r="B1245">
        <f>VLOOKUP(A1245,year_congress_lookup!$A$1:$B$10,2)</f>
        <v>1994</v>
      </c>
      <c r="C1245">
        <v>14656</v>
      </c>
      <c r="D1245" s="1" t="s">
        <v>1791</v>
      </c>
      <c r="E1245" t="s">
        <v>98</v>
      </c>
      <c r="F1245" t="str">
        <f>VLOOKUP(E1245&amp;"*",state_latlong_lookup!$A$1:$D$56,2,FALSE)</f>
        <v>MN</v>
      </c>
      <c r="G1245" t="str">
        <f>VLOOKUP(E1245&amp;"*",state_latlong_lookup!$A$1:$D$56,1,FALSE)</f>
        <v>MINNESOTA</v>
      </c>
      <c r="H1245" t="str">
        <f t="shared" si="39"/>
        <v>103_MN_05</v>
      </c>
      <c r="I1245">
        <f>IF(B1245=2012,IF(D1245="00",K1245,VLOOKUP(H1245,district_latlong_lookup!$A$1:$F$439,5,FALSE)),0)</f>
        <v>0</v>
      </c>
      <c r="J1245">
        <f>IF(B1245=2012,IF(D1245="00",L1245,VLOOKUP(H1245,district_latlong_lookup!$A$1:$F$439,6,FALSE)),0)</f>
        <v>0</v>
      </c>
      <c r="K1245">
        <f>VLOOKUP(E1245&amp;"*",state_latlong_lookup!$A$1:$D$56,3,FALSE)</f>
        <v>45.732599999999998</v>
      </c>
      <c r="L1245">
        <f>VLOOKUP(E1245&amp;"*",state_latlong_lookup!$A$1:$D$56,4,FALSE)</f>
        <v>-93.919600000000003</v>
      </c>
      <c r="M1245">
        <v>100</v>
      </c>
      <c r="N1245" t="str">
        <f t="shared" si="38"/>
        <v>Democrat</v>
      </c>
      <c r="O1245" t="s">
        <v>585</v>
      </c>
      <c r="P1245">
        <v>-0.52600000000000002</v>
      </c>
      <c r="Q1245">
        <v>2305000</v>
      </c>
      <c r="R1245" t="s">
        <v>1413</v>
      </c>
    </row>
    <row r="1246" spans="1:18">
      <c r="A1246">
        <v>103</v>
      </c>
      <c r="B1246">
        <f>VLOOKUP(A1246,year_congress_lookup!$A$1:$B$10,2)</f>
        <v>1994</v>
      </c>
      <c r="C1246">
        <v>29367</v>
      </c>
      <c r="D1246" s="1" t="s">
        <v>1792</v>
      </c>
      <c r="E1246" t="s">
        <v>98</v>
      </c>
      <c r="F1246" t="str">
        <f>VLOOKUP(E1246&amp;"*",state_latlong_lookup!$A$1:$D$56,2,FALSE)</f>
        <v>MN</v>
      </c>
      <c r="G1246" t="str">
        <f>VLOOKUP(E1246&amp;"*",state_latlong_lookup!$A$1:$D$56,1,FALSE)</f>
        <v>MINNESOTA</v>
      </c>
      <c r="H1246" t="str">
        <f t="shared" si="39"/>
        <v>103_MN_06</v>
      </c>
      <c r="I1246">
        <f>IF(B1246=2012,IF(D1246="00",K1246,VLOOKUP(H1246,district_latlong_lookup!$A$1:$F$439,5,FALSE)),0)</f>
        <v>0</v>
      </c>
      <c r="J1246">
        <f>IF(B1246=2012,IF(D1246="00",L1246,VLOOKUP(H1246,district_latlong_lookup!$A$1:$F$439,6,FALSE)),0)</f>
        <v>0</v>
      </c>
      <c r="K1246">
        <f>VLOOKUP(E1246&amp;"*",state_latlong_lookup!$A$1:$D$56,3,FALSE)</f>
        <v>45.732599999999998</v>
      </c>
      <c r="L1246">
        <f>VLOOKUP(E1246&amp;"*",state_latlong_lookup!$A$1:$D$56,4,FALSE)</f>
        <v>-93.919600000000003</v>
      </c>
      <c r="M1246">
        <v>200</v>
      </c>
      <c r="N1246" t="str">
        <f t="shared" si="38"/>
        <v>Republican</v>
      </c>
      <c r="O1246" t="s">
        <v>304</v>
      </c>
      <c r="P1246">
        <v>0.55200000000000005</v>
      </c>
      <c r="Q1246">
        <v>1687000</v>
      </c>
      <c r="R1246" t="s">
        <v>1414</v>
      </c>
    </row>
    <row r="1247" spans="1:18">
      <c r="A1247">
        <v>103</v>
      </c>
      <c r="B1247">
        <f>VLOOKUP(A1247,year_congress_lookup!$A$1:$B$10,2)</f>
        <v>1994</v>
      </c>
      <c r="C1247">
        <v>29127</v>
      </c>
      <c r="D1247" s="1" t="s">
        <v>1793</v>
      </c>
      <c r="E1247" t="s">
        <v>98</v>
      </c>
      <c r="F1247" t="str">
        <f>VLOOKUP(E1247&amp;"*",state_latlong_lookup!$A$1:$D$56,2,FALSE)</f>
        <v>MN</v>
      </c>
      <c r="G1247" t="str">
        <f>VLOOKUP(E1247&amp;"*",state_latlong_lookup!$A$1:$D$56,1,FALSE)</f>
        <v>MINNESOTA</v>
      </c>
      <c r="H1247" t="str">
        <f t="shared" si="39"/>
        <v>103_MN_07</v>
      </c>
      <c r="I1247">
        <f>IF(B1247=2012,IF(D1247="00",K1247,VLOOKUP(H1247,district_latlong_lookup!$A$1:$F$439,5,FALSE)),0)</f>
        <v>0</v>
      </c>
      <c r="J1247">
        <f>IF(B1247=2012,IF(D1247="00",L1247,VLOOKUP(H1247,district_latlong_lookup!$A$1:$F$439,6,FALSE)),0)</f>
        <v>0</v>
      </c>
      <c r="K1247">
        <f>VLOOKUP(E1247&amp;"*",state_latlong_lookup!$A$1:$D$56,3,FALSE)</f>
        <v>45.732599999999998</v>
      </c>
      <c r="L1247">
        <f>VLOOKUP(E1247&amp;"*",state_latlong_lookup!$A$1:$D$56,4,FALSE)</f>
        <v>-93.919600000000003</v>
      </c>
      <c r="M1247">
        <v>100</v>
      </c>
      <c r="N1247" t="str">
        <f t="shared" si="38"/>
        <v>Democrat</v>
      </c>
      <c r="O1247" t="s">
        <v>586</v>
      </c>
      <c r="P1247">
        <v>-0.124</v>
      </c>
      <c r="Q1247">
        <v>611000</v>
      </c>
    </row>
    <row r="1248" spans="1:18">
      <c r="A1248">
        <v>103</v>
      </c>
      <c r="B1248">
        <f>VLOOKUP(A1248,year_congress_lookup!$A$1:$B$10,2)</f>
        <v>1994</v>
      </c>
      <c r="C1248">
        <v>14265</v>
      </c>
      <c r="D1248" s="1" t="s">
        <v>1795</v>
      </c>
      <c r="E1248" t="s">
        <v>98</v>
      </c>
      <c r="F1248" t="str">
        <f>VLOOKUP(E1248&amp;"*",state_latlong_lookup!$A$1:$D$56,2,FALSE)</f>
        <v>MN</v>
      </c>
      <c r="G1248" t="str">
        <f>VLOOKUP(E1248&amp;"*",state_latlong_lookup!$A$1:$D$56,1,FALSE)</f>
        <v>MINNESOTA</v>
      </c>
      <c r="H1248" t="str">
        <f t="shared" si="39"/>
        <v>103_MN_08</v>
      </c>
      <c r="I1248">
        <f>IF(B1248=2012,IF(D1248="00",K1248,VLOOKUP(H1248,district_latlong_lookup!$A$1:$F$439,5,FALSE)),0)</f>
        <v>0</v>
      </c>
      <c r="J1248">
        <f>IF(B1248=2012,IF(D1248="00",L1248,VLOOKUP(H1248,district_latlong_lookup!$A$1:$F$439,6,FALSE)),0)</f>
        <v>0</v>
      </c>
      <c r="K1248">
        <f>VLOOKUP(E1248&amp;"*",state_latlong_lookup!$A$1:$D$56,3,FALSE)</f>
        <v>45.732599999999998</v>
      </c>
      <c r="L1248">
        <f>VLOOKUP(E1248&amp;"*",state_latlong_lookup!$A$1:$D$56,4,FALSE)</f>
        <v>-93.919600000000003</v>
      </c>
      <c r="M1248">
        <v>100</v>
      </c>
      <c r="N1248" t="str">
        <f t="shared" si="38"/>
        <v>Democrat</v>
      </c>
      <c r="O1248" t="s">
        <v>587</v>
      </c>
      <c r="P1248">
        <v>-0.54400000000000004</v>
      </c>
      <c r="Q1248">
        <v>611000</v>
      </c>
    </row>
    <row r="1249" spans="1:18">
      <c r="A1249">
        <v>103</v>
      </c>
      <c r="B1249">
        <f>VLOOKUP(A1249,year_congress_lookup!$A$1:$B$10,2)</f>
        <v>1994</v>
      </c>
      <c r="C1249">
        <v>10075</v>
      </c>
      <c r="D1249" s="1" t="s">
        <v>1787</v>
      </c>
      <c r="E1249" t="s">
        <v>47</v>
      </c>
      <c r="F1249" t="str">
        <f>VLOOKUP(E1249&amp;"*",state_latlong_lookup!$A$1:$D$56,2,FALSE)</f>
        <v>MS</v>
      </c>
      <c r="G1249" t="str">
        <f>VLOOKUP(E1249&amp;"*",state_latlong_lookup!$A$1:$D$56,1,FALSE)</f>
        <v>MISSISSIPPI</v>
      </c>
      <c r="H1249" t="str">
        <f t="shared" si="39"/>
        <v>103_MS_01</v>
      </c>
      <c r="I1249">
        <f>IF(B1249=2012,IF(D1249="00",K1249,VLOOKUP(H1249,district_latlong_lookup!$A$1:$F$439,5,FALSE)),0)</f>
        <v>0</v>
      </c>
      <c r="J1249">
        <f>IF(B1249=2012,IF(D1249="00",L1249,VLOOKUP(H1249,district_latlong_lookup!$A$1:$F$439,6,FALSE)),0)</f>
        <v>0</v>
      </c>
      <c r="K1249">
        <f>VLOOKUP(E1249&amp;"*",state_latlong_lookup!$A$1:$D$56,3,FALSE)</f>
        <v>32.767299999999999</v>
      </c>
      <c r="L1249">
        <f>VLOOKUP(E1249&amp;"*",state_latlong_lookup!$A$1:$D$56,4,FALSE)</f>
        <v>-89.681200000000004</v>
      </c>
      <c r="M1249">
        <v>100</v>
      </c>
      <c r="N1249" t="str">
        <f t="shared" si="38"/>
        <v>Democrat</v>
      </c>
      <c r="O1249" t="s">
        <v>588</v>
      </c>
      <c r="P1249">
        <v>-0.33800000000000002</v>
      </c>
      <c r="Q1249">
        <v>3114000</v>
      </c>
      <c r="R1249" t="s">
        <v>1415</v>
      </c>
    </row>
    <row r="1250" spans="1:18">
      <c r="A1250">
        <v>103</v>
      </c>
      <c r="B1250">
        <f>VLOOKUP(A1250,year_congress_lookup!$A$1:$B$10,2)</f>
        <v>1994</v>
      </c>
      <c r="C1250">
        <v>29368</v>
      </c>
      <c r="D1250" s="1" t="s">
        <v>1788</v>
      </c>
      <c r="E1250" t="s">
        <v>47</v>
      </c>
      <c r="F1250" t="str">
        <f>VLOOKUP(E1250&amp;"*",state_latlong_lookup!$A$1:$D$56,2,FALSE)</f>
        <v>MS</v>
      </c>
      <c r="G1250" t="str">
        <f>VLOOKUP(E1250&amp;"*",state_latlong_lookup!$A$1:$D$56,1,FALSE)</f>
        <v>MISSISSIPPI</v>
      </c>
      <c r="H1250" t="str">
        <f t="shared" si="39"/>
        <v>103_MS_02</v>
      </c>
      <c r="I1250">
        <f>IF(B1250=2012,IF(D1250="00",K1250,VLOOKUP(H1250,district_latlong_lookup!$A$1:$F$439,5,FALSE)),0)</f>
        <v>0</v>
      </c>
      <c r="J1250">
        <f>IF(B1250=2012,IF(D1250="00",L1250,VLOOKUP(H1250,district_latlong_lookup!$A$1:$F$439,6,FALSE)),0)</f>
        <v>0</v>
      </c>
      <c r="K1250">
        <f>VLOOKUP(E1250&amp;"*",state_latlong_lookup!$A$1:$D$56,3,FALSE)</f>
        <v>32.767299999999999</v>
      </c>
      <c r="L1250">
        <f>VLOOKUP(E1250&amp;"*",state_latlong_lookup!$A$1:$D$56,4,FALSE)</f>
        <v>-89.681200000000004</v>
      </c>
      <c r="M1250">
        <v>100</v>
      </c>
      <c r="N1250" t="str">
        <f t="shared" si="38"/>
        <v>Democrat</v>
      </c>
      <c r="O1250" t="s">
        <v>44</v>
      </c>
      <c r="P1250">
        <v>-0.54600000000000004</v>
      </c>
      <c r="Q1250">
        <v>0</v>
      </c>
      <c r="R1250" t="s">
        <v>1416</v>
      </c>
    </row>
    <row r="1251" spans="1:18">
      <c r="A1251">
        <v>103</v>
      </c>
      <c r="B1251">
        <f>VLOOKUP(A1251,year_congress_lookup!$A$1:$B$10,2)</f>
        <v>1994</v>
      </c>
      <c r="C1251">
        <v>11035</v>
      </c>
      <c r="D1251" s="1" t="s">
        <v>1789</v>
      </c>
      <c r="E1251" t="s">
        <v>47</v>
      </c>
      <c r="F1251" t="str">
        <f>VLOOKUP(E1251&amp;"*",state_latlong_lookup!$A$1:$D$56,2,FALSE)</f>
        <v>MS</v>
      </c>
      <c r="G1251" t="str">
        <f>VLOOKUP(E1251&amp;"*",state_latlong_lookup!$A$1:$D$56,1,FALSE)</f>
        <v>MISSISSIPPI</v>
      </c>
      <c r="H1251" t="str">
        <f t="shared" si="39"/>
        <v>103_MS_03</v>
      </c>
      <c r="I1251">
        <f>IF(B1251=2012,IF(D1251="00",K1251,VLOOKUP(H1251,district_latlong_lookup!$A$1:$F$439,5,FALSE)),0)</f>
        <v>0</v>
      </c>
      <c r="J1251">
        <f>IF(B1251=2012,IF(D1251="00",L1251,VLOOKUP(H1251,district_latlong_lookup!$A$1:$F$439,6,FALSE)),0)</f>
        <v>0</v>
      </c>
      <c r="K1251">
        <f>VLOOKUP(E1251&amp;"*",state_latlong_lookup!$A$1:$D$56,3,FALSE)</f>
        <v>32.767299999999999</v>
      </c>
      <c r="L1251">
        <f>VLOOKUP(E1251&amp;"*",state_latlong_lookup!$A$1:$D$56,4,FALSE)</f>
        <v>-89.681200000000004</v>
      </c>
      <c r="M1251">
        <v>100</v>
      </c>
      <c r="N1251" t="str">
        <f t="shared" si="38"/>
        <v>Democrat</v>
      </c>
      <c r="O1251" t="s">
        <v>589</v>
      </c>
      <c r="P1251">
        <v>-6.6000000000000003E-2</v>
      </c>
      <c r="Q1251">
        <v>0</v>
      </c>
      <c r="R1251" t="s">
        <v>1417</v>
      </c>
    </row>
    <row r="1252" spans="1:18">
      <c r="A1252">
        <v>103</v>
      </c>
      <c r="B1252">
        <f>VLOOKUP(A1252,year_congress_lookup!$A$1:$B$10,2)</f>
        <v>1994</v>
      </c>
      <c r="C1252">
        <v>15617</v>
      </c>
      <c r="D1252" s="1" t="s">
        <v>1790</v>
      </c>
      <c r="E1252" t="s">
        <v>47</v>
      </c>
      <c r="F1252" t="str">
        <f>VLOOKUP(E1252&amp;"*",state_latlong_lookup!$A$1:$D$56,2,FALSE)</f>
        <v>MS</v>
      </c>
      <c r="G1252" t="str">
        <f>VLOOKUP(E1252&amp;"*",state_latlong_lookup!$A$1:$D$56,1,FALSE)</f>
        <v>MISSISSIPPI</v>
      </c>
      <c r="H1252" t="str">
        <f t="shared" si="39"/>
        <v>103_MS_04</v>
      </c>
      <c r="I1252">
        <f>IF(B1252=2012,IF(D1252="00",K1252,VLOOKUP(H1252,district_latlong_lookup!$A$1:$F$439,5,FALSE)),0)</f>
        <v>0</v>
      </c>
      <c r="J1252">
        <f>IF(B1252=2012,IF(D1252="00",L1252,VLOOKUP(H1252,district_latlong_lookup!$A$1:$F$439,6,FALSE)),0)</f>
        <v>0</v>
      </c>
      <c r="K1252">
        <f>VLOOKUP(E1252&amp;"*",state_latlong_lookup!$A$1:$D$56,3,FALSE)</f>
        <v>32.767299999999999</v>
      </c>
      <c r="L1252">
        <f>VLOOKUP(E1252&amp;"*",state_latlong_lookup!$A$1:$D$56,4,FALSE)</f>
        <v>-89.681200000000004</v>
      </c>
      <c r="M1252">
        <v>100</v>
      </c>
      <c r="N1252" t="str">
        <f t="shared" si="38"/>
        <v>Democrat</v>
      </c>
      <c r="O1252" t="s">
        <v>69</v>
      </c>
      <c r="P1252">
        <v>3.5000000000000003E-2</v>
      </c>
      <c r="Q1252">
        <v>1026000</v>
      </c>
      <c r="R1252" t="s">
        <v>1418</v>
      </c>
    </row>
    <row r="1253" spans="1:18">
      <c r="A1253">
        <v>103</v>
      </c>
      <c r="B1253">
        <f>VLOOKUP(A1253,year_congress_lookup!$A$1:$B$10,2)</f>
        <v>1994</v>
      </c>
      <c r="C1253">
        <v>15637</v>
      </c>
      <c r="D1253" s="1" t="s">
        <v>1791</v>
      </c>
      <c r="E1253" t="s">
        <v>47</v>
      </c>
      <c r="F1253" t="str">
        <f>VLOOKUP(E1253&amp;"*",state_latlong_lookup!$A$1:$D$56,2,FALSE)</f>
        <v>MS</v>
      </c>
      <c r="G1253" t="str">
        <f>VLOOKUP(E1253&amp;"*",state_latlong_lookup!$A$1:$D$56,1,FALSE)</f>
        <v>MISSISSIPPI</v>
      </c>
      <c r="H1253" t="str">
        <f t="shared" si="39"/>
        <v>103_MS_05</v>
      </c>
      <c r="I1253">
        <f>IF(B1253=2012,IF(D1253="00",K1253,VLOOKUP(H1253,district_latlong_lookup!$A$1:$F$439,5,FALSE)),0)</f>
        <v>0</v>
      </c>
      <c r="J1253">
        <f>IF(B1253=2012,IF(D1253="00",L1253,VLOOKUP(H1253,district_latlong_lookup!$A$1:$F$439,6,FALSE)),0)</f>
        <v>0</v>
      </c>
      <c r="K1253">
        <f>VLOOKUP(E1253&amp;"*",state_latlong_lookup!$A$1:$D$56,3,FALSE)</f>
        <v>32.767299999999999</v>
      </c>
      <c r="L1253">
        <f>VLOOKUP(E1253&amp;"*",state_latlong_lookup!$A$1:$D$56,4,FALSE)</f>
        <v>-89.681200000000004</v>
      </c>
      <c r="M1253">
        <v>100</v>
      </c>
      <c r="N1253" t="str">
        <f t="shared" si="38"/>
        <v>Democrat</v>
      </c>
      <c r="O1253" t="s">
        <v>590</v>
      </c>
      <c r="P1253">
        <v>2.1000000000000001E-2</v>
      </c>
      <c r="Q1253">
        <v>2861000</v>
      </c>
      <c r="R1253" t="s">
        <v>1419</v>
      </c>
    </row>
    <row r="1254" spans="1:18">
      <c r="A1254">
        <v>103</v>
      </c>
      <c r="B1254">
        <f>VLOOKUP(A1254,year_congress_lookup!$A$1:$B$10,2)</f>
        <v>1994</v>
      </c>
      <c r="C1254">
        <v>12009</v>
      </c>
      <c r="D1254" s="1" t="s">
        <v>1787</v>
      </c>
      <c r="E1254" t="s">
        <v>51</v>
      </c>
      <c r="F1254" t="str">
        <f>VLOOKUP(E1254&amp;"*",state_latlong_lookup!$A$1:$D$56,2,FALSE)</f>
        <v>MO</v>
      </c>
      <c r="G1254" t="str">
        <f>VLOOKUP(E1254&amp;"*",state_latlong_lookup!$A$1:$D$56,1,FALSE)</f>
        <v>MISSOURI</v>
      </c>
      <c r="H1254" t="str">
        <f t="shared" si="39"/>
        <v>103_MO_01</v>
      </c>
      <c r="I1254">
        <f>IF(B1254=2012,IF(D1254="00",K1254,VLOOKUP(H1254,district_latlong_lookup!$A$1:$F$439,5,FALSE)),0)</f>
        <v>0</v>
      </c>
      <c r="J1254">
        <f>IF(B1254=2012,IF(D1254="00",L1254,VLOOKUP(H1254,district_latlong_lookup!$A$1:$F$439,6,FALSE)),0)</f>
        <v>0</v>
      </c>
      <c r="K1254">
        <f>VLOOKUP(E1254&amp;"*",state_latlong_lookup!$A$1:$D$56,3,FALSE)</f>
        <v>38.462299999999999</v>
      </c>
      <c r="L1254">
        <f>VLOOKUP(E1254&amp;"*",state_latlong_lookup!$A$1:$D$56,4,FALSE)</f>
        <v>-92.302000000000007</v>
      </c>
      <c r="M1254">
        <v>100</v>
      </c>
      <c r="N1254" t="str">
        <f t="shared" si="38"/>
        <v>Democrat</v>
      </c>
      <c r="O1254" t="s">
        <v>59</v>
      </c>
      <c r="P1254">
        <v>-0.57599999999999996</v>
      </c>
      <c r="Q1254">
        <v>1869000</v>
      </c>
      <c r="R1254" t="s">
        <v>1420</v>
      </c>
    </row>
    <row r="1255" spans="1:18">
      <c r="A1255">
        <v>103</v>
      </c>
      <c r="B1255">
        <f>VLOOKUP(A1255,year_congress_lookup!$A$1:$B$10,2)</f>
        <v>1994</v>
      </c>
      <c r="C1255">
        <v>29369</v>
      </c>
      <c r="D1255" s="1" t="s">
        <v>1788</v>
      </c>
      <c r="E1255" t="s">
        <v>51</v>
      </c>
      <c r="F1255" t="str">
        <f>VLOOKUP(E1255&amp;"*",state_latlong_lookup!$A$1:$D$56,2,FALSE)</f>
        <v>MO</v>
      </c>
      <c r="G1255" t="str">
        <f>VLOOKUP(E1255&amp;"*",state_latlong_lookup!$A$1:$D$56,1,FALSE)</f>
        <v>MISSOURI</v>
      </c>
      <c r="H1255" t="str">
        <f t="shared" si="39"/>
        <v>103_MO_02</v>
      </c>
      <c r="I1255">
        <f>IF(B1255=2012,IF(D1255="00",K1255,VLOOKUP(H1255,district_latlong_lookup!$A$1:$F$439,5,FALSE)),0)</f>
        <v>0</v>
      </c>
      <c r="J1255">
        <f>IF(B1255=2012,IF(D1255="00",L1255,VLOOKUP(H1255,district_latlong_lookup!$A$1:$F$439,6,FALSE)),0)</f>
        <v>0</v>
      </c>
      <c r="K1255">
        <f>VLOOKUP(E1255&amp;"*",state_latlong_lookup!$A$1:$D$56,3,FALSE)</f>
        <v>38.462299999999999</v>
      </c>
      <c r="L1255">
        <f>VLOOKUP(E1255&amp;"*",state_latlong_lookup!$A$1:$D$56,4,FALSE)</f>
        <v>-92.302000000000007</v>
      </c>
      <c r="M1255">
        <v>200</v>
      </c>
      <c r="N1255" t="str">
        <f t="shared" si="38"/>
        <v>Republican</v>
      </c>
      <c r="O1255" t="s">
        <v>352</v>
      </c>
      <c r="P1255">
        <v>0.47399999999999998</v>
      </c>
      <c r="Q1255">
        <v>927000</v>
      </c>
    </row>
    <row r="1256" spans="1:18">
      <c r="A1256">
        <v>103</v>
      </c>
      <c r="B1256">
        <f>VLOOKUP(A1256,year_congress_lookup!$A$1:$B$10,2)</f>
        <v>1994</v>
      </c>
      <c r="C1256">
        <v>14421</v>
      </c>
      <c r="D1256" s="1" t="s">
        <v>1789</v>
      </c>
      <c r="E1256" t="s">
        <v>51</v>
      </c>
      <c r="F1256" t="str">
        <f>VLOOKUP(E1256&amp;"*",state_latlong_lookup!$A$1:$D$56,2,FALSE)</f>
        <v>MO</v>
      </c>
      <c r="G1256" t="str">
        <f>VLOOKUP(E1256&amp;"*",state_latlong_lookup!$A$1:$D$56,1,FALSE)</f>
        <v>MISSOURI</v>
      </c>
      <c r="H1256" t="str">
        <f t="shared" si="39"/>
        <v>103_MO_03</v>
      </c>
      <c r="I1256">
        <f>IF(B1256=2012,IF(D1256="00",K1256,VLOOKUP(H1256,district_latlong_lookup!$A$1:$F$439,5,FALSE)),0)</f>
        <v>0</v>
      </c>
      <c r="J1256">
        <f>IF(B1256=2012,IF(D1256="00",L1256,VLOOKUP(H1256,district_latlong_lookup!$A$1:$F$439,6,FALSE)),0)</f>
        <v>0</v>
      </c>
      <c r="K1256">
        <f>VLOOKUP(E1256&amp;"*",state_latlong_lookup!$A$1:$D$56,3,FALSE)</f>
        <v>38.462299999999999</v>
      </c>
      <c r="L1256">
        <f>VLOOKUP(E1256&amp;"*",state_latlong_lookup!$A$1:$D$56,4,FALSE)</f>
        <v>-92.302000000000007</v>
      </c>
      <c r="M1256">
        <v>100</v>
      </c>
      <c r="N1256" t="str">
        <f t="shared" si="38"/>
        <v>Democrat</v>
      </c>
      <c r="O1256" t="s">
        <v>591</v>
      </c>
      <c r="P1256">
        <v>-0.43099999999999999</v>
      </c>
      <c r="Q1256">
        <v>1997000</v>
      </c>
      <c r="R1256" t="s">
        <v>1421</v>
      </c>
    </row>
    <row r="1257" spans="1:18">
      <c r="A1257">
        <v>103</v>
      </c>
      <c r="B1257">
        <f>VLOOKUP(A1257,year_congress_lookup!$A$1:$B$10,2)</f>
        <v>1994</v>
      </c>
      <c r="C1257">
        <v>14451</v>
      </c>
      <c r="D1257" s="1" t="s">
        <v>1790</v>
      </c>
      <c r="E1257" t="s">
        <v>51</v>
      </c>
      <c r="F1257" t="str">
        <f>VLOOKUP(E1257&amp;"*",state_latlong_lookup!$A$1:$D$56,2,FALSE)</f>
        <v>MO</v>
      </c>
      <c r="G1257" t="str">
        <f>VLOOKUP(E1257&amp;"*",state_latlong_lookup!$A$1:$D$56,1,FALSE)</f>
        <v>MISSOURI</v>
      </c>
      <c r="H1257" t="str">
        <f t="shared" si="39"/>
        <v>103_MO_04</v>
      </c>
      <c r="I1257">
        <f>IF(B1257=2012,IF(D1257="00",K1257,VLOOKUP(H1257,district_latlong_lookup!$A$1:$F$439,5,FALSE)),0)</f>
        <v>0</v>
      </c>
      <c r="J1257">
        <f>IF(B1257=2012,IF(D1257="00",L1257,VLOOKUP(H1257,district_latlong_lookup!$A$1:$F$439,6,FALSE)),0)</f>
        <v>0</v>
      </c>
      <c r="K1257">
        <f>VLOOKUP(E1257&amp;"*",state_latlong_lookup!$A$1:$D$56,3,FALSE)</f>
        <v>38.462299999999999</v>
      </c>
      <c r="L1257">
        <f>VLOOKUP(E1257&amp;"*",state_latlong_lookup!$A$1:$D$56,4,FALSE)</f>
        <v>-92.302000000000007</v>
      </c>
      <c r="M1257">
        <v>100</v>
      </c>
      <c r="N1257" t="str">
        <f t="shared" si="38"/>
        <v>Democrat</v>
      </c>
      <c r="O1257" t="s">
        <v>592</v>
      </c>
      <c r="P1257">
        <v>-0.154</v>
      </c>
      <c r="Q1257">
        <v>0</v>
      </c>
      <c r="R1257" t="s">
        <v>1422</v>
      </c>
    </row>
    <row r="1258" spans="1:18">
      <c r="A1258">
        <v>103</v>
      </c>
      <c r="B1258">
        <f>VLOOKUP(A1258,year_congress_lookup!$A$1:$B$10,2)</f>
        <v>1994</v>
      </c>
      <c r="C1258">
        <v>15076</v>
      </c>
      <c r="D1258" s="1" t="s">
        <v>1791</v>
      </c>
      <c r="E1258" t="s">
        <v>51</v>
      </c>
      <c r="F1258" t="str">
        <f>VLOOKUP(E1258&amp;"*",state_latlong_lookup!$A$1:$D$56,2,FALSE)</f>
        <v>MO</v>
      </c>
      <c r="G1258" t="str">
        <f>VLOOKUP(E1258&amp;"*",state_latlong_lookup!$A$1:$D$56,1,FALSE)</f>
        <v>MISSOURI</v>
      </c>
      <c r="H1258" t="str">
        <f t="shared" si="39"/>
        <v>103_MO_05</v>
      </c>
      <c r="I1258">
        <f>IF(B1258=2012,IF(D1258="00",K1258,VLOOKUP(H1258,district_latlong_lookup!$A$1:$F$439,5,FALSE)),0)</f>
        <v>0</v>
      </c>
      <c r="J1258">
        <f>IF(B1258=2012,IF(D1258="00",L1258,VLOOKUP(H1258,district_latlong_lookup!$A$1:$F$439,6,FALSE)),0)</f>
        <v>0</v>
      </c>
      <c r="K1258">
        <f>VLOOKUP(E1258&amp;"*",state_latlong_lookup!$A$1:$D$56,3,FALSE)</f>
        <v>38.462299999999999</v>
      </c>
      <c r="L1258">
        <f>VLOOKUP(E1258&amp;"*",state_latlong_lookup!$A$1:$D$56,4,FALSE)</f>
        <v>-92.302000000000007</v>
      </c>
      <c r="M1258">
        <v>100</v>
      </c>
      <c r="N1258" t="str">
        <f t="shared" si="38"/>
        <v>Democrat</v>
      </c>
      <c r="O1258" t="s">
        <v>593</v>
      </c>
      <c r="P1258">
        <v>-0.441</v>
      </c>
      <c r="Q1258">
        <v>1440000</v>
      </c>
      <c r="R1258" t="s">
        <v>1423</v>
      </c>
    </row>
    <row r="1259" spans="1:18">
      <c r="A1259">
        <v>103</v>
      </c>
      <c r="B1259">
        <f>VLOOKUP(A1259,year_congress_lookup!$A$1:$B$10,2)</f>
        <v>1994</v>
      </c>
      <c r="C1259">
        <v>29370</v>
      </c>
      <c r="D1259" s="1" t="s">
        <v>1792</v>
      </c>
      <c r="E1259" t="s">
        <v>51</v>
      </c>
      <c r="F1259" t="str">
        <f>VLOOKUP(E1259&amp;"*",state_latlong_lookup!$A$1:$D$56,2,FALSE)</f>
        <v>MO</v>
      </c>
      <c r="G1259" t="str">
        <f>VLOOKUP(E1259&amp;"*",state_latlong_lookup!$A$1:$D$56,1,FALSE)</f>
        <v>MISSOURI</v>
      </c>
      <c r="H1259" t="str">
        <f t="shared" si="39"/>
        <v>103_MO_06</v>
      </c>
      <c r="I1259">
        <f>IF(B1259=2012,IF(D1259="00",K1259,VLOOKUP(H1259,district_latlong_lookup!$A$1:$F$439,5,FALSE)),0)</f>
        <v>0</v>
      </c>
      <c r="J1259">
        <f>IF(B1259=2012,IF(D1259="00",L1259,VLOOKUP(H1259,district_latlong_lookup!$A$1:$F$439,6,FALSE)),0)</f>
        <v>0</v>
      </c>
      <c r="K1259">
        <f>VLOOKUP(E1259&amp;"*",state_latlong_lookup!$A$1:$D$56,3,FALSE)</f>
        <v>38.462299999999999</v>
      </c>
      <c r="L1259">
        <f>VLOOKUP(E1259&amp;"*",state_latlong_lookup!$A$1:$D$56,4,FALSE)</f>
        <v>-92.302000000000007</v>
      </c>
      <c r="M1259">
        <v>100</v>
      </c>
      <c r="N1259" t="str">
        <f t="shared" si="38"/>
        <v>Democrat</v>
      </c>
      <c r="O1259" t="s">
        <v>594</v>
      </c>
      <c r="P1259">
        <v>-0.182</v>
      </c>
      <c r="Q1259">
        <v>1470000</v>
      </c>
      <c r="R1259" t="s">
        <v>1424</v>
      </c>
    </row>
    <row r="1260" spans="1:18">
      <c r="A1260">
        <v>103</v>
      </c>
      <c r="B1260">
        <f>VLOOKUP(A1260,year_congress_lookup!$A$1:$B$10,2)</f>
        <v>1994</v>
      </c>
      <c r="C1260">
        <v>15606</v>
      </c>
      <c r="D1260" s="1" t="s">
        <v>1793</v>
      </c>
      <c r="E1260" t="s">
        <v>51</v>
      </c>
      <c r="F1260" t="str">
        <f>VLOOKUP(E1260&amp;"*",state_latlong_lookup!$A$1:$D$56,2,FALSE)</f>
        <v>MO</v>
      </c>
      <c r="G1260" t="str">
        <f>VLOOKUP(E1260&amp;"*",state_latlong_lookup!$A$1:$D$56,1,FALSE)</f>
        <v>MISSOURI</v>
      </c>
      <c r="H1260" t="str">
        <f t="shared" si="39"/>
        <v>103_MO_07</v>
      </c>
      <c r="I1260">
        <f>IF(B1260=2012,IF(D1260="00",K1260,VLOOKUP(H1260,district_latlong_lookup!$A$1:$F$439,5,FALSE)),0)</f>
        <v>0</v>
      </c>
      <c r="J1260">
        <f>IF(B1260=2012,IF(D1260="00",L1260,VLOOKUP(H1260,district_latlong_lookup!$A$1:$F$439,6,FALSE)),0)</f>
        <v>0</v>
      </c>
      <c r="K1260">
        <f>VLOOKUP(E1260&amp;"*",state_latlong_lookup!$A$1:$D$56,3,FALSE)</f>
        <v>38.462299999999999</v>
      </c>
      <c r="L1260">
        <f>VLOOKUP(E1260&amp;"*",state_latlong_lookup!$A$1:$D$56,4,FALSE)</f>
        <v>-92.302000000000007</v>
      </c>
      <c r="M1260">
        <v>200</v>
      </c>
      <c r="N1260" t="str">
        <f t="shared" si="38"/>
        <v>Republican</v>
      </c>
      <c r="O1260" t="s">
        <v>595</v>
      </c>
      <c r="P1260">
        <v>0.79300000000000004</v>
      </c>
      <c r="Q1260">
        <v>1552000</v>
      </c>
      <c r="R1260" t="s">
        <v>1425</v>
      </c>
    </row>
    <row r="1261" spans="1:18">
      <c r="A1261">
        <v>103</v>
      </c>
      <c r="B1261">
        <f>VLOOKUP(A1261,year_congress_lookup!$A$1:$B$10,2)</f>
        <v>1994</v>
      </c>
      <c r="C1261">
        <v>14819</v>
      </c>
      <c r="D1261" s="1" t="s">
        <v>1795</v>
      </c>
      <c r="E1261" t="s">
        <v>51</v>
      </c>
      <c r="F1261" t="str">
        <f>VLOOKUP(E1261&amp;"*",state_latlong_lookup!$A$1:$D$56,2,FALSE)</f>
        <v>MO</v>
      </c>
      <c r="G1261" t="str">
        <f>VLOOKUP(E1261&amp;"*",state_latlong_lookup!$A$1:$D$56,1,FALSE)</f>
        <v>MISSOURI</v>
      </c>
      <c r="H1261" t="str">
        <f t="shared" si="39"/>
        <v>103_MO_08</v>
      </c>
      <c r="I1261">
        <f>IF(B1261=2012,IF(D1261="00",K1261,VLOOKUP(H1261,district_latlong_lookup!$A$1:$F$439,5,FALSE)),0)</f>
        <v>0</v>
      </c>
      <c r="J1261">
        <f>IF(B1261=2012,IF(D1261="00",L1261,VLOOKUP(H1261,district_latlong_lookup!$A$1:$F$439,6,FALSE)),0)</f>
        <v>0</v>
      </c>
      <c r="K1261">
        <f>VLOOKUP(E1261&amp;"*",state_latlong_lookup!$A$1:$D$56,3,FALSE)</f>
        <v>38.462299999999999</v>
      </c>
      <c r="L1261">
        <f>VLOOKUP(E1261&amp;"*",state_latlong_lookup!$A$1:$D$56,4,FALSE)</f>
        <v>-92.302000000000007</v>
      </c>
      <c r="M1261">
        <v>200</v>
      </c>
      <c r="N1261" t="str">
        <f t="shared" si="38"/>
        <v>Republican</v>
      </c>
      <c r="O1261" t="s">
        <v>596</v>
      </c>
      <c r="P1261">
        <v>0.33400000000000002</v>
      </c>
      <c r="Q1261">
        <v>601000</v>
      </c>
      <c r="R1261" t="s">
        <v>1426</v>
      </c>
    </row>
    <row r="1262" spans="1:18">
      <c r="A1262">
        <v>103</v>
      </c>
      <c r="B1262">
        <f>VLOOKUP(A1262,year_congress_lookup!$A$1:$B$10,2)</f>
        <v>1994</v>
      </c>
      <c r="C1262">
        <v>14459</v>
      </c>
      <c r="D1262" s="1" t="s">
        <v>1796</v>
      </c>
      <c r="E1262" t="s">
        <v>51</v>
      </c>
      <c r="F1262" t="str">
        <f>VLOOKUP(E1262&amp;"*",state_latlong_lookup!$A$1:$D$56,2,FALSE)</f>
        <v>MO</v>
      </c>
      <c r="G1262" t="str">
        <f>VLOOKUP(E1262&amp;"*",state_latlong_lookup!$A$1:$D$56,1,FALSE)</f>
        <v>MISSOURI</v>
      </c>
      <c r="H1262" t="str">
        <f t="shared" si="39"/>
        <v>103_MO_09</v>
      </c>
      <c r="I1262">
        <f>IF(B1262=2012,IF(D1262="00",K1262,VLOOKUP(H1262,district_latlong_lookup!$A$1:$F$439,5,FALSE)),0)</f>
        <v>0</v>
      </c>
      <c r="J1262">
        <f>IF(B1262=2012,IF(D1262="00",L1262,VLOOKUP(H1262,district_latlong_lookup!$A$1:$F$439,6,FALSE)),0)</f>
        <v>0</v>
      </c>
      <c r="K1262">
        <f>VLOOKUP(E1262&amp;"*",state_latlong_lookup!$A$1:$D$56,3,FALSE)</f>
        <v>38.462299999999999</v>
      </c>
      <c r="L1262">
        <f>VLOOKUP(E1262&amp;"*",state_latlong_lookup!$A$1:$D$56,4,FALSE)</f>
        <v>-92.302000000000007</v>
      </c>
      <c r="M1262">
        <v>100</v>
      </c>
      <c r="N1262" t="str">
        <f t="shared" si="38"/>
        <v>Democrat</v>
      </c>
      <c r="O1262" t="s">
        <v>597</v>
      </c>
      <c r="P1262">
        <v>-0.23599999999999999</v>
      </c>
      <c r="Q1262">
        <v>2811000</v>
      </c>
      <c r="R1262" t="s">
        <v>1427</v>
      </c>
    </row>
    <row r="1263" spans="1:18">
      <c r="A1263">
        <v>103</v>
      </c>
      <c r="B1263">
        <f>VLOOKUP(A1263,year_congress_lookup!$A$1:$B$10,2)</f>
        <v>1994</v>
      </c>
      <c r="C1263">
        <v>14672</v>
      </c>
      <c r="D1263" s="1" t="s">
        <v>1787</v>
      </c>
      <c r="E1263" t="s">
        <v>127</v>
      </c>
      <c r="F1263" t="str">
        <f>VLOOKUP(E1263&amp;"*",state_latlong_lookup!$A$1:$D$56,2,FALSE)</f>
        <v>MT</v>
      </c>
      <c r="G1263" t="str">
        <f>VLOOKUP(E1263&amp;"*",state_latlong_lookup!$A$1:$D$56,1,FALSE)</f>
        <v>MONTANA</v>
      </c>
      <c r="H1263" t="str">
        <f t="shared" si="39"/>
        <v>103_MT_01</v>
      </c>
      <c r="I1263">
        <f>IF(B1263=2012,IF(D1263="00",K1263,VLOOKUP(H1263,district_latlong_lookup!$A$1:$F$439,5,FALSE)),0)</f>
        <v>0</v>
      </c>
      <c r="J1263">
        <f>IF(B1263=2012,IF(D1263="00",L1263,VLOOKUP(H1263,district_latlong_lookup!$A$1:$F$439,6,FALSE)),0)</f>
        <v>0</v>
      </c>
      <c r="K1263">
        <f>VLOOKUP(E1263&amp;"*",state_latlong_lookup!$A$1:$D$56,3,FALSE)</f>
        <v>46.904800000000002</v>
      </c>
      <c r="L1263">
        <f>VLOOKUP(E1263&amp;"*",state_latlong_lookup!$A$1:$D$56,4,FALSE)</f>
        <v>-110.3261</v>
      </c>
      <c r="M1263">
        <v>100</v>
      </c>
      <c r="N1263" t="str">
        <f t="shared" si="38"/>
        <v>Democrat</v>
      </c>
      <c r="O1263" t="s">
        <v>598</v>
      </c>
      <c r="P1263">
        <v>-0.32600000000000001</v>
      </c>
      <c r="Q1263">
        <v>1561000</v>
      </c>
      <c r="R1263" t="s">
        <v>1428</v>
      </c>
    </row>
    <row r="1264" spans="1:18">
      <c r="A1264">
        <v>103</v>
      </c>
      <c r="B1264">
        <f>VLOOKUP(A1264,year_congress_lookup!$A$1:$B$10,2)</f>
        <v>1994</v>
      </c>
      <c r="C1264">
        <v>14605</v>
      </c>
      <c r="D1264" s="1" t="s">
        <v>1787</v>
      </c>
      <c r="E1264" t="s">
        <v>117</v>
      </c>
      <c r="F1264" t="str">
        <f>VLOOKUP(E1264&amp;"*",state_latlong_lookup!$A$1:$D$56,2,FALSE)</f>
        <v>NE</v>
      </c>
      <c r="G1264" t="str">
        <f>VLOOKUP(E1264&amp;"*",state_latlong_lookup!$A$1:$D$56,1,FALSE)</f>
        <v>NEBRASKA</v>
      </c>
      <c r="H1264" t="str">
        <f t="shared" si="39"/>
        <v>103_NE_01</v>
      </c>
      <c r="I1264">
        <f>IF(B1264=2012,IF(D1264="00",K1264,VLOOKUP(H1264,district_latlong_lookup!$A$1:$F$439,5,FALSE)),0)</f>
        <v>0</v>
      </c>
      <c r="J1264">
        <f>IF(B1264=2012,IF(D1264="00",L1264,VLOOKUP(H1264,district_latlong_lookup!$A$1:$F$439,6,FALSE)),0)</f>
        <v>0</v>
      </c>
      <c r="K1264">
        <f>VLOOKUP(E1264&amp;"*",state_latlong_lookup!$A$1:$D$56,3,FALSE)</f>
        <v>41.128900000000002</v>
      </c>
      <c r="L1264">
        <f>VLOOKUP(E1264&amp;"*",state_latlong_lookup!$A$1:$D$56,4,FALSE)</f>
        <v>-98.288300000000007</v>
      </c>
      <c r="M1264">
        <v>200</v>
      </c>
      <c r="N1264" t="str">
        <f t="shared" si="38"/>
        <v>Republican</v>
      </c>
      <c r="O1264" t="s">
        <v>599</v>
      </c>
      <c r="P1264">
        <v>0.251</v>
      </c>
      <c r="Q1264">
        <v>0</v>
      </c>
      <c r="R1264" t="s">
        <v>1429</v>
      </c>
    </row>
    <row r="1265" spans="1:18">
      <c r="A1265">
        <v>103</v>
      </c>
      <c r="B1265">
        <f>VLOOKUP(A1265,year_congress_lookup!$A$1:$B$10,2)</f>
        <v>1994</v>
      </c>
      <c r="C1265">
        <v>15607</v>
      </c>
      <c r="D1265" s="1" t="s">
        <v>1788</v>
      </c>
      <c r="E1265" t="s">
        <v>117</v>
      </c>
      <c r="F1265" t="str">
        <f>VLOOKUP(E1265&amp;"*",state_latlong_lookup!$A$1:$D$56,2,FALSE)</f>
        <v>NE</v>
      </c>
      <c r="G1265" t="str">
        <f>VLOOKUP(E1265&amp;"*",state_latlong_lookup!$A$1:$D$56,1,FALSE)</f>
        <v>NEBRASKA</v>
      </c>
      <c r="H1265" t="str">
        <f t="shared" si="39"/>
        <v>103_NE_02</v>
      </c>
      <c r="I1265">
        <f>IF(B1265=2012,IF(D1265="00",K1265,VLOOKUP(H1265,district_latlong_lookup!$A$1:$F$439,5,FALSE)),0)</f>
        <v>0</v>
      </c>
      <c r="J1265">
        <f>IF(B1265=2012,IF(D1265="00",L1265,VLOOKUP(H1265,district_latlong_lookup!$A$1:$F$439,6,FALSE)),0)</f>
        <v>0</v>
      </c>
      <c r="K1265">
        <f>VLOOKUP(E1265&amp;"*",state_latlong_lookup!$A$1:$D$56,3,FALSE)</f>
        <v>41.128900000000002</v>
      </c>
      <c r="L1265">
        <f>VLOOKUP(E1265&amp;"*",state_latlong_lookup!$A$1:$D$56,4,FALSE)</f>
        <v>-98.288300000000007</v>
      </c>
      <c r="M1265">
        <v>100</v>
      </c>
      <c r="N1265" t="str">
        <f t="shared" si="38"/>
        <v>Democrat</v>
      </c>
      <c r="O1265" t="s">
        <v>600</v>
      </c>
      <c r="P1265">
        <v>-0.20699999999999999</v>
      </c>
      <c r="Q1265">
        <v>0</v>
      </c>
      <c r="R1265" t="s">
        <v>1430</v>
      </c>
    </row>
    <row r="1266" spans="1:18">
      <c r="A1266">
        <v>103</v>
      </c>
      <c r="B1266">
        <f>VLOOKUP(A1266,year_congress_lookup!$A$1:$B$10,2)</f>
        <v>1994</v>
      </c>
      <c r="C1266">
        <v>29129</v>
      </c>
      <c r="D1266" s="1" t="s">
        <v>1789</v>
      </c>
      <c r="E1266" t="s">
        <v>117</v>
      </c>
      <c r="F1266" t="str">
        <f>VLOOKUP(E1266&amp;"*",state_latlong_lookup!$A$1:$D$56,2,FALSE)</f>
        <v>NE</v>
      </c>
      <c r="G1266" t="str">
        <f>VLOOKUP(E1266&amp;"*",state_latlong_lookup!$A$1:$D$56,1,FALSE)</f>
        <v>NEBRASKA</v>
      </c>
      <c r="H1266" t="str">
        <f t="shared" si="39"/>
        <v>103_NE_03</v>
      </c>
      <c r="I1266">
        <f>IF(B1266=2012,IF(D1266="00",K1266,VLOOKUP(H1266,district_latlong_lookup!$A$1:$F$439,5,FALSE)),0)</f>
        <v>0</v>
      </c>
      <c r="J1266">
        <f>IF(B1266=2012,IF(D1266="00",L1266,VLOOKUP(H1266,district_latlong_lookup!$A$1:$F$439,6,FALSE)),0)</f>
        <v>0</v>
      </c>
      <c r="K1266">
        <f>VLOOKUP(E1266&amp;"*",state_latlong_lookup!$A$1:$D$56,3,FALSE)</f>
        <v>41.128900000000002</v>
      </c>
      <c r="L1266">
        <f>VLOOKUP(E1266&amp;"*",state_latlong_lookup!$A$1:$D$56,4,FALSE)</f>
        <v>-98.288300000000007</v>
      </c>
      <c r="M1266">
        <v>200</v>
      </c>
      <c r="N1266" t="str">
        <f t="shared" si="38"/>
        <v>Republican</v>
      </c>
      <c r="O1266" t="s">
        <v>193</v>
      </c>
      <c r="P1266">
        <v>0.41799999999999998</v>
      </c>
      <c r="Q1266">
        <v>1794000</v>
      </c>
      <c r="R1266" t="s">
        <v>1431</v>
      </c>
    </row>
    <row r="1267" spans="1:18">
      <c r="A1267">
        <v>103</v>
      </c>
      <c r="B1267">
        <f>VLOOKUP(A1267,year_congress_lookup!$A$1:$B$10,2)</f>
        <v>1994</v>
      </c>
      <c r="C1267">
        <v>15403</v>
      </c>
      <c r="D1267" s="1" t="s">
        <v>1787</v>
      </c>
      <c r="E1267" t="s">
        <v>110</v>
      </c>
      <c r="F1267" t="str">
        <f>VLOOKUP(E1267&amp;"*",state_latlong_lookup!$A$1:$D$56,2,FALSE)</f>
        <v>NV</v>
      </c>
      <c r="G1267" t="str">
        <f>VLOOKUP(E1267&amp;"*",state_latlong_lookup!$A$1:$D$56,1,FALSE)</f>
        <v>NEVADA</v>
      </c>
      <c r="H1267" t="str">
        <f t="shared" si="39"/>
        <v>103_NV_01</v>
      </c>
      <c r="I1267">
        <f>IF(B1267=2012,IF(D1267="00",K1267,VLOOKUP(H1267,district_latlong_lookup!$A$1:$F$439,5,FALSE)),0)</f>
        <v>0</v>
      </c>
      <c r="J1267">
        <f>IF(B1267=2012,IF(D1267="00",L1267,VLOOKUP(H1267,district_latlong_lookup!$A$1:$F$439,6,FALSE)),0)</f>
        <v>0</v>
      </c>
      <c r="K1267">
        <f>VLOOKUP(E1267&amp;"*",state_latlong_lookup!$A$1:$D$56,3,FALSE)</f>
        <v>38.419899999999998</v>
      </c>
      <c r="L1267">
        <f>VLOOKUP(E1267&amp;"*",state_latlong_lookup!$A$1:$D$56,4,FALSE)</f>
        <v>-117.1219</v>
      </c>
      <c r="M1267">
        <v>100</v>
      </c>
      <c r="N1267" t="str">
        <f t="shared" si="38"/>
        <v>Democrat</v>
      </c>
      <c r="O1267" t="s">
        <v>601</v>
      </c>
      <c r="P1267">
        <v>-0.193</v>
      </c>
      <c r="Q1267">
        <v>0</v>
      </c>
      <c r="R1267" t="s">
        <v>1432</v>
      </c>
    </row>
    <row r="1268" spans="1:18">
      <c r="A1268">
        <v>103</v>
      </c>
      <c r="B1268">
        <f>VLOOKUP(A1268,year_congress_lookup!$A$1:$B$10,2)</f>
        <v>1994</v>
      </c>
      <c r="C1268">
        <v>15075</v>
      </c>
      <c r="D1268" s="1" t="s">
        <v>1788</v>
      </c>
      <c r="E1268" t="s">
        <v>110</v>
      </c>
      <c r="F1268" t="str">
        <f>VLOOKUP(E1268&amp;"*",state_latlong_lookup!$A$1:$D$56,2,FALSE)</f>
        <v>NV</v>
      </c>
      <c r="G1268" t="str">
        <f>VLOOKUP(E1268&amp;"*",state_latlong_lookup!$A$1:$D$56,1,FALSE)</f>
        <v>NEVADA</v>
      </c>
      <c r="H1268" t="str">
        <f t="shared" si="39"/>
        <v>103_NV_02</v>
      </c>
      <c r="I1268">
        <f>IF(B1268=2012,IF(D1268="00",K1268,VLOOKUP(H1268,district_latlong_lookup!$A$1:$F$439,5,FALSE)),0)</f>
        <v>0</v>
      </c>
      <c r="J1268">
        <f>IF(B1268=2012,IF(D1268="00",L1268,VLOOKUP(H1268,district_latlong_lookup!$A$1:$F$439,6,FALSE)),0)</f>
        <v>0</v>
      </c>
      <c r="K1268">
        <f>VLOOKUP(E1268&amp;"*",state_latlong_lookup!$A$1:$D$56,3,FALSE)</f>
        <v>38.419899999999998</v>
      </c>
      <c r="L1268">
        <f>VLOOKUP(E1268&amp;"*",state_latlong_lookup!$A$1:$D$56,4,FALSE)</f>
        <v>-117.1219</v>
      </c>
      <c r="M1268">
        <v>200</v>
      </c>
      <c r="N1268" t="str">
        <f t="shared" si="38"/>
        <v>Republican</v>
      </c>
      <c r="O1268" t="s">
        <v>602</v>
      </c>
      <c r="P1268">
        <v>0.41899999999999998</v>
      </c>
      <c r="Q1268">
        <v>1125000</v>
      </c>
      <c r="R1268" t="s">
        <v>1433</v>
      </c>
    </row>
    <row r="1269" spans="1:18">
      <c r="A1269">
        <v>103</v>
      </c>
      <c r="B1269">
        <f>VLOOKUP(A1269,year_congress_lookup!$A$1:$B$10,2)</f>
        <v>1994</v>
      </c>
      <c r="C1269">
        <v>29130</v>
      </c>
      <c r="D1269" s="1" t="s">
        <v>1787</v>
      </c>
      <c r="E1269" t="s">
        <v>7</v>
      </c>
      <c r="F1269" t="str">
        <f>VLOOKUP(E1269&amp;"*",state_latlong_lookup!$A$1:$D$56,2,FALSE)</f>
        <v>NH</v>
      </c>
      <c r="G1269" t="str">
        <f>VLOOKUP(E1269&amp;"*",state_latlong_lookup!$A$1:$D$56,1,FALSE)</f>
        <v>NEW HAMPSHIRE</v>
      </c>
      <c r="H1269" t="str">
        <f t="shared" si="39"/>
        <v>103_NH_01</v>
      </c>
      <c r="I1269">
        <f>IF(B1269=2012,IF(D1269="00",K1269,VLOOKUP(H1269,district_latlong_lookup!$A$1:$F$439,5,FALSE)),0)</f>
        <v>0</v>
      </c>
      <c r="J1269">
        <f>IF(B1269=2012,IF(D1269="00",L1269,VLOOKUP(H1269,district_latlong_lookup!$A$1:$F$439,6,FALSE)),0)</f>
        <v>0</v>
      </c>
      <c r="K1269">
        <f>VLOOKUP(E1269&amp;"*",state_latlong_lookup!$A$1:$D$56,3,FALSE)</f>
        <v>43.410800000000002</v>
      </c>
      <c r="L1269">
        <f>VLOOKUP(E1269&amp;"*",state_latlong_lookup!$A$1:$D$56,4,FALSE)</f>
        <v>-71.565299999999993</v>
      </c>
      <c r="M1269">
        <v>200</v>
      </c>
      <c r="N1269" t="str">
        <f t="shared" si="38"/>
        <v>Republican</v>
      </c>
      <c r="O1269" t="s">
        <v>603</v>
      </c>
      <c r="P1269">
        <v>0.47799999999999998</v>
      </c>
      <c r="Q1269">
        <v>0</v>
      </c>
      <c r="R1269" t="s">
        <v>1434</v>
      </c>
    </row>
    <row r="1270" spans="1:18">
      <c r="A1270">
        <v>103</v>
      </c>
      <c r="B1270">
        <f>VLOOKUP(A1270,year_congress_lookup!$A$1:$B$10,2)</f>
        <v>1994</v>
      </c>
      <c r="C1270">
        <v>29131</v>
      </c>
      <c r="D1270" s="1" t="s">
        <v>1788</v>
      </c>
      <c r="E1270" t="s">
        <v>7</v>
      </c>
      <c r="F1270" t="str">
        <f>VLOOKUP(E1270&amp;"*",state_latlong_lookup!$A$1:$D$56,2,FALSE)</f>
        <v>NH</v>
      </c>
      <c r="G1270" t="str">
        <f>VLOOKUP(E1270&amp;"*",state_latlong_lookup!$A$1:$D$56,1,FALSE)</f>
        <v>NEW HAMPSHIRE</v>
      </c>
      <c r="H1270" t="str">
        <f t="shared" si="39"/>
        <v>103_NH_02</v>
      </c>
      <c r="I1270">
        <f>IF(B1270=2012,IF(D1270="00",K1270,VLOOKUP(H1270,district_latlong_lookup!$A$1:$F$439,5,FALSE)),0)</f>
        <v>0</v>
      </c>
      <c r="J1270">
        <f>IF(B1270=2012,IF(D1270="00",L1270,VLOOKUP(H1270,district_latlong_lookup!$A$1:$F$439,6,FALSE)),0)</f>
        <v>0</v>
      </c>
      <c r="K1270">
        <f>VLOOKUP(E1270&amp;"*",state_latlong_lookup!$A$1:$D$56,3,FALSE)</f>
        <v>43.410800000000002</v>
      </c>
      <c r="L1270">
        <f>VLOOKUP(E1270&amp;"*",state_latlong_lookup!$A$1:$D$56,4,FALSE)</f>
        <v>-71.565299999999993</v>
      </c>
      <c r="M1270">
        <v>100</v>
      </c>
      <c r="N1270" t="str">
        <f t="shared" si="38"/>
        <v>Democrat</v>
      </c>
      <c r="O1270" t="s">
        <v>604</v>
      </c>
      <c r="P1270">
        <v>-0.13400000000000001</v>
      </c>
      <c r="Q1270">
        <v>0</v>
      </c>
      <c r="R1270" t="s">
        <v>1435</v>
      </c>
    </row>
    <row r="1271" spans="1:18">
      <c r="A1271">
        <v>103</v>
      </c>
      <c r="B1271">
        <f>VLOOKUP(A1271,year_congress_lookup!$A$1:$B$10,2)</f>
        <v>1994</v>
      </c>
      <c r="C1271">
        <v>29132</v>
      </c>
      <c r="D1271" s="1" t="s">
        <v>1787</v>
      </c>
      <c r="E1271" t="s">
        <v>8</v>
      </c>
      <c r="F1271" t="str">
        <f>VLOOKUP(E1271&amp;"*",state_latlong_lookup!$A$1:$D$56,2,FALSE)</f>
        <v>NJ</v>
      </c>
      <c r="G1271" t="str">
        <f>VLOOKUP(E1271&amp;"*",state_latlong_lookup!$A$1:$D$56,1,FALSE)</f>
        <v>NEW JERSEY</v>
      </c>
      <c r="H1271" t="str">
        <f t="shared" si="39"/>
        <v>103_NJ_01</v>
      </c>
      <c r="I1271">
        <f>IF(B1271=2012,IF(D1271="00",K1271,VLOOKUP(H1271,district_latlong_lookup!$A$1:$F$439,5,FALSE)),0)</f>
        <v>0</v>
      </c>
      <c r="J1271">
        <f>IF(B1271=2012,IF(D1271="00",L1271,VLOOKUP(H1271,district_latlong_lookup!$A$1:$F$439,6,FALSE)),0)</f>
        <v>0</v>
      </c>
      <c r="K1271">
        <f>VLOOKUP(E1271&amp;"*",state_latlong_lookup!$A$1:$D$56,3,FALSE)</f>
        <v>40.314</v>
      </c>
      <c r="L1271">
        <f>VLOOKUP(E1271&amp;"*",state_latlong_lookup!$A$1:$D$56,4,FALSE)</f>
        <v>-74.508899999999997</v>
      </c>
      <c r="M1271">
        <v>100</v>
      </c>
      <c r="N1271" t="str">
        <f t="shared" si="38"/>
        <v>Democrat</v>
      </c>
      <c r="O1271" t="s">
        <v>605</v>
      </c>
      <c r="P1271">
        <v>-0.187</v>
      </c>
      <c r="Q1271">
        <v>10543000</v>
      </c>
      <c r="R1271" t="s">
        <v>1436</v>
      </c>
    </row>
    <row r="1272" spans="1:18">
      <c r="A1272">
        <v>103</v>
      </c>
      <c r="B1272">
        <f>VLOOKUP(A1272,year_congress_lookup!$A$1:$B$10,2)</f>
        <v>1994</v>
      </c>
      <c r="C1272">
        <v>14238</v>
      </c>
      <c r="D1272" s="1" t="s">
        <v>1788</v>
      </c>
      <c r="E1272" t="s">
        <v>8</v>
      </c>
      <c r="F1272" t="str">
        <f>VLOOKUP(E1272&amp;"*",state_latlong_lookup!$A$1:$D$56,2,FALSE)</f>
        <v>NJ</v>
      </c>
      <c r="G1272" t="str">
        <f>VLOOKUP(E1272&amp;"*",state_latlong_lookup!$A$1:$D$56,1,FALSE)</f>
        <v>NEW JERSEY</v>
      </c>
      <c r="H1272" t="str">
        <f t="shared" si="39"/>
        <v>103_NJ_02</v>
      </c>
      <c r="I1272">
        <f>IF(B1272=2012,IF(D1272="00",K1272,VLOOKUP(H1272,district_latlong_lookup!$A$1:$F$439,5,FALSE)),0)</f>
        <v>0</v>
      </c>
      <c r="J1272">
        <f>IF(B1272=2012,IF(D1272="00",L1272,VLOOKUP(H1272,district_latlong_lookup!$A$1:$F$439,6,FALSE)),0)</f>
        <v>0</v>
      </c>
      <c r="K1272">
        <f>VLOOKUP(E1272&amp;"*",state_latlong_lookup!$A$1:$D$56,3,FALSE)</f>
        <v>40.314</v>
      </c>
      <c r="L1272">
        <f>VLOOKUP(E1272&amp;"*",state_latlong_lookup!$A$1:$D$56,4,FALSE)</f>
        <v>-74.508899999999997</v>
      </c>
      <c r="M1272">
        <v>100</v>
      </c>
      <c r="N1272" t="str">
        <f t="shared" si="38"/>
        <v>Democrat</v>
      </c>
      <c r="O1272" t="s">
        <v>172</v>
      </c>
      <c r="P1272">
        <v>-0.19700000000000001</v>
      </c>
      <c r="Q1272">
        <v>2386000</v>
      </c>
      <c r="R1272" t="s">
        <v>1437</v>
      </c>
    </row>
    <row r="1273" spans="1:18">
      <c r="A1273">
        <v>103</v>
      </c>
      <c r="B1273">
        <f>VLOOKUP(A1273,year_congress_lookup!$A$1:$B$10,2)</f>
        <v>1994</v>
      </c>
      <c r="C1273">
        <v>15112</v>
      </c>
      <c r="D1273" s="1" t="s">
        <v>1789</v>
      </c>
      <c r="E1273" t="s">
        <v>8</v>
      </c>
      <c r="F1273" t="str">
        <f>VLOOKUP(E1273&amp;"*",state_latlong_lookup!$A$1:$D$56,2,FALSE)</f>
        <v>NJ</v>
      </c>
      <c r="G1273" t="str">
        <f>VLOOKUP(E1273&amp;"*",state_latlong_lookup!$A$1:$D$56,1,FALSE)</f>
        <v>NEW JERSEY</v>
      </c>
      <c r="H1273" t="str">
        <f t="shared" si="39"/>
        <v>103_NJ_03</v>
      </c>
      <c r="I1273">
        <f>IF(B1273=2012,IF(D1273="00",K1273,VLOOKUP(H1273,district_latlong_lookup!$A$1:$F$439,5,FALSE)),0)</f>
        <v>0</v>
      </c>
      <c r="J1273">
        <f>IF(B1273=2012,IF(D1273="00",L1273,VLOOKUP(H1273,district_latlong_lookup!$A$1:$F$439,6,FALSE)),0)</f>
        <v>0</v>
      </c>
      <c r="K1273">
        <f>VLOOKUP(E1273&amp;"*",state_latlong_lookup!$A$1:$D$56,3,FALSE)</f>
        <v>40.314</v>
      </c>
      <c r="L1273">
        <f>VLOOKUP(E1273&amp;"*",state_latlong_lookup!$A$1:$D$56,4,FALSE)</f>
        <v>-74.508899999999997</v>
      </c>
      <c r="M1273">
        <v>200</v>
      </c>
      <c r="N1273" t="str">
        <f t="shared" si="38"/>
        <v>Republican</v>
      </c>
      <c r="O1273" t="s">
        <v>606</v>
      </c>
      <c r="P1273">
        <v>0.26100000000000001</v>
      </c>
      <c r="Q1273">
        <v>0</v>
      </c>
      <c r="R1273" t="s">
        <v>1438</v>
      </c>
    </row>
    <row r="1274" spans="1:18">
      <c r="A1274">
        <v>103</v>
      </c>
      <c r="B1274">
        <f>VLOOKUP(A1274,year_congress_lookup!$A$1:$B$10,2)</f>
        <v>1994</v>
      </c>
      <c r="C1274">
        <v>14863</v>
      </c>
      <c r="D1274" s="1" t="s">
        <v>1790</v>
      </c>
      <c r="E1274" t="s">
        <v>8</v>
      </c>
      <c r="F1274" t="str">
        <f>VLOOKUP(E1274&amp;"*",state_latlong_lookup!$A$1:$D$56,2,FALSE)</f>
        <v>NJ</v>
      </c>
      <c r="G1274" t="str">
        <f>VLOOKUP(E1274&amp;"*",state_latlong_lookup!$A$1:$D$56,1,FALSE)</f>
        <v>NEW JERSEY</v>
      </c>
      <c r="H1274" t="str">
        <f t="shared" si="39"/>
        <v>103_NJ_04</v>
      </c>
      <c r="I1274">
        <f>IF(B1274=2012,IF(D1274="00",K1274,VLOOKUP(H1274,district_latlong_lookup!$A$1:$F$439,5,FALSE)),0)</f>
        <v>0</v>
      </c>
      <c r="J1274">
        <f>IF(B1274=2012,IF(D1274="00",L1274,VLOOKUP(H1274,district_latlong_lookup!$A$1:$F$439,6,FALSE)),0)</f>
        <v>0</v>
      </c>
      <c r="K1274">
        <f>VLOOKUP(E1274&amp;"*",state_latlong_lookup!$A$1:$D$56,3,FALSE)</f>
        <v>40.314</v>
      </c>
      <c r="L1274">
        <f>VLOOKUP(E1274&amp;"*",state_latlong_lookup!$A$1:$D$56,4,FALSE)</f>
        <v>-74.508899999999997</v>
      </c>
      <c r="M1274">
        <v>200</v>
      </c>
      <c r="N1274" t="str">
        <f t="shared" si="38"/>
        <v>Republican</v>
      </c>
      <c r="O1274" t="s">
        <v>607</v>
      </c>
      <c r="P1274">
        <v>0.155</v>
      </c>
      <c r="Q1274">
        <v>798000</v>
      </c>
      <c r="R1274" t="s">
        <v>1439</v>
      </c>
    </row>
    <row r="1275" spans="1:18">
      <c r="A1275">
        <v>103</v>
      </c>
      <c r="B1275">
        <f>VLOOKUP(A1275,year_congress_lookup!$A$1:$B$10,2)</f>
        <v>1994</v>
      </c>
      <c r="C1275">
        <v>14855</v>
      </c>
      <c r="D1275" s="1" t="s">
        <v>1791</v>
      </c>
      <c r="E1275" t="s">
        <v>8</v>
      </c>
      <c r="F1275" t="str">
        <f>VLOOKUP(E1275&amp;"*",state_latlong_lookup!$A$1:$D$56,2,FALSE)</f>
        <v>NJ</v>
      </c>
      <c r="G1275" t="str">
        <f>VLOOKUP(E1275&amp;"*",state_latlong_lookup!$A$1:$D$56,1,FALSE)</f>
        <v>NEW JERSEY</v>
      </c>
      <c r="H1275" t="str">
        <f t="shared" si="39"/>
        <v>103_NJ_05</v>
      </c>
      <c r="I1275">
        <f>IF(B1275=2012,IF(D1275="00",K1275,VLOOKUP(H1275,district_latlong_lookup!$A$1:$F$439,5,FALSE)),0)</f>
        <v>0</v>
      </c>
      <c r="J1275">
        <f>IF(B1275=2012,IF(D1275="00",L1275,VLOOKUP(H1275,district_latlong_lookup!$A$1:$F$439,6,FALSE)),0)</f>
        <v>0</v>
      </c>
      <c r="K1275">
        <f>VLOOKUP(E1275&amp;"*",state_latlong_lookup!$A$1:$D$56,3,FALSE)</f>
        <v>40.314</v>
      </c>
      <c r="L1275">
        <f>VLOOKUP(E1275&amp;"*",state_latlong_lookup!$A$1:$D$56,4,FALSE)</f>
        <v>-74.508899999999997</v>
      </c>
      <c r="M1275">
        <v>200</v>
      </c>
      <c r="N1275" t="str">
        <f t="shared" si="38"/>
        <v>Republican</v>
      </c>
      <c r="O1275" t="s">
        <v>608</v>
      </c>
      <c r="P1275">
        <v>0.17599999999999999</v>
      </c>
      <c r="Q1275">
        <v>0</v>
      </c>
      <c r="R1275" t="s">
        <v>1440</v>
      </c>
    </row>
    <row r="1276" spans="1:18">
      <c r="A1276">
        <v>103</v>
      </c>
      <c r="B1276">
        <f>VLOOKUP(A1276,year_congress_lookup!$A$1:$B$10,2)</f>
        <v>1994</v>
      </c>
      <c r="C1276">
        <v>15454</v>
      </c>
      <c r="D1276" s="1" t="s">
        <v>1792</v>
      </c>
      <c r="E1276" t="s">
        <v>8</v>
      </c>
      <c r="F1276" t="str">
        <f>VLOOKUP(E1276&amp;"*",state_latlong_lookup!$A$1:$D$56,2,FALSE)</f>
        <v>NJ</v>
      </c>
      <c r="G1276" t="str">
        <f>VLOOKUP(E1276&amp;"*",state_latlong_lookup!$A$1:$D$56,1,FALSE)</f>
        <v>NEW JERSEY</v>
      </c>
      <c r="H1276" t="str">
        <f t="shared" si="39"/>
        <v>103_NJ_06</v>
      </c>
      <c r="I1276">
        <f>IF(B1276=2012,IF(D1276="00",K1276,VLOOKUP(H1276,district_latlong_lookup!$A$1:$F$439,5,FALSE)),0)</f>
        <v>0</v>
      </c>
      <c r="J1276">
        <f>IF(B1276=2012,IF(D1276="00",L1276,VLOOKUP(H1276,district_latlong_lookup!$A$1:$F$439,6,FALSE)),0)</f>
        <v>0</v>
      </c>
      <c r="K1276">
        <f>VLOOKUP(E1276&amp;"*",state_latlong_lookup!$A$1:$D$56,3,FALSE)</f>
        <v>40.314</v>
      </c>
      <c r="L1276">
        <f>VLOOKUP(E1276&amp;"*",state_latlong_lookup!$A$1:$D$56,4,FALSE)</f>
        <v>-74.508899999999997</v>
      </c>
      <c r="M1276">
        <v>100</v>
      </c>
      <c r="N1276" t="str">
        <f t="shared" si="38"/>
        <v>Democrat</v>
      </c>
      <c r="O1276" t="s">
        <v>609</v>
      </c>
      <c r="P1276">
        <v>-0.27700000000000002</v>
      </c>
      <c r="Q1276">
        <v>1102000</v>
      </c>
      <c r="R1276" t="s">
        <v>1441</v>
      </c>
    </row>
    <row r="1277" spans="1:18">
      <c r="A1277">
        <v>103</v>
      </c>
      <c r="B1277">
        <f>VLOOKUP(A1277,year_congress_lookup!$A$1:$B$10,2)</f>
        <v>1994</v>
      </c>
      <c r="C1277">
        <v>29371</v>
      </c>
      <c r="D1277" s="1" t="s">
        <v>1793</v>
      </c>
      <c r="E1277" t="s">
        <v>8</v>
      </c>
      <c r="F1277" t="str">
        <f>VLOOKUP(E1277&amp;"*",state_latlong_lookup!$A$1:$D$56,2,FALSE)</f>
        <v>NJ</v>
      </c>
      <c r="G1277" t="str">
        <f>VLOOKUP(E1277&amp;"*",state_latlong_lookup!$A$1:$D$56,1,FALSE)</f>
        <v>NEW JERSEY</v>
      </c>
      <c r="H1277" t="str">
        <f t="shared" si="39"/>
        <v>103_NJ_07</v>
      </c>
      <c r="I1277">
        <f>IF(B1277=2012,IF(D1277="00",K1277,VLOOKUP(H1277,district_latlong_lookup!$A$1:$F$439,5,FALSE)),0)</f>
        <v>0</v>
      </c>
      <c r="J1277">
        <f>IF(B1277=2012,IF(D1277="00",L1277,VLOOKUP(H1277,district_latlong_lookup!$A$1:$F$439,6,FALSE)),0)</f>
        <v>0</v>
      </c>
      <c r="K1277">
        <f>VLOOKUP(E1277&amp;"*",state_latlong_lookup!$A$1:$D$56,3,FALSE)</f>
        <v>40.314</v>
      </c>
      <c r="L1277">
        <f>VLOOKUP(E1277&amp;"*",state_latlong_lookup!$A$1:$D$56,4,FALSE)</f>
        <v>-74.508899999999997</v>
      </c>
      <c r="M1277">
        <v>200</v>
      </c>
      <c r="N1277" t="str">
        <f t="shared" si="38"/>
        <v>Republican</v>
      </c>
      <c r="O1277" t="s">
        <v>610</v>
      </c>
      <c r="P1277">
        <v>0.33200000000000002</v>
      </c>
      <c r="Q1277">
        <v>823000</v>
      </c>
      <c r="R1277" t="s">
        <v>1442</v>
      </c>
    </row>
    <row r="1278" spans="1:18">
      <c r="A1278">
        <v>103</v>
      </c>
      <c r="B1278">
        <f>VLOOKUP(A1278,year_congress_lookup!$A$1:$B$10,2)</f>
        <v>1994</v>
      </c>
      <c r="C1278">
        <v>29372</v>
      </c>
      <c r="D1278" s="1" t="s">
        <v>1795</v>
      </c>
      <c r="E1278" t="s">
        <v>8</v>
      </c>
      <c r="F1278" t="str">
        <f>VLOOKUP(E1278&amp;"*",state_latlong_lookup!$A$1:$D$56,2,FALSE)</f>
        <v>NJ</v>
      </c>
      <c r="G1278" t="str">
        <f>VLOOKUP(E1278&amp;"*",state_latlong_lookup!$A$1:$D$56,1,FALSE)</f>
        <v>NEW JERSEY</v>
      </c>
      <c r="H1278" t="str">
        <f t="shared" si="39"/>
        <v>103_NJ_08</v>
      </c>
      <c r="I1278">
        <f>IF(B1278=2012,IF(D1278="00",K1278,VLOOKUP(H1278,district_latlong_lookup!$A$1:$F$439,5,FALSE)),0)</f>
        <v>0</v>
      </c>
      <c r="J1278">
        <f>IF(B1278=2012,IF(D1278="00",L1278,VLOOKUP(H1278,district_latlong_lookup!$A$1:$F$439,6,FALSE)),0)</f>
        <v>0</v>
      </c>
      <c r="K1278">
        <f>VLOOKUP(E1278&amp;"*",state_latlong_lookup!$A$1:$D$56,3,FALSE)</f>
        <v>40.314</v>
      </c>
      <c r="L1278">
        <f>VLOOKUP(E1278&amp;"*",state_latlong_lookup!$A$1:$D$56,4,FALSE)</f>
        <v>-74.508899999999997</v>
      </c>
      <c r="M1278">
        <v>100</v>
      </c>
      <c r="N1278" t="str">
        <f t="shared" si="38"/>
        <v>Democrat</v>
      </c>
      <c r="O1278" t="s">
        <v>611</v>
      </c>
      <c r="P1278">
        <v>-0.28199999999999997</v>
      </c>
      <c r="Q1278">
        <v>0</v>
      </c>
      <c r="R1278" t="s">
        <v>1443</v>
      </c>
    </row>
    <row r="1279" spans="1:18">
      <c r="A1279">
        <v>103</v>
      </c>
      <c r="B1279">
        <f>VLOOKUP(A1279,year_congress_lookup!$A$1:$B$10,2)</f>
        <v>1994</v>
      </c>
      <c r="C1279">
        <v>15071</v>
      </c>
      <c r="D1279" s="1" t="s">
        <v>1796</v>
      </c>
      <c r="E1279" t="s">
        <v>8</v>
      </c>
      <c r="F1279" t="str">
        <f>VLOOKUP(E1279&amp;"*",state_latlong_lookup!$A$1:$D$56,2,FALSE)</f>
        <v>NJ</v>
      </c>
      <c r="G1279" t="str">
        <f>VLOOKUP(E1279&amp;"*",state_latlong_lookup!$A$1:$D$56,1,FALSE)</f>
        <v>NEW JERSEY</v>
      </c>
      <c r="H1279" t="str">
        <f t="shared" si="39"/>
        <v>103_NJ_09</v>
      </c>
      <c r="I1279">
        <f>IF(B1279=2012,IF(D1279="00",K1279,VLOOKUP(H1279,district_latlong_lookup!$A$1:$F$439,5,FALSE)),0)</f>
        <v>0</v>
      </c>
      <c r="J1279">
        <f>IF(B1279=2012,IF(D1279="00",L1279,VLOOKUP(H1279,district_latlong_lookup!$A$1:$F$439,6,FALSE)),0)</f>
        <v>0</v>
      </c>
      <c r="K1279">
        <f>VLOOKUP(E1279&amp;"*",state_latlong_lookup!$A$1:$D$56,3,FALSE)</f>
        <v>40.314</v>
      </c>
      <c r="L1279">
        <f>VLOOKUP(E1279&amp;"*",state_latlong_lookup!$A$1:$D$56,4,FALSE)</f>
        <v>-74.508899999999997</v>
      </c>
      <c r="M1279">
        <v>100</v>
      </c>
      <c r="N1279" t="str">
        <f t="shared" si="38"/>
        <v>Democrat</v>
      </c>
      <c r="O1279" t="s">
        <v>322</v>
      </c>
      <c r="P1279">
        <v>-0.27100000000000002</v>
      </c>
      <c r="Q1279">
        <v>0</v>
      </c>
      <c r="R1279" t="s">
        <v>1444</v>
      </c>
    </row>
    <row r="1280" spans="1:18">
      <c r="A1280">
        <v>103</v>
      </c>
      <c r="B1280">
        <f>VLOOKUP(A1280,year_congress_lookup!$A$1:$B$10,2)</f>
        <v>1994</v>
      </c>
      <c r="C1280">
        <v>15619</v>
      </c>
      <c r="D1280" s="1" t="s">
        <v>1797</v>
      </c>
      <c r="E1280" t="s">
        <v>8</v>
      </c>
      <c r="F1280" t="str">
        <f>VLOOKUP(E1280&amp;"*",state_latlong_lookup!$A$1:$D$56,2,FALSE)</f>
        <v>NJ</v>
      </c>
      <c r="G1280" t="str">
        <f>VLOOKUP(E1280&amp;"*",state_latlong_lookup!$A$1:$D$56,1,FALSE)</f>
        <v>NEW JERSEY</v>
      </c>
      <c r="H1280" t="str">
        <f t="shared" si="39"/>
        <v>103_NJ_10</v>
      </c>
      <c r="I1280">
        <f>IF(B1280=2012,IF(D1280="00",K1280,VLOOKUP(H1280,district_latlong_lookup!$A$1:$F$439,5,FALSE)),0)</f>
        <v>0</v>
      </c>
      <c r="J1280">
        <f>IF(B1280=2012,IF(D1280="00",L1280,VLOOKUP(H1280,district_latlong_lookup!$A$1:$F$439,6,FALSE)),0)</f>
        <v>0</v>
      </c>
      <c r="K1280">
        <f>VLOOKUP(E1280&amp;"*",state_latlong_lookup!$A$1:$D$56,3,FALSE)</f>
        <v>40.314</v>
      </c>
      <c r="L1280">
        <f>VLOOKUP(E1280&amp;"*",state_latlong_lookup!$A$1:$D$56,4,FALSE)</f>
        <v>-74.508899999999997</v>
      </c>
      <c r="M1280">
        <v>100</v>
      </c>
      <c r="N1280" t="str">
        <f t="shared" si="38"/>
        <v>Democrat</v>
      </c>
      <c r="O1280" t="s">
        <v>612</v>
      </c>
      <c r="P1280">
        <v>-0.60599999999999998</v>
      </c>
      <c r="Q1280">
        <v>732000</v>
      </c>
    </row>
    <row r="1281" spans="1:18">
      <c r="A1281">
        <v>103</v>
      </c>
      <c r="B1281">
        <f>VLOOKUP(A1281,year_congress_lookup!$A$1:$B$10,2)</f>
        <v>1994</v>
      </c>
      <c r="C1281">
        <v>15099</v>
      </c>
      <c r="D1281" s="1" t="s">
        <v>1798</v>
      </c>
      <c r="E1281" t="s">
        <v>8</v>
      </c>
      <c r="F1281" t="str">
        <f>VLOOKUP(E1281&amp;"*",state_latlong_lookup!$A$1:$D$56,2,FALSE)</f>
        <v>NJ</v>
      </c>
      <c r="G1281" t="str">
        <f>VLOOKUP(E1281&amp;"*",state_latlong_lookup!$A$1:$D$56,1,FALSE)</f>
        <v>NEW JERSEY</v>
      </c>
      <c r="H1281" t="str">
        <f t="shared" si="39"/>
        <v>103_NJ_11</v>
      </c>
      <c r="I1281">
        <f>IF(B1281=2012,IF(D1281="00",K1281,VLOOKUP(H1281,district_latlong_lookup!$A$1:$F$439,5,FALSE)),0)</f>
        <v>0</v>
      </c>
      <c r="J1281">
        <f>IF(B1281=2012,IF(D1281="00",L1281,VLOOKUP(H1281,district_latlong_lookup!$A$1:$F$439,6,FALSE)),0)</f>
        <v>0</v>
      </c>
      <c r="K1281">
        <f>VLOOKUP(E1281&amp;"*",state_latlong_lookup!$A$1:$D$56,3,FALSE)</f>
        <v>40.314</v>
      </c>
      <c r="L1281">
        <f>VLOOKUP(E1281&amp;"*",state_latlong_lookup!$A$1:$D$56,4,FALSE)</f>
        <v>-74.508899999999997</v>
      </c>
      <c r="M1281">
        <v>200</v>
      </c>
      <c r="N1281" t="str">
        <f t="shared" si="38"/>
        <v>Republican</v>
      </c>
      <c r="O1281" t="s">
        <v>613</v>
      </c>
      <c r="P1281">
        <v>0.17499999999999999</v>
      </c>
      <c r="Q1281">
        <v>674000</v>
      </c>
      <c r="R1281" t="s">
        <v>1445</v>
      </c>
    </row>
    <row r="1282" spans="1:18">
      <c r="A1282">
        <v>103</v>
      </c>
      <c r="B1282">
        <f>VLOOKUP(A1282,year_congress_lookup!$A$1:$B$10,2)</f>
        <v>1994</v>
      </c>
      <c r="C1282">
        <v>29133</v>
      </c>
      <c r="D1282" s="1" t="s">
        <v>1799</v>
      </c>
      <c r="E1282" t="s">
        <v>8</v>
      </c>
      <c r="F1282" t="str">
        <f>VLOOKUP(E1282&amp;"*",state_latlong_lookup!$A$1:$D$56,2,FALSE)</f>
        <v>NJ</v>
      </c>
      <c r="G1282" t="str">
        <f>VLOOKUP(E1282&amp;"*",state_latlong_lookup!$A$1:$D$56,1,FALSE)</f>
        <v>NEW JERSEY</v>
      </c>
      <c r="H1282" t="str">
        <f t="shared" si="39"/>
        <v>103_NJ_12</v>
      </c>
      <c r="I1282">
        <f>IF(B1282=2012,IF(D1282="00",K1282,VLOOKUP(H1282,district_latlong_lookup!$A$1:$F$439,5,FALSE)),0)</f>
        <v>0</v>
      </c>
      <c r="J1282">
        <f>IF(B1282=2012,IF(D1282="00",L1282,VLOOKUP(H1282,district_latlong_lookup!$A$1:$F$439,6,FALSE)),0)</f>
        <v>0</v>
      </c>
      <c r="K1282">
        <f>VLOOKUP(E1282&amp;"*",state_latlong_lookup!$A$1:$D$56,3,FALSE)</f>
        <v>40.314</v>
      </c>
      <c r="L1282">
        <f>VLOOKUP(E1282&amp;"*",state_latlong_lookup!$A$1:$D$56,4,FALSE)</f>
        <v>-74.508899999999997</v>
      </c>
      <c r="M1282">
        <v>200</v>
      </c>
      <c r="N1282" t="str">
        <f t="shared" ref="N1282:N1345" si="40">IF(M1282=100,"Democrat",IF(M1282=200,"Republican",IF(M1282=328,"Independent")))</f>
        <v>Republican</v>
      </c>
      <c r="O1282" t="s">
        <v>614</v>
      </c>
      <c r="P1282">
        <v>0.32700000000000001</v>
      </c>
      <c r="Q1282">
        <v>0</v>
      </c>
    </row>
    <row r="1283" spans="1:18">
      <c r="A1283">
        <v>103</v>
      </c>
      <c r="B1283">
        <f>VLOOKUP(A1283,year_congress_lookup!$A$1:$B$10,2)</f>
        <v>1994</v>
      </c>
      <c r="C1283">
        <v>29373</v>
      </c>
      <c r="D1283" s="1" t="s">
        <v>1800</v>
      </c>
      <c r="E1283" t="s">
        <v>8</v>
      </c>
      <c r="F1283" t="str">
        <f>VLOOKUP(E1283&amp;"*",state_latlong_lookup!$A$1:$D$56,2,FALSE)</f>
        <v>NJ</v>
      </c>
      <c r="G1283" t="str">
        <f>VLOOKUP(E1283&amp;"*",state_latlong_lookup!$A$1:$D$56,1,FALSE)</f>
        <v>NEW JERSEY</v>
      </c>
      <c r="H1283" t="str">
        <f t="shared" ref="H1283:H1346" si="41">CONCATENATE(A1283,"_",F1283,"_",D1283)</f>
        <v>103_NJ_13</v>
      </c>
      <c r="I1283">
        <f>IF(B1283=2012,IF(D1283="00",K1283,VLOOKUP(H1283,district_latlong_lookup!$A$1:$F$439,5,FALSE)),0)</f>
        <v>0</v>
      </c>
      <c r="J1283">
        <f>IF(B1283=2012,IF(D1283="00",L1283,VLOOKUP(H1283,district_latlong_lookup!$A$1:$F$439,6,FALSE)),0)</f>
        <v>0</v>
      </c>
      <c r="K1283">
        <f>VLOOKUP(E1283&amp;"*",state_latlong_lookup!$A$1:$D$56,3,FALSE)</f>
        <v>40.314</v>
      </c>
      <c r="L1283">
        <f>VLOOKUP(E1283&amp;"*",state_latlong_lookup!$A$1:$D$56,4,FALSE)</f>
        <v>-74.508899999999997</v>
      </c>
      <c r="M1283">
        <v>100</v>
      </c>
      <c r="N1283" t="str">
        <f t="shared" si="40"/>
        <v>Democrat</v>
      </c>
      <c r="O1283" t="s">
        <v>362</v>
      </c>
      <c r="P1283">
        <v>-0.34599999999999997</v>
      </c>
      <c r="Q1283">
        <v>0</v>
      </c>
      <c r="R1283" t="s">
        <v>1446</v>
      </c>
    </row>
    <row r="1284" spans="1:18">
      <c r="A1284">
        <v>103</v>
      </c>
      <c r="B1284">
        <f>VLOOKUP(A1284,year_congress_lookup!$A$1:$B$10,2)</f>
        <v>1994</v>
      </c>
      <c r="C1284">
        <v>15624</v>
      </c>
      <c r="D1284" s="1" t="s">
        <v>1787</v>
      </c>
      <c r="E1284" t="s">
        <v>156</v>
      </c>
      <c r="F1284" t="str">
        <f>VLOOKUP(E1284&amp;"*",state_latlong_lookup!$A$1:$D$56,2,FALSE)</f>
        <v>NM</v>
      </c>
      <c r="G1284" t="str">
        <f>VLOOKUP(E1284&amp;"*",state_latlong_lookup!$A$1:$D$56,1,FALSE)</f>
        <v>NEW MEXICO</v>
      </c>
      <c r="H1284" t="str">
        <f t="shared" si="41"/>
        <v>103_NM_01</v>
      </c>
      <c r="I1284">
        <f>IF(B1284=2012,IF(D1284="00",K1284,VLOOKUP(H1284,district_latlong_lookup!$A$1:$F$439,5,FALSE)),0)</f>
        <v>0</v>
      </c>
      <c r="J1284">
        <f>IF(B1284=2012,IF(D1284="00",L1284,VLOOKUP(H1284,district_latlong_lookup!$A$1:$F$439,6,FALSE)),0)</f>
        <v>0</v>
      </c>
      <c r="K1284">
        <f>VLOOKUP(E1284&amp;"*",state_latlong_lookup!$A$1:$D$56,3,FALSE)</f>
        <v>34.837499999999999</v>
      </c>
      <c r="L1284">
        <f>VLOOKUP(E1284&amp;"*",state_latlong_lookup!$A$1:$D$56,4,FALSE)</f>
        <v>-106.2371</v>
      </c>
      <c r="M1284">
        <v>200</v>
      </c>
      <c r="N1284" t="str">
        <f t="shared" si="40"/>
        <v>Republican</v>
      </c>
      <c r="O1284" t="s">
        <v>615</v>
      </c>
      <c r="P1284">
        <v>0.20100000000000001</v>
      </c>
      <c r="Q1284">
        <v>1222000</v>
      </c>
      <c r="R1284" t="s">
        <v>1447</v>
      </c>
    </row>
    <row r="1285" spans="1:18">
      <c r="A1285">
        <v>103</v>
      </c>
      <c r="B1285">
        <f>VLOOKUP(A1285,year_congress_lookup!$A$1:$B$10,2)</f>
        <v>1994</v>
      </c>
      <c r="C1285">
        <v>14861</v>
      </c>
      <c r="D1285" s="1" t="s">
        <v>1788</v>
      </c>
      <c r="E1285" t="s">
        <v>156</v>
      </c>
      <c r="F1285" t="str">
        <f>VLOOKUP(E1285&amp;"*",state_latlong_lookup!$A$1:$D$56,2,FALSE)</f>
        <v>NM</v>
      </c>
      <c r="G1285" t="str">
        <f>VLOOKUP(E1285&amp;"*",state_latlong_lookup!$A$1:$D$56,1,FALSE)</f>
        <v>NEW MEXICO</v>
      </c>
      <c r="H1285" t="str">
        <f t="shared" si="41"/>
        <v>103_NM_02</v>
      </c>
      <c r="I1285">
        <f>IF(B1285=2012,IF(D1285="00",K1285,VLOOKUP(H1285,district_latlong_lookup!$A$1:$F$439,5,FALSE)),0)</f>
        <v>0</v>
      </c>
      <c r="J1285">
        <f>IF(B1285=2012,IF(D1285="00",L1285,VLOOKUP(H1285,district_latlong_lookup!$A$1:$F$439,6,FALSE)),0)</f>
        <v>0</v>
      </c>
      <c r="K1285">
        <f>VLOOKUP(E1285&amp;"*",state_latlong_lookup!$A$1:$D$56,3,FALSE)</f>
        <v>34.837499999999999</v>
      </c>
      <c r="L1285">
        <f>VLOOKUP(E1285&amp;"*",state_latlong_lookup!$A$1:$D$56,4,FALSE)</f>
        <v>-106.2371</v>
      </c>
      <c r="M1285">
        <v>200</v>
      </c>
      <c r="N1285" t="str">
        <f t="shared" si="40"/>
        <v>Republican</v>
      </c>
      <c r="O1285" t="s">
        <v>616</v>
      </c>
      <c r="P1285">
        <v>0.316</v>
      </c>
      <c r="Q1285">
        <v>2068000</v>
      </c>
      <c r="R1285" t="s">
        <v>1448</v>
      </c>
    </row>
    <row r="1286" spans="1:18">
      <c r="A1286">
        <v>103</v>
      </c>
      <c r="B1286">
        <f>VLOOKUP(A1286,year_congress_lookup!$A$1:$B$10,2)</f>
        <v>1994</v>
      </c>
      <c r="C1286">
        <v>15055</v>
      </c>
      <c r="D1286" s="1" t="s">
        <v>1789</v>
      </c>
      <c r="E1286" t="s">
        <v>156</v>
      </c>
      <c r="F1286" t="str">
        <f>VLOOKUP(E1286&amp;"*",state_latlong_lookup!$A$1:$D$56,2,FALSE)</f>
        <v>NM</v>
      </c>
      <c r="G1286" t="str">
        <f>VLOOKUP(E1286&amp;"*",state_latlong_lookup!$A$1:$D$56,1,FALSE)</f>
        <v>NEW MEXICO</v>
      </c>
      <c r="H1286" t="str">
        <f t="shared" si="41"/>
        <v>103_NM_03</v>
      </c>
      <c r="I1286">
        <f>IF(B1286=2012,IF(D1286="00",K1286,VLOOKUP(H1286,district_latlong_lookup!$A$1:$F$439,5,FALSE)),0)</f>
        <v>0</v>
      </c>
      <c r="J1286">
        <f>IF(B1286=2012,IF(D1286="00",L1286,VLOOKUP(H1286,district_latlong_lookup!$A$1:$F$439,6,FALSE)),0)</f>
        <v>0</v>
      </c>
      <c r="K1286">
        <f>VLOOKUP(E1286&amp;"*",state_latlong_lookup!$A$1:$D$56,3,FALSE)</f>
        <v>34.837499999999999</v>
      </c>
      <c r="L1286">
        <f>VLOOKUP(E1286&amp;"*",state_latlong_lookup!$A$1:$D$56,4,FALSE)</f>
        <v>-106.2371</v>
      </c>
      <c r="M1286">
        <v>100</v>
      </c>
      <c r="N1286" t="str">
        <f t="shared" si="40"/>
        <v>Democrat</v>
      </c>
      <c r="O1286" t="s">
        <v>104</v>
      </c>
      <c r="P1286">
        <v>-0.33300000000000002</v>
      </c>
      <c r="Q1286">
        <v>0</v>
      </c>
      <c r="R1286" t="s">
        <v>1449</v>
      </c>
    </row>
    <row r="1287" spans="1:18">
      <c r="A1287">
        <v>103</v>
      </c>
      <c r="B1287">
        <f>VLOOKUP(A1287,year_congress_lookup!$A$1:$B$10,2)</f>
        <v>1994</v>
      </c>
      <c r="C1287">
        <v>15421</v>
      </c>
      <c r="D1287" s="1" t="s">
        <v>1787</v>
      </c>
      <c r="E1287" t="s">
        <v>9</v>
      </c>
      <c r="F1287" t="str">
        <f>VLOOKUP(E1287&amp;"*",state_latlong_lookup!$A$1:$D$56,2,FALSE)</f>
        <v>NY</v>
      </c>
      <c r="G1287" t="str">
        <f>VLOOKUP(E1287&amp;"*",state_latlong_lookup!$A$1:$D$56,1,FALSE)</f>
        <v>NEW YORK</v>
      </c>
      <c r="H1287" t="str">
        <f t="shared" si="41"/>
        <v>103_NY_01</v>
      </c>
      <c r="I1287">
        <f>IF(B1287=2012,IF(D1287="00",K1287,VLOOKUP(H1287,district_latlong_lookup!$A$1:$F$439,5,FALSE)),0)</f>
        <v>0</v>
      </c>
      <c r="J1287">
        <f>IF(B1287=2012,IF(D1287="00",L1287,VLOOKUP(H1287,district_latlong_lookup!$A$1:$F$439,6,FALSE)),0)</f>
        <v>0</v>
      </c>
      <c r="K1287">
        <f>VLOOKUP(E1287&amp;"*",state_latlong_lookup!$A$1:$D$56,3,FALSE)</f>
        <v>42.149700000000003</v>
      </c>
      <c r="L1287">
        <f>VLOOKUP(E1287&amp;"*",state_latlong_lookup!$A$1:$D$56,4,FALSE)</f>
        <v>-74.938400000000001</v>
      </c>
      <c r="M1287">
        <v>100</v>
      </c>
      <c r="N1287" t="str">
        <f t="shared" si="40"/>
        <v>Democrat</v>
      </c>
      <c r="O1287" t="s">
        <v>617</v>
      </c>
      <c r="P1287">
        <v>-0.35299999999999998</v>
      </c>
      <c r="Q1287">
        <v>12290000</v>
      </c>
    </row>
    <row r="1288" spans="1:18">
      <c r="A1288">
        <v>103</v>
      </c>
      <c r="B1288">
        <f>VLOOKUP(A1288,year_congress_lookup!$A$1:$B$10,2)</f>
        <v>1994</v>
      </c>
      <c r="C1288">
        <v>29374</v>
      </c>
      <c r="D1288" s="1" t="s">
        <v>1788</v>
      </c>
      <c r="E1288" t="s">
        <v>9</v>
      </c>
      <c r="F1288" t="str">
        <f>VLOOKUP(E1288&amp;"*",state_latlong_lookup!$A$1:$D$56,2,FALSE)</f>
        <v>NY</v>
      </c>
      <c r="G1288" t="str">
        <f>VLOOKUP(E1288&amp;"*",state_latlong_lookup!$A$1:$D$56,1,FALSE)</f>
        <v>NEW YORK</v>
      </c>
      <c r="H1288" t="str">
        <f t="shared" si="41"/>
        <v>103_NY_02</v>
      </c>
      <c r="I1288">
        <f>IF(B1288=2012,IF(D1288="00",K1288,VLOOKUP(H1288,district_latlong_lookup!$A$1:$F$439,5,FALSE)),0)</f>
        <v>0</v>
      </c>
      <c r="J1288">
        <f>IF(B1288=2012,IF(D1288="00",L1288,VLOOKUP(H1288,district_latlong_lookup!$A$1:$F$439,6,FALSE)),0)</f>
        <v>0</v>
      </c>
      <c r="K1288">
        <f>VLOOKUP(E1288&amp;"*",state_latlong_lookup!$A$1:$D$56,3,FALSE)</f>
        <v>42.149700000000003</v>
      </c>
      <c r="L1288">
        <f>VLOOKUP(E1288&amp;"*",state_latlong_lookup!$A$1:$D$56,4,FALSE)</f>
        <v>-74.938400000000001</v>
      </c>
      <c r="M1288">
        <v>200</v>
      </c>
      <c r="N1288" t="str">
        <f t="shared" si="40"/>
        <v>Republican</v>
      </c>
      <c r="O1288" t="s">
        <v>618</v>
      </c>
      <c r="P1288">
        <v>0.27400000000000002</v>
      </c>
      <c r="Q1288">
        <v>741000</v>
      </c>
      <c r="R1288" t="s">
        <v>1450</v>
      </c>
    </row>
    <row r="1289" spans="1:18">
      <c r="A1289">
        <v>103</v>
      </c>
      <c r="B1289">
        <f>VLOOKUP(A1289,year_congress_lookup!$A$1:$B$10,2)</f>
        <v>1994</v>
      </c>
      <c r="C1289">
        <v>29375</v>
      </c>
      <c r="D1289" s="1" t="s">
        <v>1789</v>
      </c>
      <c r="E1289" t="s">
        <v>9</v>
      </c>
      <c r="F1289" t="str">
        <f>VLOOKUP(E1289&amp;"*",state_latlong_lookup!$A$1:$D$56,2,FALSE)</f>
        <v>NY</v>
      </c>
      <c r="G1289" t="str">
        <f>VLOOKUP(E1289&amp;"*",state_latlong_lookup!$A$1:$D$56,1,FALSE)</f>
        <v>NEW YORK</v>
      </c>
      <c r="H1289" t="str">
        <f t="shared" si="41"/>
        <v>103_NY_03</v>
      </c>
      <c r="I1289">
        <f>IF(B1289=2012,IF(D1289="00",K1289,VLOOKUP(H1289,district_latlong_lookup!$A$1:$F$439,5,FALSE)),0)</f>
        <v>0</v>
      </c>
      <c r="J1289">
        <f>IF(B1289=2012,IF(D1289="00",L1289,VLOOKUP(H1289,district_latlong_lookup!$A$1:$F$439,6,FALSE)),0)</f>
        <v>0</v>
      </c>
      <c r="K1289">
        <f>VLOOKUP(E1289&amp;"*",state_latlong_lookup!$A$1:$D$56,3,FALSE)</f>
        <v>42.149700000000003</v>
      </c>
      <c r="L1289">
        <f>VLOOKUP(E1289&amp;"*",state_latlong_lookup!$A$1:$D$56,4,FALSE)</f>
        <v>-74.938400000000001</v>
      </c>
      <c r="M1289">
        <v>200</v>
      </c>
      <c r="N1289" t="str">
        <f t="shared" si="40"/>
        <v>Republican</v>
      </c>
      <c r="O1289" t="s">
        <v>10</v>
      </c>
      <c r="P1289">
        <v>0.36</v>
      </c>
      <c r="Q1289">
        <v>2615000</v>
      </c>
    </row>
    <row r="1290" spans="1:18">
      <c r="A1290">
        <v>103</v>
      </c>
      <c r="B1290">
        <f>VLOOKUP(A1290,year_congress_lookup!$A$1:$B$10,2)</f>
        <v>1994</v>
      </c>
      <c r="C1290">
        <v>29376</v>
      </c>
      <c r="D1290" s="1" t="s">
        <v>1790</v>
      </c>
      <c r="E1290" t="s">
        <v>9</v>
      </c>
      <c r="F1290" t="str">
        <f>VLOOKUP(E1290&amp;"*",state_latlong_lookup!$A$1:$D$56,2,FALSE)</f>
        <v>NY</v>
      </c>
      <c r="G1290" t="str">
        <f>VLOOKUP(E1290&amp;"*",state_latlong_lookup!$A$1:$D$56,1,FALSE)</f>
        <v>NEW YORK</v>
      </c>
      <c r="H1290" t="str">
        <f t="shared" si="41"/>
        <v>103_NY_04</v>
      </c>
      <c r="I1290">
        <f>IF(B1290=2012,IF(D1290="00",K1290,VLOOKUP(H1290,district_latlong_lookup!$A$1:$F$439,5,FALSE)),0)</f>
        <v>0</v>
      </c>
      <c r="J1290">
        <f>IF(B1290=2012,IF(D1290="00",L1290,VLOOKUP(H1290,district_latlong_lookup!$A$1:$F$439,6,FALSE)),0)</f>
        <v>0</v>
      </c>
      <c r="K1290">
        <f>VLOOKUP(E1290&amp;"*",state_latlong_lookup!$A$1:$D$56,3,FALSE)</f>
        <v>42.149700000000003</v>
      </c>
      <c r="L1290">
        <f>VLOOKUP(E1290&amp;"*",state_latlong_lookup!$A$1:$D$56,4,FALSE)</f>
        <v>-74.938400000000001</v>
      </c>
      <c r="M1290">
        <v>200</v>
      </c>
      <c r="N1290" t="str">
        <f t="shared" si="40"/>
        <v>Republican</v>
      </c>
      <c r="O1290" t="s">
        <v>619</v>
      </c>
      <c r="P1290">
        <v>0.379</v>
      </c>
      <c r="Q1290">
        <v>2533000</v>
      </c>
      <c r="R1290" t="s">
        <v>1451</v>
      </c>
    </row>
    <row r="1291" spans="1:18">
      <c r="A1291">
        <v>103</v>
      </c>
      <c r="B1291">
        <f>VLOOKUP(A1291,year_congress_lookup!$A$1:$B$10,2)</f>
        <v>1994</v>
      </c>
      <c r="C1291">
        <v>15000</v>
      </c>
      <c r="D1291" s="1" t="s">
        <v>1791</v>
      </c>
      <c r="E1291" t="s">
        <v>9</v>
      </c>
      <c r="F1291" t="str">
        <f>VLOOKUP(E1291&amp;"*",state_latlong_lookup!$A$1:$D$56,2,FALSE)</f>
        <v>NY</v>
      </c>
      <c r="G1291" t="str">
        <f>VLOOKUP(E1291&amp;"*",state_latlong_lookup!$A$1:$D$56,1,FALSE)</f>
        <v>NEW YORK</v>
      </c>
      <c r="H1291" t="str">
        <f t="shared" si="41"/>
        <v>103_NY_05</v>
      </c>
      <c r="I1291">
        <f>IF(B1291=2012,IF(D1291="00",K1291,VLOOKUP(H1291,district_latlong_lookup!$A$1:$F$439,5,FALSE)),0)</f>
        <v>0</v>
      </c>
      <c r="J1291">
        <f>IF(B1291=2012,IF(D1291="00",L1291,VLOOKUP(H1291,district_latlong_lookup!$A$1:$F$439,6,FALSE)),0)</f>
        <v>0</v>
      </c>
      <c r="K1291">
        <f>VLOOKUP(E1291&amp;"*",state_latlong_lookup!$A$1:$D$56,3,FALSE)</f>
        <v>42.149700000000003</v>
      </c>
      <c r="L1291">
        <f>VLOOKUP(E1291&amp;"*",state_latlong_lookup!$A$1:$D$56,4,FALSE)</f>
        <v>-74.938400000000001</v>
      </c>
      <c r="M1291">
        <v>100</v>
      </c>
      <c r="N1291" t="str">
        <f t="shared" si="40"/>
        <v>Democrat</v>
      </c>
      <c r="O1291" t="s">
        <v>620</v>
      </c>
      <c r="P1291">
        <v>-0.437</v>
      </c>
      <c r="Q1291">
        <v>0</v>
      </c>
      <c r="R1291" t="s">
        <v>1452</v>
      </c>
    </row>
    <row r="1292" spans="1:18">
      <c r="A1292">
        <v>103</v>
      </c>
      <c r="B1292">
        <f>VLOOKUP(A1292,year_congress_lookup!$A$1:$B$10,2)</f>
        <v>1994</v>
      </c>
      <c r="C1292">
        <v>15412</v>
      </c>
      <c r="D1292" s="1" t="s">
        <v>1792</v>
      </c>
      <c r="E1292" t="s">
        <v>9</v>
      </c>
      <c r="F1292" t="str">
        <f>VLOOKUP(E1292&amp;"*",state_latlong_lookup!$A$1:$D$56,2,FALSE)</f>
        <v>NY</v>
      </c>
      <c r="G1292" t="str">
        <f>VLOOKUP(E1292&amp;"*",state_latlong_lookup!$A$1:$D$56,1,FALSE)</f>
        <v>NEW YORK</v>
      </c>
      <c r="H1292" t="str">
        <f t="shared" si="41"/>
        <v>103_NY_06</v>
      </c>
      <c r="I1292">
        <f>IF(B1292=2012,IF(D1292="00",K1292,VLOOKUP(H1292,district_latlong_lookup!$A$1:$F$439,5,FALSE)),0)</f>
        <v>0</v>
      </c>
      <c r="J1292">
        <f>IF(B1292=2012,IF(D1292="00",L1292,VLOOKUP(H1292,district_latlong_lookup!$A$1:$F$439,6,FALSE)),0)</f>
        <v>0</v>
      </c>
      <c r="K1292">
        <f>VLOOKUP(E1292&amp;"*",state_latlong_lookup!$A$1:$D$56,3,FALSE)</f>
        <v>42.149700000000003</v>
      </c>
      <c r="L1292">
        <f>VLOOKUP(E1292&amp;"*",state_latlong_lookup!$A$1:$D$56,4,FALSE)</f>
        <v>-74.938400000000001</v>
      </c>
      <c r="M1292">
        <v>100</v>
      </c>
      <c r="N1292" t="str">
        <f t="shared" si="40"/>
        <v>Democrat</v>
      </c>
      <c r="O1292" t="s">
        <v>621</v>
      </c>
      <c r="P1292">
        <v>-0.436</v>
      </c>
      <c r="Q1292">
        <v>2136000</v>
      </c>
      <c r="R1292" t="s">
        <v>1453</v>
      </c>
    </row>
    <row r="1293" spans="1:18">
      <c r="A1293">
        <v>103</v>
      </c>
      <c r="B1293">
        <f>VLOOKUP(A1293,year_congress_lookup!$A$1:$B$10,2)</f>
        <v>1994</v>
      </c>
      <c r="C1293">
        <v>15107</v>
      </c>
      <c r="D1293" s="1" t="s">
        <v>1793</v>
      </c>
      <c r="E1293" t="s">
        <v>9</v>
      </c>
      <c r="F1293" t="str">
        <f>VLOOKUP(E1293&amp;"*",state_latlong_lookup!$A$1:$D$56,2,FALSE)</f>
        <v>NY</v>
      </c>
      <c r="G1293" t="str">
        <f>VLOOKUP(E1293&amp;"*",state_latlong_lookup!$A$1:$D$56,1,FALSE)</f>
        <v>NEW YORK</v>
      </c>
      <c r="H1293" t="str">
        <f t="shared" si="41"/>
        <v>103_NY_07</v>
      </c>
      <c r="I1293">
        <f>IF(B1293=2012,IF(D1293="00",K1293,VLOOKUP(H1293,district_latlong_lookup!$A$1:$F$439,5,FALSE)),0)</f>
        <v>0</v>
      </c>
      <c r="J1293">
        <f>IF(B1293=2012,IF(D1293="00",L1293,VLOOKUP(H1293,district_latlong_lookup!$A$1:$F$439,6,FALSE)),0)</f>
        <v>0</v>
      </c>
      <c r="K1293">
        <f>VLOOKUP(E1293&amp;"*",state_latlong_lookup!$A$1:$D$56,3,FALSE)</f>
        <v>42.149700000000003</v>
      </c>
      <c r="L1293">
        <f>VLOOKUP(E1293&amp;"*",state_latlong_lookup!$A$1:$D$56,4,FALSE)</f>
        <v>-74.938400000000001</v>
      </c>
      <c r="M1293">
        <v>100</v>
      </c>
      <c r="N1293" t="str">
        <f t="shared" si="40"/>
        <v>Democrat</v>
      </c>
      <c r="O1293" t="s">
        <v>622</v>
      </c>
      <c r="P1293">
        <v>-0.33800000000000002</v>
      </c>
      <c r="Q1293">
        <v>1980000</v>
      </c>
      <c r="R1293" t="s">
        <v>1454</v>
      </c>
    </row>
    <row r="1294" spans="1:18">
      <c r="A1294">
        <v>103</v>
      </c>
      <c r="B1294">
        <f>VLOOKUP(A1294,year_congress_lookup!$A$1:$B$10,2)</f>
        <v>1994</v>
      </c>
      <c r="C1294">
        <v>29377</v>
      </c>
      <c r="D1294" s="1" t="s">
        <v>1795</v>
      </c>
      <c r="E1294" t="s">
        <v>9</v>
      </c>
      <c r="F1294" t="str">
        <f>VLOOKUP(E1294&amp;"*",state_latlong_lookup!$A$1:$D$56,2,FALSE)</f>
        <v>NY</v>
      </c>
      <c r="G1294" t="str">
        <f>VLOOKUP(E1294&amp;"*",state_latlong_lookup!$A$1:$D$56,1,FALSE)</f>
        <v>NEW YORK</v>
      </c>
      <c r="H1294" t="str">
        <f t="shared" si="41"/>
        <v>103_NY_08</v>
      </c>
      <c r="I1294">
        <f>IF(B1294=2012,IF(D1294="00",K1294,VLOOKUP(H1294,district_latlong_lookup!$A$1:$F$439,5,FALSE)),0)</f>
        <v>0</v>
      </c>
      <c r="J1294">
        <f>IF(B1294=2012,IF(D1294="00",L1294,VLOOKUP(H1294,district_latlong_lookup!$A$1:$F$439,6,FALSE)),0)</f>
        <v>0</v>
      </c>
      <c r="K1294">
        <f>VLOOKUP(E1294&amp;"*",state_latlong_lookup!$A$1:$D$56,3,FALSE)</f>
        <v>42.149700000000003</v>
      </c>
      <c r="L1294">
        <f>VLOOKUP(E1294&amp;"*",state_latlong_lookup!$A$1:$D$56,4,FALSE)</f>
        <v>-74.938400000000001</v>
      </c>
      <c r="M1294">
        <v>100</v>
      </c>
      <c r="N1294" t="str">
        <f t="shared" si="40"/>
        <v>Democrat</v>
      </c>
      <c r="O1294" t="s">
        <v>623</v>
      </c>
      <c r="P1294">
        <v>-0.54400000000000004</v>
      </c>
      <c r="Q1294">
        <v>2304000</v>
      </c>
      <c r="R1294" t="s">
        <v>1455</v>
      </c>
    </row>
    <row r="1295" spans="1:18">
      <c r="A1295">
        <v>103</v>
      </c>
      <c r="B1295">
        <f>VLOOKUP(A1295,year_congress_lookup!$A$1:$B$10,2)</f>
        <v>1994</v>
      </c>
      <c r="C1295">
        <v>14858</v>
      </c>
      <c r="D1295" s="1" t="s">
        <v>1796</v>
      </c>
      <c r="E1295" t="s">
        <v>9</v>
      </c>
      <c r="F1295" t="str">
        <f>VLOOKUP(E1295&amp;"*",state_latlong_lookup!$A$1:$D$56,2,FALSE)</f>
        <v>NY</v>
      </c>
      <c r="G1295" t="str">
        <f>VLOOKUP(E1295&amp;"*",state_latlong_lookup!$A$1:$D$56,1,FALSE)</f>
        <v>NEW YORK</v>
      </c>
      <c r="H1295" t="str">
        <f t="shared" si="41"/>
        <v>103_NY_09</v>
      </c>
      <c r="I1295">
        <f>IF(B1295=2012,IF(D1295="00",K1295,VLOOKUP(H1295,district_latlong_lookup!$A$1:$F$439,5,FALSE)),0)</f>
        <v>0</v>
      </c>
      <c r="J1295">
        <f>IF(B1295=2012,IF(D1295="00",L1295,VLOOKUP(H1295,district_latlong_lookup!$A$1:$F$439,6,FALSE)),0)</f>
        <v>0</v>
      </c>
      <c r="K1295">
        <f>VLOOKUP(E1295&amp;"*",state_latlong_lookup!$A$1:$D$56,3,FALSE)</f>
        <v>42.149700000000003</v>
      </c>
      <c r="L1295">
        <f>VLOOKUP(E1295&amp;"*",state_latlong_lookup!$A$1:$D$56,4,FALSE)</f>
        <v>-74.938400000000001</v>
      </c>
      <c r="M1295">
        <v>100</v>
      </c>
      <c r="N1295" t="str">
        <f t="shared" si="40"/>
        <v>Democrat</v>
      </c>
      <c r="O1295" t="s">
        <v>328</v>
      </c>
      <c r="P1295">
        <v>-0.33300000000000002</v>
      </c>
      <c r="Q1295">
        <v>1230000</v>
      </c>
      <c r="R1295" t="s">
        <v>1456</v>
      </c>
    </row>
    <row r="1296" spans="1:18">
      <c r="A1296">
        <v>103</v>
      </c>
      <c r="B1296">
        <f>VLOOKUP(A1296,year_congress_lookup!$A$1:$B$10,2)</f>
        <v>1994</v>
      </c>
      <c r="C1296">
        <v>15072</v>
      </c>
      <c r="D1296" s="1" t="s">
        <v>1797</v>
      </c>
      <c r="E1296" t="s">
        <v>9</v>
      </c>
      <c r="F1296" t="str">
        <f>VLOOKUP(E1296&amp;"*",state_latlong_lookup!$A$1:$D$56,2,FALSE)</f>
        <v>NY</v>
      </c>
      <c r="G1296" t="str">
        <f>VLOOKUP(E1296&amp;"*",state_latlong_lookup!$A$1:$D$56,1,FALSE)</f>
        <v>NEW YORK</v>
      </c>
      <c r="H1296" t="str">
        <f t="shared" si="41"/>
        <v>103_NY_10</v>
      </c>
      <c r="I1296">
        <f>IF(B1296=2012,IF(D1296="00",K1296,VLOOKUP(H1296,district_latlong_lookup!$A$1:$F$439,5,FALSE)),0)</f>
        <v>0</v>
      </c>
      <c r="J1296">
        <f>IF(B1296=2012,IF(D1296="00",L1296,VLOOKUP(H1296,district_latlong_lookup!$A$1:$F$439,6,FALSE)),0)</f>
        <v>0</v>
      </c>
      <c r="K1296">
        <f>VLOOKUP(E1296&amp;"*",state_latlong_lookup!$A$1:$D$56,3,FALSE)</f>
        <v>42.149700000000003</v>
      </c>
      <c r="L1296">
        <f>VLOOKUP(E1296&amp;"*",state_latlong_lookup!$A$1:$D$56,4,FALSE)</f>
        <v>-74.938400000000001</v>
      </c>
      <c r="M1296">
        <v>100</v>
      </c>
      <c r="N1296" t="str">
        <f t="shared" si="40"/>
        <v>Democrat</v>
      </c>
      <c r="O1296" t="s">
        <v>624</v>
      </c>
      <c r="P1296">
        <v>-0.53400000000000003</v>
      </c>
      <c r="Q1296">
        <v>1069000</v>
      </c>
      <c r="R1296" t="s">
        <v>1457</v>
      </c>
    </row>
    <row r="1297" spans="1:18">
      <c r="A1297">
        <v>103</v>
      </c>
      <c r="B1297">
        <f>VLOOKUP(A1297,year_congress_lookup!$A$1:$B$10,2)</f>
        <v>1994</v>
      </c>
      <c r="C1297">
        <v>15050</v>
      </c>
      <c r="D1297" s="1" t="s">
        <v>1798</v>
      </c>
      <c r="E1297" t="s">
        <v>9</v>
      </c>
      <c r="F1297" t="str">
        <f>VLOOKUP(E1297&amp;"*",state_latlong_lookup!$A$1:$D$56,2,FALSE)</f>
        <v>NY</v>
      </c>
      <c r="G1297" t="str">
        <f>VLOOKUP(E1297&amp;"*",state_latlong_lookup!$A$1:$D$56,1,FALSE)</f>
        <v>NEW YORK</v>
      </c>
      <c r="H1297" t="str">
        <f t="shared" si="41"/>
        <v>103_NY_11</v>
      </c>
      <c r="I1297">
        <f>IF(B1297=2012,IF(D1297="00",K1297,VLOOKUP(H1297,district_latlong_lookup!$A$1:$F$439,5,FALSE)),0)</f>
        <v>0</v>
      </c>
      <c r="J1297">
        <f>IF(B1297=2012,IF(D1297="00",L1297,VLOOKUP(H1297,district_latlong_lookup!$A$1:$F$439,6,FALSE)),0)</f>
        <v>0</v>
      </c>
      <c r="K1297">
        <f>VLOOKUP(E1297&amp;"*",state_latlong_lookup!$A$1:$D$56,3,FALSE)</f>
        <v>42.149700000000003</v>
      </c>
      <c r="L1297">
        <f>VLOOKUP(E1297&amp;"*",state_latlong_lookup!$A$1:$D$56,4,FALSE)</f>
        <v>-74.938400000000001</v>
      </c>
      <c r="M1297">
        <v>100</v>
      </c>
      <c r="N1297" t="str">
        <f t="shared" si="40"/>
        <v>Democrat</v>
      </c>
      <c r="O1297" t="s">
        <v>625</v>
      </c>
      <c r="P1297">
        <v>-0.57699999999999996</v>
      </c>
      <c r="Q1297">
        <v>612000</v>
      </c>
      <c r="R1297" t="s">
        <v>1458</v>
      </c>
    </row>
    <row r="1298" spans="1:18">
      <c r="A1298">
        <v>103</v>
      </c>
      <c r="B1298">
        <f>VLOOKUP(A1298,year_congress_lookup!$A$1:$B$10,2)</f>
        <v>1994</v>
      </c>
      <c r="C1298">
        <v>29378</v>
      </c>
      <c r="D1298" s="1" t="s">
        <v>1799</v>
      </c>
      <c r="E1298" t="s">
        <v>9</v>
      </c>
      <c r="F1298" t="str">
        <f>VLOOKUP(E1298&amp;"*",state_latlong_lookup!$A$1:$D$56,2,FALSE)</f>
        <v>NY</v>
      </c>
      <c r="G1298" t="str">
        <f>VLOOKUP(E1298&amp;"*",state_latlong_lookup!$A$1:$D$56,1,FALSE)</f>
        <v>NEW YORK</v>
      </c>
      <c r="H1298" t="str">
        <f t="shared" si="41"/>
        <v>103_NY_12</v>
      </c>
      <c r="I1298">
        <f>IF(B1298=2012,IF(D1298="00",K1298,VLOOKUP(H1298,district_latlong_lookup!$A$1:$F$439,5,FALSE)),0)</f>
        <v>0</v>
      </c>
      <c r="J1298">
        <f>IF(B1298=2012,IF(D1298="00",L1298,VLOOKUP(H1298,district_latlong_lookup!$A$1:$F$439,6,FALSE)),0)</f>
        <v>0</v>
      </c>
      <c r="K1298">
        <f>VLOOKUP(E1298&amp;"*",state_latlong_lookup!$A$1:$D$56,3,FALSE)</f>
        <v>42.149700000000003</v>
      </c>
      <c r="L1298">
        <f>VLOOKUP(E1298&amp;"*",state_latlong_lookup!$A$1:$D$56,4,FALSE)</f>
        <v>-74.938400000000001</v>
      </c>
      <c r="M1298">
        <v>100</v>
      </c>
      <c r="N1298" t="str">
        <f t="shared" si="40"/>
        <v>Democrat</v>
      </c>
      <c r="O1298" t="s">
        <v>626</v>
      </c>
      <c r="P1298">
        <v>-0.57399999999999995</v>
      </c>
      <c r="Q1298">
        <v>0</v>
      </c>
      <c r="R1298" t="s">
        <v>1459</v>
      </c>
    </row>
    <row r="1299" spans="1:18">
      <c r="A1299">
        <v>103</v>
      </c>
      <c r="B1299">
        <f>VLOOKUP(A1299,year_congress_lookup!$A$1:$B$10,2)</f>
        <v>1994</v>
      </c>
      <c r="C1299">
        <v>15639</v>
      </c>
      <c r="D1299" s="1" t="s">
        <v>1800</v>
      </c>
      <c r="E1299" t="s">
        <v>9</v>
      </c>
      <c r="F1299" t="str">
        <f>VLOOKUP(E1299&amp;"*",state_latlong_lookup!$A$1:$D$56,2,FALSE)</f>
        <v>NY</v>
      </c>
      <c r="G1299" t="str">
        <f>VLOOKUP(E1299&amp;"*",state_latlong_lookup!$A$1:$D$56,1,FALSE)</f>
        <v>NEW YORK</v>
      </c>
      <c r="H1299" t="str">
        <f t="shared" si="41"/>
        <v>103_NY_13</v>
      </c>
      <c r="I1299">
        <f>IF(B1299=2012,IF(D1299="00",K1299,VLOOKUP(H1299,district_latlong_lookup!$A$1:$F$439,5,FALSE)),0)</f>
        <v>0</v>
      </c>
      <c r="J1299">
        <f>IF(B1299=2012,IF(D1299="00",L1299,VLOOKUP(H1299,district_latlong_lookup!$A$1:$F$439,6,FALSE)),0)</f>
        <v>0</v>
      </c>
      <c r="K1299">
        <f>VLOOKUP(E1299&amp;"*",state_latlong_lookup!$A$1:$D$56,3,FALSE)</f>
        <v>42.149700000000003</v>
      </c>
      <c r="L1299">
        <f>VLOOKUP(E1299&amp;"*",state_latlong_lookup!$A$1:$D$56,4,FALSE)</f>
        <v>-74.938400000000001</v>
      </c>
      <c r="M1299">
        <v>200</v>
      </c>
      <c r="N1299" t="str">
        <f t="shared" si="40"/>
        <v>Republican</v>
      </c>
      <c r="O1299" t="s">
        <v>627</v>
      </c>
      <c r="P1299">
        <v>0.27</v>
      </c>
      <c r="Q1299">
        <v>0</v>
      </c>
      <c r="R1299" t="s">
        <v>1460</v>
      </c>
    </row>
    <row r="1300" spans="1:18">
      <c r="A1300">
        <v>103</v>
      </c>
      <c r="B1300">
        <f>VLOOKUP(A1300,year_congress_lookup!$A$1:$B$10,2)</f>
        <v>1994</v>
      </c>
      <c r="C1300">
        <v>29379</v>
      </c>
      <c r="D1300" s="1" t="s">
        <v>1801</v>
      </c>
      <c r="E1300" t="s">
        <v>9</v>
      </c>
      <c r="F1300" t="str">
        <f>VLOOKUP(E1300&amp;"*",state_latlong_lookup!$A$1:$D$56,2,FALSE)</f>
        <v>NY</v>
      </c>
      <c r="G1300" t="str">
        <f>VLOOKUP(E1300&amp;"*",state_latlong_lookup!$A$1:$D$56,1,FALSE)</f>
        <v>NEW YORK</v>
      </c>
      <c r="H1300" t="str">
        <f t="shared" si="41"/>
        <v>103_NY_14</v>
      </c>
      <c r="I1300">
        <f>IF(B1300=2012,IF(D1300="00",K1300,VLOOKUP(H1300,district_latlong_lookup!$A$1:$F$439,5,FALSE)),0)</f>
        <v>0</v>
      </c>
      <c r="J1300">
        <f>IF(B1300=2012,IF(D1300="00",L1300,VLOOKUP(H1300,district_latlong_lookup!$A$1:$F$439,6,FALSE)),0)</f>
        <v>0</v>
      </c>
      <c r="K1300">
        <f>VLOOKUP(E1300&amp;"*",state_latlong_lookup!$A$1:$D$56,3,FALSE)</f>
        <v>42.149700000000003</v>
      </c>
      <c r="L1300">
        <f>VLOOKUP(E1300&amp;"*",state_latlong_lookup!$A$1:$D$56,4,FALSE)</f>
        <v>-74.938400000000001</v>
      </c>
      <c r="M1300">
        <v>100</v>
      </c>
      <c r="N1300" t="str">
        <f t="shared" si="40"/>
        <v>Democrat</v>
      </c>
      <c r="O1300" t="s">
        <v>166</v>
      </c>
      <c r="P1300">
        <v>-0.38800000000000001</v>
      </c>
      <c r="Q1300">
        <v>932000</v>
      </c>
    </row>
    <row r="1301" spans="1:18">
      <c r="A1301">
        <v>103</v>
      </c>
      <c r="B1301">
        <f>VLOOKUP(A1301,year_congress_lookup!$A$1:$B$10,2)</f>
        <v>1994</v>
      </c>
      <c r="C1301">
        <v>13035</v>
      </c>
      <c r="D1301" s="1" t="s">
        <v>1802</v>
      </c>
      <c r="E1301" t="s">
        <v>9</v>
      </c>
      <c r="F1301" t="str">
        <f>VLOOKUP(E1301&amp;"*",state_latlong_lookup!$A$1:$D$56,2,FALSE)</f>
        <v>NY</v>
      </c>
      <c r="G1301" t="str">
        <f>VLOOKUP(E1301&amp;"*",state_latlong_lookup!$A$1:$D$56,1,FALSE)</f>
        <v>NEW YORK</v>
      </c>
      <c r="H1301" t="str">
        <f t="shared" si="41"/>
        <v>103_NY_15</v>
      </c>
      <c r="I1301">
        <f>IF(B1301=2012,IF(D1301="00",K1301,VLOOKUP(H1301,district_latlong_lookup!$A$1:$F$439,5,FALSE)),0)</f>
        <v>0</v>
      </c>
      <c r="J1301">
        <f>IF(B1301=2012,IF(D1301="00",L1301,VLOOKUP(H1301,district_latlong_lookup!$A$1:$F$439,6,FALSE)),0)</f>
        <v>0</v>
      </c>
      <c r="K1301">
        <f>VLOOKUP(E1301&amp;"*",state_latlong_lookup!$A$1:$D$56,3,FALSE)</f>
        <v>42.149700000000003</v>
      </c>
      <c r="L1301">
        <f>VLOOKUP(E1301&amp;"*",state_latlong_lookup!$A$1:$D$56,4,FALSE)</f>
        <v>-74.938400000000001</v>
      </c>
      <c r="M1301">
        <v>100</v>
      </c>
      <c r="N1301" t="str">
        <f t="shared" si="40"/>
        <v>Democrat</v>
      </c>
      <c r="O1301" t="s">
        <v>628</v>
      </c>
      <c r="P1301">
        <v>-0.50600000000000001</v>
      </c>
      <c r="Q1301">
        <v>1192000</v>
      </c>
      <c r="R1301" t="s">
        <v>1461</v>
      </c>
    </row>
    <row r="1302" spans="1:18">
      <c r="A1302">
        <v>103</v>
      </c>
      <c r="B1302">
        <f>VLOOKUP(A1302,year_congress_lookup!$A$1:$B$10,2)</f>
        <v>1994</v>
      </c>
      <c r="C1302">
        <v>29134</v>
      </c>
      <c r="D1302" s="1" t="s">
        <v>1803</v>
      </c>
      <c r="E1302" t="s">
        <v>9</v>
      </c>
      <c r="F1302" t="str">
        <f>VLOOKUP(E1302&amp;"*",state_latlong_lookup!$A$1:$D$56,2,FALSE)</f>
        <v>NY</v>
      </c>
      <c r="G1302" t="str">
        <f>VLOOKUP(E1302&amp;"*",state_latlong_lookup!$A$1:$D$56,1,FALSE)</f>
        <v>NEW YORK</v>
      </c>
      <c r="H1302" t="str">
        <f t="shared" si="41"/>
        <v>103_NY_16</v>
      </c>
      <c r="I1302">
        <f>IF(B1302=2012,IF(D1302="00",K1302,VLOOKUP(H1302,district_latlong_lookup!$A$1:$F$439,5,FALSE)),0)</f>
        <v>0</v>
      </c>
      <c r="J1302">
        <f>IF(B1302=2012,IF(D1302="00",L1302,VLOOKUP(H1302,district_latlong_lookup!$A$1:$F$439,6,FALSE)),0)</f>
        <v>0</v>
      </c>
      <c r="K1302">
        <f>VLOOKUP(E1302&amp;"*",state_latlong_lookup!$A$1:$D$56,3,FALSE)</f>
        <v>42.149700000000003</v>
      </c>
      <c r="L1302">
        <f>VLOOKUP(E1302&amp;"*",state_latlong_lookup!$A$1:$D$56,4,FALSE)</f>
        <v>-74.938400000000001</v>
      </c>
      <c r="M1302">
        <v>100</v>
      </c>
      <c r="N1302" t="str">
        <f t="shared" si="40"/>
        <v>Democrat</v>
      </c>
      <c r="O1302" t="s">
        <v>629</v>
      </c>
      <c r="P1302">
        <v>-0.48399999999999999</v>
      </c>
      <c r="Q1302">
        <v>1324000</v>
      </c>
    </row>
    <row r="1303" spans="1:18">
      <c r="A1303">
        <v>103</v>
      </c>
      <c r="B1303">
        <f>VLOOKUP(A1303,year_congress_lookup!$A$1:$B$10,2)</f>
        <v>1994</v>
      </c>
      <c r="C1303">
        <v>15603</v>
      </c>
      <c r="D1303" s="1" t="s">
        <v>1804</v>
      </c>
      <c r="E1303" t="s">
        <v>9</v>
      </c>
      <c r="F1303" t="str">
        <f>VLOOKUP(E1303&amp;"*",state_latlong_lookup!$A$1:$D$56,2,FALSE)</f>
        <v>NY</v>
      </c>
      <c r="G1303" t="str">
        <f>VLOOKUP(E1303&amp;"*",state_latlong_lookup!$A$1:$D$56,1,FALSE)</f>
        <v>NEW YORK</v>
      </c>
      <c r="H1303" t="str">
        <f t="shared" si="41"/>
        <v>103_NY_17</v>
      </c>
      <c r="I1303">
        <f>IF(B1303=2012,IF(D1303="00",K1303,VLOOKUP(H1303,district_latlong_lookup!$A$1:$F$439,5,FALSE)),0)</f>
        <v>0</v>
      </c>
      <c r="J1303">
        <f>IF(B1303=2012,IF(D1303="00",L1303,VLOOKUP(H1303,district_latlong_lookup!$A$1:$F$439,6,FALSE)),0)</f>
        <v>0</v>
      </c>
      <c r="K1303">
        <f>VLOOKUP(E1303&amp;"*",state_latlong_lookup!$A$1:$D$56,3,FALSE)</f>
        <v>42.149700000000003</v>
      </c>
      <c r="L1303">
        <f>VLOOKUP(E1303&amp;"*",state_latlong_lookup!$A$1:$D$56,4,FALSE)</f>
        <v>-74.938400000000001</v>
      </c>
      <c r="M1303">
        <v>100</v>
      </c>
      <c r="N1303" t="str">
        <f t="shared" si="40"/>
        <v>Democrat</v>
      </c>
      <c r="O1303" t="s">
        <v>630</v>
      </c>
      <c r="P1303">
        <v>-0.44500000000000001</v>
      </c>
      <c r="Q1303">
        <v>18840000</v>
      </c>
      <c r="R1303" t="s">
        <v>1462</v>
      </c>
    </row>
    <row r="1304" spans="1:18">
      <c r="A1304">
        <v>103</v>
      </c>
      <c r="B1304">
        <f>VLOOKUP(A1304,year_congress_lookup!$A$1:$B$10,2)</f>
        <v>1994</v>
      </c>
      <c r="C1304">
        <v>15612</v>
      </c>
      <c r="D1304" s="1" t="s">
        <v>1805</v>
      </c>
      <c r="E1304" t="s">
        <v>9</v>
      </c>
      <c r="F1304" t="str">
        <f>VLOOKUP(E1304&amp;"*",state_latlong_lookup!$A$1:$D$56,2,FALSE)</f>
        <v>NY</v>
      </c>
      <c r="G1304" t="str">
        <f>VLOOKUP(E1304&amp;"*",state_latlong_lookup!$A$1:$D$56,1,FALSE)</f>
        <v>NEW YORK</v>
      </c>
      <c r="H1304" t="str">
        <f t="shared" si="41"/>
        <v>103_NY_18</v>
      </c>
      <c r="I1304">
        <f>IF(B1304=2012,IF(D1304="00",K1304,VLOOKUP(H1304,district_latlong_lookup!$A$1:$F$439,5,FALSE)),0)</f>
        <v>0</v>
      </c>
      <c r="J1304">
        <f>IF(B1304=2012,IF(D1304="00",L1304,VLOOKUP(H1304,district_latlong_lookup!$A$1:$F$439,6,FALSE)),0)</f>
        <v>0</v>
      </c>
      <c r="K1304">
        <f>VLOOKUP(E1304&amp;"*",state_latlong_lookup!$A$1:$D$56,3,FALSE)</f>
        <v>42.149700000000003</v>
      </c>
      <c r="L1304">
        <f>VLOOKUP(E1304&amp;"*",state_latlong_lookup!$A$1:$D$56,4,FALSE)</f>
        <v>-74.938400000000001</v>
      </c>
      <c r="M1304">
        <v>100</v>
      </c>
      <c r="N1304" t="str">
        <f t="shared" si="40"/>
        <v>Democrat</v>
      </c>
      <c r="O1304" t="s">
        <v>631</v>
      </c>
      <c r="P1304">
        <v>-0.4</v>
      </c>
      <c r="Q1304">
        <v>4660000</v>
      </c>
      <c r="R1304" t="s">
        <v>1463</v>
      </c>
    </row>
    <row r="1305" spans="1:18">
      <c r="A1305">
        <v>103</v>
      </c>
      <c r="B1305">
        <f>VLOOKUP(A1305,year_congress_lookup!$A$1:$B$10,2)</f>
        <v>1994</v>
      </c>
      <c r="C1305">
        <v>12013</v>
      </c>
      <c r="D1305" s="1" t="s">
        <v>1806</v>
      </c>
      <c r="E1305" t="s">
        <v>9</v>
      </c>
      <c r="F1305" t="str">
        <f>VLOOKUP(E1305&amp;"*",state_latlong_lookup!$A$1:$D$56,2,FALSE)</f>
        <v>NY</v>
      </c>
      <c r="G1305" t="str">
        <f>VLOOKUP(E1305&amp;"*",state_latlong_lookup!$A$1:$D$56,1,FALSE)</f>
        <v>NEW YORK</v>
      </c>
      <c r="H1305" t="str">
        <f t="shared" si="41"/>
        <v>103_NY_19</v>
      </c>
      <c r="I1305">
        <f>IF(B1305=2012,IF(D1305="00",K1305,VLOOKUP(H1305,district_latlong_lookup!$A$1:$F$439,5,FALSE)),0)</f>
        <v>0</v>
      </c>
      <c r="J1305">
        <f>IF(B1305=2012,IF(D1305="00",L1305,VLOOKUP(H1305,district_latlong_lookup!$A$1:$F$439,6,FALSE)),0)</f>
        <v>0</v>
      </c>
      <c r="K1305">
        <f>VLOOKUP(E1305&amp;"*",state_latlong_lookup!$A$1:$D$56,3,FALSE)</f>
        <v>42.149700000000003</v>
      </c>
      <c r="L1305">
        <f>VLOOKUP(E1305&amp;"*",state_latlong_lookup!$A$1:$D$56,4,FALSE)</f>
        <v>-74.938400000000001</v>
      </c>
      <c r="M1305">
        <v>200</v>
      </c>
      <c r="N1305" t="str">
        <f t="shared" si="40"/>
        <v>Republican</v>
      </c>
      <c r="O1305" t="s">
        <v>95</v>
      </c>
      <c r="P1305">
        <v>5.3999999999999999E-2</v>
      </c>
      <c r="Q1305">
        <v>2278000</v>
      </c>
      <c r="R1305" t="s">
        <v>1464</v>
      </c>
    </row>
    <row r="1306" spans="1:18">
      <c r="A1306">
        <v>103</v>
      </c>
      <c r="B1306">
        <f>VLOOKUP(A1306,year_congress_lookup!$A$1:$B$10,2)</f>
        <v>1994</v>
      </c>
      <c r="C1306">
        <v>14015</v>
      </c>
      <c r="D1306" s="1" t="s">
        <v>1807</v>
      </c>
      <c r="E1306" t="s">
        <v>9</v>
      </c>
      <c r="F1306" t="str">
        <f>VLOOKUP(E1306&amp;"*",state_latlong_lookup!$A$1:$D$56,2,FALSE)</f>
        <v>NY</v>
      </c>
      <c r="G1306" t="str">
        <f>VLOOKUP(E1306&amp;"*",state_latlong_lookup!$A$1:$D$56,1,FALSE)</f>
        <v>NEW YORK</v>
      </c>
      <c r="H1306" t="str">
        <f t="shared" si="41"/>
        <v>103_NY_20</v>
      </c>
      <c r="I1306">
        <f>IF(B1306=2012,IF(D1306="00",K1306,VLOOKUP(H1306,district_latlong_lookup!$A$1:$F$439,5,FALSE)),0)</f>
        <v>0</v>
      </c>
      <c r="J1306">
        <f>IF(B1306=2012,IF(D1306="00",L1306,VLOOKUP(H1306,district_latlong_lookup!$A$1:$F$439,6,FALSE)),0)</f>
        <v>0</v>
      </c>
      <c r="K1306">
        <f>VLOOKUP(E1306&amp;"*",state_latlong_lookup!$A$1:$D$56,3,FALSE)</f>
        <v>42.149700000000003</v>
      </c>
      <c r="L1306">
        <f>VLOOKUP(E1306&amp;"*",state_latlong_lookup!$A$1:$D$56,4,FALSE)</f>
        <v>-74.938400000000001</v>
      </c>
      <c r="M1306">
        <v>200</v>
      </c>
      <c r="N1306" t="str">
        <f t="shared" si="40"/>
        <v>Republican</v>
      </c>
      <c r="O1306" t="s">
        <v>632</v>
      </c>
      <c r="P1306">
        <v>7.0999999999999994E-2</v>
      </c>
      <c r="Q1306">
        <v>0</v>
      </c>
    </row>
    <row r="1307" spans="1:18">
      <c r="A1307">
        <v>103</v>
      </c>
      <c r="B1307">
        <f>VLOOKUP(A1307,year_congress_lookup!$A$1:$B$10,2)</f>
        <v>1994</v>
      </c>
      <c r="C1307">
        <v>15614</v>
      </c>
      <c r="D1307" s="1" t="s">
        <v>1808</v>
      </c>
      <c r="E1307" t="s">
        <v>9</v>
      </c>
      <c r="F1307" t="str">
        <f>VLOOKUP(E1307&amp;"*",state_latlong_lookup!$A$1:$D$56,2,FALSE)</f>
        <v>NY</v>
      </c>
      <c r="G1307" t="str">
        <f>VLOOKUP(E1307&amp;"*",state_latlong_lookup!$A$1:$D$56,1,FALSE)</f>
        <v>NEW YORK</v>
      </c>
      <c r="H1307" t="str">
        <f t="shared" si="41"/>
        <v>103_NY_21</v>
      </c>
      <c r="I1307">
        <f>IF(B1307=2012,IF(D1307="00",K1307,VLOOKUP(H1307,district_latlong_lookup!$A$1:$F$439,5,FALSE)),0)</f>
        <v>0</v>
      </c>
      <c r="J1307">
        <f>IF(B1307=2012,IF(D1307="00",L1307,VLOOKUP(H1307,district_latlong_lookup!$A$1:$F$439,6,FALSE)),0)</f>
        <v>0</v>
      </c>
      <c r="K1307">
        <f>VLOOKUP(E1307&amp;"*",state_latlong_lookup!$A$1:$D$56,3,FALSE)</f>
        <v>42.149700000000003</v>
      </c>
      <c r="L1307">
        <f>VLOOKUP(E1307&amp;"*",state_latlong_lookup!$A$1:$D$56,4,FALSE)</f>
        <v>-74.938400000000001</v>
      </c>
      <c r="M1307">
        <v>100</v>
      </c>
      <c r="N1307" t="str">
        <f t="shared" si="40"/>
        <v>Democrat</v>
      </c>
      <c r="O1307" t="s">
        <v>633</v>
      </c>
      <c r="P1307">
        <v>-0.32100000000000001</v>
      </c>
      <c r="Q1307">
        <v>908000</v>
      </c>
      <c r="R1307" t="s">
        <v>1465</v>
      </c>
    </row>
    <row r="1308" spans="1:18">
      <c r="A1308">
        <v>103</v>
      </c>
      <c r="B1308">
        <f>VLOOKUP(A1308,year_congress_lookup!$A$1:$B$10,2)</f>
        <v>1994</v>
      </c>
      <c r="C1308">
        <v>14662</v>
      </c>
      <c r="D1308" s="1" t="s">
        <v>1809</v>
      </c>
      <c r="E1308" t="s">
        <v>9</v>
      </c>
      <c r="F1308" t="str">
        <f>VLOOKUP(E1308&amp;"*",state_latlong_lookup!$A$1:$D$56,2,FALSE)</f>
        <v>NY</v>
      </c>
      <c r="G1308" t="str">
        <f>VLOOKUP(E1308&amp;"*",state_latlong_lookup!$A$1:$D$56,1,FALSE)</f>
        <v>NEW YORK</v>
      </c>
      <c r="H1308" t="str">
        <f t="shared" si="41"/>
        <v>103_NY_22</v>
      </c>
      <c r="I1308">
        <f>IF(B1308=2012,IF(D1308="00",K1308,VLOOKUP(H1308,district_latlong_lookup!$A$1:$F$439,5,FALSE)),0)</f>
        <v>0</v>
      </c>
      <c r="J1308">
        <f>IF(B1308=2012,IF(D1308="00",L1308,VLOOKUP(H1308,district_latlong_lookup!$A$1:$F$439,6,FALSE)),0)</f>
        <v>0</v>
      </c>
      <c r="K1308">
        <f>VLOOKUP(E1308&amp;"*",state_latlong_lookup!$A$1:$D$56,3,FALSE)</f>
        <v>42.149700000000003</v>
      </c>
      <c r="L1308">
        <f>VLOOKUP(E1308&amp;"*",state_latlong_lookup!$A$1:$D$56,4,FALSE)</f>
        <v>-74.938400000000001</v>
      </c>
      <c r="M1308">
        <v>200</v>
      </c>
      <c r="N1308" t="str">
        <f t="shared" si="40"/>
        <v>Republican</v>
      </c>
      <c r="O1308" t="s">
        <v>634</v>
      </c>
      <c r="P1308">
        <v>0.51900000000000002</v>
      </c>
      <c r="Q1308">
        <v>2360000</v>
      </c>
      <c r="R1308" t="s">
        <v>1466</v>
      </c>
    </row>
    <row r="1309" spans="1:18">
      <c r="A1309">
        <v>103</v>
      </c>
      <c r="B1309">
        <f>VLOOKUP(A1309,year_congress_lookup!$A$1:$B$10,2)</f>
        <v>1994</v>
      </c>
      <c r="C1309">
        <v>15007</v>
      </c>
      <c r="D1309" s="1" t="s">
        <v>1810</v>
      </c>
      <c r="E1309" t="s">
        <v>9</v>
      </c>
      <c r="F1309" t="str">
        <f>VLOOKUP(E1309&amp;"*",state_latlong_lookup!$A$1:$D$56,2,FALSE)</f>
        <v>NY</v>
      </c>
      <c r="G1309" t="str">
        <f>VLOOKUP(E1309&amp;"*",state_latlong_lookup!$A$1:$D$56,1,FALSE)</f>
        <v>NEW YORK</v>
      </c>
      <c r="H1309" t="str">
        <f t="shared" si="41"/>
        <v>103_NY_23</v>
      </c>
      <c r="I1309">
        <f>IF(B1309=2012,IF(D1309="00",K1309,VLOOKUP(H1309,district_latlong_lookup!$A$1:$F$439,5,FALSE)),0)</f>
        <v>0</v>
      </c>
      <c r="J1309">
        <f>IF(B1309=2012,IF(D1309="00",L1309,VLOOKUP(H1309,district_latlong_lookup!$A$1:$F$439,6,FALSE)),0)</f>
        <v>0</v>
      </c>
      <c r="K1309">
        <f>VLOOKUP(E1309&amp;"*",state_latlong_lookup!$A$1:$D$56,3,FALSE)</f>
        <v>42.149700000000003</v>
      </c>
      <c r="L1309">
        <f>VLOOKUP(E1309&amp;"*",state_latlong_lookup!$A$1:$D$56,4,FALSE)</f>
        <v>-74.938400000000001</v>
      </c>
      <c r="M1309">
        <v>200</v>
      </c>
      <c r="N1309" t="str">
        <f t="shared" si="40"/>
        <v>Republican</v>
      </c>
      <c r="O1309" t="s">
        <v>635</v>
      </c>
      <c r="P1309">
        <v>0.112</v>
      </c>
      <c r="Q1309">
        <v>1090000</v>
      </c>
      <c r="R1309" t="s">
        <v>1467</v>
      </c>
    </row>
    <row r="1310" spans="1:18">
      <c r="A1310">
        <v>103</v>
      </c>
      <c r="B1310">
        <f>VLOOKUP(A1310,year_congress_lookup!$A$1:$B$10,2)</f>
        <v>1994</v>
      </c>
      <c r="C1310">
        <v>39316</v>
      </c>
      <c r="D1310" s="1" t="s">
        <v>1811</v>
      </c>
      <c r="E1310" t="s">
        <v>9</v>
      </c>
      <c r="F1310" t="str">
        <f>VLOOKUP(E1310&amp;"*",state_latlong_lookup!$A$1:$D$56,2,FALSE)</f>
        <v>NY</v>
      </c>
      <c r="G1310" t="str">
        <f>VLOOKUP(E1310&amp;"*",state_latlong_lookup!$A$1:$D$56,1,FALSE)</f>
        <v>NEW YORK</v>
      </c>
      <c r="H1310" t="str">
        <f t="shared" si="41"/>
        <v>103_NY_24</v>
      </c>
      <c r="I1310">
        <f>IF(B1310=2012,IF(D1310="00",K1310,VLOOKUP(H1310,district_latlong_lookup!$A$1:$F$439,5,FALSE)),0)</f>
        <v>0</v>
      </c>
      <c r="J1310">
        <f>IF(B1310=2012,IF(D1310="00",L1310,VLOOKUP(H1310,district_latlong_lookup!$A$1:$F$439,6,FALSE)),0)</f>
        <v>0</v>
      </c>
      <c r="K1310">
        <f>VLOOKUP(E1310&amp;"*",state_latlong_lookup!$A$1:$D$56,3,FALSE)</f>
        <v>42.149700000000003</v>
      </c>
      <c r="L1310">
        <f>VLOOKUP(E1310&amp;"*",state_latlong_lookup!$A$1:$D$56,4,FALSE)</f>
        <v>-74.938400000000001</v>
      </c>
      <c r="M1310">
        <v>200</v>
      </c>
      <c r="N1310" t="str">
        <f t="shared" si="40"/>
        <v>Republican</v>
      </c>
      <c r="O1310" t="s">
        <v>636</v>
      </c>
      <c r="P1310">
        <v>0.32700000000000001</v>
      </c>
      <c r="Q1310">
        <v>1092000</v>
      </c>
      <c r="R1310" t="s">
        <v>1468</v>
      </c>
    </row>
    <row r="1311" spans="1:18">
      <c r="A1311">
        <v>103</v>
      </c>
      <c r="B1311">
        <f>VLOOKUP(A1311,year_congress_lookup!$A$1:$B$10,2)</f>
        <v>1994</v>
      </c>
      <c r="C1311">
        <v>15630</v>
      </c>
      <c r="D1311" s="1" t="s">
        <v>1812</v>
      </c>
      <c r="E1311" t="s">
        <v>9</v>
      </c>
      <c r="F1311" t="str">
        <f>VLOOKUP(E1311&amp;"*",state_latlong_lookup!$A$1:$D$56,2,FALSE)</f>
        <v>NY</v>
      </c>
      <c r="G1311" t="str">
        <f>VLOOKUP(E1311&amp;"*",state_latlong_lookup!$A$1:$D$56,1,FALSE)</f>
        <v>NEW YORK</v>
      </c>
      <c r="H1311" t="str">
        <f t="shared" si="41"/>
        <v>103_NY_25</v>
      </c>
      <c r="I1311">
        <f>IF(B1311=2012,IF(D1311="00",K1311,VLOOKUP(H1311,district_latlong_lookup!$A$1:$F$439,5,FALSE)),0)</f>
        <v>0</v>
      </c>
      <c r="J1311">
        <f>IF(B1311=2012,IF(D1311="00",L1311,VLOOKUP(H1311,district_latlong_lookup!$A$1:$F$439,6,FALSE)),0)</f>
        <v>0</v>
      </c>
      <c r="K1311">
        <f>VLOOKUP(E1311&amp;"*",state_latlong_lookup!$A$1:$D$56,3,FALSE)</f>
        <v>42.149700000000003</v>
      </c>
      <c r="L1311">
        <f>VLOOKUP(E1311&amp;"*",state_latlong_lookup!$A$1:$D$56,4,FALSE)</f>
        <v>-74.938400000000001</v>
      </c>
      <c r="M1311">
        <v>200</v>
      </c>
      <c r="N1311" t="str">
        <f t="shared" si="40"/>
        <v>Republican</v>
      </c>
      <c r="O1311" t="s">
        <v>161</v>
      </c>
      <c r="P1311">
        <v>0.20899999999999999</v>
      </c>
      <c r="Q1311">
        <v>827000</v>
      </c>
      <c r="R1311" t="s">
        <v>1469</v>
      </c>
    </row>
    <row r="1312" spans="1:18">
      <c r="A1312">
        <v>103</v>
      </c>
      <c r="B1312">
        <f>VLOOKUP(A1312,year_congress_lookup!$A$1:$B$10,2)</f>
        <v>1994</v>
      </c>
      <c r="C1312">
        <v>29380</v>
      </c>
      <c r="D1312" s="1" t="s">
        <v>1813</v>
      </c>
      <c r="E1312" t="s">
        <v>9</v>
      </c>
      <c r="F1312" t="str">
        <f>VLOOKUP(E1312&amp;"*",state_latlong_lookup!$A$1:$D$56,2,FALSE)</f>
        <v>NY</v>
      </c>
      <c r="G1312" t="str">
        <f>VLOOKUP(E1312&amp;"*",state_latlong_lookup!$A$1:$D$56,1,FALSE)</f>
        <v>NEW YORK</v>
      </c>
      <c r="H1312" t="str">
        <f t="shared" si="41"/>
        <v>103_NY_26</v>
      </c>
      <c r="I1312">
        <f>IF(B1312=2012,IF(D1312="00",K1312,VLOOKUP(H1312,district_latlong_lookup!$A$1:$F$439,5,FALSE)),0)</f>
        <v>0</v>
      </c>
      <c r="J1312">
        <f>IF(B1312=2012,IF(D1312="00",L1312,VLOOKUP(H1312,district_latlong_lookup!$A$1:$F$439,6,FALSE)),0)</f>
        <v>0</v>
      </c>
      <c r="K1312">
        <f>VLOOKUP(E1312&amp;"*",state_latlong_lookup!$A$1:$D$56,3,FALSE)</f>
        <v>42.149700000000003</v>
      </c>
      <c r="L1312">
        <f>VLOOKUP(E1312&amp;"*",state_latlong_lookup!$A$1:$D$56,4,FALSE)</f>
        <v>-74.938400000000001</v>
      </c>
      <c r="M1312">
        <v>100</v>
      </c>
      <c r="N1312" t="str">
        <f t="shared" si="40"/>
        <v>Democrat</v>
      </c>
      <c r="O1312" t="s">
        <v>637</v>
      </c>
      <c r="P1312">
        <v>-0.56200000000000006</v>
      </c>
      <c r="Q1312">
        <v>830000</v>
      </c>
      <c r="R1312" t="s">
        <v>1470</v>
      </c>
    </row>
    <row r="1313" spans="1:18">
      <c r="A1313">
        <v>103</v>
      </c>
      <c r="B1313">
        <f>VLOOKUP(A1313,year_congress_lookup!$A$1:$B$10,2)</f>
        <v>1994</v>
      </c>
      <c r="C1313">
        <v>15618</v>
      </c>
      <c r="D1313" s="1" t="s">
        <v>1814</v>
      </c>
      <c r="E1313" t="s">
        <v>9</v>
      </c>
      <c r="F1313" t="str">
        <f>VLOOKUP(E1313&amp;"*",state_latlong_lookup!$A$1:$D$56,2,FALSE)</f>
        <v>NY</v>
      </c>
      <c r="G1313" t="str">
        <f>VLOOKUP(E1313&amp;"*",state_latlong_lookup!$A$1:$D$56,1,FALSE)</f>
        <v>NEW YORK</v>
      </c>
      <c r="H1313" t="str">
        <f t="shared" si="41"/>
        <v>103_NY_27</v>
      </c>
      <c r="I1313">
        <f>IF(B1313=2012,IF(D1313="00",K1313,VLOOKUP(H1313,district_latlong_lookup!$A$1:$F$439,5,FALSE)),0)</f>
        <v>0</v>
      </c>
      <c r="J1313">
        <f>IF(B1313=2012,IF(D1313="00",L1313,VLOOKUP(H1313,district_latlong_lookup!$A$1:$F$439,6,FALSE)),0)</f>
        <v>0</v>
      </c>
      <c r="K1313">
        <f>VLOOKUP(E1313&amp;"*",state_latlong_lookup!$A$1:$D$56,3,FALSE)</f>
        <v>42.149700000000003</v>
      </c>
      <c r="L1313">
        <f>VLOOKUP(E1313&amp;"*",state_latlong_lookup!$A$1:$D$56,4,FALSE)</f>
        <v>-74.938400000000001</v>
      </c>
      <c r="M1313">
        <v>200</v>
      </c>
      <c r="N1313" t="str">
        <f t="shared" si="40"/>
        <v>Republican</v>
      </c>
      <c r="O1313" t="s">
        <v>638</v>
      </c>
      <c r="P1313">
        <v>0.48699999999999999</v>
      </c>
      <c r="Q1313">
        <v>1068000</v>
      </c>
    </row>
    <row r="1314" spans="1:18">
      <c r="A1314">
        <v>103</v>
      </c>
      <c r="B1314">
        <f>VLOOKUP(A1314,year_congress_lookup!$A$1:$B$10,2)</f>
        <v>1994</v>
      </c>
      <c r="C1314">
        <v>15444</v>
      </c>
      <c r="D1314" s="1" t="s">
        <v>1815</v>
      </c>
      <c r="E1314" t="s">
        <v>9</v>
      </c>
      <c r="F1314" t="str">
        <f>VLOOKUP(E1314&amp;"*",state_latlong_lookup!$A$1:$D$56,2,FALSE)</f>
        <v>NY</v>
      </c>
      <c r="G1314" t="str">
        <f>VLOOKUP(E1314&amp;"*",state_latlong_lookup!$A$1:$D$56,1,FALSE)</f>
        <v>NEW YORK</v>
      </c>
      <c r="H1314" t="str">
        <f t="shared" si="41"/>
        <v>103_NY_28</v>
      </c>
      <c r="I1314">
        <f>IF(B1314=2012,IF(D1314="00",K1314,VLOOKUP(H1314,district_latlong_lookup!$A$1:$F$439,5,FALSE)),0)</f>
        <v>0</v>
      </c>
      <c r="J1314">
        <f>IF(B1314=2012,IF(D1314="00",L1314,VLOOKUP(H1314,district_latlong_lookup!$A$1:$F$439,6,FALSE)),0)</f>
        <v>0</v>
      </c>
      <c r="K1314">
        <f>VLOOKUP(E1314&amp;"*",state_latlong_lookup!$A$1:$D$56,3,FALSE)</f>
        <v>42.149700000000003</v>
      </c>
      <c r="L1314">
        <f>VLOOKUP(E1314&amp;"*",state_latlong_lookup!$A$1:$D$56,4,FALSE)</f>
        <v>-74.938400000000001</v>
      </c>
      <c r="M1314">
        <v>100</v>
      </c>
      <c r="N1314" t="str">
        <f t="shared" si="40"/>
        <v>Democrat</v>
      </c>
      <c r="O1314" t="s">
        <v>639</v>
      </c>
      <c r="P1314">
        <v>-0.40600000000000003</v>
      </c>
      <c r="Q1314">
        <v>5072000</v>
      </c>
      <c r="R1314" t="s">
        <v>1471</v>
      </c>
    </row>
    <row r="1315" spans="1:18">
      <c r="A1315">
        <v>103</v>
      </c>
      <c r="B1315">
        <f>VLOOKUP(A1315,year_congress_lookup!$A$1:$B$10,2)</f>
        <v>1994</v>
      </c>
      <c r="C1315">
        <v>14248</v>
      </c>
      <c r="D1315" s="1" t="s">
        <v>1816</v>
      </c>
      <c r="E1315" t="s">
        <v>9</v>
      </c>
      <c r="F1315" t="str">
        <f>VLOOKUP(E1315&amp;"*",state_latlong_lookup!$A$1:$D$56,2,FALSE)</f>
        <v>NY</v>
      </c>
      <c r="G1315" t="str">
        <f>VLOOKUP(E1315&amp;"*",state_latlong_lookup!$A$1:$D$56,1,FALSE)</f>
        <v>NEW YORK</v>
      </c>
      <c r="H1315" t="str">
        <f t="shared" si="41"/>
        <v>103_NY_29</v>
      </c>
      <c r="I1315">
        <f>IF(B1315=2012,IF(D1315="00",K1315,VLOOKUP(H1315,district_latlong_lookup!$A$1:$F$439,5,FALSE)),0)</f>
        <v>0</v>
      </c>
      <c r="J1315">
        <f>IF(B1315=2012,IF(D1315="00",L1315,VLOOKUP(H1315,district_latlong_lookup!$A$1:$F$439,6,FALSE)),0)</f>
        <v>0</v>
      </c>
      <c r="K1315">
        <f>VLOOKUP(E1315&amp;"*",state_latlong_lookup!$A$1:$D$56,3,FALSE)</f>
        <v>42.149700000000003</v>
      </c>
      <c r="L1315">
        <f>VLOOKUP(E1315&amp;"*",state_latlong_lookup!$A$1:$D$56,4,FALSE)</f>
        <v>-74.938400000000001</v>
      </c>
      <c r="M1315">
        <v>100</v>
      </c>
      <c r="N1315" t="str">
        <f t="shared" si="40"/>
        <v>Democrat</v>
      </c>
      <c r="O1315" t="s">
        <v>640</v>
      </c>
      <c r="P1315">
        <v>-0.376</v>
      </c>
      <c r="Q1315">
        <v>2257000</v>
      </c>
      <c r="R1315" t="s">
        <v>1472</v>
      </c>
    </row>
    <row r="1316" spans="1:18">
      <c r="A1316">
        <v>103</v>
      </c>
      <c r="B1316">
        <f>VLOOKUP(A1316,year_congress_lookup!$A$1:$B$10,2)</f>
        <v>1994</v>
      </c>
      <c r="C1316">
        <v>29381</v>
      </c>
      <c r="D1316" s="1" t="s">
        <v>1817</v>
      </c>
      <c r="E1316" t="s">
        <v>9</v>
      </c>
      <c r="F1316" t="str">
        <f>VLOOKUP(E1316&amp;"*",state_latlong_lookup!$A$1:$D$56,2,FALSE)</f>
        <v>NY</v>
      </c>
      <c r="G1316" t="str">
        <f>VLOOKUP(E1316&amp;"*",state_latlong_lookup!$A$1:$D$56,1,FALSE)</f>
        <v>NEW YORK</v>
      </c>
      <c r="H1316" t="str">
        <f t="shared" si="41"/>
        <v>103_NY_30</v>
      </c>
      <c r="I1316">
        <f>IF(B1316=2012,IF(D1316="00",K1316,VLOOKUP(H1316,district_latlong_lookup!$A$1:$F$439,5,FALSE)),0)</f>
        <v>0</v>
      </c>
      <c r="J1316">
        <f>IF(B1316=2012,IF(D1316="00",L1316,VLOOKUP(H1316,district_latlong_lookup!$A$1:$F$439,6,FALSE)),0)</f>
        <v>0</v>
      </c>
      <c r="K1316">
        <f>VLOOKUP(E1316&amp;"*",state_latlong_lookup!$A$1:$D$56,3,FALSE)</f>
        <v>42.149700000000003</v>
      </c>
      <c r="L1316">
        <f>VLOOKUP(E1316&amp;"*",state_latlong_lookup!$A$1:$D$56,4,FALSE)</f>
        <v>-74.938400000000001</v>
      </c>
      <c r="M1316">
        <v>200</v>
      </c>
      <c r="N1316" t="str">
        <f t="shared" si="40"/>
        <v>Republican</v>
      </c>
      <c r="O1316" t="s">
        <v>641</v>
      </c>
      <c r="P1316">
        <v>0.23499999999999999</v>
      </c>
      <c r="Q1316">
        <v>7272000</v>
      </c>
      <c r="R1316" t="s">
        <v>1473</v>
      </c>
    </row>
    <row r="1317" spans="1:18">
      <c r="A1317">
        <v>103</v>
      </c>
      <c r="B1317">
        <f>VLOOKUP(A1317,year_congress_lookup!$A$1:$B$10,2)</f>
        <v>1994</v>
      </c>
      <c r="C1317">
        <v>15423</v>
      </c>
      <c r="D1317" s="1" t="s">
        <v>1818</v>
      </c>
      <c r="E1317" t="s">
        <v>9</v>
      </c>
      <c r="F1317" t="str">
        <f>VLOOKUP(E1317&amp;"*",state_latlong_lookup!$A$1:$D$56,2,FALSE)</f>
        <v>NY</v>
      </c>
      <c r="G1317" t="str">
        <f>VLOOKUP(E1317&amp;"*",state_latlong_lookup!$A$1:$D$56,1,FALSE)</f>
        <v>NEW YORK</v>
      </c>
      <c r="H1317" t="str">
        <f t="shared" si="41"/>
        <v>103_NY_31</v>
      </c>
      <c r="I1317">
        <f>IF(B1317=2012,IF(D1317="00",K1317,VLOOKUP(H1317,district_latlong_lookup!$A$1:$F$439,5,FALSE)),0)</f>
        <v>0</v>
      </c>
      <c r="J1317">
        <f>IF(B1317=2012,IF(D1317="00",L1317,VLOOKUP(H1317,district_latlong_lookup!$A$1:$F$439,6,FALSE)),0)</f>
        <v>0</v>
      </c>
      <c r="K1317">
        <f>VLOOKUP(E1317&amp;"*",state_latlong_lookup!$A$1:$D$56,3,FALSE)</f>
        <v>42.149700000000003</v>
      </c>
      <c r="L1317">
        <f>VLOOKUP(E1317&amp;"*",state_latlong_lookup!$A$1:$D$56,4,FALSE)</f>
        <v>-74.938400000000001</v>
      </c>
      <c r="M1317">
        <v>200</v>
      </c>
      <c r="N1317" t="str">
        <f t="shared" si="40"/>
        <v>Republican</v>
      </c>
      <c r="O1317" t="s">
        <v>642</v>
      </c>
      <c r="P1317">
        <v>0.16</v>
      </c>
      <c r="Q1317">
        <v>730000</v>
      </c>
      <c r="R1317" t="s">
        <v>1474</v>
      </c>
    </row>
    <row r="1318" spans="1:18">
      <c r="A1318">
        <v>103</v>
      </c>
      <c r="B1318">
        <f>VLOOKUP(A1318,year_congress_lookup!$A$1:$B$10,2)</f>
        <v>1994</v>
      </c>
      <c r="C1318">
        <v>29382</v>
      </c>
      <c r="D1318" s="1" t="s">
        <v>1787</v>
      </c>
      <c r="E1318" t="s">
        <v>11</v>
      </c>
      <c r="F1318" t="str">
        <f>VLOOKUP(E1318&amp;"*",state_latlong_lookup!$A$1:$D$56,2,FALSE)</f>
        <v>NC</v>
      </c>
      <c r="G1318" t="str">
        <f>VLOOKUP(E1318&amp;"*",state_latlong_lookup!$A$1:$D$56,1,FALSE)</f>
        <v>NORTH CAROLINA</v>
      </c>
      <c r="H1318" t="str">
        <f t="shared" si="41"/>
        <v>103_NC_01</v>
      </c>
      <c r="I1318">
        <f>IF(B1318=2012,IF(D1318="00",K1318,VLOOKUP(H1318,district_latlong_lookup!$A$1:$F$439,5,FALSE)),0)</f>
        <v>0</v>
      </c>
      <c r="J1318">
        <f>IF(B1318=2012,IF(D1318="00",L1318,VLOOKUP(H1318,district_latlong_lookup!$A$1:$F$439,6,FALSE)),0)</f>
        <v>0</v>
      </c>
      <c r="K1318">
        <f>VLOOKUP(E1318&amp;"*",state_latlong_lookup!$A$1:$D$56,3,FALSE)</f>
        <v>35.641100000000002</v>
      </c>
      <c r="L1318">
        <f>VLOOKUP(E1318&amp;"*",state_latlong_lookup!$A$1:$D$56,4,FALSE)</f>
        <v>-79.843100000000007</v>
      </c>
      <c r="M1318">
        <v>100</v>
      </c>
      <c r="N1318" t="str">
        <f t="shared" si="40"/>
        <v>Democrat</v>
      </c>
      <c r="O1318" t="s">
        <v>32</v>
      </c>
      <c r="P1318">
        <v>-0.47099999999999997</v>
      </c>
      <c r="Q1318">
        <v>2703000</v>
      </c>
      <c r="R1318" t="s">
        <v>1475</v>
      </c>
    </row>
    <row r="1319" spans="1:18">
      <c r="A1319">
        <v>103</v>
      </c>
      <c r="B1319">
        <f>VLOOKUP(A1319,year_congress_lookup!$A$1:$B$10,2)</f>
        <v>1994</v>
      </c>
      <c r="C1319">
        <v>15073</v>
      </c>
      <c r="D1319" s="1" t="s">
        <v>1788</v>
      </c>
      <c r="E1319" t="s">
        <v>11</v>
      </c>
      <c r="F1319" t="str">
        <f>VLOOKUP(E1319&amp;"*",state_latlong_lookup!$A$1:$D$56,2,FALSE)</f>
        <v>NC</v>
      </c>
      <c r="G1319" t="str">
        <f>VLOOKUP(E1319&amp;"*",state_latlong_lookup!$A$1:$D$56,1,FALSE)</f>
        <v>NORTH CAROLINA</v>
      </c>
      <c r="H1319" t="str">
        <f t="shared" si="41"/>
        <v>103_NC_02</v>
      </c>
      <c r="I1319">
        <f>IF(B1319=2012,IF(D1319="00",K1319,VLOOKUP(H1319,district_latlong_lookup!$A$1:$F$439,5,FALSE)),0)</f>
        <v>0</v>
      </c>
      <c r="J1319">
        <f>IF(B1319=2012,IF(D1319="00",L1319,VLOOKUP(H1319,district_latlong_lookup!$A$1:$F$439,6,FALSE)),0)</f>
        <v>0</v>
      </c>
      <c r="K1319">
        <f>VLOOKUP(E1319&amp;"*",state_latlong_lookup!$A$1:$D$56,3,FALSE)</f>
        <v>35.641100000000002</v>
      </c>
      <c r="L1319">
        <f>VLOOKUP(E1319&amp;"*",state_latlong_lookup!$A$1:$D$56,4,FALSE)</f>
        <v>-79.843100000000007</v>
      </c>
      <c r="M1319">
        <v>100</v>
      </c>
      <c r="N1319" t="str">
        <f t="shared" si="40"/>
        <v>Democrat</v>
      </c>
      <c r="O1319" t="s">
        <v>643</v>
      </c>
      <c r="P1319">
        <v>-0.112</v>
      </c>
      <c r="Q1319">
        <v>715000</v>
      </c>
      <c r="R1319" t="s">
        <v>1476</v>
      </c>
    </row>
    <row r="1320" spans="1:18">
      <c r="A1320">
        <v>103</v>
      </c>
      <c r="B1320">
        <f>VLOOKUP(A1320,year_congress_lookup!$A$1:$B$10,2)</f>
        <v>1994</v>
      </c>
      <c r="C1320">
        <v>15430</v>
      </c>
      <c r="D1320" s="1" t="s">
        <v>1789</v>
      </c>
      <c r="E1320" t="s">
        <v>11</v>
      </c>
      <c r="F1320" t="str">
        <f>VLOOKUP(E1320&amp;"*",state_latlong_lookup!$A$1:$D$56,2,FALSE)</f>
        <v>NC</v>
      </c>
      <c r="G1320" t="str">
        <f>VLOOKUP(E1320&amp;"*",state_latlong_lookup!$A$1:$D$56,1,FALSE)</f>
        <v>NORTH CAROLINA</v>
      </c>
      <c r="H1320" t="str">
        <f t="shared" si="41"/>
        <v>103_NC_03</v>
      </c>
      <c r="I1320">
        <f>IF(B1320=2012,IF(D1320="00",K1320,VLOOKUP(H1320,district_latlong_lookup!$A$1:$F$439,5,FALSE)),0)</f>
        <v>0</v>
      </c>
      <c r="J1320">
        <f>IF(B1320=2012,IF(D1320="00",L1320,VLOOKUP(H1320,district_latlong_lookup!$A$1:$F$439,6,FALSE)),0)</f>
        <v>0</v>
      </c>
      <c r="K1320">
        <f>VLOOKUP(E1320&amp;"*",state_latlong_lookup!$A$1:$D$56,3,FALSE)</f>
        <v>35.641100000000002</v>
      </c>
      <c r="L1320">
        <f>VLOOKUP(E1320&amp;"*",state_latlong_lookup!$A$1:$D$56,4,FALSE)</f>
        <v>-79.843100000000007</v>
      </c>
      <c r="M1320">
        <v>100</v>
      </c>
      <c r="N1320" t="str">
        <f t="shared" si="40"/>
        <v>Democrat</v>
      </c>
      <c r="O1320" t="s">
        <v>644</v>
      </c>
      <c r="P1320">
        <v>-0.14299999999999999</v>
      </c>
      <c r="Q1320">
        <v>1103000</v>
      </c>
    </row>
    <row r="1321" spans="1:18">
      <c r="A1321">
        <v>103</v>
      </c>
      <c r="B1321">
        <f>VLOOKUP(A1321,year_congress_lookup!$A$1:$B$10,2)</f>
        <v>1994</v>
      </c>
      <c r="C1321">
        <v>15438</v>
      </c>
      <c r="D1321" s="1" t="s">
        <v>1790</v>
      </c>
      <c r="E1321" t="s">
        <v>11</v>
      </c>
      <c r="F1321" t="str">
        <f>VLOOKUP(E1321&amp;"*",state_latlong_lookup!$A$1:$D$56,2,FALSE)</f>
        <v>NC</v>
      </c>
      <c r="G1321" t="str">
        <f>VLOOKUP(E1321&amp;"*",state_latlong_lookup!$A$1:$D$56,1,FALSE)</f>
        <v>NORTH CAROLINA</v>
      </c>
      <c r="H1321" t="str">
        <f t="shared" si="41"/>
        <v>103_NC_04</v>
      </c>
      <c r="I1321">
        <f>IF(B1321=2012,IF(D1321="00",K1321,VLOOKUP(H1321,district_latlong_lookup!$A$1:$F$439,5,FALSE)),0)</f>
        <v>0</v>
      </c>
      <c r="J1321">
        <f>IF(B1321=2012,IF(D1321="00",L1321,VLOOKUP(H1321,district_latlong_lookup!$A$1:$F$439,6,FALSE)),0)</f>
        <v>0</v>
      </c>
      <c r="K1321">
        <f>VLOOKUP(E1321&amp;"*",state_latlong_lookup!$A$1:$D$56,3,FALSE)</f>
        <v>35.641100000000002</v>
      </c>
      <c r="L1321">
        <f>VLOOKUP(E1321&amp;"*",state_latlong_lookup!$A$1:$D$56,4,FALSE)</f>
        <v>-79.843100000000007</v>
      </c>
      <c r="M1321">
        <v>100</v>
      </c>
      <c r="N1321" t="str">
        <f t="shared" si="40"/>
        <v>Democrat</v>
      </c>
      <c r="O1321" t="s">
        <v>645</v>
      </c>
      <c r="P1321">
        <v>-0.27</v>
      </c>
      <c r="Q1321">
        <v>4870000</v>
      </c>
      <c r="R1321" t="s">
        <v>1477</v>
      </c>
    </row>
    <row r="1322" spans="1:18">
      <c r="A1322">
        <v>103</v>
      </c>
      <c r="B1322">
        <f>VLOOKUP(A1322,year_congress_lookup!$A$1:$B$10,2)</f>
        <v>1994</v>
      </c>
      <c r="C1322">
        <v>14262</v>
      </c>
      <c r="D1322" s="1" t="s">
        <v>1791</v>
      </c>
      <c r="E1322" t="s">
        <v>11</v>
      </c>
      <c r="F1322" t="str">
        <f>VLOOKUP(E1322&amp;"*",state_latlong_lookup!$A$1:$D$56,2,FALSE)</f>
        <v>NC</v>
      </c>
      <c r="G1322" t="str">
        <f>VLOOKUP(E1322&amp;"*",state_latlong_lookup!$A$1:$D$56,1,FALSE)</f>
        <v>NORTH CAROLINA</v>
      </c>
      <c r="H1322" t="str">
        <f t="shared" si="41"/>
        <v>103_NC_05</v>
      </c>
      <c r="I1322">
        <f>IF(B1322=2012,IF(D1322="00",K1322,VLOOKUP(H1322,district_latlong_lookup!$A$1:$F$439,5,FALSE)),0)</f>
        <v>0</v>
      </c>
      <c r="J1322">
        <f>IF(B1322=2012,IF(D1322="00",L1322,VLOOKUP(H1322,district_latlong_lookup!$A$1:$F$439,6,FALSE)),0)</f>
        <v>0</v>
      </c>
      <c r="K1322">
        <f>VLOOKUP(E1322&amp;"*",state_latlong_lookup!$A$1:$D$56,3,FALSE)</f>
        <v>35.641100000000002</v>
      </c>
      <c r="L1322">
        <f>VLOOKUP(E1322&amp;"*",state_latlong_lookup!$A$1:$D$56,4,FALSE)</f>
        <v>-79.843100000000007</v>
      </c>
      <c r="M1322">
        <v>100</v>
      </c>
      <c r="N1322" t="str">
        <f t="shared" si="40"/>
        <v>Democrat</v>
      </c>
      <c r="O1322" t="s">
        <v>646</v>
      </c>
      <c r="P1322">
        <v>-0.17199999999999999</v>
      </c>
      <c r="Q1322">
        <v>1483000</v>
      </c>
    </row>
    <row r="1323" spans="1:18">
      <c r="A1323">
        <v>103</v>
      </c>
      <c r="B1323">
        <f>VLOOKUP(A1323,year_congress_lookup!$A$1:$B$10,2)</f>
        <v>1994</v>
      </c>
      <c r="C1323">
        <v>15092</v>
      </c>
      <c r="D1323" s="1" t="s">
        <v>1792</v>
      </c>
      <c r="E1323" t="s">
        <v>11</v>
      </c>
      <c r="F1323" t="str">
        <f>VLOOKUP(E1323&amp;"*",state_latlong_lookup!$A$1:$D$56,2,FALSE)</f>
        <v>NC</v>
      </c>
      <c r="G1323" t="str">
        <f>VLOOKUP(E1323&amp;"*",state_latlong_lookup!$A$1:$D$56,1,FALSE)</f>
        <v>NORTH CAROLINA</v>
      </c>
      <c r="H1323" t="str">
        <f t="shared" si="41"/>
        <v>103_NC_06</v>
      </c>
      <c r="I1323">
        <f>IF(B1323=2012,IF(D1323="00",K1323,VLOOKUP(H1323,district_latlong_lookup!$A$1:$F$439,5,FALSE)),0)</f>
        <v>0</v>
      </c>
      <c r="J1323">
        <f>IF(B1323=2012,IF(D1323="00",L1323,VLOOKUP(H1323,district_latlong_lookup!$A$1:$F$439,6,FALSE)),0)</f>
        <v>0</v>
      </c>
      <c r="K1323">
        <f>VLOOKUP(E1323&amp;"*",state_latlong_lookup!$A$1:$D$56,3,FALSE)</f>
        <v>35.641100000000002</v>
      </c>
      <c r="L1323">
        <f>VLOOKUP(E1323&amp;"*",state_latlong_lookup!$A$1:$D$56,4,FALSE)</f>
        <v>-79.843100000000007</v>
      </c>
      <c r="M1323">
        <v>200</v>
      </c>
      <c r="N1323" t="str">
        <f t="shared" si="40"/>
        <v>Republican</v>
      </c>
      <c r="O1323" t="s">
        <v>647</v>
      </c>
      <c r="P1323">
        <v>0.57099999999999995</v>
      </c>
      <c r="Q1323">
        <v>1624000</v>
      </c>
      <c r="R1323" t="s">
        <v>1478</v>
      </c>
    </row>
    <row r="1324" spans="1:18">
      <c r="A1324">
        <v>103</v>
      </c>
      <c r="B1324">
        <f>VLOOKUP(A1324,year_congress_lookup!$A$1:$B$10,2)</f>
        <v>1994</v>
      </c>
      <c r="C1324">
        <v>14048</v>
      </c>
      <c r="D1324" s="1" t="s">
        <v>1793</v>
      </c>
      <c r="E1324" t="s">
        <v>11</v>
      </c>
      <c r="F1324" t="str">
        <f>VLOOKUP(E1324&amp;"*",state_latlong_lookup!$A$1:$D$56,2,FALSE)</f>
        <v>NC</v>
      </c>
      <c r="G1324" t="str">
        <f>VLOOKUP(E1324&amp;"*",state_latlong_lookup!$A$1:$D$56,1,FALSE)</f>
        <v>NORTH CAROLINA</v>
      </c>
      <c r="H1324" t="str">
        <f t="shared" si="41"/>
        <v>103_NC_07</v>
      </c>
      <c r="I1324">
        <f>IF(B1324=2012,IF(D1324="00",K1324,VLOOKUP(H1324,district_latlong_lookup!$A$1:$F$439,5,FALSE)),0)</f>
        <v>0</v>
      </c>
      <c r="J1324">
        <f>IF(B1324=2012,IF(D1324="00",L1324,VLOOKUP(H1324,district_latlong_lookup!$A$1:$F$439,6,FALSE)),0)</f>
        <v>0</v>
      </c>
      <c r="K1324">
        <f>VLOOKUP(E1324&amp;"*",state_latlong_lookup!$A$1:$D$56,3,FALSE)</f>
        <v>35.641100000000002</v>
      </c>
      <c r="L1324">
        <f>VLOOKUP(E1324&amp;"*",state_latlong_lookup!$A$1:$D$56,4,FALSE)</f>
        <v>-79.843100000000007</v>
      </c>
      <c r="M1324">
        <v>100</v>
      </c>
      <c r="N1324" t="str">
        <f t="shared" si="40"/>
        <v>Democrat</v>
      </c>
      <c r="O1324" t="s">
        <v>648</v>
      </c>
      <c r="P1324">
        <v>-0.33400000000000002</v>
      </c>
      <c r="Q1324">
        <v>2166000</v>
      </c>
      <c r="R1324" t="s">
        <v>1479</v>
      </c>
    </row>
    <row r="1325" spans="1:18">
      <c r="A1325">
        <v>103</v>
      </c>
      <c r="B1325">
        <f>VLOOKUP(A1325,year_congress_lookup!$A$1:$B$10,2)</f>
        <v>1994</v>
      </c>
      <c r="C1325">
        <v>14233</v>
      </c>
      <c r="D1325" s="1" t="s">
        <v>1795</v>
      </c>
      <c r="E1325" t="s">
        <v>11</v>
      </c>
      <c r="F1325" t="str">
        <f>VLOOKUP(E1325&amp;"*",state_latlong_lookup!$A$1:$D$56,2,FALSE)</f>
        <v>NC</v>
      </c>
      <c r="G1325" t="str">
        <f>VLOOKUP(E1325&amp;"*",state_latlong_lookup!$A$1:$D$56,1,FALSE)</f>
        <v>NORTH CAROLINA</v>
      </c>
      <c r="H1325" t="str">
        <f t="shared" si="41"/>
        <v>103_NC_08</v>
      </c>
      <c r="I1325">
        <f>IF(B1325=2012,IF(D1325="00",K1325,VLOOKUP(H1325,district_latlong_lookup!$A$1:$F$439,5,FALSE)),0)</f>
        <v>0</v>
      </c>
      <c r="J1325">
        <f>IF(B1325=2012,IF(D1325="00",L1325,VLOOKUP(H1325,district_latlong_lookup!$A$1:$F$439,6,FALSE)),0)</f>
        <v>0</v>
      </c>
      <c r="K1325">
        <f>VLOOKUP(E1325&amp;"*",state_latlong_lookup!$A$1:$D$56,3,FALSE)</f>
        <v>35.641100000000002</v>
      </c>
      <c r="L1325">
        <f>VLOOKUP(E1325&amp;"*",state_latlong_lookup!$A$1:$D$56,4,FALSE)</f>
        <v>-79.843100000000007</v>
      </c>
      <c r="M1325">
        <v>100</v>
      </c>
      <c r="N1325" t="str">
        <f t="shared" si="40"/>
        <v>Democrat</v>
      </c>
      <c r="O1325" t="s">
        <v>649</v>
      </c>
      <c r="P1325">
        <v>-0.318</v>
      </c>
      <c r="Q1325">
        <v>924000</v>
      </c>
    </row>
    <row r="1326" spans="1:18">
      <c r="A1326">
        <v>103</v>
      </c>
      <c r="B1326">
        <f>VLOOKUP(A1326,year_congress_lookup!$A$1:$B$10,2)</f>
        <v>1994</v>
      </c>
      <c r="C1326">
        <v>15108</v>
      </c>
      <c r="D1326" s="1" t="s">
        <v>1796</v>
      </c>
      <c r="E1326" t="s">
        <v>11</v>
      </c>
      <c r="F1326" t="str">
        <f>VLOOKUP(E1326&amp;"*",state_latlong_lookup!$A$1:$D$56,2,FALSE)</f>
        <v>NC</v>
      </c>
      <c r="G1326" t="str">
        <f>VLOOKUP(E1326&amp;"*",state_latlong_lookup!$A$1:$D$56,1,FALSE)</f>
        <v>NORTH CAROLINA</v>
      </c>
      <c r="H1326" t="str">
        <f t="shared" si="41"/>
        <v>103_NC_09</v>
      </c>
      <c r="I1326">
        <f>IF(B1326=2012,IF(D1326="00",K1326,VLOOKUP(H1326,district_latlong_lookup!$A$1:$F$439,5,FALSE)),0)</f>
        <v>0</v>
      </c>
      <c r="J1326">
        <f>IF(B1326=2012,IF(D1326="00",L1326,VLOOKUP(H1326,district_latlong_lookup!$A$1:$F$439,6,FALSE)),0)</f>
        <v>0</v>
      </c>
      <c r="K1326">
        <f>VLOOKUP(E1326&amp;"*",state_latlong_lookup!$A$1:$D$56,3,FALSE)</f>
        <v>35.641100000000002</v>
      </c>
      <c r="L1326">
        <f>VLOOKUP(E1326&amp;"*",state_latlong_lookup!$A$1:$D$56,4,FALSE)</f>
        <v>-79.843100000000007</v>
      </c>
      <c r="M1326">
        <v>200</v>
      </c>
      <c r="N1326" t="str">
        <f t="shared" si="40"/>
        <v>Republican</v>
      </c>
      <c r="O1326" t="s">
        <v>650</v>
      </c>
      <c r="P1326">
        <v>0.30399999999999999</v>
      </c>
      <c r="Q1326">
        <v>859000</v>
      </c>
    </row>
    <row r="1327" spans="1:18">
      <c r="A1327">
        <v>103</v>
      </c>
      <c r="B1327">
        <f>VLOOKUP(A1327,year_congress_lookup!$A$1:$B$10,2)</f>
        <v>1994</v>
      </c>
      <c r="C1327">
        <v>15402</v>
      </c>
      <c r="D1327" s="1" t="s">
        <v>1797</v>
      </c>
      <c r="E1327" t="s">
        <v>11</v>
      </c>
      <c r="F1327" t="str">
        <f>VLOOKUP(E1327&amp;"*",state_latlong_lookup!$A$1:$D$56,2,FALSE)</f>
        <v>NC</v>
      </c>
      <c r="G1327" t="str">
        <f>VLOOKUP(E1327&amp;"*",state_latlong_lookup!$A$1:$D$56,1,FALSE)</f>
        <v>NORTH CAROLINA</v>
      </c>
      <c r="H1327" t="str">
        <f t="shared" si="41"/>
        <v>103_NC_10</v>
      </c>
      <c r="I1327">
        <f>IF(B1327=2012,IF(D1327="00",K1327,VLOOKUP(H1327,district_latlong_lookup!$A$1:$F$439,5,FALSE)),0)</f>
        <v>0</v>
      </c>
      <c r="J1327">
        <f>IF(B1327=2012,IF(D1327="00",L1327,VLOOKUP(H1327,district_latlong_lookup!$A$1:$F$439,6,FALSE)),0)</f>
        <v>0</v>
      </c>
      <c r="K1327">
        <f>VLOOKUP(E1327&amp;"*",state_latlong_lookup!$A$1:$D$56,3,FALSE)</f>
        <v>35.641100000000002</v>
      </c>
      <c r="L1327">
        <f>VLOOKUP(E1327&amp;"*",state_latlong_lookup!$A$1:$D$56,4,FALSE)</f>
        <v>-79.843100000000007</v>
      </c>
      <c r="M1327">
        <v>200</v>
      </c>
      <c r="N1327" t="str">
        <f t="shared" si="40"/>
        <v>Republican</v>
      </c>
      <c r="O1327" t="s">
        <v>651</v>
      </c>
      <c r="P1327">
        <v>0.48899999999999999</v>
      </c>
      <c r="Q1327">
        <v>1563000</v>
      </c>
      <c r="R1327" t="s">
        <v>1480</v>
      </c>
    </row>
    <row r="1328" spans="1:18">
      <c r="A1328">
        <v>103</v>
      </c>
      <c r="B1328">
        <f>VLOOKUP(A1328,year_congress_lookup!$A$1:$B$10,2)</f>
        <v>1994</v>
      </c>
      <c r="C1328">
        <v>29135</v>
      </c>
      <c r="D1328" s="1" t="s">
        <v>1798</v>
      </c>
      <c r="E1328" t="s">
        <v>11</v>
      </c>
      <c r="F1328" t="str">
        <f>VLOOKUP(E1328&amp;"*",state_latlong_lookup!$A$1:$D$56,2,FALSE)</f>
        <v>NC</v>
      </c>
      <c r="G1328" t="str">
        <f>VLOOKUP(E1328&amp;"*",state_latlong_lookup!$A$1:$D$56,1,FALSE)</f>
        <v>NORTH CAROLINA</v>
      </c>
      <c r="H1328" t="str">
        <f t="shared" si="41"/>
        <v>103_NC_11</v>
      </c>
      <c r="I1328">
        <f>IF(B1328=2012,IF(D1328="00",K1328,VLOOKUP(H1328,district_latlong_lookup!$A$1:$F$439,5,FALSE)),0)</f>
        <v>0</v>
      </c>
      <c r="J1328">
        <f>IF(B1328=2012,IF(D1328="00",L1328,VLOOKUP(H1328,district_latlong_lookup!$A$1:$F$439,6,FALSE)),0)</f>
        <v>0</v>
      </c>
      <c r="K1328">
        <f>VLOOKUP(E1328&amp;"*",state_latlong_lookup!$A$1:$D$56,3,FALSE)</f>
        <v>35.641100000000002</v>
      </c>
      <c r="L1328">
        <f>VLOOKUP(E1328&amp;"*",state_latlong_lookup!$A$1:$D$56,4,FALSE)</f>
        <v>-79.843100000000007</v>
      </c>
      <c r="M1328">
        <v>200</v>
      </c>
      <c r="N1328" t="str">
        <f t="shared" si="40"/>
        <v>Republican</v>
      </c>
      <c r="O1328" t="s">
        <v>652</v>
      </c>
      <c r="P1328">
        <v>0.54300000000000004</v>
      </c>
      <c r="Q1328">
        <v>1566000</v>
      </c>
    </row>
    <row r="1329" spans="1:18">
      <c r="A1329">
        <v>103</v>
      </c>
      <c r="B1329">
        <f>VLOOKUP(A1329,year_congress_lookup!$A$1:$B$10,2)</f>
        <v>1994</v>
      </c>
      <c r="C1329">
        <v>29383</v>
      </c>
      <c r="D1329" s="1" t="s">
        <v>1799</v>
      </c>
      <c r="E1329" t="s">
        <v>11</v>
      </c>
      <c r="F1329" t="str">
        <f>VLOOKUP(E1329&amp;"*",state_latlong_lookup!$A$1:$D$56,2,FALSE)</f>
        <v>NC</v>
      </c>
      <c r="G1329" t="str">
        <f>VLOOKUP(E1329&amp;"*",state_latlong_lookup!$A$1:$D$56,1,FALSE)</f>
        <v>NORTH CAROLINA</v>
      </c>
      <c r="H1329" t="str">
        <f t="shared" si="41"/>
        <v>103_NC_12</v>
      </c>
      <c r="I1329">
        <f>IF(B1329=2012,IF(D1329="00",K1329,VLOOKUP(H1329,district_latlong_lookup!$A$1:$F$439,5,FALSE)),0)</f>
        <v>0</v>
      </c>
      <c r="J1329">
        <f>IF(B1329=2012,IF(D1329="00",L1329,VLOOKUP(H1329,district_latlong_lookup!$A$1:$F$439,6,FALSE)),0)</f>
        <v>0</v>
      </c>
      <c r="K1329">
        <f>VLOOKUP(E1329&amp;"*",state_latlong_lookup!$A$1:$D$56,3,FALSE)</f>
        <v>35.641100000000002</v>
      </c>
      <c r="L1329">
        <f>VLOOKUP(E1329&amp;"*",state_latlong_lookup!$A$1:$D$56,4,FALSE)</f>
        <v>-79.843100000000007</v>
      </c>
      <c r="M1329">
        <v>100</v>
      </c>
      <c r="N1329" t="str">
        <f t="shared" si="40"/>
        <v>Democrat</v>
      </c>
      <c r="O1329" t="s">
        <v>653</v>
      </c>
      <c r="P1329">
        <v>-0.59599999999999997</v>
      </c>
      <c r="Q1329">
        <v>826000</v>
      </c>
      <c r="R1329" t="s">
        <v>1481</v>
      </c>
    </row>
    <row r="1330" spans="1:18">
      <c r="A1330">
        <v>103</v>
      </c>
      <c r="B1330">
        <f>VLOOKUP(A1330,year_congress_lookup!$A$1:$B$10,2)</f>
        <v>1994</v>
      </c>
      <c r="C1330">
        <v>29384</v>
      </c>
      <c r="D1330" s="1" t="s">
        <v>1787</v>
      </c>
      <c r="E1330" t="s">
        <v>128</v>
      </c>
      <c r="F1330" t="str">
        <f>VLOOKUP(E1330&amp;"*",state_latlong_lookup!$A$1:$D$56,2,FALSE)</f>
        <v>ND</v>
      </c>
      <c r="G1330" t="str">
        <f>VLOOKUP(E1330&amp;"*",state_latlong_lookup!$A$1:$D$56,1,FALSE)</f>
        <v>NORTH DAKOTA</v>
      </c>
      <c r="H1330" t="str">
        <f t="shared" si="41"/>
        <v>103_ND_01</v>
      </c>
      <c r="I1330">
        <f>IF(B1330=2012,IF(D1330="00",K1330,VLOOKUP(H1330,district_latlong_lookup!$A$1:$F$439,5,FALSE)),0)</f>
        <v>0</v>
      </c>
      <c r="J1330">
        <f>IF(B1330=2012,IF(D1330="00",L1330,VLOOKUP(H1330,district_latlong_lookup!$A$1:$F$439,6,FALSE)),0)</f>
        <v>0</v>
      </c>
      <c r="K1330">
        <f>VLOOKUP(E1330&amp;"*",state_latlong_lookup!$A$1:$D$56,3,FALSE)</f>
        <v>47.536200000000001</v>
      </c>
      <c r="L1330">
        <f>VLOOKUP(E1330&amp;"*",state_latlong_lookup!$A$1:$D$56,4,FALSE)</f>
        <v>-99.793000000000006</v>
      </c>
      <c r="M1330">
        <v>100</v>
      </c>
      <c r="N1330" t="str">
        <f t="shared" si="40"/>
        <v>Democrat</v>
      </c>
      <c r="O1330" t="s">
        <v>106</v>
      </c>
      <c r="P1330">
        <v>-0.27600000000000002</v>
      </c>
      <c r="Q1330">
        <v>0</v>
      </c>
      <c r="R1330" t="s">
        <v>1482</v>
      </c>
    </row>
    <row r="1331" spans="1:18">
      <c r="A1331">
        <v>103</v>
      </c>
      <c r="B1331">
        <f>VLOOKUP(A1331,year_congress_lookup!$A$1:$B$10,2)</f>
        <v>1994</v>
      </c>
      <c r="C1331">
        <v>29385</v>
      </c>
      <c r="D1331" s="1" t="s">
        <v>1787</v>
      </c>
      <c r="E1331" t="s">
        <v>40</v>
      </c>
      <c r="F1331" t="str">
        <f>VLOOKUP(E1331&amp;"*",state_latlong_lookup!$A$1:$D$56,2,FALSE)</f>
        <v>OH</v>
      </c>
      <c r="G1331" t="str">
        <f>VLOOKUP(E1331&amp;"*",state_latlong_lookup!$A$1:$D$56,1,FALSE)</f>
        <v>OHIO</v>
      </c>
      <c r="H1331" t="str">
        <f t="shared" si="41"/>
        <v>103_OH_01</v>
      </c>
      <c r="I1331">
        <f>IF(B1331=2012,IF(D1331="00",K1331,VLOOKUP(H1331,district_latlong_lookup!$A$1:$F$439,5,FALSE)),0)</f>
        <v>0</v>
      </c>
      <c r="J1331">
        <f>IF(B1331=2012,IF(D1331="00",L1331,VLOOKUP(H1331,district_latlong_lookup!$A$1:$F$439,6,FALSE)),0)</f>
        <v>0</v>
      </c>
      <c r="K1331">
        <f>VLOOKUP(E1331&amp;"*",state_latlong_lookup!$A$1:$D$56,3,FALSE)</f>
        <v>40.373600000000003</v>
      </c>
      <c r="L1331">
        <f>VLOOKUP(E1331&amp;"*",state_latlong_lookup!$A$1:$D$56,4,FALSE)</f>
        <v>-82.775499999999994</v>
      </c>
      <c r="M1331">
        <v>100</v>
      </c>
      <c r="N1331" t="str">
        <f t="shared" si="40"/>
        <v>Democrat</v>
      </c>
      <c r="O1331" t="s">
        <v>654</v>
      </c>
      <c r="P1331">
        <v>-0.20499999999999999</v>
      </c>
      <c r="Q1331">
        <v>0</v>
      </c>
      <c r="R1331" t="s">
        <v>1483</v>
      </c>
    </row>
    <row r="1332" spans="1:18">
      <c r="A1332">
        <v>103</v>
      </c>
      <c r="B1332">
        <f>VLOOKUP(A1332,year_congress_lookup!$A$1:$B$10,2)</f>
        <v>1994</v>
      </c>
      <c r="C1332">
        <v>29386</v>
      </c>
      <c r="D1332" s="1" t="s">
        <v>1788</v>
      </c>
      <c r="E1332" t="s">
        <v>40</v>
      </c>
      <c r="F1332" t="str">
        <f>VLOOKUP(E1332&amp;"*",state_latlong_lookup!$A$1:$D$56,2,FALSE)</f>
        <v>OH</v>
      </c>
      <c r="G1332" t="str">
        <f>VLOOKUP(E1332&amp;"*",state_latlong_lookup!$A$1:$D$56,1,FALSE)</f>
        <v>OHIO</v>
      </c>
      <c r="H1332" t="str">
        <f t="shared" si="41"/>
        <v>103_OH_02</v>
      </c>
      <c r="I1332">
        <f>IF(B1332=2012,IF(D1332="00",K1332,VLOOKUP(H1332,district_latlong_lookup!$A$1:$F$439,5,FALSE)),0)</f>
        <v>0</v>
      </c>
      <c r="J1332">
        <f>IF(B1332=2012,IF(D1332="00",L1332,VLOOKUP(H1332,district_latlong_lookup!$A$1:$F$439,6,FALSE)),0)</f>
        <v>0</v>
      </c>
      <c r="K1332">
        <f>VLOOKUP(E1332&amp;"*",state_latlong_lookup!$A$1:$D$56,3,FALSE)</f>
        <v>40.373600000000003</v>
      </c>
      <c r="L1332">
        <f>VLOOKUP(E1332&amp;"*",state_latlong_lookup!$A$1:$D$56,4,FALSE)</f>
        <v>-82.775499999999994</v>
      </c>
      <c r="M1332">
        <v>200</v>
      </c>
      <c r="N1332" t="str">
        <f t="shared" si="40"/>
        <v>Republican</v>
      </c>
      <c r="O1332" t="s">
        <v>401</v>
      </c>
      <c r="P1332">
        <v>0.41</v>
      </c>
      <c r="Q1332">
        <v>1238000</v>
      </c>
    </row>
    <row r="1333" spans="1:18">
      <c r="A1333">
        <v>103</v>
      </c>
      <c r="B1333">
        <f>VLOOKUP(A1333,year_congress_lookup!$A$1:$B$10,2)</f>
        <v>1994</v>
      </c>
      <c r="C1333">
        <v>14632</v>
      </c>
      <c r="D1333" s="1" t="s">
        <v>1789</v>
      </c>
      <c r="E1333" t="s">
        <v>40</v>
      </c>
      <c r="F1333" t="str">
        <f>VLOOKUP(E1333&amp;"*",state_latlong_lookup!$A$1:$D$56,2,FALSE)</f>
        <v>OH</v>
      </c>
      <c r="G1333" t="str">
        <f>VLOOKUP(E1333&amp;"*",state_latlong_lookup!$A$1:$D$56,1,FALSE)</f>
        <v>OHIO</v>
      </c>
      <c r="H1333" t="str">
        <f t="shared" si="41"/>
        <v>103_OH_03</v>
      </c>
      <c r="I1333">
        <f>IF(B1333=2012,IF(D1333="00",K1333,VLOOKUP(H1333,district_latlong_lookup!$A$1:$F$439,5,FALSE)),0)</f>
        <v>0</v>
      </c>
      <c r="J1333">
        <f>IF(B1333=2012,IF(D1333="00",L1333,VLOOKUP(H1333,district_latlong_lookup!$A$1:$F$439,6,FALSE)),0)</f>
        <v>0</v>
      </c>
      <c r="K1333">
        <f>VLOOKUP(E1333&amp;"*",state_latlong_lookup!$A$1:$D$56,3,FALSE)</f>
        <v>40.373600000000003</v>
      </c>
      <c r="L1333">
        <f>VLOOKUP(E1333&amp;"*",state_latlong_lookup!$A$1:$D$56,4,FALSE)</f>
        <v>-82.775499999999994</v>
      </c>
      <c r="M1333">
        <v>100</v>
      </c>
      <c r="N1333" t="str">
        <f t="shared" si="40"/>
        <v>Democrat</v>
      </c>
      <c r="O1333" t="s">
        <v>655</v>
      </c>
      <c r="P1333">
        <v>-0.26800000000000002</v>
      </c>
      <c r="Q1333">
        <v>0</v>
      </c>
    </row>
    <row r="1334" spans="1:18">
      <c r="A1334">
        <v>103</v>
      </c>
      <c r="B1334">
        <f>VLOOKUP(A1334,year_congress_lookup!$A$1:$B$10,2)</f>
        <v>1994</v>
      </c>
      <c r="C1334">
        <v>14875</v>
      </c>
      <c r="D1334" s="1" t="s">
        <v>1790</v>
      </c>
      <c r="E1334" t="s">
        <v>40</v>
      </c>
      <c r="F1334" t="str">
        <f>VLOOKUP(E1334&amp;"*",state_latlong_lookup!$A$1:$D$56,2,FALSE)</f>
        <v>OH</v>
      </c>
      <c r="G1334" t="str">
        <f>VLOOKUP(E1334&amp;"*",state_latlong_lookup!$A$1:$D$56,1,FALSE)</f>
        <v>OHIO</v>
      </c>
      <c r="H1334" t="str">
        <f t="shared" si="41"/>
        <v>103_OH_04</v>
      </c>
      <c r="I1334">
        <f>IF(B1334=2012,IF(D1334="00",K1334,VLOOKUP(H1334,district_latlong_lookup!$A$1:$F$439,5,FALSE)),0)</f>
        <v>0</v>
      </c>
      <c r="J1334">
        <f>IF(B1334=2012,IF(D1334="00",L1334,VLOOKUP(H1334,district_latlong_lookup!$A$1:$F$439,6,FALSE)),0)</f>
        <v>0</v>
      </c>
      <c r="K1334">
        <f>VLOOKUP(E1334&amp;"*",state_latlong_lookup!$A$1:$D$56,3,FALSE)</f>
        <v>40.373600000000003</v>
      </c>
      <c r="L1334">
        <f>VLOOKUP(E1334&amp;"*",state_latlong_lookup!$A$1:$D$56,4,FALSE)</f>
        <v>-82.775499999999994</v>
      </c>
      <c r="M1334">
        <v>200</v>
      </c>
      <c r="N1334" t="str">
        <f t="shared" si="40"/>
        <v>Republican</v>
      </c>
      <c r="O1334" t="s">
        <v>656</v>
      </c>
      <c r="P1334">
        <v>0.40600000000000003</v>
      </c>
      <c r="Q1334">
        <v>1837000</v>
      </c>
    </row>
    <row r="1335" spans="1:18">
      <c r="A1335">
        <v>103</v>
      </c>
      <c r="B1335">
        <f>VLOOKUP(A1335,year_congress_lookup!$A$1:$B$10,2)</f>
        <v>1994</v>
      </c>
      <c r="C1335">
        <v>15604</v>
      </c>
      <c r="D1335" s="1" t="s">
        <v>1791</v>
      </c>
      <c r="E1335" t="s">
        <v>40</v>
      </c>
      <c r="F1335" t="str">
        <f>VLOOKUP(E1335&amp;"*",state_latlong_lookup!$A$1:$D$56,2,FALSE)</f>
        <v>OH</v>
      </c>
      <c r="G1335" t="str">
        <f>VLOOKUP(E1335&amp;"*",state_latlong_lookup!$A$1:$D$56,1,FALSE)</f>
        <v>OHIO</v>
      </c>
      <c r="H1335" t="str">
        <f t="shared" si="41"/>
        <v>103_OH_05</v>
      </c>
      <c r="I1335">
        <f>IF(B1335=2012,IF(D1335="00",K1335,VLOOKUP(H1335,district_latlong_lookup!$A$1:$F$439,5,FALSE)),0)</f>
        <v>0</v>
      </c>
      <c r="J1335">
        <f>IF(B1335=2012,IF(D1335="00",L1335,VLOOKUP(H1335,district_latlong_lookup!$A$1:$F$439,6,FALSE)),0)</f>
        <v>0</v>
      </c>
      <c r="K1335">
        <f>VLOOKUP(E1335&amp;"*",state_latlong_lookup!$A$1:$D$56,3,FALSE)</f>
        <v>40.373600000000003</v>
      </c>
      <c r="L1335">
        <f>VLOOKUP(E1335&amp;"*",state_latlong_lookup!$A$1:$D$56,4,FALSE)</f>
        <v>-82.775499999999994</v>
      </c>
      <c r="M1335">
        <v>200</v>
      </c>
      <c r="N1335" t="str">
        <f t="shared" si="40"/>
        <v>Republican</v>
      </c>
      <c r="O1335" t="s">
        <v>657</v>
      </c>
      <c r="P1335">
        <v>0.24099999999999999</v>
      </c>
      <c r="Q1335">
        <v>1167000</v>
      </c>
    </row>
    <row r="1336" spans="1:18">
      <c r="A1336">
        <v>103</v>
      </c>
      <c r="B1336">
        <f>VLOOKUP(A1336,year_congress_lookup!$A$1:$B$10,2)</f>
        <v>1994</v>
      </c>
      <c r="C1336">
        <v>29747</v>
      </c>
      <c r="D1336" s="1" t="s">
        <v>1792</v>
      </c>
      <c r="E1336" t="s">
        <v>40</v>
      </c>
      <c r="F1336" t="str">
        <f>VLOOKUP(E1336&amp;"*",state_latlong_lookup!$A$1:$D$56,2,FALSE)</f>
        <v>OH</v>
      </c>
      <c r="G1336" t="str">
        <f>VLOOKUP(E1336&amp;"*",state_latlong_lookup!$A$1:$D$56,1,FALSE)</f>
        <v>OHIO</v>
      </c>
      <c r="H1336" t="str">
        <f t="shared" si="41"/>
        <v>103_OH_06</v>
      </c>
      <c r="I1336">
        <f>IF(B1336=2012,IF(D1336="00",K1336,VLOOKUP(H1336,district_latlong_lookup!$A$1:$F$439,5,FALSE)),0)</f>
        <v>0</v>
      </c>
      <c r="J1336">
        <f>IF(B1336=2012,IF(D1336="00",L1336,VLOOKUP(H1336,district_latlong_lookup!$A$1:$F$439,6,FALSE)),0)</f>
        <v>0</v>
      </c>
      <c r="K1336">
        <f>VLOOKUP(E1336&amp;"*",state_latlong_lookup!$A$1:$D$56,3,FALSE)</f>
        <v>40.373600000000003</v>
      </c>
      <c r="L1336">
        <f>VLOOKUP(E1336&amp;"*",state_latlong_lookup!$A$1:$D$56,4,FALSE)</f>
        <v>-82.775499999999994</v>
      </c>
      <c r="M1336">
        <v>100</v>
      </c>
      <c r="N1336" t="str">
        <f t="shared" si="40"/>
        <v>Democrat</v>
      </c>
      <c r="O1336" t="s">
        <v>658</v>
      </c>
      <c r="P1336">
        <v>-0.33800000000000002</v>
      </c>
      <c r="Q1336">
        <v>0</v>
      </c>
    </row>
    <row r="1337" spans="1:18">
      <c r="A1337">
        <v>103</v>
      </c>
      <c r="B1337">
        <f>VLOOKUP(A1337,year_congress_lookup!$A$1:$B$10,2)</f>
        <v>1994</v>
      </c>
      <c r="C1337">
        <v>29136</v>
      </c>
      <c r="D1337" s="1" t="s">
        <v>1793</v>
      </c>
      <c r="E1337" t="s">
        <v>40</v>
      </c>
      <c r="F1337" t="str">
        <f>VLOOKUP(E1337&amp;"*",state_latlong_lookup!$A$1:$D$56,2,FALSE)</f>
        <v>OH</v>
      </c>
      <c r="G1337" t="str">
        <f>VLOOKUP(E1337&amp;"*",state_latlong_lookup!$A$1:$D$56,1,FALSE)</f>
        <v>OHIO</v>
      </c>
      <c r="H1337" t="str">
        <f t="shared" si="41"/>
        <v>103_OH_07</v>
      </c>
      <c r="I1337">
        <f>IF(B1337=2012,IF(D1337="00",K1337,VLOOKUP(H1337,district_latlong_lookup!$A$1:$F$439,5,FALSE)),0)</f>
        <v>0</v>
      </c>
      <c r="J1337">
        <f>IF(B1337=2012,IF(D1337="00",L1337,VLOOKUP(H1337,district_latlong_lookup!$A$1:$F$439,6,FALSE)),0)</f>
        <v>0</v>
      </c>
      <c r="K1337">
        <f>VLOOKUP(E1337&amp;"*",state_latlong_lookup!$A$1:$D$56,3,FALSE)</f>
        <v>40.373600000000003</v>
      </c>
      <c r="L1337">
        <f>VLOOKUP(E1337&amp;"*",state_latlong_lookup!$A$1:$D$56,4,FALSE)</f>
        <v>-82.775499999999994</v>
      </c>
      <c r="M1337">
        <v>200</v>
      </c>
      <c r="N1337" t="str">
        <f t="shared" si="40"/>
        <v>Republican</v>
      </c>
      <c r="O1337" t="s">
        <v>659</v>
      </c>
      <c r="P1337">
        <v>0.33700000000000002</v>
      </c>
      <c r="Q1337">
        <v>0</v>
      </c>
      <c r="R1337" t="s">
        <v>1484</v>
      </c>
    </row>
    <row r="1338" spans="1:18">
      <c r="A1338">
        <v>103</v>
      </c>
      <c r="B1338">
        <f>VLOOKUP(A1338,year_congress_lookup!$A$1:$B$10,2)</f>
        <v>1994</v>
      </c>
      <c r="C1338">
        <v>29137</v>
      </c>
      <c r="D1338" s="1" t="s">
        <v>1795</v>
      </c>
      <c r="E1338" t="s">
        <v>40</v>
      </c>
      <c r="F1338" t="str">
        <f>VLOOKUP(E1338&amp;"*",state_latlong_lookup!$A$1:$D$56,2,FALSE)</f>
        <v>OH</v>
      </c>
      <c r="G1338" t="str">
        <f>VLOOKUP(E1338&amp;"*",state_latlong_lookup!$A$1:$D$56,1,FALSE)</f>
        <v>OHIO</v>
      </c>
      <c r="H1338" t="str">
        <f t="shared" si="41"/>
        <v>103_OH_08</v>
      </c>
      <c r="I1338">
        <f>IF(B1338=2012,IF(D1338="00",K1338,VLOOKUP(H1338,district_latlong_lookup!$A$1:$F$439,5,FALSE)),0)</f>
        <v>0</v>
      </c>
      <c r="J1338">
        <f>IF(B1338=2012,IF(D1338="00",L1338,VLOOKUP(H1338,district_latlong_lookup!$A$1:$F$439,6,FALSE)),0)</f>
        <v>0</v>
      </c>
      <c r="K1338">
        <f>VLOOKUP(E1338&amp;"*",state_latlong_lookup!$A$1:$D$56,3,FALSE)</f>
        <v>40.373600000000003</v>
      </c>
      <c r="L1338">
        <f>VLOOKUP(E1338&amp;"*",state_latlong_lookup!$A$1:$D$56,4,FALSE)</f>
        <v>-82.775499999999994</v>
      </c>
      <c r="M1338">
        <v>200</v>
      </c>
      <c r="N1338" t="str">
        <f t="shared" si="40"/>
        <v>Republican</v>
      </c>
      <c r="O1338" t="s">
        <v>660</v>
      </c>
      <c r="P1338">
        <v>0.56399999999999995</v>
      </c>
      <c r="Q1338">
        <v>0</v>
      </c>
      <c r="R1338" t="s">
        <v>1485</v>
      </c>
    </row>
    <row r="1339" spans="1:18">
      <c r="A1339">
        <v>103</v>
      </c>
      <c r="B1339">
        <f>VLOOKUP(A1339,year_congress_lookup!$A$1:$B$10,2)</f>
        <v>1994</v>
      </c>
      <c r="C1339">
        <v>15029</v>
      </c>
      <c r="D1339" s="1" t="s">
        <v>1796</v>
      </c>
      <c r="E1339" t="s">
        <v>40</v>
      </c>
      <c r="F1339" t="str">
        <f>VLOOKUP(E1339&amp;"*",state_latlong_lookup!$A$1:$D$56,2,FALSE)</f>
        <v>OH</v>
      </c>
      <c r="G1339" t="str">
        <f>VLOOKUP(E1339&amp;"*",state_latlong_lookup!$A$1:$D$56,1,FALSE)</f>
        <v>OHIO</v>
      </c>
      <c r="H1339" t="str">
        <f t="shared" si="41"/>
        <v>103_OH_09</v>
      </c>
      <c r="I1339">
        <f>IF(B1339=2012,IF(D1339="00",K1339,VLOOKUP(H1339,district_latlong_lookup!$A$1:$F$439,5,FALSE)),0)</f>
        <v>0</v>
      </c>
      <c r="J1339">
        <f>IF(B1339=2012,IF(D1339="00",L1339,VLOOKUP(H1339,district_latlong_lookup!$A$1:$F$439,6,FALSE)),0)</f>
        <v>0</v>
      </c>
      <c r="K1339">
        <f>VLOOKUP(E1339&amp;"*",state_latlong_lookup!$A$1:$D$56,3,FALSE)</f>
        <v>40.373600000000003</v>
      </c>
      <c r="L1339">
        <f>VLOOKUP(E1339&amp;"*",state_latlong_lookup!$A$1:$D$56,4,FALSE)</f>
        <v>-82.775499999999994</v>
      </c>
      <c r="M1339">
        <v>100</v>
      </c>
      <c r="N1339" t="str">
        <f t="shared" si="40"/>
        <v>Democrat</v>
      </c>
      <c r="O1339" t="s">
        <v>661</v>
      </c>
      <c r="P1339">
        <v>-0.33800000000000002</v>
      </c>
      <c r="Q1339">
        <v>1112000</v>
      </c>
      <c r="R1339" t="s">
        <v>1486</v>
      </c>
    </row>
    <row r="1340" spans="1:18">
      <c r="A1340">
        <v>103</v>
      </c>
      <c r="B1340">
        <f>VLOOKUP(A1340,year_congress_lookup!$A$1:$B$10,2)</f>
        <v>1994</v>
      </c>
      <c r="C1340">
        <v>29388</v>
      </c>
      <c r="D1340" s="1" t="s">
        <v>1797</v>
      </c>
      <c r="E1340" t="s">
        <v>40</v>
      </c>
      <c r="F1340" t="str">
        <f>VLOOKUP(E1340&amp;"*",state_latlong_lookup!$A$1:$D$56,2,FALSE)</f>
        <v>OH</v>
      </c>
      <c r="G1340" t="str">
        <f>VLOOKUP(E1340&amp;"*",state_latlong_lookup!$A$1:$D$56,1,FALSE)</f>
        <v>OHIO</v>
      </c>
      <c r="H1340" t="str">
        <f t="shared" si="41"/>
        <v>103_OH_10</v>
      </c>
      <c r="I1340">
        <f>IF(B1340=2012,IF(D1340="00",K1340,VLOOKUP(H1340,district_latlong_lookup!$A$1:$F$439,5,FALSE)),0)</f>
        <v>0</v>
      </c>
      <c r="J1340">
        <f>IF(B1340=2012,IF(D1340="00",L1340,VLOOKUP(H1340,district_latlong_lookup!$A$1:$F$439,6,FALSE)),0)</f>
        <v>0</v>
      </c>
      <c r="K1340">
        <f>VLOOKUP(E1340&amp;"*",state_latlong_lookup!$A$1:$D$56,3,FALSE)</f>
        <v>40.373600000000003</v>
      </c>
      <c r="L1340">
        <f>VLOOKUP(E1340&amp;"*",state_latlong_lookup!$A$1:$D$56,4,FALSE)</f>
        <v>-82.775499999999994</v>
      </c>
      <c r="M1340">
        <v>200</v>
      </c>
      <c r="N1340" t="str">
        <f t="shared" si="40"/>
        <v>Republican</v>
      </c>
      <c r="O1340" t="s">
        <v>662</v>
      </c>
      <c r="P1340">
        <v>0.371</v>
      </c>
      <c r="Q1340">
        <v>0</v>
      </c>
      <c r="R1340" t="s">
        <v>1487</v>
      </c>
    </row>
    <row r="1341" spans="1:18">
      <c r="A1341">
        <v>103</v>
      </c>
      <c r="B1341">
        <f>VLOOKUP(A1341,year_congress_lookup!$A$1:$B$10,2)</f>
        <v>1994</v>
      </c>
      <c r="C1341">
        <v>12030</v>
      </c>
      <c r="D1341" s="1" t="s">
        <v>1798</v>
      </c>
      <c r="E1341" t="s">
        <v>40</v>
      </c>
      <c r="F1341" t="str">
        <f>VLOOKUP(E1341&amp;"*",state_latlong_lookup!$A$1:$D$56,2,FALSE)</f>
        <v>OH</v>
      </c>
      <c r="G1341" t="str">
        <f>VLOOKUP(E1341&amp;"*",state_latlong_lookup!$A$1:$D$56,1,FALSE)</f>
        <v>OHIO</v>
      </c>
      <c r="H1341" t="str">
        <f t="shared" si="41"/>
        <v>103_OH_11</v>
      </c>
      <c r="I1341">
        <f>IF(B1341=2012,IF(D1341="00",K1341,VLOOKUP(H1341,district_latlong_lookup!$A$1:$F$439,5,FALSE)),0)</f>
        <v>0</v>
      </c>
      <c r="J1341">
        <f>IF(B1341=2012,IF(D1341="00",L1341,VLOOKUP(H1341,district_latlong_lookup!$A$1:$F$439,6,FALSE)),0)</f>
        <v>0</v>
      </c>
      <c r="K1341">
        <f>VLOOKUP(E1341&amp;"*",state_latlong_lookup!$A$1:$D$56,3,FALSE)</f>
        <v>40.373600000000003</v>
      </c>
      <c r="L1341">
        <f>VLOOKUP(E1341&amp;"*",state_latlong_lookup!$A$1:$D$56,4,FALSE)</f>
        <v>-82.775499999999994</v>
      </c>
      <c r="M1341">
        <v>100</v>
      </c>
      <c r="N1341" t="str">
        <f t="shared" si="40"/>
        <v>Democrat</v>
      </c>
      <c r="O1341" t="s">
        <v>663</v>
      </c>
      <c r="P1341">
        <v>-0.53600000000000003</v>
      </c>
      <c r="Q1341">
        <v>3413000</v>
      </c>
      <c r="R1341" t="s">
        <v>1488</v>
      </c>
    </row>
    <row r="1342" spans="1:18">
      <c r="A1342">
        <v>103</v>
      </c>
      <c r="B1342">
        <f>VLOOKUP(A1342,year_congress_lookup!$A$1:$B$10,2)</f>
        <v>1994</v>
      </c>
      <c r="C1342">
        <v>15030</v>
      </c>
      <c r="D1342" s="1" t="s">
        <v>1799</v>
      </c>
      <c r="E1342" t="s">
        <v>40</v>
      </c>
      <c r="F1342" t="str">
        <f>VLOOKUP(E1342&amp;"*",state_latlong_lookup!$A$1:$D$56,2,FALSE)</f>
        <v>OH</v>
      </c>
      <c r="G1342" t="str">
        <f>VLOOKUP(E1342&amp;"*",state_latlong_lookup!$A$1:$D$56,1,FALSE)</f>
        <v>OHIO</v>
      </c>
      <c r="H1342" t="str">
        <f t="shared" si="41"/>
        <v>103_OH_12</v>
      </c>
      <c r="I1342">
        <f>IF(B1342=2012,IF(D1342="00",K1342,VLOOKUP(H1342,district_latlong_lookup!$A$1:$F$439,5,FALSE)),0)</f>
        <v>0</v>
      </c>
      <c r="J1342">
        <f>IF(B1342=2012,IF(D1342="00",L1342,VLOOKUP(H1342,district_latlong_lookup!$A$1:$F$439,6,FALSE)),0)</f>
        <v>0</v>
      </c>
      <c r="K1342">
        <f>VLOOKUP(E1342&amp;"*",state_latlong_lookup!$A$1:$D$56,3,FALSE)</f>
        <v>40.373600000000003</v>
      </c>
      <c r="L1342">
        <f>VLOOKUP(E1342&amp;"*",state_latlong_lookup!$A$1:$D$56,4,FALSE)</f>
        <v>-82.775499999999994</v>
      </c>
      <c r="M1342">
        <v>200</v>
      </c>
      <c r="N1342" t="str">
        <f t="shared" si="40"/>
        <v>Republican</v>
      </c>
      <c r="O1342" t="s">
        <v>664</v>
      </c>
      <c r="P1342">
        <v>0.34100000000000003</v>
      </c>
      <c r="Q1342">
        <v>2019000</v>
      </c>
      <c r="R1342" t="s">
        <v>1489</v>
      </c>
    </row>
    <row r="1343" spans="1:18">
      <c r="A1343">
        <v>103</v>
      </c>
      <c r="B1343">
        <f>VLOOKUP(A1343,year_congress_lookup!$A$1:$B$10,2)</f>
        <v>1994</v>
      </c>
      <c r="C1343">
        <v>29389</v>
      </c>
      <c r="D1343" s="1" t="s">
        <v>1800</v>
      </c>
      <c r="E1343" t="s">
        <v>40</v>
      </c>
      <c r="F1343" t="str">
        <f>VLOOKUP(E1343&amp;"*",state_latlong_lookup!$A$1:$D$56,2,FALSE)</f>
        <v>OH</v>
      </c>
      <c r="G1343" t="str">
        <f>VLOOKUP(E1343&amp;"*",state_latlong_lookup!$A$1:$D$56,1,FALSE)</f>
        <v>OHIO</v>
      </c>
      <c r="H1343" t="str">
        <f t="shared" si="41"/>
        <v>103_OH_13</v>
      </c>
      <c r="I1343">
        <f>IF(B1343=2012,IF(D1343="00",K1343,VLOOKUP(H1343,district_latlong_lookup!$A$1:$F$439,5,FALSE)),0)</f>
        <v>0</v>
      </c>
      <c r="J1343">
        <f>IF(B1343=2012,IF(D1343="00",L1343,VLOOKUP(H1343,district_latlong_lookup!$A$1:$F$439,6,FALSE)),0)</f>
        <v>0</v>
      </c>
      <c r="K1343">
        <f>VLOOKUP(E1343&amp;"*",state_latlong_lookup!$A$1:$D$56,3,FALSE)</f>
        <v>40.373600000000003</v>
      </c>
      <c r="L1343">
        <f>VLOOKUP(E1343&amp;"*",state_latlong_lookup!$A$1:$D$56,4,FALSE)</f>
        <v>-82.775499999999994</v>
      </c>
      <c r="M1343">
        <v>100</v>
      </c>
      <c r="N1343" t="str">
        <f t="shared" si="40"/>
        <v>Democrat</v>
      </c>
      <c r="O1343" t="s">
        <v>665</v>
      </c>
      <c r="P1343">
        <v>-0.38100000000000001</v>
      </c>
      <c r="Q1343">
        <v>1356000</v>
      </c>
      <c r="R1343" t="s">
        <v>1490</v>
      </c>
    </row>
    <row r="1344" spans="1:18">
      <c r="A1344">
        <v>103</v>
      </c>
      <c r="B1344">
        <f>VLOOKUP(A1344,year_congress_lookup!$A$1:$B$10,2)</f>
        <v>1994</v>
      </c>
      <c r="C1344">
        <v>15442</v>
      </c>
      <c r="D1344" s="1" t="s">
        <v>1801</v>
      </c>
      <c r="E1344" t="s">
        <v>40</v>
      </c>
      <c r="F1344" t="str">
        <f>VLOOKUP(E1344&amp;"*",state_latlong_lookup!$A$1:$D$56,2,FALSE)</f>
        <v>OH</v>
      </c>
      <c r="G1344" t="str">
        <f>VLOOKUP(E1344&amp;"*",state_latlong_lookup!$A$1:$D$56,1,FALSE)</f>
        <v>OHIO</v>
      </c>
      <c r="H1344" t="str">
        <f t="shared" si="41"/>
        <v>103_OH_14</v>
      </c>
      <c r="I1344">
        <f>IF(B1344=2012,IF(D1344="00",K1344,VLOOKUP(H1344,district_latlong_lookup!$A$1:$F$439,5,FALSE)),0)</f>
        <v>0</v>
      </c>
      <c r="J1344">
        <f>IF(B1344=2012,IF(D1344="00",L1344,VLOOKUP(H1344,district_latlong_lookup!$A$1:$F$439,6,FALSE)),0)</f>
        <v>0</v>
      </c>
      <c r="K1344">
        <f>VLOOKUP(E1344&amp;"*",state_latlong_lookup!$A$1:$D$56,3,FALSE)</f>
        <v>40.373600000000003</v>
      </c>
      <c r="L1344">
        <f>VLOOKUP(E1344&amp;"*",state_latlong_lookup!$A$1:$D$56,4,FALSE)</f>
        <v>-82.775499999999994</v>
      </c>
      <c r="M1344">
        <v>100</v>
      </c>
      <c r="N1344" t="str">
        <f t="shared" si="40"/>
        <v>Democrat</v>
      </c>
      <c r="O1344" t="s">
        <v>119</v>
      </c>
      <c r="P1344">
        <v>-0.36899999999999999</v>
      </c>
      <c r="Q1344">
        <v>1156000</v>
      </c>
      <c r="R1344" t="s">
        <v>1491</v>
      </c>
    </row>
    <row r="1345" spans="1:18">
      <c r="A1345">
        <v>103</v>
      </c>
      <c r="B1345">
        <f>VLOOKUP(A1345,year_congress_lookup!$A$1:$B$10,2)</f>
        <v>1994</v>
      </c>
      <c r="C1345">
        <v>29390</v>
      </c>
      <c r="D1345" s="1" t="s">
        <v>1802</v>
      </c>
      <c r="E1345" t="s">
        <v>40</v>
      </c>
      <c r="F1345" t="str">
        <f>VLOOKUP(E1345&amp;"*",state_latlong_lookup!$A$1:$D$56,2,FALSE)</f>
        <v>OH</v>
      </c>
      <c r="G1345" t="str">
        <f>VLOOKUP(E1345&amp;"*",state_latlong_lookup!$A$1:$D$56,1,FALSE)</f>
        <v>OHIO</v>
      </c>
      <c r="H1345" t="str">
        <f t="shared" si="41"/>
        <v>103_OH_15</v>
      </c>
      <c r="I1345">
        <f>IF(B1345=2012,IF(D1345="00",K1345,VLOOKUP(H1345,district_latlong_lookup!$A$1:$F$439,5,FALSE)),0)</f>
        <v>0</v>
      </c>
      <c r="J1345">
        <f>IF(B1345=2012,IF(D1345="00",L1345,VLOOKUP(H1345,district_latlong_lookup!$A$1:$F$439,6,FALSE)),0)</f>
        <v>0</v>
      </c>
      <c r="K1345">
        <f>VLOOKUP(E1345&amp;"*",state_latlong_lookup!$A$1:$D$56,3,FALSE)</f>
        <v>40.373600000000003</v>
      </c>
      <c r="L1345">
        <f>VLOOKUP(E1345&amp;"*",state_latlong_lookup!$A$1:$D$56,4,FALSE)</f>
        <v>-82.775499999999994</v>
      </c>
      <c r="M1345">
        <v>200</v>
      </c>
      <c r="N1345" t="str">
        <f t="shared" si="40"/>
        <v>Republican</v>
      </c>
      <c r="O1345" t="s">
        <v>666</v>
      </c>
      <c r="P1345">
        <v>0.39900000000000002</v>
      </c>
      <c r="Q1345">
        <v>1103000</v>
      </c>
      <c r="R1345" t="s">
        <v>1492</v>
      </c>
    </row>
    <row r="1346" spans="1:18">
      <c r="A1346">
        <v>103</v>
      </c>
      <c r="B1346">
        <f>VLOOKUP(A1346,year_congress_lookup!$A$1:$B$10,2)</f>
        <v>1994</v>
      </c>
      <c r="C1346">
        <v>14045</v>
      </c>
      <c r="D1346" s="1" t="s">
        <v>1803</v>
      </c>
      <c r="E1346" t="s">
        <v>40</v>
      </c>
      <c r="F1346" t="str">
        <f>VLOOKUP(E1346&amp;"*",state_latlong_lookup!$A$1:$D$56,2,FALSE)</f>
        <v>OH</v>
      </c>
      <c r="G1346" t="str">
        <f>VLOOKUP(E1346&amp;"*",state_latlong_lookup!$A$1:$D$56,1,FALSE)</f>
        <v>OHIO</v>
      </c>
      <c r="H1346" t="str">
        <f t="shared" si="41"/>
        <v>103_OH_16</v>
      </c>
      <c r="I1346">
        <f>IF(B1346=2012,IF(D1346="00",K1346,VLOOKUP(H1346,district_latlong_lookup!$A$1:$F$439,5,FALSE)),0)</f>
        <v>0</v>
      </c>
      <c r="J1346">
        <f>IF(B1346=2012,IF(D1346="00",L1346,VLOOKUP(H1346,district_latlong_lookup!$A$1:$F$439,6,FALSE)),0)</f>
        <v>0</v>
      </c>
      <c r="K1346">
        <f>VLOOKUP(E1346&amp;"*",state_latlong_lookup!$A$1:$D$56,3,FALSE)</f>
        <v>40.373600000000003</v>
      </c>
      <c r="L1346">
        <f>VLOOKUP(E1346&amp;"*",state_latlong_lookup!$A$1:$D$56,4,FALSE)</f>
        <v>-82.775499999999994</v>
      </c>
      <c r="M1346">
        <v>200</v>
      </c>
      <c r="N1346" t="str">
        <f t="shared" ref="N1346:N1409" si="42">IF(M1346=100,"Democrat",IF(M1346=200,"Republican",IF(M1346=328,"Independent")))</f>
        <v>Republican</v>
      </c>
      <c r="O1346" t="s">
        <v>667</v>
      </c>
      <c r="P1346">
        <v>0.26800000000000002</v>
      </c>
      <c r="Q1346">
        <v>2310000</v>
      </c>
    </row>
    <row r="1347" spans="1:18">
      <c r="A1347">
        <v>103</v>
      </c>
      <c r="B1347">
        <f>VLOOKUP(A1347,year_congress_lookup!$A$1:$B$10,2)</f>
        <v>1994</v>
      </c>
      <c r="C1347">
        <v>15121</v>
      </c>
      <c r="D1347" s="1" t="s">
        <v>1804</v>
      </c>
      <c r="E1347" t="s">
        <v>40</v>
      </c>
      <c r="F1347" t="str">
        <f>VLOOKUP(E1347&amp;"*",state_latlong_lookup!$A$1:$D$56,2,FALSE)</f>
        <v>OH</v>
      </c>
      <c r="G1347" t="str">
        <f>VLOOKUP(E1347&amp;"*",state_latlong_lookup!$A$1:$D$56,1,FALSE)</f>
        <v>OHIO</v>
      </c>
      <c r="H1347" t="str">
        <f t="shared" ref="H1347:H1410" si="43">CONCATENATE(A1347,"_",F1347,"_",D1347)</f>
        <v>103_OH_17</v>
      </c>
      <c r="I1347">
        <f>IF(B1347=2012,IF(D1347="00",K1347,VLOOKUP(H1347,district_latlong_lookup!$A$1:$F$439,5,FALSE)),0)</f>
        <v>0</v>
      </c>
      <c r="J1347">
        <f>IF(B1347=2012,IF(D1347="00",L1347,VLOOKUP(H1347,district_latlong_lookup!$A$1:$F$439,6,FALSE)),0)</f>
        <v>0</v>
      </c>
      <c r="K1347">
        <f>VLOOKUP(E1347&amp;"*",state_latlong_lookup!$A$1:$D$56,3,FALSE)</f>
        <v>40.373600000000003</v>
      </c>
      <c r="L1347">
        <f>VLOOKUP(E1347&amp;"*",state_latlong_lookup!$A$1:$D$56,4,FALSE)</f>
        <v>-82.775499999999994</v>
      </c>
      <c r="M1347">
        <v>100</v>
      </c>
      <c r="N1347" t="str">
        <f t="shared" si="42"/>
        <v>Democrat</v>
      </c>
      <c r="O1347" t="s">
        <v>668</v>
      </c>
      <c r="P1347">
        <v>-7.0999999999999994E-2</v>
      </c>
      <c r="Q1347">
        <v>8000</v>
      </c>
      <c r="R1347" t="s">
        <v>1493</v>
      </c>
    </row>
    <row r="1348" spans="1:18">
      <c r="A1348">
        <v>103</v>
      </c>
      <c r="B1348">
        <f>VLOOKUP(A1348,year_congress_lookup!$A$1:$B$10,2)</f>
        <v>1994</v>
      </c>
      <c r="C1348">
        <v>14402</v>
      </c>
      <c r="D1348" s="1" t="s">
        <v>1805</v>
      </c>
      <c r="E1348" t="s">
        <v>40</v>
      </c>
      <c r="F1348" t="str">
        <f>VLOOKUP(E1348&amp;"*",state_latlong_lookup!$A$1:$D$56,2,FALSE)</f>
        <v>OH</v>
      </c>
      <c r="G1348" t="str">
        <f>VLOOKUP(E1348&amp;"*",state_latlong_lookup!$A$1:$D$56,1,FALSE)</f>
        <v>OHIO</v>
      </c>
      <c r="H1348" t="str">
        <f t="shared" si="43"/>
        <v>103_OH_18</v>
      </c>
      <c r="I1348">
        <f>IF(B1348=2012,IF(D1348="00",K1348,VLOOKUP(H1348,district_latlong_lookup!$A$1:$F$439,5,FALSE)),0)</f>
        <v>0</v>
      </c>
      <c r="J1348">
        <f>IF(B1348=2012,IF(D1348="00",L1348,VLOOKUP(H1348,district_latlong_lookup!$A$1:$F$439,6,FALSE)),0)</f>
        <v>0</v>
      </c>
      <c r="K1348">
        <f>VLOOKUP(E1348&amp;"*",state_latlong_lookup!$A$1:$D$56,3,FALSE)</f>
        <v>40.373600000000003</v>
      </c>
      <c r="L1348">
        <f>VLOOKUP(E1348&amp;"*",state_latlong_lookup!$A$1:$D$56,4,FALSE)</f>
        <v>-82.775499999999994</v>
      </c>
      <c r="M1348">
        <v>100</v>
      </c>
      <c r="N1348" t="str">
        <f t="shared" si="42"/>
        <v>Democrat</v>
      </c>
      <c r="O1348" t="s">
        <v>669</v>
      </c>
      <c r="P1348">
        <v>-0.13100000000000001</v>
      </c>
      <c r="Q1348">
        <v>1321000</v>
      </c>
      <c r="R1348" t="s">
        <v>1494</v>
      </c>
    </row>
    <row r="1349" spans="1:18">
      <c r="A1349">
        <v>103</v>
      </c>
      <c r="B1349">
        <f>VLOOKUP(A1349,year_congress_lookup!$A$1:$B$10,2)</f>
        <v>1994</v>
      </c>
      <c r="C1349">
        <v>29391</v>
      </c>
      <c r="D1349" s="1" t="s">
        <v>1806</v>
      </c>
      <c r="E1349" t="s">
        <v>40</v>
      </c>
      <c r="F1349" t="str">
        <f>VLOOKUP(E1349&amp;"*",state_latlong_lookup!$A$1:$D$56,2,FALSE)</f>
        <v>OH</v>
      </c>
      <c r="G1349" t="str">
        <f>VLOOKUP(E1349&amp;"*",state_latlong_lookup!$A$1:$D$56,1,FALSE)</f>
        <v>OHIO</v>
      </c>
      <c r="H1349" t="str">
        <f t="shared" si="43"/>
        <v>103_OH_19</v>
      </c>
      <c r="I1349">
        <f>IF(B1349=2012,IF(D1349="00",K1349,VLOOKUP(H1349,district_latlong_lookup!$A$1:$F$439,5,FALSE)),0)</f>
        <v>0</v>
      </c>
      <c r="J1349">
        <f>IF(B1349=2012,IF(D1349="00",L1349,VLOOKUP(H1349,district_latlong_lookup!$A$1:$F$439,6,FALSE)),0)</f>
        <v>0</v>
      </c>
      <c r="K1349">
        <f>VLOOKUP(E1349&amp;"*",state_latlong_lookup!$A$1:$D$56,3,FALSE)</f>
        <v>40.373600000000003</v>
      </c>
      <c r="L1349">
        <f>VLOOKUP(E1349&amp;"*",state_latlong_lookup!$A$1:$D$56,4,FALSE)</f>
        <v>-82.775499999999994</v>
      </c>
      <c r="M1349">
        <v>100</v>
      </c>
      <c r="N1349" t="str">
        <f t="shared" si="42"/>
        <v>Democrat</v>
      </c>
      <c r="O1349" t="s">
        <v>670</v>
      </c>
      <c r="P1349">
        <v>-0.185</v>
      </c>
      <c r="Q1349">
        <v>721000</v>
      </c>
      <c r="R1349" t="s">
        <v>1495</v>
      </c>
    </row>
    <row r="1350" spans="1:18">
      <c r="A1350">
        <v>103</v>
      </c>
      <c r="B1350">
        <f>VLOOKUP(A1350,year_congress_lookup!$A$1:$B$10,2)</f>
        <v>1994</v>
      </c>
      <c r="C1350">
        <v>15424</v>
      </c>
      <c r="D1350" s="1" t="s">
        <v>1787</v>
      </c>
      <c r="E1350" t="s">
        <v>152</v>
      </c>
      <c r="F1350" t="str">
        <f>VLOOKUP(E1350&amp;"*",state_latlong_lookup!$A$1:$D$56,2,FALSE)</f>
        <v>OK</v>
      </c>
      <c r="G1350" t="str">
        <f>VLOOKUP(E1350&amp;"*",state_latlong_lookup!$A$1:$D$56,1,FALSE)</f>
        <v>OKLAHOMA</v>
      </c>
      <c r="H1350" t="str">
        <f t="shared" si="43"/>
        <v>103_OK_01</v>
      </c>
      <c r="I1350">
        <f>IF(B1350=2012,IF(D1350="00",K1350,VLOOKUP(H1350,district_latlong_lookup!$A$1:$F$439,5,FALSE)),0)</f>
        <v>0</v>
      </c>
      <c r="J1350">
        <f>IF(B1350=2012,IF(D1350="00",L1350,VLOOKUP(H1350,district_latlong_lookup!$A$1:$F$439,6,FALSE)),0)</f>
        <v>0</v>
      </c>
      <c r="K1350">
        <f>VLOOKUP(E1350&amp;"*",state_latlong_lookup!$A$1:$D$56,3,FALSE)</f>
        <v>35.537599999999998</v>
      </c>
      <c r="L1350">
        <f>VLOOKUP(E1350&amp;"*",state_latlong_lookup!$A$1:$D$56,4,FALSE)</f>
        <v>-96.924700000000001</v>
      </c>
      <c r="M1350">
        <v>200</v>
      </c>
      <c r="N1350" t="str">
        <f t="shared" si="42"/>
        <v>Republican</v>
      </c>
      <c r="O1350" t="s">
        <v>307</v>
      </c>
      <c r="P1350">
        <v>0.47599999999999998</v>
      </c>
      <c r="Q1350">
        <v>830000</v>
      </c>
    </row>
    <row r="1351" spans="1:18">
      <c r="A1351">
        <v>103</v>
      </c>
      <c r="B1351">
        <f>VLOOKUP(A1351,year_congress_lookup!$A$1:$B$10,2)</f>
        <v>1994</v>
      </c>
      <c r="C1351">
        <v>14667</v>
      </c>
      <c r="D1351" s="1" t="s">
        <v>1788</v>
      </c>
      <c r="E1351" t="s">
        <v>152</v>
      </c>
      <c r="F1351" t="str">
        <f>VLOOKUP(E1351&amp;"*",state_latlong_lookup!$A$1:$D$56,2,FALSE)</f>
        <v>OK</v>
      </c>
      <c r="G1351" t="str">
        <f>VLOOKUP(E1351&amp;"*",state_latlong_lookup!$A$1:$D$56,1,FALSE)</f>
        <v>OKLAHOMA</v>
      </c>
      <c r="H1351" t="str">
        <f t="shared" si="43"/>
        <v>103_OK_02</v>
      </c>
      <c r="I1351">
        <f>IF(B1351=2012,IF(D1351="00",K1351,VLOOKUP(H1351,district_latlong_lookup!$A$1:$F$439,5,FALSE)),0)</f>
        <v>0</v>
      </c>
      <c r="J1351">
        <f>IF(B1351=2012,IF(D1351="00",L1351,VLOOKUP(H1351,district_latlong_lookup!$A$1:$F$439,6,FALSE)),0)</f>
        <v>0</v>
      </c>
      <c r="K1351">
        <f>VLOOKUP(E1351&amp;"*",state_latlong_lookup!$A$1:$D$56,3,FALSE)</f>
        <v>35.537599999999998</v>
      </c>
      <c r="L1351">
        <f>VLOOKUP(E1351&amp;"*",state_latlong_lookup!$A$1:$D$56,4,FALSE)</f>
        <v>-96.924700000000001</v>
      </c>
      <c r="M1351">
        <v>100</v>
      </c>
      <c r="N1351" t="str">
        <f t="shared" si="42"/>
        <v>Democrat</v>
      </c>
      <c r="O1351" t="s">
        <v>671</v>
      </c>
      <c r="P1351">
        <v>-0.41099999999999998</v>
      </c>
      <c r="Q1351">
        <v>0</v>
      </c>
      <c r="R1351" t="s">
        <v>1496</v>
      </c>
    </row>
    <row r="1352" spans="1:18">
      <c r="A1352">
        <v>103</v>
      </c>
      <c r="B1352">
        <f>VLOOKUP(A1352,year_congress_lookup!$A$1:$B$10,2)</f>
        <v>1994</v>
      </c>
      <c r="C1352">
        <v>29138</v>
      </c>
      <c r="D1352" s="1" t="s">
        <v>1789</v>
      </c>
      <c r="E1352" t="s">
        <v>152</v>
      </c>
      <c r="F1352" t="str">
        <f>VLOOKUP(E1352&amp;"*",state_latlong_lookup!$A$1:$D$56,2,FALSE)</f>
        <v>OK</v>
      </c>
      <c r="G1352" t="str">
        <f>VLOOKUP(E1352&amp;"*",state_latlong_lookup!$A$1:$D$56,1,FALSE)</f>
        <v>OKLAHOMA</v>
      </c>
      <c r="H1352" t="str">
        <f t="shared" si="43"/>
        <v>103_OK_03</v>
      </c>
      <c r="I1352">
        <f>IF(B1352=2012,IF(D1352="00",K1352,VLOOKUP(H1352,district_latlong_lookup!$A$1:$F$439,5,FALSE)),0)</f>
        <v>0</v>
      </c>
      <c r="J1352">
        <f>IF(B1352=2012,IF(D1352="00",L1352,VLOOKUP(H1352,district_latlong_lookup!$A$1:$F$439,6,FALSE)),0)</f>
        <v>0</v>
      </c>
      <c r="K1352">
        <f>VLOOKUP(E1352&amp;"*",state_latlong_lookup!$A$1:$D$56,3,FALSE)</f>
        <v>35.537599999999998</v>
      </c>
      <c r="L1352">
        <f>VLOOKUP(E1352&amp;"*",state_latlong_lookup!$A$1:$D$56,4,FALSE)</f>
        <v>-96.924700000000001</v>
      </c>
      <c r="M1352">
        <v>100</v>
      </c>
      <c r="N1352" t="str">
        <f t="shared" si="42"/>
        <v>Democrat</v>
      </c>
      <c r="O1352" t="s">
        <v>178</v>
      </c>
      <c r="P1352">
        <v>-7.9000000000000001E-2</v>
      </c>
      <c r="Q1352">
        <v>0</v>
      </c>
      <c r="R1352" t="s">
        <v>1497</v>
      </c>
    </row>
    <row r="1353" spans="1:18">
      <c r="A1353">
        <v>103</v>
      </c>
      <c r="B1353">
        <f>VLOOKUP(A1353,year_congress_lookup!$A$1:$B$10,2)</f>
        <v>1994</v>
      </c>
      <c r="C1353">
        <v>14843</v>
      </c>
      <c r="D1353" s="1" t="s">
        <v>1790</v>
      </c>
      <c r="E1353" t="s">
        <v>152</v>
      </c>
      <c r="F1353" t="str">
        <f>VLOOKUP(E1353&amp;"*",state_latlong_lookup!$A$1:$D$56,2,FALSE)</f>
        <v>OK</v>
      </c>
      <c r="G1353" t="str">
        <f>VLOOKUP(E1353&amp;"*",state_latlong_lookup!$A$1:$D$56,1,FALSE)</f>
        <v>OKLAHOMA</v>
      </c>
      <c r="H1353" t="str">
        <f t="shared" si="43"/>
        <v>103_OK_04</v>
      </c>
      <c r="I1353">
        <f>IF(B1353=2012,IF(D1353="00",K1353,VLOOKUP(H1353,district_latlong_lookup!$A$1:$F$439,5,FALSE)),0)</f>
        <v>0</v>
      </c>
      <c r="J1353">
        <f>IF(B1353=2012,IF(D1353="00",L1353,VLOOKUP(H1353,district_latlong_lookup!$A$1:$F$439,6,FALSE)),0)</f>
        <v>0</v>
      </c>
      <c r="K1353">
        <f>VLOOKUP(E1353&amp;"*",state_latlong_lookup!$A$1:$D$56,3,FALSE)</f>
        <v>35.537599999999998</v>
      </c>
      <c r="L1353">
        <f>VLOOKUP(E1353&amp;"*",state_latlong_lookup!$A$1:$D$56,4,FALSE)</f>
        <v>-96.924700000000001</v>
      </c>
      <c r="M1353">
        <v>100</v>
      </c>
      <c r="N1353" t="str">
        <f t="shared" si="42"/>
        <v>Democrat</v>
      </c>
      <c r="O1353" t="s">
        <v>672</v>
      </c>
      <c r="P1353">
        <v>-0.121</v>
      </c>
      <c r="Q1353">
        <v>0</v>
      </c>
      <c r="R1353" t="s">
        <v>1498</v>
      </c>
    </row>
    <row r="1354" spans="1:18">
      <c r="A1354">
        <v>103</v>
      </c>
      <c r="B1354">
        <f>VLOOKUP(A1354,year_congress_lookup!$A$1:$B$10,2)</f>
        <v>1994</v>
      </c>
      <c r="C1354">
        <v>29392</v>
      </c>
      <c r="D1354" s="1" t="s">
        <v>1791</v>
      </c>
      <c r="E1354" t="s">
        <v>152</v>
      </c>
      <c r="F1354" t="str">
        <f>VLOOKUP(E1354&amp;"*",state_latlong_lookup!$A$1:$D$56,2,FALSE)</f>
        <v>OK</v>
      </c>
      <c r="G1354" t="str">
        <f>VLOOKUP(E1354&amp;"*",state_latlong_lookup!$A$1:$D$56,1,FALSE)</f>
        <v>OKLAHOMA</v>
      </c>
      <c r="H1354" t="str">
        <f t="shared" si="43"/>
        <v>103_OK_05</v>
      </c>
      <c r="I1354">
        <f>IF(B1354=2012,IF(D1354="00",K1354,VLOOKUP(H1354,district_latlong_lookup!$A$1:$F$439,5,FALSE)),0)</f>
        <v>0</v>
      </c>
      <c r="J1354">
        <f>IF(B1354=2012,IF(D1354="00",L1354,VLOOKUP(H1354,district_latlong_lookup!$A$1:$F$439,6,FALSE)),0)</f>
        <v>0</v>
      </c>
      <c r="K1354">
        <f>VLOOKUP(E1354&amp;"*",state_latlong_lookup!$A$1:$D$56,3,FALSE)</f>
        <v>35.537599999999998</v>
      </c>
      <c r="L1354">
        <f>VLOOKUP(E1354&amp;"*",state_latlong_lookup!$A$1:$D$56,4,FALSE)</f>
        <v>-96.924700000000001</v>
      </c>
      <c r="M1354">
        <v>200</v>
      </c>
      <c r="N1354" t="str">
        <f t="shared" si="42"/>
        <v>Republican</v>
      </c>
      <c r="O1354" t="s">
        <v>673</v>
      </c>
      <c r="P1354">
        <v>0.51200000000000001</v>
      </c>
      <c r="Q1354">
        <v>7258000</v>
      </c>
    </row>
    <row r="1355" spans="1:18">
      <c r="A1355">
        <v>103</v>
      </c>
      <c r="B1355">
        <f>VLOOKUP(A1355,year_congress_lookup!$A$1:$B$10,2)</f>
        <v>1994</v>
      </c>
      <c r="C1355">
        <v>14219</v>
      </c>
      <c r="D1355" s="1" t="s">
        <v>1792</v>
      </c>
      <c r="E1355" t="s">
        <v>152</v>
      </c>
      <c r="F1355" t="str">
        <f>VLOOKUP(E1355&amp;"*",state_latlong_lookup!$A$1:$D$56,2,FALSE)</f>
        <v>OK</v>
      </c>
      <c r="G1355" t="str">
        <f>VLOOKUP(E1355&amp;"*",state_latlong_lookup!$A$1:$D$56,1,FALSE)</f>
        <v>OKLAHOMA</v>
      </c>
      <c r="H1355" t="str">
        <f t="shared" si="43"/>
        <v>103_OK_06</v>
      </c>
      <c r="I1355">
        <f>IF(B1355=2012,IF(D1355="00",K1355,VLOOKUP(H1355,district_latlong_lookup!$A$1:$F$439,5,FALSE)),0)</f>
        <v>0</v>
      </c>
      <c r="J1355">
        <f>IF(B1355=2012,IF(D1355="00",L1355,VLOOKUP(H1355,district_latlong_lookup!$A$1:$F$439,6,FALSE)),0)</f>
        <v>0</v>
      </c>
      <c r="K1355">
        <f>VLOOKUP(E1355&amp;"*",state_latlong_lookup!$A$1:$D$56,3,FALSE)</f>
        <v>35.537599999999998</v>
      </c>
      <c r="L1355">
        <f>VLOOKUP(E1355&amp;"*",state_latlong_lookup!$A$1:$D$56,4,FALSE)</f>
        <v>-96.924700000000001</v>
      </c>
      <c r="M1355">
        <v>100</v>
      </c>
      <c r="N1355" t="str">
        <f t="shared" si="42"/>
        <v>Democrat</v>
      </c>
      <c r="O1355" t="s">
        <v>674</v>
      </c>
      <c r="P1355">
        <v>-6.3E-2</v>
      </c>
      <c r="Q1355">
        <v>2353000</v>
      </c>
      <c r="R1355" t="s">
        <v>1499</v>
      </c>
    </row>
    <row r="1356" spans="1:18">
      <c r="A1356">
        <v>103</v>
      </c>
      <c r="B1356">
        <f>VLOOKUP(A1356,year_congress_lookup!$A$1:$B$10,2)</f>
        <v>1994</v>
      </c>
      <c r="C1356">
        <v>29393</v>
      </c>
      <c r="D1356" s="1" t="s">
        <v>1792</v>
      </c>
      <c r="E1356" t="s">
        <v>152</v>
      </c>
      <c r="F1356" t="str">
        <f>VLOOKUP(E1356&amp;"*",state_latlong_lookup!$A$1:$D$56,2,FALSE)</f>
        <v>OK</v>
      </c>
      <c r="G1356" t="str">
        <f>VLOOKUP(E1356&amp;"*",state_latlong_lookup!$A$1:$D$56,1,FALSE)</f>
        <v>OKLAHOMA</v>
      </c>
      <c r="H1356" t="str">
        <f t="shared" si="43"/>
        <v>103_OK_06</v>
      </c>
      <c r="I1356">
        <f>IF(B1356=2012,IF(D1356="00",K1356,VLOOKUP(H1356,district_latlong_lookup!$A$1:$F$439,5,FALSE)),0)</f>
        <v>0</v>
      </c>
      <c r="J1356">
        <f>IF(B1356=2012,IF(D1356="00",L1356,VLOOKUP(H1356,district_latlong_lookup!$A$1:$F$439,6,FALSE)),0)</f>
        <v>0</v>
      </c>
      <c r="K1356">
        <f>VLOOKUP(E1356&amp;"*",state_latlong_lookup!$A$1:$D$56,3,FALSE)</f>
        <v>35.537599999999998</v>
      </c>
      <c r="L1356">
        <f>VLOOKUP(E1356&amp;"*",state_latlong_lookup!$A$1:$D$56,4,FALSE)</f>
        <v>-96.924700000000001</v>
      </c>
      <c r="M1356">
        <v>200</v>
      </c>
      <c r="N1356" t="str">
        <f t="shared" si="42"/>
        <v>Republican</v>
      </c>
      <c r="O1356" t="s">
        <v>175</v>
      </c>
      <c r="P1356">
        <v>0.47299999999999998</v>
      </c>
      <c r="Q1356">
        <v>1303000</v>
      </c>
      <c r="R1356" t="s">
        <v>1500</v>
      </c>
    </row>
    <row r="1357" spans="1:18">
      <c r="A1357">
        <v>103</v>
      </c>
      <c r="B1357">
        <f>VLOOKUP(A1357,year_congress_lookup!$A$1:$B$10,2)</f>
        <v>1994</v>
      </c>
      <c r="C1357">
        <v>29394</v>
      </c>
      <c r="D1357" s="1" t="s">
        <v>1787</v>
      </c>
      <c r="E1357" t="s">
        <v>99</v>
      </c>
      <c r="F1357" t="str">
        <f>VLOOKUP(E1357&amp;"*",state_latlong_lookup!$A$1:$D$56,2,FALSE)</f>
        <v>OR</v>
      </c>
      <c r="G1357" t="str">
        <f>VLOOKUP(E1357&amp;"*",state_latlong_lookup!$A$1:$D$56,1,FALSE)</f>
        <v>OREGON</v>
      </c>
      <c r="H1357" t="str">
        <f t="shared" si="43"/>
        <v>103_OR_01</v>
      </c>
      <c r="I1357">
        <f>IF(B1357=2012,IF(D1357="00",K1357,VLOOKUP(H1357,district_latlong_lookup!$A$1:$F$439,5,FALSE)),0)</f>
        <v>0</v>
      </c>
      <c r="J1357">
        <f>IF(B1357=2012,IF(D1357="00",L1357,VLOOKUP(H1357,district_latlong_lookup!$A$1:$F$439,6,FALSE)),0)</f>
        <v>0</v>
      </c>
      <c r="K1357">
        <f>VLOOKUP(E1357&amp;"*",state_latlong_lookup!$A$1:$D$56,3,FALSE)</f>
        <v>44.5672</v>
      </c>
      <c r="L1357">
        <f>VLOOKUP(E1357&amp;"*",state_latlong_lookup!$A$1:$D$56,4,FALSE)</f>
        <v>-122.12690000000001</v>
      </c>
      <c r="M1357">
        <v>100</v>
      </c>
      <c r="N1357" t="str">
        <f t="shared" si="42"/>
        <v>Democrat</v>
      </c>
      <c r="O1357" t="s">
        <v>675</v>
      </c>
      <c r="P1357">
        <v>-0.45600000000000002</v>
      </c>
      <c r="Q1357">
        <v>0</v>
      </c>
      <c r="R1357" t="s">
        <v>1500</v>
      </c>
    </row>
    <row r="1358" spans="1:18">
      <c r="A1358">
        <v>103</v>
      </c>
      <c r="B1358">
        <f>VLOOKUP(A1358,year_congress_lookup!$A$1:$B$10,2)</f>
        <v>1994</v>
      </c>
      <c r="C1358">
        <v>15063</v>
      </c>
      <c r="D1358" s="1" t="s">
        <v>1788</v>
      </c>
      <c r="E1358" t="s">
        <v>99</v>
      </c>
      <c r="F1358" t="str">
        <f>VLOOKUP(E1358&amp;"*",state_latlong_lookup!$A$1:$D$56,2,FALSE)</f>
        <v>OR</v>
      </c>
      <c r="G1358" t="str">
        <f>VLOOKUP(E1358&amp;"*",state_latlong_lookup!$A$1:$D$56,1,FALSE)</f>
        <v>OREGON</v>
      </c>
      <c r="H1358" t="str">
        <f t="shared" si="43"/>
        <v>103_OR_02</v>
      </c>
      <c r="I1358">
        <f>IF(B1358=2012,IF(D1358="00",K1358,VLOOKUP(H1358,district_latlong_lookup!$A$1:$F$439,5,FALSE)),0)</f>
        <v>0</v>
      </c>
      <c r="J1358">
        <f>IF(B1358=2012,IF(D1358="00",L1358,VLOOKUP(H1358,district_latlong_lookup!$A$1:$F$439,6,FALSE)),0)</f>
        <v>0</v>
      </c>
      <c r="K1358">
        <f>VLOOKUP(E1358&amp;"*",state_latlong_lookup!$A$1:$D$56,3,FALSE)</f>
        <v>44.5672</v>
      </c>
      <c r="L1358">
        <f>VLOOKUP(E1358&amp;"*",state_latlong_lookup!$A$1:$D$56,4,FALSE)</f>
        <v>-122.12690000000001</v>
      </c>
      <c r="M1358">
        <v>200</v>
      </c>
      <c r="N1358" t="str">
        <f t="shared" si="42"/>
        <v>Republican</v>
      </c>
      <c r="O1358" t="s">
        <v>275</v>
      </c>
      <c r="P1358">
        <v>0.45600000000000002</v>
      </c>
      <c r="Q1358">
        <v>2034000</v>
      </c>
      <c r="R1358" t="s">
        <v>1501</v>
      </c>
    </row>
    <row r="1359" spans="1:18">
      <c r="A1359">
        <v>103</v>
      </c>
      <c r="B1359">
        <f>VLOOKUP(A1359,year_congress_lookup!$A$1:$B$10,2)</f>
        <v>1994</v>
      </c>
      <c r="C1359">
        <v>14871</v>
      </c>
      <c r="D1359" s="1" t="s">
        <v>1789</v>
      </c>
      <c r="E1359" t="s">
        <v>99</v>
      </c>
      <c r="F1359" t="str">
        <f>VLOOKUP(E1359&amp;"*",state_latlong_lookup!$A$1:$D$56,2,FALSE)</f>
        <v>OR</v>
      </c>
      <c r="G1359" t="str">
        <f>VLOOKUP(E1359&amp;"*",state_latlong_lookup!$A$1:$D$56,1,FALSE)</f>
        <v>OREGON</v>
      </c>
      <c r="H1359" t="str">
        <f t="shared" si="43"/>
        <v>103_OR_03</v>
      </c>
      <c r="I1359">
        <f>IF(B1359=2012,IF(D1359="00",K1359,VLOOKUP(H1359,district_latlong_lookup!$A$1:$F$439,5,FALSE)),0)</f>
        <v>0</v>
      </c>
      <c r="J1359">
        <f>IF(B1359=2012,IF(D1359="00",L1359,VLOOKUP(H1359,district_latlong_lookup!$A$1:$F$439,6,FALSE)),0)</f>
        <v>0</v>
      </c>
      <c r="K1359">
        <f>VLOOKUP(E1359&amp;"*",state_latlong_lookup!$A$1:$D$56,3,FALSE)</f>
        <v>44.5672</v>
      </c>
      <c r="L1359">
        <f>VLOOKUP(E1359&amp;"*",state_latlong_lookup!$A$1:$D$56,4,FALSE)</f>
        <v>-122.12690000000001</v>
      </c>
      <c r="M1359">
        <v>100</v>
      </c>
      <c r="N1359" t="str">
        <f t="shared" si="42"/>
        <v>Democrat</v>
      </c>
      <c r="O1359" t="s">
        <v>308</v>
      </c>
      <c r="P1359">
        <v>-0.32700000000000001</v>
      </c>
      <c r="Q1359">
        <v>1248000</v>
      </c>
      <c r="R1359" t="s">
        <v>1502</v>
      </c>
    </row>
    <row r="1360" spans="1:18">
      <c r="A1360">
        <v>103</v>
      </c>
      <c r="B1360">
        <f>VLOOKUP(A1360,year_congress_lookup!$A$1:$B$10,2)</f>
        <v>1994</v>
      </c>
      <c r="C1360">
        <v>15410</v>
      </c>
      <c r="D1360" s="1" t="s">
        <v>1790</v>
      </c>
      <c r="E1360" t="s">
        <v>99</v>
      </c>
      <c r="F1360" t="str">
        <f>VLOOKUP(E1360&amp;"*",state_latlong_lookup!$A$1:$D$56,2,FALSE)</f>
        <v>OR</v>
      </c>
      <c r="G1360" t="str">
        <f>VLOOKUP(E1360&amp;"*",state_latlong_lookup!$A$1:$D$56,1,FALSE)</f>
        <v>OREGON</v>
      </c>
      <c r="H1360" t="str">
        <f t="shared" si="43"/>
        <v>103_OR_04</v>
      </c>
      <c r="I1360">
        <f>IF(B1360=2012,IF(D1360="00",K1360,VLOOKUP(H1360,district_latlong_lookup!$A$1:$F$439,5,FALSE)),0)</f>
        <v>0</v>
      </c>
      <c r="J1360">
        <f>IF(B1360=2012,IF(D1360="00",L1360,VLOOKUP(H1360,district_latlong_lookup!$A$1:$F$439,6,FALSE)),0)</f>
        <v>0</v>
      </c>
      <c r="K1360">
        <f>VLOOKUP(E1360&amp;"*",state_latlong_lookup!$A$1:$D$56,3,FALSE)</f>
        <v>44.5672</v>
      </c>
      <c r="L1360">
        <f>VLOOKUP(E1360&amp;"*",state_latlong_lookup!$A$1:$D$56,4,FALSE)</f>
        <v>-122.12690000000001</v>
      </c>
      <c r="M1360">
        <v>100</v>
      </c>
      <c r="N1360" t="str">
        <f t="shared" si="42"/>
        <v>Democrat</v>
      </c>
      <c r="O1360" t="s">
        <v>676</v>
      </c>
      <c r="P1360">
        <v>-0.46300000000000002</v>
      </c>
      <c r="Q1360">
        <v>3754000</v>
      </c>
      <c r="R1360" t="s">
        <v>1503</v>
      </c>
    </row>
    <row r="1361" spans="1:18">
      <c r="A1361">
        <v>103</v>
      </c>
      <c r="B1361">
        <f>VLOOKUP(A1361,year_congress_lookup!$A$1:$B$10,2)</f>
        <v>1994</v>
      </c>
      <c r="C1361">
        <v>29139</v>
      </c>
      <c r="D1361" s="1" t="s">
        <v>1791</v>
      </c>
      <c r="E1361" t="s">
        <v>99</v>
      </c>
      <c r="F1361" t="str">
        <f>VLOOKUP(E1361&amp;"*",state_latlong_lookup!$A$1:$D$56,2,FALSE)</f>
        <v>OR</v>
      </c>
      <c r="G1361" t="str">
        <f>VLOOKUP(E1361&amp;"*",state_latlong_lookup!$A$1:$D$56,1,FALSE)</f>
        <v>OREGON</v>
      </c>
      <c r="H1361" t="str">
        <f t="shared" si="43"/>
        <v>103_OR_05</v>
      </c>
      <c r="I1361">
        <f>IF(B1361=2012,IF(D1361="00",K1361,VLOOKUP(H1361,district_latlong_lookup!$A$1:$F$439,5,FALSE)),0)</f>
        <v>0</v>
      </c>
      <c r="J1361">
        <f>IF(B1361=2012,IF(D1361="00",L1361,VLOOKUP(H1361,district_latlong_lookup!$A$1:$F$439,6,FALSE)),0)</f>
        <v>0</v>
      </c>
      <c r="K1361">
        <f>VLOOKUP(E1361&amp;"*",state_latlong_lookup!$A$1:$D$56,3,FALSE)</f>
        <v>44.5672</v>
      </c>
      <c r="L1361">
        <f>VLOOKUP(E1361&amp;"*",state_latlong_lookup!$A$1:$D$56,4,FALSE)</f>
        <v>-122.12690000000001</v>
      </c>
      <c r="M1361">
        <v>100</v>
      </c>
      <c r="N1361" t="str">
        <f t="shared" si="42"/>
        <v>Democrat</v>
      </c>
      <c r="O1361" t="s">
        <v>677</v>
      </c>
      <c r="P1361">
        <v>-0.59199999999999997</v>
      </c>
      <c r="Q1361">
        <v>1813000</v>
      </c>
      <c r="R1361" t="s">
        <v>1504</v>
      </c>
    </row>
    <row r="1362" spans="1:18">
      <c r="A1362">
        <v>103</v>
      </c>
      <c r="B1362">
        <f>VLOOKUP(A1362,year_congress_lookup!$A$1:$B$10,2)</f>
        <v>1994</v>
      </c>
      <c r="C1362">
        <v>14823</v>
      </c>
      <c r="D1362" s="1" t="s">
        <v>1787</v>
      </c>
      <c r="E1362" t="s">
        <v>12</v>
      </c>
      <c r="F1362" t="str">
        <f>VLOOKUP(E1362&amp;"*",state_latlong_lookup!$A$1:$D$56,2,FALSE)</f>
        <v>PA</v>
      </c>
      <c r="G1362" t="str">
        <f>VLOOKUP(E1362&amp;"*",state_latlong_lookup!$A$1:$D$56,1,FALSE)</f>
        <v>PENNSYLVANIA</v>
      </c>
      <c r="H1362" t="str">
        <f t="shared" si="43"/>
        <v>103_PA_01</v>
      </c>
      <c r="I1362">
        <f>IF(B1362=2012,IF(D1362="00",K1362,VLOOKUP(H1362,district_latlong_lookup!$A$1:$F$439,5,FALSE)),0)</f>
        <v>0</v>
      </c>
      <c r="J1362">
        <f>IF(B1362=2012,IF(D1362="00",L1362,VLOOKUP(H1362,district_latlong_lookup!$A$1:$F$439,6,FALSE)),0)</f>
        <v>0</v>
      </c>
      <c r="K1362">
        <f>VLOOKUP(E1362&amp;"*",state_latlong_lookup!$A$1:$D$56,3,FALSE)</f>
        <v>40.577300000000001</v>
      </c>
      <c r="L1362">
        <f>VLOOKUP(E1362&amp;"*",state_latlong_lookup!$A$1:$D$56,4,FALSE)</f>
        <v>-77.263999999999996</v>
      </c>
      <c r="M1362">
        <v>100</v>
      </c>
      <c r="N1362" t="str">
        <f t="shared" si="42"/>
        <v>Democrat</v>
      </c>
      <c r="O1362" t="s">
        <v>678</v>
      </c>
      <c r="P1362">
        <v>-0.53500000000000003</v>
      </c>
      <c r="Q1362">
        <v>1979000</v>
      </c>
      <c r="R1362" t="s">
        <v>1505</v>
      </c>
    </row>
    <row r="1363" spans="1:18">
      <c r="A1363">
        <v>103</v>
      </c>
      <c r="B1363">
        <f>VLOOKUP(A1363,year_congress_lookup!$A$1:$B$10,2)</f>
        <v>1994</v>
      </c>
      <c r="C1363">
        <v>29140</v>
      </c>
      <c r="D1363" s="1" t="s">
        <v>1788</v>
      </c>
      <c r="E1363" t="s">
        <v>12</v>
      </c>
      <c r="F1363" t="str">
        <f>VLOOKUP(E1363&amp;"*",state_latlong_lookup!$A$1:$D$56,2,FALSE)</f>
        <v>PA</v>
      </c>
      <c r="G1363" t="str">
        <f>VLOOKUP(E1363&amp;"*",state_latlong_lookup!$A$1:$D$56,1,FALSE)</f>
        <v>PENNSYLVANIA</v>
      </c>
      <c r="H1363" t="str">
        <f t="shared" si="43"/>
        <v>103_PA_02</v>
      </c>
      <c r="I1363">
        <f>IF(B1363=2012,IF(D1363="00",K1363,VLOOKUP(H1363,district_latlong_lookup!$A$1:$F$439,5,FALSE)),0)</f>
        <v>0</v>
      </c>
      <c r="J1363">
        <f>IF(B1363=2012,IF(D1363="00",L1363,VLOOKUP(H1363,district_latlong_lookup!$A$1:$F$439,6,FALSE)),0)</f>
        <v>0</v>
      </c>
      <c r="K1363">
        <f>VLOOKUP(E1363&amp;"*",state_latlong_lookup!$A$1:$D$56,3,FALSE)</f>
        <v>40.577300000000001</v>
      </c>
      <c r="L1363">
        <f>VLOOKUP(E1363&amp;"*",state_latlong_lookup!$A$1:$D$56,4,FALSE)</f>
        <v>-77.263999999999996</v>
      </c>
      <c r="M1363">
        <v>100</v>
      </c>
      <c r="N1363" t="str">
        <f t="shared" si="42"/>
        <v>Democrat</v>
      </c>
      <c r="O1363" t="s">
        <v>679</v>
      </c>
      <c r="P1363">
        <v>-0.54</v>
      </c>
      <c r="Q1363">
        <v>722000</v>
      </c>
      <c r="R1363" t="s">
        <v>1506</v>
      </c>
    </row>
    <row r="1364" spans="1:18">
      <c r="A1364">
        <v>103</v>
      </c>
      <c r="B1364">
        <f>VLOOKUP(A1364,year_congress_lookup!$A$1:$B$10,2)</f>
        <v>1994</v>
      </c>
      <c r="C1364">
        <v>15008</v>
      </c>
      <c r="D1364" s="1" t="s">
        <v>1789</v>
      </c>
      <c r="E1364" t="s">
        <v>12</v>
      </c>
      <c r="F1364" t="str">
        <f>VLOOKUP(E1364&amp;"*",state_latlong_lookup!$A$1:$D$56,2,FALSE)</f>
        <v>PA</v>
      </c>
      <c r="G1364" t="str">
        <f>VLOOKUP(E1364&amp;"*",state_latlong_lookup!$A$1:$D$56,1,FALSE)</f>
        <v>PENNSYLVANIA</v>
      </c>
      <c r="H1364" t="str">
        <f t="shared" si="43"/>
        <v>103_PA_03</v>
      </c>
      <c r="I1364">
        <f>IF(B1364=2012,IF(D1364="00",K1364,VLOOKUP(H1364,district_latlong_lookup!$A$1:$F$439,5,FALSE)),0)</f>
        <v>0</v>
      </c>
      <c r="J1364">
        <f>IF(B1364=2012,IF(D1364="00",L1364,VLOOKUP(H1364,district_latlong_lookup!$A$1:$F$439,6,FALSE)),0)</f>
        <v>0</v>
      </c>
      <c r="K1364">
        <f>VLOOKUP(E1364&amp;"*",state_latlong_lookup!$A$1:$D$56,3,FALSE)</f>
        <v>40.577300000000001</v>
      </c>
      <c r="L1364">
        <f>VLOOKUP(E1364&amp;"*",state_latlong_lookup!$A$1:$D$56,4,FALSE)</f>
        <v>-77.263999999999996</v>
      </c>
      <c r="M1364">
        <v>100</v>
      </c>
      <c r="N1364" t="str">
        <f t="shared" si="42"/>
        <v>Democrat</v>
      </c>
      <c r="O1364" t="s">
        <v>680</v>
      </c>
      <c r="P1364">
        <v>-0.41199999999999998</v>
      </c>
      <c r="Q1364">
        <v>0</v>
      </c>
      <c r="R1364" t="s">
        <v>1507</v>
      </c>
    </row>
    <row r="1365" spans="1:18">
      <c r="A1365">
        <v>103</v>
      </c>
      <c r="B1365">
        <f>VLOOKUP(A1365,year_congress_lookup!$A$1:$B$10,2)</f>
        <v>1994</v>
      </c>
      <c r="C1365">
        <v>29395</v>
      </c>
      <c r="D1365" s="1" t="s">
        <v>1790</v>
      </c>
      <c r="E1365" t="s">
        <v>12</v>
      </c>
      <c r="F1365" t="str">
        <f>VLOOKUP(E1365&amp;"*",state_latlong_lookup!$A$1:$D$56,2,FALSE)</f>
        <v>PA</v>
      </c>
      <c r="G1365" t="str">
        <f>VLOOKUP(E1365&amp;"*",state_latlong_lookup!$A$1:$D$56,1,FALSE)</f>
        <v>PENNSYLVANIA</v>
      </c>
      <c r="H1365" t="str">
        <f t="shared" si="43"/>
        <v>103_PA_04</v>
      </c>
      <c r="I1365">
        <f>IF(B1365=2012,IF(D1365="00",K1365,VLOOKUP(H1365,district_latlong_lookup!$A$1:$F$439,5,FALSE)),0)</f>
        <v>0</v>
      </c>
      <c r="J1365">
        <f>IF(B1365=2012,IF(D1365="00",L1365,VLOOKUP(H1365,district_latlong_lookup!$A$1:$F$439,6,FALSE)),0)</f>
        <v>0</v>
      </c>
      <c r="K1365">
        <f>VLOOKUP(E1365&amp;"*",state_latlong_lookup!$A$1:$D$56,3,FALSE)</f>
        <v>40.577300000000001</v>
      </c>
      <c r="L1365">
        <f>VLOOKUP(E1365&amp;"*",state_latlong_lookup!$A$1:$D$56,4,FALSE)</f>
        <v>-77.263999999999996</v>
      </c>
      <c r="M1365">
        <v>100</v>
      </c>
      <c r="N1365" t="str">
        <f t="shared" si="42"/>
        <v>Democrat</v>
      </c>
      <c r="O1365" t="s">
        <v>681</v>
      </c>
      <c r="P1365">
        <v>-0.309</v>
      </c>
      <c r="Q1365">
        <v>1147000</v>
      </c>
      <c r="R1365" t="s">
        <v>1508</v>
      </c>
    </row>
    <row r="1366" spans="1:18">
      <c r="A1366">
        <v>103</v>
      </c>
      <c r="B1366">
        <f>VLOOKUP(A1366,year_congress_lookup!$A$1:$B$10,2)</f>
        <v>1994</v>
      </c>
      <c r="C1366">
        <v>14612</v>
      </c>
      <c r="D1366" s="1" t="s">
        <v>1791</v>
      </c>
      <c r="E1366" t="s">
        <v>12</v>
      </c>
      <c r="F1366" t="str">
        <f>VLOOKUP(E1366&amp;"*",state_latlong_lookup!$A$1:$D$56,2,FALSE)</f>
        <v>PA</v>
      </c>
      <c r="G1366" t="str">
        <f>VLOOKUP(E1366&amp;"*",state_latlong_lookup!$A$1:$D$56,1,FALSE)</f>
        <v>PENNSYLVANIA</v>
      </c>
      <c r="H1366" t="str">
        <f t="shared" si="43"/>
        <v>103_PA_05</v>
      </c>
      <c r="I1366">
        <f>IF(B1366=2012,IF(D1366="00",K1366,VLOOKUP(H1366,district_latlong_lookup!$A$1:$F$439,5,FALSE)),0)</f>
        <v>0</v>
      </c>
      <c r="J1366">
        <f>IF(B1366=2012,IF(D1366="00",L1366,VLOOKUP(H1366,district_latlong_lookup!$A$1:$F$439,6,FALSE)),0)</f>
        <v>0</v>
      </c>
      <c r="K1366">
        <f>VLOOKUP(E1366&amp;"*",state_latlong_lookup!$A$1:$D$56,3,FALSE)</f>
        <v>40.577300000000001</v>
      </c>
      <c r="L1366">
        <f>VLOOKUP(E1366&amp;"*",state_latlong_lookup!$A$1:$D$56,4,FALSE)</f>
        <v>-77.263999999999996</v>
      </c>
      <c r="M1366">
        <v>200</v>
      </c>
      <c r="N1366" t="str">
        <f t="shared" si="42"/>
        <v>Republican</v>
      </c>
      <c r="O1366" t="s">
        <v>682</v>
      </c>
      <c r="P1366">
        <v>0.214</v>
      </c>
      <c r="Q1366">
        <v>1061000</v>
      </c>
      <c r="R1366" t="s">
        <v>1509</v>
      </c>
    </row>
    <row r="1367" spans="1:18">
      <c r="A1367">
        <v>103</v>
      </c>
      <c r="B1367">
        <f>VLOOKUP(A1367,year_congress_lookup!$A$1:$B$10,2)</f>
        <v>1994</v>
      </c>
      <c r="C1367">
        <v>29396</v>
      </c>
      <c r="D1367" s="1" t="s">
        <v>1792</v>
      </c>
      <c r="E1367" t="s">
        <v>12</v>
      </c>
      <c r="F1367" t="str">
        <f>VLOOKUP(E1367&amp;"*",state_latlong_lookup!$A$1:$D$56,2,FALSE)</f>
        <v>PA</v>
      </c>
      <c r="G1367" t="str">
        <f>VLOOKUP(E1367&amp;"*",state_latlong_lookup!$A$1:$D$56,1,FALSE)</f>
        <v>PENNSYLVANIA</v>
      </c>
      <c r="H1367" t="str">
        <f t="shared" si="43"/>
        <v>103_PA_06</v>
      </c>
      <c r="I1367">
        <f>IF(B1367=2012,IF(D1367="00",K1367,VLOOKUP(H1367,district_latlong_lookup!$A$1:$F$439,5,FALSE)),0)</f>
        <v>0</v>
      </c>
      <c r="J1367">
        <f>IF(B1367=2012,IF(D1367="00",L1367,VLOOKUP(H1367,district_latlong_lookup!$A$1:$F$439,6,FALSE)),0)</f>
        <v>0</v>
      </c>
      <c r="K1367">
        <f>VLOOKUP(E1367&amp;"*",state_latlong_lookup!$A$1:$D$56,3,FALSE)</f>
        <v>40.577300000000001</v>
      </c>
      <c r="L1367">
        <f>VLOOKUP(E1367&amp;"*",state_latlong_lookup!$A$1:$D$56,4,FALSE)</f>
        <v>-77.263999999999996</v>
      </c>
      <c r="M1367">
        <v>100</v>
      </c>
      <c r="N1367" t="str">
        <f t="shared" si="42"/>
        <v>Democrat</v>
      </c>
      <c r="O1367" t="s">
        <v>683</v>
      </c>
      <c r="P1367">
        <v>-0.19500000000000001</v>
      </c>
      <c r="Q1367">
        <v>1150000</v>
      </c>
    </row>
    <row r="1368" spans="1:18">
      <c r="A1368">
        <v>103</v>
      </c>
      <c r="B1368">
        <f>VLOOKUP(A1368,year_congress_lookup!$A$1:$B$10,2)</f>
        <v>1994</v>
      </c>
      <c r="C1368">
        <v>15447</v>
      </c>
      <c r="D1368" s="1" t="s">
        <v>1793</v>
      </c>
      <c r="E1368" t="s">
        <v>12</v>
      </c>
      <c r="F1368" t="str">
        <f>VLOOKUP(E1368&amp;"*",state_latlong_lookup!$A$1:$D$56,2,FALSE)</f>
        <v>PA</v>
      </c>
      <c r="G1368" t="str">
        <f>VLOOKUP(E1368&amp;"*",state_latlong_lookup!$A$1:$D$56,1,FALSE)</f>
        <v>PENNSYLVANIA</v>
      </c>
      <c r="H1368" t="str">
        <f t="shared" si="43"/>
        <v>103_PA_07</v>
      </c>
      <c r="I1368">
        <f>IF(B1368=2012,IF(D1368="00",K1368,VLOOKUP(H1368,district_latlong_lookup!$A$1:$F$439,5,FALSE)),0)</f>
        <v>0</v>
      </c>
      <c r="J1368">
        <f>IF(B1368=2012,IF(D1368="00",L1368,VLOOKUP(H1368,district_latlong_lookup!$A$1:$F$439,6,FALSE)),0)</f>
        <v>0</v>
      </c>
      <c r="K1368">
        <f>VLOOKUP(E1368&amp;"*",state_latlong_lookup!$A$1:$D$56,3,FALSE)</f>
        <v>40.577300000000001</v>
      </c>
      <c r="L1368">
        <f>VLOOKUP(E1368&amp;"*",state_latlong_lookup!$A$1:$D$56,4,FALSE)</f>
        <v>-77.263999999999996</v>
      </c>
      <c r="M1368">
        <v>200</v>
      </c>
      <c r="N1368" t="str">
        <f t="shared" si="42"/>
        <v>Republican</v>
      </c>
      <c r="O1368" t="s">
        <v>684</v>
      </c>
      <c r="P1368">
        <v>0.24</v>
      </c>
      <c r="Q1368">
        <v>1078000</v>
      </c>
    </row>
    <row r="1369" spans="1:18">
      <c r="A1369">
        <v>103</v>
      </c>
      <c r="B1369">
        <f>VLOOKUP(A1369,year_congress_lookup!$A$1:$B$10,2)</f>
        <v>1994</v>
      </c>
      <c r="C1369">
        <v>29397</v>
      </c>
      <c r="D1369" s="1" t="s">
        <v>1795</v>
      </c>
      <c r="E1369" t="s">
        <v>12</v>
      </c>
      <c r="F1369" t="str">
        <f>VLOOKUP(E1369&amp;"*",state_latlong_lookup!$A$1:$D$56,2,FALSE)</f>
        <v>PA</v>
      </c>
      <c r="G1369" t="str">
        <f>VLOOKUP(E1369&amp;"*",state_latlong_lookup!$A$1:$D$56,1,FALSE)</f>
        <v>PENNSYLVANIA</v>
      </c>
      <c r="H1369" t="str">
        <f t="shared" si="43"/>
        <v>103_PA_08</v>
      </c>
      <c r="I1369">
        <f>IF(B1369=2012,IF(D1369="00",K1369,VLOOKUP(H1369,district_latlong_lookup!$A$1:$F$439,5,FALSE)),0)</f>
        <v>0</v>
      </c>
      <c r="J1369">
        <f>IF(B1369=2012,IF(D1369="00",L1369,VLOOKUP(H1369,district_latlong_lookup!$A$1:$F$439,6,FALSE)),0)</f>
        <v>0</v>
      </c>
      <c r="K1369">
        <f>VLOOKUP(E1369&amp;"*",state_latlong_lookup!$A$1:$D$56,3,FALSE)</f>
        <v>40.577300000000001</v>
      </c>
      <c r="L1369">
        <f>VLOOKUP(E1369&amp;"*",state_latlong_lookup!$A$1:$D$56,4,FALSE)</f>
        <v>-77.263999999999996</v>
      </c>
      <c r="M1369">
        <v>200</v>
      </c>
      <c r="N1369" t="str">
        <f t="shared" si="42"/>
        <v>Republican</v>
      </c>
      <c r="O1369" t="s">
        <v>685</v>
      </c>
      <c r="P1369">
        <v>0.19700000000000001</v>
      </c>
      <c r="Q1369">
        <v>716000</v>
      </c>
      <c r="R1369" t="s">
        <v>1510</v>
      </c>
    </row>
    <row r="1370" spans="1:18">
      <c r="A1370">
        <v>103</v>
      </c>
      <c r="B1370">
        <f>VLOOKUP(A1370,year_congress_lookup!$A$1:$B$10,2)</f>
        <v>1994</v>
      </c>
      <c r="C1370">
        <v>14052</v>
      </c>
      <c r="D1370" s="1" t="s">
        <v>1796</v>
      </c>
      <c r="E1370" t="s">
        <v>12</v>
      </c>
      <c r="F1370" t="str">
        <f>VLOOKUP(E1370&amp;"*",state_latlong_lookup!$A$1:$D$56,2,FALSE)</f>
        <v>PA</v>
      </c>
      <c r="G1370" t="str">
        <f>VLOOKUP(E1370&amp;"*",state_latlong_lookup!$A$1:$D$56,1,FALSE)</f>
        <v>PENNSYLVANIA</v>
      </c>
      <c r="H1370" t="str">
        <f t="shared" si="43"/>
        <v>103_PA_09</v>
      </c>
      <c r="I1370">
        <f>IF(B1370=2012,IF(D1370="00",K1370,VLOOKUP(H1370,district_latlong_lookup!$A$1:$F$439,5,FALSE)),0)</f>
        <v>0</v>
      </c>
      <c r="J1370">
        <f>IF(B1370=2012,IF(D1370="00",L1370,VLOOKUP(H1370,district_latlong_lookup!$A$1:$F$439,6,FALSE)),0)</f>
        <v>0</v>
      </c>
      <c r="K1370">
        <f>VLOOKUP(E1370&amp;"*",state_latlong_lookup!$A$1:$D$56,3,FALSE)</f>
        <v>40.577300000000001</v>
      </c>
      <c r="L1370">
        <f>VLOOKUP(E1370&amp;"*",state_latlong_lookup!$A$1:$D$56,4,FALSE)</f>
        <v>-77.263999999999996</v>
      </c>
      <c r="M1370">
        <v>200</v>
      </c>
      <c r="N1370" t="str">
        <f t="shared" si="42"/>
        <v>Republican</v>
      </c>
      <c r="O1370" t="s">
        <v>686</v>
      </c>
      <c r="P1370">
        <v>0.41099999999999998</v>
      </c>
      <c r="Q1370">
        <v>448000</v>
      </c>
      <c r="R1370" t="s">
        <v>1511</v>
      </c>
    </row>
    <row r="1371" spans="1:18">
      <c r="A1371">
        <v>103</v>
      </c>
      <c r="B1371">
        <f>VLOOKUP(A1371,year_congress_lookup!$A$1:$B$10,2)</f>
        <v>1994</v>
      </c>
      <c r="C1371">
        <v>10607</v>
      </c>
      <c r="D1371" s="1" t="s">
        <v>1797</v>
      </c>
      <c r="E1371" t="s">
        <v>12</v>
      </c>
      <c r="F1371" t="str">
        <f>VLOOKUP(E1371&amp;"*",state_latlong_lookup!$A$1:$D$56,2,FALSE)</f>
        <v>PA</v>
      </c>
      <c r="G1371" t="str">
        <f>VLOOKUP(E1371&amp;"*",state_latlong_lookup!$A$1:$D$56,1,FALSE)</f>
        <v>PENNSYLVANIA</v>
      </c>
      <c r="H1371" t="str">
        <f t="shared" si="43"/>
        <v>103_PA_10</v>
      </c>
      <c r="I1371">
        <f>IF(B1371=2012,IF(D1371="00",K1371,VLOOKUP(H1371,district_latlong_lookup!$A$1:$F$439,5,FALSE)),0)</f>
        <v>0</v>
      </c>
      <c r="J1371">
        <f>IF(B1371=2012,IF(D1371="00",L1371,VLOOKUP(H1371,district_latlong_lookup!$A$1:$F$439,6,FALSE)),0)</f>
        <v>0</v>
      </c>
      <c r="K1371">
        <f>VLOOKUP(E1371&amp;"*",state_latlong_lookup!$A$1:$D$56,3,FALSE)</f>
        <v>40.577300000000001</v>
      </c>
      <c r="L1371">
        <f>VLOOKUP(E1371&amp;"*",state_latlong_lookup!$A$1:$D$56,4,FALSE)</f>
        <v>-77.263999999999996</v>
      </c>
      <c r="M1371">
        <v>200</v>
      </c>
      <c r="N1371" t="str">
        <f t="shared" si="42"/>
        <v>Republican</v>
      </c>
      <c r="O1371" t="s">
        <v>687</v>
      </c>
      <c r="P1371">
        <v>0.17</v>
      </c>
      <c r="Q1371">
        <v>0</v>
      </c>
      <c r="R1371" t="s">
        <v>1512</v>
      </c>
    </row>
    <row r="1372" spans="1:18">
      <c r="A1372">
        <v>103</v>
      </c>
      <c r="B1372">
        <f>VLOOKUP(A1372,year_congress_lookup!$A$1:$B$10,2)</f>
        <v>1994</v>
      </c>
      <c r="C1372">
        <v>15104</v>
      </c>
      <c r="D1372" s="1" t="s">
        <v>1798</v>
      </c>
      <c r="E1372" t="s">
        <v>12</v>
      </c>
      <c r="F1372" t="str">
        <f>VLOOKUP(E1372&amp;"*",state_latlong_lookup!$A$1:$D$56,2,FALSE)</f>
        <v>PA</v>
      </c>
      <c r="G1372" t="str">
        <f>VLOOKUP(E1372&amp;"*",state_latlong_lookup!$A$1:$D$56,1,FALSE)</f>
        <v>PENNSYLVANIA</v>
      </c>
      <c r="H1372" t="str">
        <f t="shared" si="43"/>
        <v>103_PA_11</v>
      </c>
      <c r="I1372">
        <f>IF(B1372=2012,IF(D1372="00",K1372,VLOOKUP(H1372,district_latlong_lookup!$A$1:$F$439,5,FALSE)),0)</f>
        <v>0</v>
      </c>
      <c r="J1372">
        <f>IF(B1372=2012,IF(D1372="00",L1372,VLOOKUP(H1372,district_latlong_lookup!$A$1:$F$439,6,FALSE)),0)</f>
        <v>0</v>
      </c>
      <c r="K1372">
        <f>VLOOKUP(E1372&amp;"*",state_latlong_lookup!$A$1:$D$56,3,FALSE)</f>
        <v>40.577300000000001</v>
      </c>
      <c r="L1372">
        <f>VLOOKUP(E1372&amp;"*",state_latlong_lookup!$A$1:$D$56,4,FALSE)</f>
        <v>-77.263999999999996</v>
      </c>
      <c r="M1372">
        <v>100</v>
      </c>
      <c r="N1372" t="str">
        <f t="shared" si="42"/>
        <v>Democrat</v>
      </c>
      <c r="O1372" t="s">
        <v>688</v>
      </c>
      <c r="P1372">
        <v>-0.30199999999999999</v>
      </c>
      <c r="Q1372">
        <v>2043000</v>
      </c>
      <c r="R1372" t="s">
        <v>1513</v>
      </c>
    </row>
    <row r="1373" spans="1:18">
      <c r="A1373">
        <v>103</v>
      </c>
      <c r="B1373">
        <f>VLOOKUP(A1373,year_congress_lookup!$A$1:$B$10,2)</f>
        <v>1994</v>
      </c>
      <c r="C1373">
        <v>14072</v>
      </c>
      <c r="D1373" s="1" t="s">
        <v>1799</v>
      </c>
      <c r="E1373" t="s">
        <v>12</v>
      </c>
      <c r="F1373" t="str">
        <f>VLOOKUP(E1373&amp;"*",state_latlong_lookup!$A$1:$D$56,2,FALSE)</f>
        <v>PA</v>
      </c>
      <c r="G1373" t="str">
        <f>VLOOKUP(E1373&amp;"*",state_latlong_lookup!$A$1:$D$56,1,FALSE)</f>
        <v>PENNSYLVANIA</v>
      </c>
      <c r="H1373" t="str">
        <f t="shared" si="43"/>
        <v>103_PA_12</v>
      </c>
      <c r="I1373">
        <f>IF(B1373=2012,IF(D1373="00",K1373,VLOOKUP(H1373,district_latlong_lookup!$A$1:$F$439,5,FALSE)),0)</f>
        <v>0</v>
      </c>
      <c r="J1373">
        <f>IF(B1373=2012,IF(D1373="00",L1373,VLOOKUP(H1373,district_latlong_lookup!$A$1:$F$439,6,FALSE)),0)</f>
        <v>0</v>
      </c>
      <c r="K1373">
        <f>VLOOKUP(E1373&amp;"*",state_latlong_lookup!$A$1:$D$56,3,FALSE)</f>
        <v>40.577300000000001</v>
      </c>
      <c r="L1373">
        <f>VLOOKUP(E1373&amp;"*",state_latlong_lookup!$A$1:$D$56,4,FALSE)</f>
        <v>-77.263999999999996</v>
      </c>
      <c r="M1373">
        <v>100</v>
      </c>
      <c r="N1373" t="str">
        <f t="shared" si="42"/>
        <v>Democrat</v>
      </c>
      <c r="O1373" t="s">
        <v>689</v>
      </c>
      <c r="P1373">
        <v>-0.248</v>
      </c>
      <c r="Q1373">
        <v>0</v>
      </c>
    </row>
    <row r="1374" spans="1:18">
      <c r="A1374">
        <v>103</v>
      </c>
      <c r="B1374">
        <f>VLOOKUP(A1374,year_congress_lookup!$A$1:$B$10,2)</f>
        <v>1994</v>
      </c>
      <c r="C1374">
        <v>29398</v>
      </c>
      <c r="D1374" s="1" t="s">
        <v>1800</v>
      </c>
      <c r="E1374" t="s">
        <v>12</v>
      </c>
      <c r="F1374" t="str">
        <f>VLOOKUP(E1374&amp;"*",state_latlong_lookup!$A$1:$D$56,2,FALSE)</f>
        <v>PA</v>
      </c>
      <c r="G1374" t="str">
        <f>VLOOKUP(E1374&amp;"*",state_latlong_lookup!$A$1:$D$56,1,FALSE)</f>
        <v>PENNSYLVANIA</v>
      </c>
      <c r="H1374" t="str">
        <f t="shared" si="43"/>
        <v>103_PA_13</v>
      </c>
      <c r="I1374">
        <f>IF(B1374=2012,IF(D1374="00",K1374,VLOOKUP(H1374,district_latlong_lookup!$A$1:$F$439,5,FALSE)),0)</f>
        <v>0</v>
      </c>
      <c r="J1374">
        <f>IF(B1374=2012,IF(D1374="00",L1374,VLOOKUP(H1374,district_latlong_lookup!$A$1:$F$439,6,FALSE)),0)</f>
        <v>0</v>
      </c>
      <c r="K1374">
        <f>VLOOKUP(E1374&amp;"*",state_latlong_lookup!$A$1:$D$56,3,FALSE)</f>
        <v>40.577300000000001</v>
      </c>
      <c r="L1374">
        <f>VLOOKUP(E1374&amp;"*",state_latlong_lookup!$A$1:$D$56,4,FALSE)</f>
        <v>-77.263999999999996</v>
      </c>
      <c r="M1374">
        <v>100</v>
      </c>
      <c r="N1374" t="str">
        <f t="shared" si="42"/>
        <v>Democrat</v>
      </c>
      <c r="O1374" t="s">
        <v>690</v>
      </c>
      <c r="P1374">
        <v>-0.215</v>
      </c>
      <c r="Q1374">
        <v>779000</v>
      </c>
      <c r="R1374" t="s">
        <v>1514</v>
      </c>
    </row>
    <row r="1375" spans="1:18">
      <c r="A1375">
        <v>103</v>
      </c>
      <c r="B1375">
        <f>VLOOKUP(A1375,year_congress_lookup!$A$1:$B$10,2)</f>
        <v>1994</v>
      </c>
      <c r="C1375">
        <v>14808</v>
      </c>
      <c r="D1375" s="1" t="s">
        <v>1801</v>
      </c>
      <c r="E1375" t="s">
        <v>12</v>
      </c>
      <c r="F1375" t="str">
        <f>VLOOKUP(E1375&amp;"*",state_latlong_lookup!$A$1:$D$56,2,FALSE)</f>
        <v>PA</v>
      </c>
      <c r="G1375" t="str">
        <f>VLOOKUP(E1375&amp;"*",state_latlong_lookup!$A$1:$D$56,1,FALSE)</f>
        <v>PENNSYLVANIA</v>
      </c>
      <c r="H1375" t="str">
        <f t="shared" si="43"/>
        <v>103_PA_14</v>
      </c>
      <c r="I1375">
        <f>IF(B1375=2012,IF(D1375="00",K1375,VLOOKUP(H1375,district_latlong_lookup!$A$1:$F$439,5,FALSE)),0)</f>
        <v>0</v>
      </c>
      <c r="J1375">
        <f>IF(B1375=2012,IF(D1375="00",L1375,VLOOKUP(H1375,district_latlong_lookup!$A$1:$F$439,6,FALSE)),0)</f>
        <v>0</v>
      </c>
      <c r="K1375">
        <f>VLOOKUP(E1375&amp;"*",state_latlong_lookup!$A$1:$D$56,3,FALSE)</f>
        <v>40.577300000000001</v>
      </c>
      <c r="L1375">
        <f>VLOOKUP(E1375&amp;"*",state_latlong_lookup!$A$1:$D$56,4,FALSE)</f>
        <v>-77.263999999999996</v>
      </c>
      <c r="M1375">
        <v>100</v>
      </c>
      <c r="N1375" t="str">
        <f t="shared" si="42"/>
        <v>Democrat</v>
      </c>
      <c r="O1375" t="s">
        <v>691</v>
      </c>
      <c r="P1375">
        <v>-0.49099999999999999</v>
      </c>
      <c r="Q1375">
        <v>1137000</v>
      </c>
      <c r="R1375" t="s">
        <v>1515</v>
      </c>
    </row>
    <row r="1376" spans="1:18">
      <c r="A1376">
        <v>103</v>
      </c>
      <c r="B1376">
        <f>VLOOKUP(A1376,year_congress_lookup!$A$1:$B$10,2)</f>
        <v>1994</v>
      </c>
      <c r="C1376">
        <v>29399</v>
      </c>
      <c r="D1376" s="1" t="s">
        <v>1802</v>
      </c>
      <c r="E1376" t="s">
        <v>12</v>
      </c>
      <c r="F1376" t="str">
        <f>VLOOKUP(E1376&amp;"*",state_latlong_lookup!$A$1:$D$56,2,FALSE)</f>
        <v>PA</v>
      </c>
      <c r="G1376" t="str">
        <f>VLOOKUP(E1376&amp;"*",state_latlong_lookup!$A$1:$D$56,1,FALSE)</f>
        <v>PENNSYLVANIA</v>
      </c>
      <c r="H1376" t="str">
        <f t="shared" si="43"/>
        <v>103_PA_15</v>
      </c>
      <c r="I1376">
        <f>IF(B1376=2012,IF(D1376="00",K1376,VLOOKUP(H1376,district_latlong_lookup!$A$1:$F$439,5,FALSE)),0)</f>
        <v>0</v>
      </c>
      <c r="J1376">
        <f>IF(B1376=2012,IF(D1376="00",L1376,VLOOKUP(H1376,district_latlong_lookup!$A$1:$F$439,6,FALSE)),0)</f>
        <v>0</v>
      </c>
      <c r="K1376">
        <f>VLOOKUP(E1376&amp;"*",state_latlong_lookup!$A$1:$D$56,3,FALSE)</f>
        <v>40.577300000000001</v>
      </c>
      <c r="L1376">
        <f>VLOOKUP(E1376&amp;"*",state_latlong_lookup!$A$1:$D$56,4,FALSE)</f>
        <v>-77.263999999999996</v>
      </c>
      <c r="M1376">
        <v>100</v>
      </c>
      <c r="N1376" t="str">
        <f t="shared" si="42"/>
        <v>Democrat</v>
      </c>
      <c r="O1376" t="s">
        <v>692</v>
      </c>
      <c r="P1376">
        <v>-0.23599999999999999</v>
      </c>
      <c r="Q1376">
        <v>0</v>
      </c>
      <c r="R1376" t="s">
        <v>1516</v>
      </c>
    </row>
    <row r="1377" spans="1:18">
      <c r="A1377">
        <v>103</v>
      </c>
      <c r="B1377">
        <f>VLOOKUP(A1377,year_congress_lookup!$A$1:$B$10,2)</f>
        <v>1994</v>
      </c>
      <c r="C1377">
        <v>14461</v>
      </c>
      <c r="D1377" s="1" t="s">
        <v>1803</v>
      </c>
      <c r="E1377" t="s">
        <v>12</v>
      </c>
      <c r="F1377" t="str">
        <f>VLOOKUP(E1377&amp;"*",state_latlong_lookup!$A$1:$D$56,2,FALSE)</f>
        <v>PA</v>
      </c>
      <c r="G1377" t="str">
        <f>VLOOKUP(E1377&amp;"*",state_latlong_lookup!$A$1:$D$56,1,FALSE)</f>
        <v>PENNSYLVANIA</v>
      </c>
      <c r="H1377" t="str">
        <f t="shared" si="43"/>
        <v>103_PA_16</v>
      </c>
      <c r="I1377">
        <f>IF(B1377=2012,IF(D1377="00",K1377,VLOOKUP(H1377,district_latlong_lookup!$A$1:$F$439,5,FALSE)),0)</f>
        <v>0</v>
      </c>
      <c r="J1377">
        <f>IF(B1377=2012,IF(D1377="00",L1377,VLOOKUP(H1377,district_latlong_lookup!$A$1:$F$439,6,FALSE)),0)</f>
        <v>0</v>
      </c>
      <c r="K1377">
        <f>VLOOKUP(E1377&amp;"*",state_latlong_lookup!$A$1:$D$56,3,FALSE)</f>
        <v>40.577300000000001</v>
      </c>
      <c r="L1377">
        <f>VLOOKUP(E1377&amp;"*",state_latlong_lookup!$A$1:$D$56,4,FALSE)</f>
        <v>-77.263999999999996</v>
      </c>
      <c r="M1377">
        <v>200</v>
      </c>
      <c r="N1377" t="str">
        <f t="shared" si="42"/>
        <v>Republican</v>
      </c>
      <c r="O1377" t="s">
        <v>18</v>
      </c>
      <c r="P1377">
        <v>0.63300000000000001</v>
      </c>
      <c r="Q1377">
        <v>0</v>
      </c>
      <c r="R1377" t="s">
        <v>1517</v>
      </c>
    </row>
    <row r="1378" spans="1:18">
      <c r="A1378">
        <v>103</v>
      </c>
      <c r="B1378">
        <f>VLOOKUP(A1378,year_congress_lookup!$A$1:$B$10,2)</f>
        <v>1994</v>
      </c>
      <c r="C1378">
        <v>15026</v>
      </c>
      <c r="D1378" s="1" t="s">
        <v>1804</v>
      </c>
      <c r="E1378" t="s">
        <v>12</v>
      </c>
      <c r="F1378" t="str">
        <f>VLOOKUP(E1378&amp;"*",state_latlong_lookup!$A$1:$D$56,2,FALSE)</f>
        <v>PA</v>
      </c>
      <c r="G1378" t="str">
        <f>VLOOKUP(E1378&amp;"*",state_latlong_lookup!$A$1:$D$56,1,FALSE)</f>
        <v>PENNSYLVANIA</v>
      </c>
      <c r="H1378" t="str">
        <f t="shared" si="43"/>
        <v>103_PA_17</v>
      </c>
      <c r="I1378">
        <f>IF(B1378=2012,IF(D1378="00",K1378,VLOOKUP(H1378,district_latlong_lookup!$A$1:$F$439,5,FALSE)),0)</f>
        <v>0</v>
      </c>
      <c r="J1378">
        <f>IF(B1378=2012,IF(D1378="00",L1378,VLOOKUP(H1378,district_latlong_lookup!$A$1:$F$439,6,FALSE)),0)</f>
        <v>0</v>
      </c>
      <c r="K1378">
        <f>VLOOKUP(E1378&amp;"*",state_latlong_lookup!$A$1:$D$56,3,FALSE)</f>
        <v>40.577300000000001</v>
      </c>
      <c r="L1378">
        <f>VLOOKUP(E1378&amp;"*",state_latlong_lookup!$A$1:$D$56,4,FALSE)</f>
        <v>-77.263999999999996</v>
      </c>
      <c r="M1378">
        <v>200</v>
      </c>
      <c r="N1378" t="str">
        <f t="shared" si="42"/>
        <v>Republican</v>
      </c>
      <c r="O1378" t="s">
        <v>693</v>
      </c>
      <c r="P1378">
        <v>0.441</v>
      </c>
      <c r="Q1378">
        <v>1949000</v>
      </c>
      <c r="R1378" t="s">
        <v>1518</v>
      </c>
    </row>
    <row r="1379" spans="1:18">
      <c r="A1379">
        <v>103</v>
      </c>
      <c r="B1379">
        <f>VLOOKUP(A1379,year_congress_lookup!$A$1:$B$10,2)</f>
        <v>1994</v>
      </c>
      <c r="C1379">
        <v>29141</v>
      </c>
      <c r="D1379" s="1" t="s">
        <v>1805</v>
      </c>
      <c r="E1379" t="s">
        <v>12</v>
      </c>
      <c r="F1379" t="str">
        <f>VLOOKUP(E1379&amp;"*",state_latlong_lookup!$A$1:$D$56,2,FALSE)</f>
        <v>PA</v>
      </c>
      <c r="G1379" t="str">
        <f>VLOOKUP(E1379&amp;"*",state_latlong_lookup!$A$1:$D$56,1,FALSE)</f>
        <v>PENNSYLVANIA</v>
      </c>
      <c r="H1379" t="str">
        <f t="shared" si="43"/>
        <v>103_PA_18</v>
      </c>
      <c r="I1379">
        <f>IF(B1379=2012,IF(D1379="00",K1379,VLOOKUP(H1379,district_latlong_lookup!$A$1:$F$439,5,FALSE)),0)</f>
        <v>0</v>
      </c>
      <c r="J1379">
        <f>IF(B1379=2012,IF(D1379="00",L1379,VLOOKUP(H1379,district_latlong_lookup!$A$1:$F$439,6,FALSE)),0)</f>
        <v>0</v>
      </c>
      <c r="K1379">
        <f>VLOOKUP(E1379&amp;"*",state_latlong_lookup!$A$1:$D$56,3,FALSE)</f>
        <v>40.577300000000001</v>
      </c>
      <c r="L1379">
        <f>VLOOKUP(E1379&amp;"*",state_latlong_lookup!$A$1:$D$56,4,FALSE)</f>
        <v>-77.263999999999996</v>
      </c>
      <c r="M1379">
        <v>200</v>
      </c>
      <c r="N1379" t="str">
        <f t="shared" si="42"/>
        <v>Republican</v>
      </c>
      <c r="O1379" t="s">
        <v>309</v>
      </c>
      <c r="P1379">
        <v>0.30099999999999999</v>
      </c>
      <c r="Q1379">
        <v>0</v>
      </c>
      <c r="R1379" t="s">
        <v>1519</v>
      </c>
    </row>
    <row r="1380" spans="1:18">
      <c r="A1380">
        <v>103</v>
      </c>
      <c r="B1380">
        <f>VLOOKUP(A1380,year_congress_lookup!$A$1:$B$10,2)</f>
        <v>1994</v>
      </c>
      <c r="C1380">
        <v>14288</v>
      </c>
      <c r="D1380" s="1" t="s">
        <v>1806</v>
      </c>
      <c r="E1380" t="s">
        <v>12</v>
      </c>
      <c r="F1380" t="str">
        <f>VLOOKUP(E1380&amp;"*",state_latlong_lookup!$A$1:$D$56,2,FALSE)</f>
        <v>PA</v>
      </c>
      <c r="G1380" t="str">
        <f>VLOOKUP(E1380&amp;"*",state_latlong_lookup!$A$1:$D$56,1,FALSE)</f>
        <v>PENNSYLVANIA</v>
      </c>
      <c r="H1380" t="str">
        <f t="shared" si="43"/>
        <v>103_PA_19</v>
      </c>
      <c r="I1380">
        <f>IF(B1380=2012,IF(D1380="00",K1380,VLOOKUP(H1380,district_latlong_lookup!$A$1:$F$439,5,FALSE)),0)</f>
        <v>0</v>
      </c>
      <c r="J1380">
        <f>IF(B1380=2012,IF(D1380="00",L1380,VLOOKUP(H1380,district_latlong_lookup!$A$1:$F$439,6,FALSE)),0)</f>
        <v>0</v>
      </c>
      <c r="K1380">
        <f>VLOOKUP(E1380&amp;"*",state_latlong_lookup!$A$1:$D$56,3,FALSE)</f>
        <v>40.577300000000001</v>
      </c>
      <c r="L1380">
        <f>VLOOKUP(E1380&amp;"*",state_latlong_lookup!$A$1:$D$56,4,FALSE)</f>
        <v>-77.263999999999996</v>
      </c>
      <c r="M1380">
        <v>200</v>
      </c>
      <c r="N1380" t="str">
        <f t="shared" si="42"/>
        <v>Republican</v>
      </c>
      <c r="O1380" t="s">
        <v>694</v>
      </c>
      <c r="P1380">
        <v>0.34300000000000003</v>
      </c>
      <c r="Q1380">
        <v>1004000</v>
      </c>
      <c r="R1380" t="s">
        <v>1520</v>
      </c>
    </row>
    <row r="1381" spans="1:18">
      <c r="A1381">
        <v>103</v>
      </c>
      <c r="B1381">
        <f>VLOOKUP(A1381,year_congress_lookup!$A$1:$B$10,2)</f>
        <v>1994</v>
      </c>
      <c r="C1381">
        <v>14441</v>
      </c>
      <c r="D1381" s="1" t="s">
        <v>1807</v>
      </c>
      <c r="E1381" t="s">
        <v>12</v>
      </c>
      <c r="F1381" t="str">
        <f>VLOOKUP(E1381&amp;"*",state_latlong_lookup!$A$1:$D$56,2,FALSE)</f>
        <v>PA</v>
      </c>
      <c r="G1381" t="str">
        <f>VLOOKUP(E1381&amp;"*",state_latlong_lookup!$A$1:$D$56,1,FALSE)</f>
        <v>PENNSYLVANIA</v>
      </c>
      <c r="H1381" t="str">
        <f t="shared" si="43"/>
        <v>103_PA_20</v>
      </c>
      <c r="I1381">
        <f>IF(B1381=2012,IF(D1381="00",K1381,VLOOKUP(H1381,district_latlong_lookup!$A$1:$F$439,5,FALSE)),0)</f>
        <v>0</v>
      </c>
      <c r="J1381">
        <f>IF(B1381=2012,IF(D1381="00",L1381,VLOOKUP(H1381,district_latlong_lookup!$A$1:$F$439,6,FALSE)),0)</f>
        <v>0</v>
      </c>
      <c r="K1381">
        <f>VLOOKUP(E1381&amp;"*",state_latlong_lookup!$A$1:$D$56,3,FALSE)</f>
        <v>40.577300000000001</v>
      </c>
      <c r="L1381">
        <f>VLOOKUP(E1381&amp;"*",state_latlong_lookup!$A$1:$D$56,4,FALSE)</f>
        <v>-77.263999999999996</v>
      </c>
      <c r="M1381">
        <v>100</v>
      </c>
      <c r="N1381" t="str">
        <f t="shared" si="42"/>
        <v>Democrat</v>
      </c>
      <c r="O1381" t="s">
        <v>141</v>
      </c>
      <c r="P1381">
        <v>-6.0999999999999999E-2</v>
      </c>
      <c r="Q1381">
        <v>2479000</v>
      </c>
      <c r="R1381" t="s">
        <v>1521</v>
      </c>
    </row>
    <row r="1382" spans="1:18">
      <c r="A1382">
        <v>103</v>
      </c>
      <c r="B1382">
        <f>VLOOKUP(A1382,year_congress_lookup!$A$1:$B$10,2)</f>
        <v>1994</v>
      </c>
      <c r="C1382">
        <v>15056</v>
      </c>
      <c r="D1382" s="1" t="s">
        <v>1808</v>
      </c>
      <c r="E1382" t="s">
        <v>12</v>
      </c>
      <c r="F1382" t="str">
        <f>VLOOKUP(E1382&amp;"*",state_latlong_lookup!$A$1:$D$56,2,FALSE)</f>
        <v>PA</v>
      </c>
      <c r="G1382" t="str">
        <f>VLOOKUP(E1382&amp;"*",state_latlong_lookup!$A$1:$D$56,1,FALSE)</f>
        <v>PENNSYLVANIA</v>
      </c>
      <c r="H1382" t="str">
        <f t="shared" si="43"/>
        <v>103_PA_21</v>
      </c>
      <c r="I1382">
        <f>IF(B1382=2012,IF(D1382="00",K1382,VLOOKUP(H1382,district_latlong_lookup!$A$1:$F$439,5,FALSE)),0)</f>
        <v>0</v>
      </c>
      <c r="J1382">
        <f>IF(B1382=2012,IF(D1382="00",L1382,VLOOKUP(H1382,district_latlong_lookup!$A$1:$F$439,6,FALSE)),0)</f>
        <v>0</v>
      </c>
      <c r="K1382">
        <f>VLOOKUP(E1382&amp;"*",state_latlong_lookup!$A$1:$D$56,3,FALSE)</f>
        <v>40.577300000000001</v>
      </c>
      <c r="L1382">
        <f>VLOOKUP(E1382&amp;"*",state_latlong_lookup!$A$1:$D$56,4,FALSE)</f>
        <v>-77.263999999999996</v>
      </c>
      <c r="M1382">
        <v>200</v>
      </c>
      <c r="N1382" t="str">
        <f t="shared" si="42"/>
        <v>Republican</v>
      </c>
      <c r="O1382" t="s">
        <v>695</v>
      </c>
      <c r="P1382">
        <v>0.247</v>
      </c>
      <c r="Q1382">
        <v>3191000</v>
      </c>
      <c r="R1382" t="s">
        <v>1522</v>
      </c>
    </row>
    <row r="1383" spans="1:18">
      <c r="A1383">
        <v>103</v>
      </c>
      <c r="B1383">
        <f>VLOOKUP(A1383,year_congress_lookup!$A$1:$B$10,2)</f>
        <v>1994</v>
      </c>
      <c r="C1383">
        <v>15615</v>
      </c>
      <c r="D1383" s="1" t="s">
        <v>1787</v>
      </c>
      <c r="E1383" t="s">
        <v>13</v>
      </c>
      <c r="F1383" t="str">
        <f>VLOOKUP(E1383&amp;"*",state_latlong_lookup!$A$1:$D$56,2,FALSE)</f>
        <v>RI</v>
      </c>
      <c r="G1383" t="str">
        <f>VLOOKUP(E1383&amp;"*",state_latlong_lookup!$A$1:$D$56,1,FALSE)</f>
        <v>RHODE ISLAND</v>
      </c>
      <c r="H1383" t="str">
        <f t="shared" si="43"/>
        <v>103_RI_01</v>
      </c>
      <c r="I1383">
        <f>IF(B1383=2012,IF(D1383="00",K1383,VLOOKUP(H1383,district_latlong_lookup!$A$1:$F$439,5,FALSE)),0)</f>
        <v>0</v>
      </c>
      <c r="J1383">
        <f>IF(B1383=2012,IF(D1383="00",L1383,VLOOKUP(H1383,district_latlong_lookup!$A$1:$F$439,6,FALSE)),0)</f>
        <v>0</v>
      </c>
      <c r="K1383">
        <f>VLOOKUP(E1383&amp;"*",state_latlong_lookup!$A$1:$D$56,3,FALSE)</f>
        <v>41.677199999999999</v>
      </c>
      <c r="L1383">
        <f>VLOOKUP(E1383&amp;"*",state_latlong_lookup!$A$1:$D$56,4,FALSE)</f>
        <v>-71.510099999999994</v>
      </c>
      <c r="M1383">
        <v>200</v>
      </c>
      <c r="N1383" t="str">
        <f t="shared" si="42"/>
        <v>Republican</v>
      </c>
      <c r="O1383" t="s">
        <v>696</v>
      </c>
      <c r="P1383">
        <v>0.115</v>
      </c>
      <c r="Q1383">
        <v>0</v>
      </c>
      <c r="R1383" t="s">
        <v>1523</v>
      </c>
    </row>
    <row r="1384" spans="1:18">
      <c r="A1384">
        <v>103</v>
      </c>
      <c r="B1384">
        <f>VLOOKUP(A1384,year_congress_lookup!$A$1:$B$10,2)</f>
        <v>1994</v>
      </c>
      <c r="C1384">
        <v>29142</v>
      </c>
      <c r="D1384" s="1" t="s">
        <v>1788</v>
      </c>
      <c r="E1384" t="s">
        <v>13</v>
      </c>
      <c r="F1384" t="str">
        <f>VLOOKUP(E1384&amp;"*",state_latlong_lookup!$A$1:$D$56,2,FALSE)</f>
        <v>RI</v>
      </c>
      <c r="G1384" t="str">
        <f>VLOOKUP(E1384&amp;"*",state_latlong_lookup!$A$1:$D$56,1,FALSE)</f>
        <v>RHODE ISLAND</v>
      </c>
      <c r="H1384" t="str">
        <f t="shared" si="43"/>
        <v>103_RI_02</v>
      </c>
      <c r="I1384">
        <f>IF(B1384=2012,IF(D1384="00",K1384,VLOOKUP(H1384,district_latlong_lookup!$A$1:$F$439,5,FALSE)),0)</f>
        <v>0</v>
      </c>
      <c r="J1384">
        <f>IF(B1384=2012,IF(D1384="00",L1384,VLOOKUP(H1384,district_latlong_lookup!$A$1:$F$439,6,FALSE)),0)</f>
        <v>0</v>
      </c>
      <c r="K1384">
        <f>VLOOKUP(E1384&amp;"*",state_latlong_lookup!$A$1:$D$56,3,FALSE)</f>
        <v>41.677199999999999</v>
      </c>
      <c r="L1384">
        <f>VLOOKUP(E1384&amp;"*",state_latlong_lookup!$A$1:$D$56,4,FALSE)</f>
        <v>-71.510099999999994</v>
      </c>
      <c r="M1384">
        <v>100</v>
      </c>
      <c r="N1384" t="str">
        <f t="shared" si="42"/>
        <v>Democrat</v>
      </c>
      <c r="O1384" t="s">
        <v>159</v>
      </c>
      <c r="P1384">
        <v>-0.35299999999999998</v>
      </c>
      <c r="Q1384">
        <v>0</v>
      </c>
      <c r="R1384" t="s">
        <v>1524</v>
      </c>
    </row>
    <row r="1385" spans="1:18">
      <c r="A1385">
        <v>103</v>
      </c>
      <c r="B1385">
        <f>VLOOKUP(A1385,year_congress_lookup!$A$1:$B$10,2)</f>
        <v>1994</v>
      </c>
      <c r="C1385">
        <v>15439</v>
      </c>
      <c r="D1385" s="1" t="s">
        <v>1787</v>
      </c>
      <c r="E1385" t="s">
        <v>15</v>
      </c>
      <c r="F1385" t="str">
        <f>VLOOKUP(E1385&amp;"*",state_latlong_lookup!$A$1:$D$56,2,FALSE)</f>
        <v>SC</v>
      </c>
      <c r="G1385" t="str">
        <f>VLOOKUP(E1385&amp;"*",state_latlong_lookup!$A$1:$D$56,1,FALSE)</f>
        <v>SOUTH CAROLINA</v>
      </c>
      <c r="H1385" t="str">
        <f t="shared" si="43"/>
        <v>103_SC_01</v>
      </c>
      <c r="I1385">
        <f>IF(B1385=2012,IF(D1385="00",K1385,VLOOKUP(H1385,district_latlong_lookup!$A$1:$F$439,5,FALSE)),0)</f>
        <v>0</v>
      </c>
      <c r="J1385">
        <f>IF(B1385=2012,IF(D1385="00",L1385,VLOOKUP(H1385,district_latlong_lookup!$A$1:$F$439,6,FALSE)),0)</f>
        <v>0</v>
      </c>
      <c r="K1385">
        <f>VLOOKUP(E1385&amp;"*",state_latlong_lookup!$A$1:$D$56,3,FALSE)</f>
        <v>33.819099999999999</v>
      </c>
      <c r="L1385">
        <f>VLOOKUP(E1385&amp;"*",state_latlong_lookup!$A$1:$D$56,4,FALSE)</f>
        <v>-80.906599999999997</v>
      </c>
      <c r="M1385">
        <v>200</v>
      </c>
      <c r="N1385" t="str">
        <f t="shared" si="42"/>
        <v>Republican</v>
      </c>
      <c r="O1385" t="s">
        <v>697</v>
      </c>
      <c r="P1385">
        <v>0.16700000000000001</v>
      </c>
      <c r="Q1385">
        <v>0</v>
      </c>
    </row>
    <row r="1386" spans="1:18">
      <c r="A1386">
        <v>103</v>
      </c>
      <c r="B1386">
        <f>VLOOKUP(A1386,year_congress_lookup!$A$1:$B$10,2)</f>
        <v>1994</v>
      </c>
      <c r="C1386">
        <v>13042</v>
      </c>
      <c r="D1386" s="1" t="s">
        <v>1788</v>
      </c>
      <c r="E1386" t="s">
        <v>15</v>
      </c>
      <c r="F1386" t="str">
        <f>VLOOKUP(E1386&amp;"*",state_latlong_lookup!$A$1:$D$56,2,FALSE)</f>
        <v>SC</v>
      </c>
      <c r="G1386" t="str">
        <f>VLOOKUP(E1386&amp;"*",state_latlong_lookup!$A$1:$D$56,1,FALSE)</f>
        <v>SOUTH CAROLINA</v>
      </c>
      <c r="H1386" t="str">
        <f t="shared" si="43"/>
        <v>103_SC_02</v>
      </c>
      <c r="I1386">
        <f>IF(B1386=2012,IF(D1386="00",K1386,VLOOKUP(H1386,district_latlong_lookup!$A$1:$F$439,5,FALSE)),0)</f>
        <v>0</v>
      </c>
      <c r="J1386">
        <f>IF(B1386=2012,IF(D1386="00",L1386,VLOOKUP(H1386,district_latlong_lookup!$A$1:$F$439,6,FALSE)),0)</f>
        <v>0</v>
      </c>
      <c r="K1386">
        <f>VLOOKUP(E1386&amp;"*",state_latlong_lookup!$A$1:$D$56,3,FALSE)</f>
        <v>33.819099999999999</v>
      </c>
      <c r="L1386">
        <f>VLOOKUP(E1386&amp;"*",state_latlong_lookup!$A$1:$D$56,4,FALSE)</f>
        <v>-80.906599999999997</v>
      </c>
      <c r="M1386">
        <v>200</v>
      </c>
      <c r="N1386" t="str">
        <f t="shared" si="42"/>
        <v>Republican</v>
      </c>
      <c r="O1386" t="s">
        <v>61</v>
      </c>
      <c r="P1386">
        <v>0.35499999999999998</v>
      </c>
      <c r="Q1386">
        <v>0</v>
      </c>
      <c r="R1386" t="s">
        <v>1525</v>
      </c>
    </row>
    <row r="1387" spans="1:18">
      <c r="A1387">
        <v>103</v>
      </c>
      <c r="B1387">
        <f>VLOOKUP(A1387,year_congress_lookup!$A$1:$B$10,2)</f>
        <v>1994</v>
      </c>
      <c r="C1387">
        <v>14212</v>
      </c>
      <c r="D1387" s="1" t="s">
        <v>1789</v>
      </c>
      <c r="E1387" t="s">
        <v>15</v>
      </c>
      <c r="F1387" t="str">
        <f>VLOOKUP(E1387&amp;"*",state_latlong_lookup!$A$1:$D$56,2,FALSE)</f>
        <v>SC</v>
      </c>
      <c r="G1387" t="str">
        <f>VLOOKUP(E1387&amp;"*",state_latlong_lookup!$A$1:$D$56,1,FALSE)</f>
        <v>SOUTH CAROLINA</v>
      </c>
      <c r="H1387" t="str">
        <f t="shared" si="43"/>
        <v>103_SC_03</v>
      </c>
      <c r="I1387">
        <f>IF(B1387=2012,IF(D1387="00",K1387,VLOOKUP(H1387,district_latlong_lookup!$A$1:$F$439,5,FALSE)),0)</f>
        <v>0</v>
      </c>
      <c r="J1387">
        <f>IF(B1387=2012,IF(D1387="00",L1387,VLOOKUP(H1387,district_latlong_lookup!$A$1:$F$439,6,FALSE)),0)</f>
        <v>0</v>
      </c>
      <c r="K1387">
        <f>VLOOKUP(E1387&amp;"*",state_latlong_lookup!$A$1:$D$56,3,FALSE)</f>
        <v>33.819099999999999</v>
      </c>
      <c r="L1387">
        <f>VLOOKUP(E1387&amp;"*",state_latlong_lookup!$A$1:$D$56,4,FALSE)</f>
        <v>-80.906599999999997</v>
      </c>
      <c r="M1387">
        <v>100</v>
      </c>
      <c r="N1387" t="str">
        <f t="shared" si="42"/>
        <v>Democrat</v>
      </c>
      <c r="O1387" t="s">
        <v>698</v>
      </c>
      <c r="P1387">
        <v>-0.23100000000000001</v>
      </c>
      <c r="Q1387">
        <v>0</v>
      </c>
    </row>
    <row r="1388" spans="1:18">
      <c r="A1388">
        <v>103</v>
      </c>
      <c r="B1388">
        <f>VLOOKUP(A1388,year_congress_lookup!$A$1:$B$10,2)</f>
        <v>1994</v>
      </c>
      <c r="C1388">
        <v>39300</v>
      </c>
      <c r="D1388" s="1" t="s">
        <v>1790</v>
      </c>
      <c r="E1388" t="s">
        <v>15</v>
      </c>
      <c r="F1388" t="str">
        <f>VLOOKUP(E1388&amp;"*",state_latlong_lookup!$A$1:$D$56,2,FALSE)</f>
        <v>SC</v>
      </c>
      <c r="G1388" t="str">
        <f>VLOOKUP(E1388&amp;"*",state_latlong_lookup!$A$1:$D$56,1,FALSE)</f>
        <v>SOUTH CAROLINA</v>
      </c>
      <c r="H1388" t="str">
        <f t="shared" si="43"/>
        <v>103_SC_04</v>
      </c>
      <c r="I1388">
        <f>IF(B1388=2012,IF(D1388="00",K1388,VLOOKUP(H1388,district_latlong_lookup!$A$1:$F$439,5,FALSE)),0)</f>
        <v>0</v>
      </c>
      <c r="J1388">
        <f>IF(B1388=2012,IF(D1388="00",L1388,VLOOKUP(H1388,district_latlong_lookup!$A$1:$F$439,6,FALSE)),0)</f>
        <v>0</v>
      </c>
      <c r="K1388">
        <f>VLOOKUP(E1388&amp;"*",state_latlong_lookup!$A$1:$D$56,3,FALSE)</f>
        <v>33.819099999999999</v>
      </c>
      <c r="L1388">
        <f>VLOOKUP(E1388&amp;"*",state_latlong_lookup!$A$1:$D$56,4,FALSE)</f>
        <v>-80.906599999999997</v>
      </c>
      <c r="M1388">
        <v>200</v>
      </c>
      <c r="N1388" t="str">
        <f t="shared" si="42"/>
        <v>Republican</v>
      </c>
      <c r="O1388" t="s">
        <v>699</v>
      </c>
      <c r="P1388">
        <v>0.46500000000000002</v>
      </c>
      <c r="Q1388">
        <v>2051000</v>
      </c>
      <c r="R1388" t="s">
        <v>1526</v>
      </c>
    </row>
    <row r="1389" spans="1:18">
      <c r="A1389">
        <v>103</v>
      </c>
      <c r="B1389">
        <f>VLOOKUP(A1389,year_congress_lookup!$A$1:$B$10,2)</f>
        <v>1994</v>
      </c>
      <c r="C1389">
        <v>15064</v>
      </c>
      <c r="D1389" s="1" t="s">
        <v>1791</v>
      </c>
      <c r="E1389" t="s">
        <v>15</v>
      </c>
      <c r="F1389" t="str">
        <f>VLOOKUP(E1389&amp;"*",state_latlong_lookup!$A$1:$D$56,2,FALSE)</f>
        <v>SC</v>
      </c>
      <c r="G1389" t="str">
        <f>VLOOKUP(E1389&amp;"*",state_latlong_lookup!$A$1:$D$56,1,FALSE)</f>
        <v>SOUTH CAROLINA</v>
      </c>
      <c r="H1389" t="str">
        <f t="shared" si="43"/>
        <v>103_SC_05</v>
      </c>
      <c r="I1389">
        <f>IF(B1389=2012,IF(D1389="00",K1389,VLOOKUP(H1389,district_latlong_lookup!$A$1:$F$439,5,FALSE)),0)</f>
        <v>0</v>
      </c>
      <c r="J1389">
        <f>IF(B1389=2012,IF(D1389="00",L1389,VLOOKUP(H1389,district_latlong_lookup!$A$1:$F$439,6,FALSE)),0)</f>
        <v>0</v>
      </c>
      <c r="K1389">
        <f>VLOOKUP(E1389&amp;"*",state_latlong_lookup!$A$1:$D$56,3,FALSE)</f>
        <v>33.819099999999999</v>
      </c>
      <c r="L1389">
        <f>VLOOKUP(E1389&amp;"*",state_latlong_lookup!$A$1:$D$56,4,FALSE)</f>
        <v>-80.906599999999997</v>
      </c>
      <c r="M1389">
        <v>100</v>
      </c>
      <c r="N1389" t="str">
        <f t="shared" si="42"/>
        <v>Democrat</v>
      </c>
      <c r="O1389" t="s">
        <v>700</v>
      </c>
      <c r="P1389">
        <v>-0.23400000000000001</v>
      </c>
      <c r="Q1389">
        <v>986000</v>
      </c>
      <c r="R1389" t="s">
        <v>1527</v>
      </c>
    </row>
    <row r="1390" spans="1:18">
      <c r="A1390">
        <v>103</v>
      </c>
      <c r="B1390">
        <f>VLOOKUP(A1390,year_congress_lookup!$A$1:$B$10,2)</f>
        <v>1994</v>
      </c>
      <c r="C1390">
        <v>39301</v>
      </c>
      <c r="D1390" s="1" t="s">
        <v>1792</v>
      </c>
      <c r="E1390" t="s">
        <v>15</v>
      </c>
      <c r="F1390" t="str">
        <f>VLOOKUP(E1390&amp;"*",state_latlong_lookup!$A$1:$D$56,2,FALSE)</f>
        <v>SC</v>
      </c>
      <c r="G1390" t="str">
        <f>VLOOKUP(E1390&amp;"*",state_latlong_lookup!$A$1:$D$56,1,FALSE)</f>
        <v>SOUTH CAROLINA</v>
      </c>
      <c r="H1390" t="str">
        <f t="shared" si="43"/>
        <v>103_SC_06</v>
      </c>
      <c r="I1390">
        <f>IF(B1390=2012,IF(D1390="00",K1390,VLOOKUP(H1390,district_latlong_lookup!$A$1:$F$439,5,FALSE)),0)</f>
        <v>0</v>
      </c>
      <c r="J1390">
        <f>IF(B1390=2012,IF(D1390="00",L1390,VLOOKUP(H1390,district_latlong_lookup!$A$1:$F$439,6,FALSE)),0)</f>
        <v>0</v>
      </c>
      <c r="K1390">
        <f>VLOOKUP(E1390&amp;"*",state_latlong_lookup!$A$1:$D$56,3,FALSE)</f>
        <v>33.819099999999999</v>
      </c>
      <c r="L1390">
        <f>VLOOKUP(E1390&amp;"*",state_latlong_lookup!$A$1:$D$56,4,FALSE)</f>
        <v>-80.906599999999997</v>
      </c>
      <c r="M1390">
        <v>100</v>
      </c>
      <c r="N1390" t="str">
        <f t="shared" si="42"/>
        <v>Democrat</v>
      </c>
      <c r="O1390" t="s">
        <v>701</v>
      </c>
      <c r="P1390">
        <v>-0.503</v>
      </c>
      <c r="Q1390">
        <v>1363000</v>
      </c>
      <c r="R1390" t="s">
        <v>1528</v>
      </c>
    </row>
    <row r="1391" spans="1:18">
      <c r="A1391">
        <v>103</v>
      </c>
      <c r="B1391">
        <f>VLOOKUP(A1391,year_congress_lookup!$A$1:$B$10,2)</f>
        <v>1994</v>
      </c>
      <c r="C1391">
        <v>15425</v>
      </c>
      <c r="D1391" s="1" t="s">
        <v>1787</v>
      </c>
      <c r="E1391" t="s">
        <v>129</v>
      </c>
      <c r="F1391" t="str">
        <f>VLOOKUP(E1391&amp;"*",state_latlong_lookup!$A$1:$D$56,2,FALSE)</f>
        <v>SD</v>
      </c>
      <c r="G1391" t="str">
        <f>VLOOKUP(E1391&amp;"*",state_latlong_lookup!$A$1:$D$56,1,FALSE)</f>
        <v>SOUTH DAKOTA</v>
      </c>
      <c r="H1391" t="str">
        <f t="shared" si="43"/>
        <v>103_SD_01</v>
      </c>
      <c r="I1391">
        <f>IF(B1391=2012,IF(D1391="00",K1391,VLOOKUP(H1391,district_latlong_lookup!$A$1:$F$439,5,FALSE)),0)</f>
        <v>0</v>
      </c>
      <c r="J1391">
        <f>IF(B1391=2012,IF(D1391="00",L1391,VLOOKUP(H1391,district_latlong_lookup!$A$1:$F$439,6,FALSE)),0)</f>
        <v>0</v>
      </c>
      <c r="K1391">
        <f>VLOOKUP(E1391&amp;"*",state_latlong_lookup!$A$1:$D$56,3,FALSE)</f>
        <v>44.285299999999999</v>
      </c>
      <c r="L1391">
        <f>VLOOKUP(E1391&amp;"*",state_latlong_lookup!$A$1:$D$56,4,FALSE)</f>
        <v>-99.463200000000001</v>
      </c>
      <c r="M1391">
        <v>100</v>
      </c>
      <c r="N1391" t="str">
        <f t="shared" si="42"/>
        <v>Democrat</v>
      </c>
      <c r="O1391" t="s">
        <v>702</v>
      </c>
      <c r="P1391">
        <v>-0.23799999999999999</v>
      </c>
      <c r="Q1391">
        <v>1067000</v>
      </c>
      <c r="R1391" t="s">
        <v>1529</v>
      </c>
    </row>
    <row r="1392" spans="1:18">
      <c r="A1392">
        <v>103</v>
      </c>
      <c r="B1392">
        <f>VLOOKUP(A1392,year_congress_lookup!$A$1:$B$10,2)</f>
        <v>1994</v>
      </c>
      <c r="C1392">
        <v>10616</v>
      </c>
      <c r="D1392" s="1" t="s">
        <v>1787</v>
      </c>
      <c r="E1392" t="s">
        <v>36</v>
      </c>
      <c r="F1392" t="str">
        <f>VLOOKUP(E1392&amp;"*",state_latlong_lookup!$A$1:$D$56,2,FALSE)</f>
        <v>TN</v>
      </c>
      <c r="G1392" t="str">
        <f>VLOOKUP(E1392&amp;"*",state_latlong_lookup!$A$1:$D$56,1,FALSE)</f>
        <v>TENNESSEE</v>
      </c>
      <c r="H1392" t="str">
        <f t="shared" si="43"/>
        <v>103_TN_01</v>
      </c>
      <c r="I1392">
        <f>IF(B1392=2012,IF(D1392="00",K1392,VLOOKUP(H1392,district_latlong_lookup!$A$1:$F$439,5,FALSE)),0)</f>
        <v>0</v>
      </c>
      <c r="J1392">
        <f>IF(B1392=2012,IF(D1392="00",L1392,VLOOKUP(H1392,district_latlong_lookup!$A$1:$F$439,6,FALSE)),0)</f>
        <v>0</v>
      </c>
      <c r="K1392">
        <f>VLOOKUP(E1392&amp;"*",state_latlong_lookup!$A$1:$D$56,3,FALSE)</f>
        <v>35.744900000000001</v>
      </c>
      <c r="L1392">
        <f>VLOOKUP(E1392&amp;"*",state_latlong_lookup!$A$1:$D$56,4,FALSE)</f>
        <v>-86.748900000000006</v>
      </c>
      <c r="M1392">
        <v>200</v>
      </c>
      <c r="N1392" t="str">
        <f t="shared" si="42"/>
        <v>Republican</v>
      </c>
      <c r="O1392" t="s">
        <v>703</v>
      </c>
      <c r="P1392">
        <v>0.252</v>
      </c>
      <c r="Q1392">
        <v>858000</v>
      </c>
      <c r="R1392" t="s">
        <v>1530</v>
      </c>
    </row>
    <row r="1393" spans="1:18">
      <c r="A1393">
        <v>103</v>
      </c>
      <c r="B1393">
        <f>VLOOKUP(A1393,year_congress_lookup!$A$1:$B$10,2)</f>
        <v>1994</v>
      </c>
      <c r="C1393">
        <v>15455</v>
      </c>
      <c r="D1393" s="1" t="s">
        <v>1788</v>
      </c>
      <c r="E1393" t="s">
        <v>36</v>
      </c>
      <c r="F1393" t="str">
        <f>VLOOKUP(E1393&amp;"*",state_latlong_lookup!$A$1:$D$56,2,FALSE)</f>
        <v>TN</v>
      </c>
      <c r="G1393" t="str">
        <f>VLOOKUP(E1393&amp;"*",state_latlong_lookup!$A$1:$D$56,1,FALSE)</f>
        <v>TENNESSEE</v>
      </c>
      <c r="H1393" t="str">
        <f t="shared" si="43"/>
        <v>103_TN_02</v>
      </c>
      <c r="I1393">
        <f>IF(B1393=2012,IF(D1393="00",K1393,VLOOKUP(H1393,district_latlong_lookup!$A$1:$F$439,5,FALSE)),0)</f>
        <v>0</v>
      </c>
      <c r="J1393">
        <f>IF(B1393=2012,IF(D1393="00",L1393,VLOOKUP(H1393,district_latlong_lookup!$A$1:$F$439,6,FALSE)),0)</f>
        <v>0</v>
      </c>
      <c r="K1393">
        <f>VLOOKUP(E1393&amp;"*",state_latlong_lookup!$A$1:$D$56,3,FALSE)</f>
        <v>35.744900000000001</v>
      </c>
      <c r="L1393">
        <f>VLOOKUP(E1393&amp;"*",state_latlong_lookup!$A$1:$D$56,4,FALSE)</f>
        <v>-86.748900000000006</v>
      </c>
      <c r="M1393">
        <v>200</v>
      </c>
      <c r="N1393" t="str">
        <f t="shared" si="42"/>
        <v>Republican</v>
      </c>
      <c r="O1393" t="s">
        <v>704</v>
      </c>
      <c r="P1393">
        <v>0.626</v>
      </c>
      <c r="Q1393">
        <v>4155000</v>
      </c>
      <c r="R1393" t="s">
        <v>1531</v>
      </c>
    </row>
    <row r="1394" spans="1:18">
      <c r="A1394">
        <v>103</v>
      </c>
      <c r="B1394">
        <f>VLOOKUP(A1394,year_congress_lookup!$A$1:$B$10,2)</f>
        <v>1994</v>
      </c>
      <c r="C1394">
        <v>14251</v>
      </c>
      <c r="D1394" s="1" t="s">
        <v>1789</v>
      </c>
      <c r="E1394" t="s">
        <v>36</v>
      </c>
      <c r="F1394" t="str">
        <f>VLOOKUP(E1394&amp;"*",state_latlong_lookup!$A$1:$D$56,2,FALSE)</f>
        <v>TN</v>
      </c>
      <c r="G1394" t="str">
        <f>VLOOKUP(E1394&amp;"*",state_latlong_lookup!$A$1:$D$56,1,FALSE)</f>
        <v>TENNESSEE</v>
      </c>
      <c r="H1394" t="str">
        <f t="shared" si="43"/>
        <v>103_TN_03</v>
      </c>
      <c r="I1394">
        <f>IF(B1394=2012,IF(D1394="00",K1394,VLOOKUP(H1394,district_latlong_lookup!$A$1:$F$439,5,FALSE)),0)</f>
        <v>0</v>
      </c>
      <c r="J1394">
        <f>IF(B1394=2012,IF(D1394="00",L1394,VLOOKUP(H1394,district_latlong_lookup!$A$1:$F$439,6,FALSE)),0)</f>
        <v>0</v>
      </c>
      <c r="K1394">
        <f>VLOOKUP(E1394&amp;"*",state_latlong_lookup!$A$1:$D$56,3,FALSE)</f>
        <v>35.744900000000001</v>
      </c>
      <c r="L1394">
        <f>VLOOKUP(E1394&amp;"*",state_latlong_lookup!$A$1:$D$56,4,FALSE)</f>
        <v>-86.748900000000006</v>
      </c>
      <c r="M1394">
        <v>100</v>
      </c>
      <c r="N1394" t="str">
        <f t="shared" si="42"/>
        <v>Democrat</v>
      </c>
      <c r="O1394" t="s">
        <v>33</v>
      </c>
      <c r="P1394">
        <v>-5.1999999999999998E-2</v>
      </c>
      <c r="Q1394">
        <v>901000</v>
      </c>
      <c r="R1394" t="s">
        <v>1532</v>
      </c>
    </row>
    <row r="1395" spans="1:18">
      <c r="A1395">
        <v>103</v>
      </c>
      <c r="B1395">
        <f>VLOOKUP(A1395,year_congress_lookup!$A$1:$B$10,2)</f>
        <v>1994</v>
      </c>
      <c r="C1395">
        <v>15019</v>
      </c>
      <c r="D1395" s="1" t="s">
        <v>1790</v>
      </c>
      <c r="E1395" t="s">
        <v>36</v>
      </c>
      <c r="F1395" t="str">
        <f>VLOOKUP(E1395&amp;"*",state_latlong_lookup!$A$1:$D$56,2,FALSE)</f>
        <v>TN</v>
      </c>
      <c r="G1395" t="str">
        <f>VLOOKUP(E1395&amp;"*",state_latlong_lookup!$A$1:$D$56,1,FALSE)</f>
        <v>TENNESSEE</v>
      </c>
      <c r="H1395" t="str">
        <f t="shared" si="43"/>
        <v>103_TN_04</v>
      </c>
      <c r="I1395">
        <f>IF(B1395=2012,IF(D1395="00",K1395,VLOOKUP(H1395,district_latlong_lookup!$A$1:$F$439,5,FALSE)),0)</f>
        <v>0</v>
      </c>
      <c r="J1395">
        <f>IF(B1395=2012,IF(D1395="00",L1395,VLOOKUP(H1395,district_latlong_lookup!$A$1:$F$439,6,FALSE)),0)</f>
        <v>0</v>
      </c>
      <c r="K1395">
        <f>VLOOKUP(E1395&amp;"*",state_latlong_lookup!$A$1:$D$56,3,FALSE)</f>
        <v>35.744900000000001</v>
      </c>
      <c r="L1395">
        <f>VLOOKUP(E1395&amp;"*",state_latlong_lookup!$A$1:$D$56,4,FALSE)</f>
        <v>-86.748900000000006</v>
      </c>
      <c r="M1395">
        <v>100</v>
      </c>
      <c r="N1395" t="str">
        <f t="shared" si="42"/>
        <v>Democrat</v>
      </c>
      <c r="O1395" t="s">
        <v>183</v>
      </c>
      <c r="P1395">
        <v>-0.185</v>
      </c>
      <c r="Q1395">
        <v>2085000</v>
      </c>
      <c r="R1395" t="s">
        <v>1533</v>
      </c>
    </row>
    <row r="1396" spans="1:18">
      <c r="A1396">
        <v>103</v>
      </c>
      <c r="B1396">
        <f>VLOOKUP(A1396,year_congress_lookup!$A$1:$B$10,2)</f>
        <v>1994</v>
      </c>
      <c r="C1396">
        <v>15450</v>
      </c>
      <c r="D1396" s="1" t="s">
        <v>1791</v>
      </c>
      <c r="E1396" t="s">
        <v>36</v>
      </c>
      <c r="F1396" t="str">
        <f>VLOOKUP(E1396&amp;"*",state_latlong_lookup!$A$1:$D$56,2,FALSE)</f>
        <v>TN</v>
      </c>
      <c r="G1396" t="str">
        <f>VLOOKUP(E1396&amp;"*",state_latlong_lookup!$A$1:$D$56,1,FALSE)</f>
        <v>TENNESSEE</v>
      </c>
      <c r="H1396" t="str">
        <f t="shared" si="43"/>
        <v>103_TN_05</v>
      </c>
      <c r="I1396">
        <f>IF(B1396=2012,IF(D1396="00",K1396,VLOOKUP(H1396,district_latlong_lookup!$A$1:$F$439,5,FALSE)),0)</f>
        <v>0</v>
      </c>
      <c r="J1396">
        <f>IF(B1396=2012,IF(D1396="00",L1396,VLOOKUP(H1396,district_latlong_lookup!$A$1:$F$439,6,FALSE)),0)</f>
        <v>0</v>
      </c>
      <c r="K1396">
        <f>VLOOKUP(E1396&amp;"*",state_latlong_lookup!$A$1:$D$56,3,FALSE)</f>
        <v>35.744900000000001</v>
      </c>
      <c r="L1396">
        <f>VLOOKUP(E1396&amp;"*",state_latlong_lookup!$A$1:$D$56,4,FALSE)</f>
        <v>-86.748900000000006</v>
      </c>
      <c r="M1396">
        <v>100</v>
      </c>
      <c r="N1396" t="str">
        <f t="shared" si="42"/>
        <v>Democrat</v>
      </c>
      <c r="O1396" t="s">
        <v>705</v>
      </c>
      <c r="P1396">
        <v>-0.21199999999999999</v>
      </c>
      <c r="Q1396">
        <v>1150000</v>
      </c>
      <c r="R1396" t="s">
        <v>1534</v>
      </c>
    </row>
    <row r="1397" spans="1:18">
      <c r="A1397">
        <v>103</v>
      </c>
      <c r="B1397">
        <f>VLOOKUP(A1397,year_congress_lookup!$A$1:$B$10,2)</f>
        <v>1994</v>
      </c>
      <c r="C1397">
        <v>15100</v>
      </c>
      <c r="D1397" s="1" t="s">
        <v>1792</v>
      </c>
      <c r="E1397" t="s">
        <v>36</v>
      </c>
      <c r="F1397" t="str">
        <f>VLOOKUP(E1397&amp;"*",state_latlong_lookup!$A$1:$D$56,2,FALSE)</f>
        <v>TN</v>
      </c>
      <c r="G1397" t="str">
        <f>VLOOKUP(E1397&amp;"*",state_latlong_lookup!$A$1:$D$56,1,FALSE)</f>
        <v>TENNESSEE</v>
      </c>
      <c r="H1397" t="str">
        <f t="shared" si="43"/>
        <v>103_TN_06</v>
      </c>
      <c r="I1397">
        <f>IF(B1397=2012,IF(D1397="00",K1397,VLOOKUP(H1397,district_latlong_lookup!$A$1:$F$439,5,FALSE)),0)</f>
        <v>0</v>
      </c>
      <c r="J1397">
        <f>IF(B1397=2012,IF(D1397="00",L1397,VLOOKUP(H1397,district_latlong_lookup!$A$1:$F$439,6,FALSE)),0)</f>
        <v>0</v>
      </c>
      <c r="K1397">
        <f>VLOOKUP(E1397&amp;"*",state_latlong_lookup!$A$1:$D$56,3,FALSE)</f>
        <v>35.744900000000001</v>
      </c>
      <c r="L1397">
        <f>VLOOKUP(E1397&amp;"*",state_latlong_lookup!$A$1:$D$56,4,FALSE)</f>
        <v>-86.748900000000006</v>
      </c>
      <c r="M1397">
        <v>100</v>
      </c>
      <c r="N1397" t="str">
        <f t="shared" si="42"/>
        <v>Democrat</v>
      </c>
      <c r="O1397" t="s">
        <v>134</v>
      </c>
      <c r="P1397">
        <v>-0.20799999999999999</v>
      </c>
      <c r="Q1397">
        <v>0</v>
      </c>
      <c r="R1397" t="s">
        <v>1535</v>
      </c>
    </row>
    <row r="1398" spans="1:18">
      <c r="A1398">
        <v>103</v>
      </c>
      <c r="B1398">
        <f>VLOOKUP(A1398,year_congress_lookup!$A$1:$B$10,2)</f>
        <v>1994</v>
      </c>
      <c r="C1398">
        <v>15066</v>
      </c>
      <c r="D1398" s="1" t="s">
        <v>1793</v>
      </c>
      <c r="E1398" t="s">
        <v>36</v>
      </c>
      <c r="F1398" t="str">
        <f>VLOOKUP(E1398&amp;"*",state_latlong_lookup!$A$1:$D$56,2,FALSE)</f>
        <v>TN</v>
      </c>
      <c r="G1398" t="str">
        <f>VLOOKUP(E1398&amp;"*",state_latlong_lookup!$A$1:$D$56,1,FALSE)</f>
        <v>TENNESSEE</v>
      </c>
      <c r="H1398" t="str">
        <f t="shared" si="43"/>
        <v>103_TN_07</v>
      </c>
      <c r="I1398">
        <f>IF(B1398=2012,IF(D1398="00",K1398,VLOOKUP(H1398,district_latlong_lookup!$A$1:$F$439,5,FALSE)),0)</f>
        <v>0</v>
      </c>
      <c r="J1398">
        <f>IF(B1398=2012,IF(D1398="00",L1398,VLOOKUP(H1398,district_latlong_lookup!$A$1:$F$439,6,FALSE)),0)</f>
        <v>0</v>
      </c>
      <c r="K1398">
        <f>VLOOKUP(E1398&amp;"*",state_latlong_lookup!$A$1:$D$56,3,FALSE)</f>
        <v>35.744900000000001</v>
      </c>
      <c r="L1398">
        <f>VLOOKUP(E1398&amp;"*",state_latlong_lookup!$A$1:$D$56,4,FALSE)</f>
        <v>-86.748900000000006</v>
      </c>
      <c r="M1398">
        <v>200</v>
      </c>
      <c r="N1398" t="str">
        <f t="shared" si="42"/>
        <v>Republican</v>
      </c>
      <c r="O1398" t="s">
        <v>706</v>
      </c>
      <c r="P1398">
        <v>0.40300000000000002</v>
      </c>
      <c r="Q1398">
        <v>4858000</v>
      </c>
      <c r="R1398" t="s">
        <v>1536</v>
      </c>
    </row>
    <row r="1399" spans="1:18">
      <c r="A1399">
        <v>103</v>
      </c>
      <c r="B1399">
        <f>VLOOKUP(A1399,year_congress_lookup!$A$1:$B$10,2)</f>
        <v>1994</v>
      </c>
      <c r="C1399">
        <v>15628</v>
      </c>
      <c r="D1399" s="1" t="s">
        <v>1795</v>
      </c>
      <c r="E1399" t="s">
        <v>36</v>
      </c>
      <c r="F1399" t="str">
        <f>VLOOKUP(E1399&amp;"*",state_latlong_lookup!$A$1:$D$56,2,FALSE)</f>
        <v>TN</v>
      </c>
      <c r="G1399" t="str">
        <f>VLOOKUP(E1399&amp;"*",state_latlong_lookup!$A$1:$D$56,1,FALSE)</f>
        <v>TENNESSEE</v>
      </c>
      <c r="H1399" t="str">
        <f t="shared" si="43"/>
        <v>103_TN_08</v>
      </c>
      <c r="I1399">
        <f>IF(B1399=2012,IF(D1399="00",K1399,VLOOKUP(H1399,district_latlong_lookup!$A$1:$F$439,5,FALSE)),0)</f>
        <v>0</v>
      </c>
      <c r="J1399">
        <f>IF(B1399=2012,IF(D1399="00",L1399,VLOOKUP(H1399,district_latlong_lookup!$A$1:$F$439,6,FALSE)),0)</f>
        <v>0</v>
      </c>
      <c r="K1399">
        <f>VLOOKUP(E1399&amp;"*",state_latlong_lookup!$A$1:$D$56,3,FALSE)</f>
        <v>35.744900000000001</v>
      </c>
      <c r="L1399">
        <f>VLOOKUP(E1399&amp;"*",state_latlong_lookup!$A$1:$D$56,4,FALSE)</f>
        <v>-86.748900000000006</v>
      </c>
      <c r="M1399">
        <v>100</v>
      </c>
      <c r="N1399" t="str">
        <f t="shared" si="42"/>
        <v>Democrat</v>
      </c>
      <c r="O1399" t="s">
        <v>707</v>
      </c>
      <c r="P1399">
        <v>-0.14899999999999999</v>
      </c>
      <c r="Q1399">
        <v>5519000</v>
      </c>
      <c r="R1399" t="s">
        <v>1537</v>
      </c>
    </row>
    <row r="1400" spans="1:18">
      <c r="A1400">
        <v>103</v>
      </c>
      <c r="B1400">
        <f>VLOOKUP(A1400,year_congress_lookup!$A$1:$B$10,2)</f>
        <v>1994</v>
      </c>
      <c r="C1400">
        <v>14224</v>
      </c>
      <c r="D1400" s="1" t="s">
        <v>1796</v>
      </c>
      <c r="E1400" t="s">
        <v>36</v>
      </c>
      <c r="F1400" t="str">
        <f>VLOOKUP(E1400&amp;"*",state_latlong_lookup!$A$1:$D$56,2,FALSE)</f>
        <v>TN</v>
      </c>
      <c r="G1400" t="str">
        <f>VLOOKUP(E1400&amp;"*",state_latlong_lookup!$A$1:$D$56,1,FALSE)</f>
        <v>TENNESSEE</v>
      </c>
      <c r="H1400" t="str">
        <f t="shared" si="43"/>
        <v>103_TN_09</v>
      </c>
      <c r="I1400">
        <f>IF(B1400=2012,IF(D1400="00",K1400,VLOOKUP(H1400,district_latlong_lookup!$A$1:$F$439,5,FALSE)),0)</f>
        <v>0</v>
      </c>
      <c r="J1400">
        <f>IF(B1400=2012,IF(D1400="00",L1400,VLOOKUP(H1400,district_latlong_lookup!$A$1:$F$439,6,FALSE)),0)</f>
        <v>0</v>
      </c>
      <c r="K1400">
        <f>VLOOKUP(E1400&amp;"*",state_latlong_lookup!$A$1:$D$56,3,FALSE)</f>
        <v>35.744900000000001</v>
      </c>
      <c r="L1400">
        <f>VLOOKUP(E1400&amp;"*",state_latlong_lookup!$A$1:$D$56,4,FALSE)</f>
        <v>-86.748900000000006</v>
      </c>
      <c r="M1400">
        <v>100</v>
      </c>
      <c r="N1400" t="str">
        <f t="shared" si="42"/>
        <v>Democrat</v>
      </c>
      <c r="O1400" t="s">
        <v>708</v>
      </c>
      <c r="P1400">
        <v>-0.434</v>
      </c>
      <c r="Q1400">
        <v>592000</v>
      </c>
      <c r="R1400" t="s">
        <v>1538</v>
      </c>
    </row>
    <row r="1401" spans="1:18">
      <c r="A1401">
        <v>103</v>
      </c>
      <c r="B1401">
        <f>VLOOKUP(A1401,year_congress_lookup!$A$1:$B$10,2)</f>
        <v>1994</v>
      </c>
      <c r="C1401">
        <v>15129</v>
      </c>
      <c r="D1401" s="1" t="s">
        <v>1787</v>
      </c>
      <c r="E1401" t="s">
        <v>82</v>
      </c>
      <c r="F1401" t="str">
        <f>VLOOKUP(E1401&amp;"*",state_latlong_lookup!$A$1:$D$56,2,FALSE)</f>
        <v>TX</v>
      </c>
      <c r="G1401" t="str">
        <f>VLOOKUP(E1401&amp;"*",state_latlong_lookup!$A$1:$D$56,1,FALSE)</f>
        <v>TEXAS</v>
      </c>
      <c r="H1401" t="str">
        <f t="shared" si="43"/>
        <v>103_TX_01</v>
      </c>
      <c r="I1401">
        <f>IF(B1401=2012,IF(D1401="00",K1401,VLOOKUP(H1401,district_latlong_lookup!$A$1:$F$439,5,FALSE)),0)</f>
        <v>0</v>
      </c>
      <c r="J1401">
        <f>IF(B1401=2012,IF(D1401="00",L1401,VLOOKUP(H1401,district_latlong_lookup!$A$1:$F$439,6,FALSE)),0)</f>
        <v>0</v>
      </c>
      <c r="K1401">
        <f>VLOOKUP(E1401&amp;"*",state_latlong_lookup!$A$1:$D$56,3,FALSE)</f>
        <v>31.106000000000002</v>
      </c>
      <c r="L1401">
        <f>VLOOKUP(E1401&amp;"*",state_latlong_lookup!$A$1:$D$56,4,FALSE)</f>
        <v>-97.647499999999994</v>
      </c>
      <c r="M1401">
        <v>100</v>
      </c>
      <c r="N1401" t="str">
        <f t="shared" si="42"/>
        <v>Democrat</v>
      </c>
      <c r="O1401" t="s">
        <v>186</v>
      </c>
      <c r="P1401">
        <v>-0.221</v>
      </c>
      <c r="Q1401">
        <v>0</v>
      </c>
    </row>
    <row r="1402" spans="1:18">
      <c r="A1402">
        <v>103</v>
      </c>
      <c r="B1402">
        <f>VLOOKUP(A1402,year_congress_lookup!$A$1:$B$10,2)</f>
        <v>1994</v>
      </c>
      <c r="C1402">
        <v>14062</v>
      </c>
      <c r="D1402" s="1" t="s">
        <v>1788</v>
      </c>
      <c r="E1402" t="s">
        <v>82</v>
      </c>
      <c r="F1402" t="str">
        <f>VLOOKUP(E1402&amp;"*",state_latlong_lookup!$A$1:$D$56,2,FALSE)</f>
        <v>TX</v>
      </c>
      <c r="G1402" t="str">
        <f>VLOOKUP(E1402&amp;"*",state_latlong_lookup!$A$1:$D$56,1,FALSE)</f>
        <v>TEXAS</v>
      </c>
      <c r="H1402" t="str">
        <f t="shared" si="43"/>
        <v>103_TX_02</v>
      </c>
      <c r="I1402">
        <f>IF(B1402=2012,IF(D1402="00",K1402,VLOOKUP(H1402,district_latlong_lookup!$A$1:$F$439,5,FALSE)),0)</f>
        <v>0</v>
      </c>
      <c r="J1402">
        <f>IF(B1402=2012,IF(D1402="00",L1402,VLOOKUP(H1402,district_latlong_lookup!$A$1:$F$439,6,FALSE)),0)</f>
        <v>0</v>
      </c>
      <c r="K1402">
        <f>VLOOKUP(E1402&amp;"*",state_latlong_lookup!$A$1:$D$56,3,FALSE)</f>
        <v>31.106000000000002</v>
      </c>
      <c r="L1402">
        <f>VLOOKUP(E1402&amp;"*",state_latlong_lookup!$A$1:$D$56,4,FALSE)</f>
        <v>-97.647499999999994</v>
      </c>
      <c r="M1402">
        <v>100</v>
      </c>
      <c r="N1402" t="str">
        <f t="shared" si="42"/>
        <v>Democrat</v>
      </c>
      <c r="O1402" t="s">
        <v>709</v>
      </c>
      <c r="P1402">
        <v>-0.16800000000000001</v>
      </c>
      <c r="Q1402">
        <v>3035000</v>
      </c>
      <c r="R1402" t="s">
        <v>1539</v>
      </c>
    </row>
    <row r="1403" spans="1:18">
      <c r="A1403">
        <v>103</v>
      </c>
      <c r="B1403">
        <f>VLOOKUP(A1403,year_congress_lookup!$A$1:$B$10,2)</f>
        <v>1994</v>
      </c>
      <c r="C1403">
        <v>29143</v>
      </c>
      <c r="D1403" s="1" t="s">
        <v>1789</v>
      </c>
      <c r="E1403" t="s">
        <v>82</v>
      </c>
      <c r="F1403" t="str">
        <f>VLOOKUP(E1403&amp;"*",state_latlong_lookup!$A$1:$D$56,2,FALSE)</f>
        <v>TX</v>
      </c>
      <c r="G1403" t="str">
        <f>VLOOKUP(E1403&amp;"*",state_latlong_lookup!$A$1:$D$56,1,FALSE)</f>
        <v>TEXAS</v>
      </c>
      <c r="H1403" t="str">
        <f t="shared" si="43"/>
        <v>103_TX_03</v>
      </c>
      <c r="I1403">
        <f>IF(B1403=2012,IF(D1403="00",K1403,VLOOKUP(H1403,district_latlong_lookup!$A$1:$F$439,5,FALSE)),0)</f>
        <v>0</v>
      </c>
      <c r="J1403">
        <f>IF(B1403=2012,IF(D1403="00",L1403,VLOOKUP(H1403,district_latlong_lookup!$A$1:$F$439,6,FALSE)),0)</f>
        <v>0</v>
      </c>
      <c r="K1403">
        <f>VLOOKUP(E1403&amp;"*",state_latlong_lookup!$A$1:$D$56,3,FALSE)</f>
        <v>31.106000000000002</v>
      </c>
      <c r="L1403">
        <f>VLOOKUP(E1403&amp;"*",state_latlong_lookup!$A$1:$D$56,4,FALSE)</f>
        <v>-97.647499999999994</v>
      </c>
      <c r="M1403">
        <v>200</v>
      </c>
      <c r="N1403" t="str">
        <f t="shared" si="42"/>
        <v>Republican</v>
      </c>
      <c r="O1403" t="s">
        <v>710</v>
      </c>
      <c r="P1403">
        <v>0.64300000000000002</v>
      </c>
      <c r="Q1403">
        <v>1091000</v>
      </c>
      <c r="R1403" t="s">
        <v>1540</v>
      </c>
    </row>
    <row r="1404" spans="1:18">
      <c r="A1404">
        <v>103</v>
      </c>
      <c r="B1404">
        <f>VLOOKUP(A1404,year_congress_lookup!$A$1:$B$10,2)</f>
        <v>1994</v>
      </c>
      <c r="C1404">
        <v>14828</v>
      </c>
      <c r="D1404" s="1" t="s">
        <v>1790</v>
      </c>
      <c r="E1404" t="s">
        <v>82</v>
      </c>
      <c r="F1404" t="str">
        <f>VLOOKUP(E1404&amp;"*",state_latlong_lookup!$A$1:$D$56,2,FALSE)</f>
        <v>TX</v>
      </c>
      <c r="G1404" t="str">
        <f>VLOOKUP(E1404&amp;"*",state_latlong_lookup!$A$1:$D$56,1,FALSE)</f>
        <v>TEXAS</v>
      </c>
      <c r="H1404" t="str">
        <f t="shared" si="43"/>
        <v>103_TX_04</v>
      </c>
      <c r="I1404">
        <f>IF(B1404=2012,IF(D1404="00",K1404,VLOOKUP(H1404,district_latlong_lookup!$A$1:$F$439,5,FALSE)),0)</f>
        <v>0</v>
      </c>
      <c r="J1404">
        <f>IF(B1404=2012,IF(D1404="00",L1404,VLOOKUP(H1404,district_latlong_lookup!$A$1:$F$439,6,FALSE)),0)</f>
        <v>0</v>
      </c>
      <c r="K1404">
        <f>VLOOKUP(E1404&amp;"*",state_latlong_lookup!$A$1:$D$56,3,FALSE)</f>
        <v>31.106000000000002</v>
      </c>
      <c r="L1404">
        <f>VLOOKUP(E1404&amp;"*",state_latlong_lookup!$A$1:$D$56,4,FALSE)</f>
        <v>-97.647499999999994</v>
      </c>
      <c r="M1404">
        <v>100</v>
      </c>
      <c r="N1404" t="str">
        <f t="shared" si="42"/>
        <v>Democrat</v>
      </c>
      <c r="O1404" t="s">
        <v>711</v>
      </c>
      <c r="P1404">
        <v>9.8000000000000004E-2</v>
      </c>
      <c r="Q1404">
        <v>1659000</v>
      </c>
      <c r="R1404" t="s">
        <v>1541</v>
      </c>
    </row>
    <row r="1405" spans="1:18">
      <c r="A1405">
        <v>103</v>
      </c>
      <c r="B1405">
        <f>VLOOKUP(A1405,year_congress_lookup!$A$1:$B$10,2)</f>
        <v>1994</v>
      </c>
      <c r="C1405">
        <v>15013</v>
      </c>
      <c r="D1405" s="1" t="s">
        <v>1791</v>
      </c>
      <c r="E1405" t="s">
        <v>82</v>
      </c>
      <c r="F1405" t="str">
        <f>VLOOKUP(E1405&amp;"*",state_latlong_lookup!$A$1:$D$56,2,FALSE)</f>
        <v>TX</v>
      </c>
      <c r="G1405" t="str">
        <f>VLOOKUP(E1405&amp;"*",state_latlong_lookup!$A$1:$D$56,1,FALSE)</f>
        <v>TEXAS</v>
      </c>
      <c r="H1405" t="str">
        <f t="shared" si="43"/>
        <v>103_TX_05</v>
      </c>
      <c r="I1405">
        <f>IF(B1405=2012,IF(D1405="00",K1405,VLOOKUP(H1405,district_latlong_lookup!$A$1:$F$439,5,FALSE)),0)</f>
        <v>0</v>
      </c>
      <c r="J1405">
        <f>IF(B1405=2012,IF(D1405="00",L1405,VLOOKUP(H1405,district_latlong_lookup!$A$1:$F$439,6,FALSE)),0)</f>
        <v>0</v>
      </c>
      <c r="K1405">
        <f>VLOOKUP(E1405&amp;"*",state_latlong_lookup!$A$1:$D$56,3,FALSE)</f>
        <v>31.106000000000002</v>
      </c>
      <c r="L1405">
        <f>VLOOKUP(E1405&amp;"*",state_latlong_lookup!$A$1:$D$56,4,FALSE)</f>
        <v>-97.647499999999994</v>
      </c>
      <c r="M1405">
        <v>100</v>
      </c>
      <c r="N1405" t="str">
        <f t="shared" si="42"/>
        <v>Democrat</v>
      </c>
      <c r="O1405" t="s">
        <v>712</v>
      </c>
      <c r="P1405">
        <v>-0.38400000000000001</v>
      </c>
      <c r="Q1405">
        <v>0</v>
      </c>
      <c r="R1405" t="s">
        <v>1542</v>
      </c>
    </row>
    <row r="1406" spans="1:18">
      <c r="A1406">
        <v>103</v>
      </c>
      <c r="B1406">
        <f>VLOOKUP(A1406,year_congress_lookup!$A$1:$B$10,2)</f>
        <v>1994</v>
      </c>
      <c r="C1406">
        <v>15085</v>
      </c>
      <c r="D1406" s="1" t="s">
        <v>1792</v>
      </c>
      <c r="E1406" t="s">
        <v>82</v>
      </c>
      <c r="F1406" t="str">
        <f>VLOOKUP(E1406&amp;"*",state_latlong_lookup!$A$1:$D$56,2,FALSE)</f>
        <v>TX</v>
      </c>
      <c r="G1406" t="str">
        <f>VLOOKUP(E1406&amp;"*",state_latlong_lookup!$A$1:$D$56,1,FALSE)</f>
        <v>TEXAS</v>
      </c>
      <c r="H1406" t="str">
        <f t="shared" si="43"/>
        <v>103_TX_06</v>
      </c>
      <c r="I1406">
        <f>IF(B1406=2012,IF(D1406="00",K1406,VLOOKUP(H1406,district_latlong_lookup!$A$1:$F$439,5,FALSE)),0)</f>
        <v>0</v>
      </c>
      <c r="J1406">
        <f>IF(B1406=2012,IF(D1406="00",L1406,VLOOKUP(H1406,district_latlong_lookup!$A$1:$F$439,6,FALSE)),0)</f>
        <v>0</v>
      </c>
      <c r="K1406">
        <f>VLOOKUP(E1406&amp;"*",state_latlong_lookup!$A$1:$D$56,3,FALSE)</f>
        <v>31.106000000000002</v>
      </c>
      <c r="L1406">
        <f>VLOOKUP(E1406&amp;"*",state_latlong_lookup!$A$1:$D$56,4,FALSE)</f>
        <v>-97.647499999999994</v>
      </c>
      <c r="M1406">
        <v>200</v>
      </c>
      <c r="N1406" t="str">
        <f t="shared" si="42"/>
        <v>Republican</v>
      </c>
      <c r="O1406" t="s">
        <v>713</v>
      </c>
      <c r="P1406">
        <v>0.60499999999999998</v>
      </c>
      <c r="Q1406">
        <v>3017000</v>
      </c>
    </row>
    <row r="1407" spans="1:18">
      <c r="A1407">
        <v>103</v>
      </c>
      <c r="B1407">
        <f>VLOOKUP(A1407,year_congress_lookup!$A$1:$B$10,2)</f>
        <v>1994</v>
      </c>
      <c r="C1407">
        <v>13002</v>
      </c>
      <c r="D1407" s="1" t="s">
        <v>1793</v>
      </c>
      <c r="E1407" t="s">
        <v>82</v>
      </c>
      <c r="F1407" t="str">
        <f>VLOOKUP(E1407&amp;"*",state_latlong_lookup!$A$1:$D$56,2,FALSE)</f>
        <v>TX</v>
      </c>
      <c r="G1407" t="str">
        <f>VLOOKUP(E1407&amp;"*",state_latlong_lookup!$A$1:$D$56,1,FALSE)</f>
        <v>TEXAS</v>
      </c>
      <c r="H1407" t="str">
        <f t="shared" si="43"/>
        <v>103_TX_07</v>
      </c>
      <c r="I1407">
        <f>IF(B1407=2012,IF(D1407="00",K1407,VLOOKUP(H1407,district_latlong_lookup!$A$1:$F$439,5,FALSE)),0)</f>
        <v>0</v>
      </c>
      <c r="J1407">
        <f>IF(B1407=2012,IF(D1407="00",L1407,VLOOKUP(H1407,district_latlong_lookup!$A$1:$F$439,6,FALSE)),0)</f>
        <v>0</v>
      </c>
      <c r="K1407">
        <f>VLOOKUP(E1407&amp;"*",state_latlong_lookup!$A$1:$D$56,3,FALSE)</f>
        <v>31.106000000000002</v>
      </c>
      <c r="L1407">
        <f>VLOOKUP(E1407&amp;"*",state_latlong_lookup!$A$1:$D$56,4,FALSE)</f>
        <v>-97.647499999999994</v>
      </c>
      <c r="M1407">
        <v>200</v>
      </c>
      <c r="N1407" t="str">
        <f t="shared" si="42"/>
        <v>Republican</v>
      </c>
      <c r="O1407" t="s">
        <v>78</v>
      </c>
      <c r="P1407">
        <v>0.51100000000000001</v>
      </c>
      <c r="Q1407">
        <v>9418000</v>
      </c>
      <c r="R1407" t="s">
        <v>1543</v>
      </c>
    </row>
    <row r="1408" spans="1:18">
      <c r="A1408">
        <v>103</v>
      </c>
      <c r="B1408">
        <f>VLOOKUP(A1408,year_congress_lookup!$A$1:$B$10,2)</f>
        <v>1994</v>
      </c>
      <c r="C1408">
        <v>14822</v>
      </c>
      <c r="D1408" s="1" t="s">
        <v>1795</v>
      </c>
      <c r="E1408" t="s">
        <v>82</v>
      </c>
      <c r="F1408" t="str">
        <f>VLOOKUP(E1408&amp;"*",state_latlong_lookup!$A$1:$D$56,2,FALSE)</f>
        <v>TX</v>
      </c>
      <c r="G1408" t="str">
        <f>VLOOKUP(E1408&amp;"*",state_latlong_lookup!$A$1:$D$56,1,FALSE)</f>
        <v>TEXAS</v>
      </c>
      <c r="H1408" t="str">
        <f t="shared" si="43"/>
        <v>103_TX_08</v>
      </c>
      <c r="I1408">
        <f>IF(B1408=2012,IF(D1408="00",K1408,VLOOKUP(H1408,district_latlong_lookup!$A$1:$F$439,5,FALSE)),0)</f>
        <v>0</v>
      </c>
      <c r="J1408">
        <f>IF(B1408=2012,IF(D1408="00",L1408,VLOOKUP(H1408,district_latlong_lookup!$A$1:$F$439,6,FALSE)),0)</f>
        <v>0</v>
      </c>
      <c r="K1408">
        <f>VLOOKUP(E1408&amp;"*",state_latlong_lookup!$A$1:$D$56,3,FALSE)</f>
        <v>31.106000000000002</v>
      </c>
      <c r="L1408">
        <f>VLOOKUP(E1408&amp;"*",state_latlong_lookup!$A$1:$D$56,4,FALSE)</f>
        <v>-97.647499999999994</v>
      </c>
      <c r="M1408">
        <v>200</v>
      </c>
      <c r="N1408" t="str">
        <f t="shared" si="42"/>
        <v>Republican</v>
      </c>
      <c r="O1408" t="s">
        <v>714</v>
      </c>
      <c r="P1408">
        <v>0.57099999999999995</v>
      </c>
      <c r="Q1408">
        <v>9418000</v>
      </c>
      <c r="R1408" t="s">
        <v>1544</v>
      </c>
    </row>
    <row r="1409" spans="1:18">
      <c r="A1409">
        <v>103</v>
      </c>
      <c r="B1409">
        <f>VLOOKUP(A1409,year_congress_lookup!$A$1:$B$10,2)</f>
        <v>1994</v>
      </c>
      <c r="C1409">
        <v>1077</v>
      </c>
      <c r="D1409" s="1" t="s">
        <v>1796</v>
      </c>
      <c r="E1409" t="s">
        <v>82</v>
      </c>
      <c r="F1409" t="str">
        <f>VLOOKUP(E1409&amp;"*",state_latlong_lookup!$A$1:$D$56,2,FALSE)</f>
        <v>TX</v>
      </c>
      <c r="G1409" t="str">
        <f>VLOOKUP(E1409&amp;"*",state_latlong_lookup!$A$1:$D$56,1,FALSE)</f>
        <v>TEXAS</v>
      </c>
      <c r="H1409" t="str">
        <f t="shared" si="43"/>
        <v>103_TX_09</v>
      </c>
      <c r="I1409">
        <f>IF(B1409=2012,IF(D1409="00",K1409,VLOOKUP(H1409,district_latlong_lookup!$A$1:$F$439,5,FALSE)),0)</f>
        <v>0</v>
      </c>
      <c r="J1409">
        <f>IF(B1409=2012,IF(D1409="00",L1409,VLOOKUP(H1409,district_latlong_lookup!$A$1:$F$439,6,FALSE)),0)</f>
        <v>0</v>
      </c>
      <c r="K1409">
        <f>VLOOKUP(E1409&amp;"*",state_latlong_lookup!$A$1:$D$56,3,FALSE)</f>
        <v>31.106000000000002</v>
      </c>
      <c r="L1409">
        <f>VLOOKUP(E1409&amp;"*",state_latlong_lookup!$A$1:$D$56,4,FALSE)</f>
        <v>-97.647499999999994</v>
      </c>
      <c r="M1409">
        <v>100</v>
      </c>
      <c r="N1409" t="str">
        <f t="shared" si="42"/>
        <v>Democrat</v>
      </c>
      <c r="O1409" t="s">
        <v>177</v>
      </c>
      <c r="P1409">
        <v>-0.44</v>
      </c>
      <c r="Q1409">
        <v>6727000</v>
      </c>
      <c r="R1409" t="s">
        <v>1545</v>
      </c>
    </row>
    <row r="1410" spans="1:18">
      <c r="A1410">
        <v>103</v>
      </c>
      <c r="B1410">
        <f>VLOOKUP(A1410,year_congress_lookup!$A$1:$B$10,2)</f>
        <v>1994</v>
      </c>
      <c r="C1410">
        <v>10614</v>
      </c>
      <c r="D1410" s="1" t="s">
        <v>1797</v>
      </c>
      <c r="E1410" t="s">
        <v>82</v>
      </c>
      <c r="F1410" t="str">
        <f>VLOOKUP(E1410&amp;"*",state_latlong_lookup!$A$1:$D$56,2,FALSE)</f>
        <v>TX</v>
      </c>
      <c r="G1410" t="str">
        <f>VLOOKUP(E1410&amp;"*",state_latlong_lookup!$A$1:$D$56,1,FALSE)</f>
        <v>TEXAS</v>
      </c>
      <c r="H1410" t="str">
        <f t="shared" si="43"/>
        <v>103_TX_10</v>
      </c>
      <c r="I1410">
        <f>IF(B1410=2012,IF(D1410="00",K1410,VLOOKUP(H1410,district_latlong_lookup!$A$1:$F$439,5,FALSE)),0)</f>
        <v>0</v>
      </c>
      <c r="J1410">
        <f>IF(B1410=2012,IF(D1410="00",L1410,VLOOKUP(H1410,district_latlong_lookup!$A$1:$F$439,6,FALSE)),0)</f>
        <v>0</v>
      </c>
      <c r="K1410">
        <f>VLOOKUP(E1410&amp;"*",state_latlong_lookup!$A$1:$D$56,3,FALSE)</f>
        <v>31.106000000000002</v>
      </c>
      <c r="L1410">
        <f>VLOOKUP(E1410&amp;"*",state_latlong_lookup!$A$1:$D$56,4,FALSE)</f>
        <v>-97.647499999999994</v>
      </c>
      <c r="M1410">
        <v>100</v>
      </c>
      <c r="N1410" t="str">
        <f t="shared" ref="N1410:N1473" si="44">IF(M1410=100,"Democrat",IF(M1410=200,"Republican",IF(M1410=328,"Independent")))</f>
        <v>Democrat</v>
      </c>
      <c r="O1410" t="s">
        <v>715</v>
      </c>
      <c r="P1410">
        <v>-0.252</v>
      </c>
      <c r="Q1410">
        <v>2423000</v>
      </c>
      <c r="R1410" t="s">
        <v>1546</v>
      </c>
    </row>
    <row r="1411" spans="1:18">
      <c r="A1411">
        <v>103</v>
      </c>
      <c r="B1411">
        <f>VLOOKUP(A1411,year_congress_lookup!$A$1:$B$10,2)</f>
        <v>1994</v>
      </c>
      <c r="C1411">
        <v>29144</v>
      </c>
      <c r="D1411" s="1" t="s">
        <v>1798</v>
      </c>
      <c r="E1411" t="s">
        <v>82</v>
      </c>
      <c r="F1411" t="str">
        <f>VLOOKUP(E1411&amp;"*",state_latlong_lookup!$A$1:$D$56,2,FALSE)</f>
        <v>TX</v>
      </c>
      <c r="G1411" t="str">
        <f>VLOOKUP(E1411&amp;"*",state_latlong_lookup!$A$1:$D$56,1,FALSE)</f>
        <v>TEXAS</v>
      </c>
      <c r="H1411" t="str">
        <f t="shared" ref="H1411:H1474" si="45">CONCATENATE(A1411,"_",F1411,"_",D1411)</f>
        <v>103_TX_11</v>
      </c>
      <c r="I1411">
        <f>IF(B1411=2012,IF(D1411="00",K1411,VLOOKUP(H1411,district_latlong_lookup!$A$1:$F$439,5,FALSE)),0)</f>
        <v>0</v>
      </c>
      <c r="J1411">
        <f>IF(B1411=2012,IF(D1411="00",L1411,VLOOKUP(H1411,district_latlong_lookup!$A$1:$F$439,6,FALSE)),0)</f>
        <v>0</v>
      </c>
      <c r="K1411">
        <f>VLOOKUP(E1411&amp;"*",state_latlong_lookup!$A$1:$D$56,3,FALSE)</f>
        <v>31.106000000000002</v>
      </c>
      <c r="L1411">
        <f>VLOOKUP(E1411&amp;"*",state_latlong_lookup!$A$1:$D$56,4,FALSE)</f>
        <v>-97.647499999999994</v>
      </c>
      <c r="M1411">
        <v>100</v>
      </c>
      <c r="N1411" t="str">
        <f t="shared" si="44"/>
        <v>Democrat</v>
      </c>
      <c r="O1411" t="s">
        <v>716</v>
      </c>
      <c r="P1411">
        <v>-0.217</v>
      </c>
      <c r="Q1411">
        <v>3319000</v>
      </c>
      <c r="R1411" t="s">
        <v>1547</v>
      </c>
    </row>
    <row r="1412" spans="1:18">
      <c r="A1412">
        <v>103</v>
      </c>
      <c r="B1412">
        <f>VLOOKUP(A1412,year_congress_lookup!$A$1:$B$10,2)</f>
        <v>1994</v>
      </c>
      <c r="C1412">
        <v>15636</v>
      </c>
      <c r="D1412" s="1" t="s">
        <v>1799</v>
      </c>
      <c r="E1412" t="s">
        <v>82</v>
      </c>
      <c r="F1412" t="str">
        <f>VLOOKUP(E1412&amp;"*",state_latlong_lookup!$A$1:$D$56,2,FALSE)</f>
        <v>TX</v>
      </c>
      <c r="G1412" t="str">
        <f>VLOOKUP(E1412&amp;"*",state_latlong_lookup!$A$1:$D$56,1,FALSE)</f>
        <v>TEXAS</v>
      </c>
      <c r="H1412" t="str">
        <f t="shared" si="45"/>
        <v>103_TX_12</v>
      </c>
      <c r="I1412">
        <f>IF(B1412=2012,IF(D1412="00",K1412,VLOOKUP(H1412,district_latlong_lookup!$A$1:$F$439,5,FALSE)),0)</f>
        <v>0</v>
      </c>
      <c r="J1412">
        <f>IF(B1412=2012,IF(D1412="00",L1412,VLOOKUP(H1412,district_latlong_lookup!$A$1:$F$439,6,FALSE)),0)</f>
        <v>0</v>
      </c>
      <c r="K1412">
        <f>VLOOKUP(E1412&amp;"*",state_latlong_lookup!$A$1:$D$56,3,FALSE)</f>
        <v>31.106000000000002</v>
      </c>
      <c r="L1412">
        <f>VLOOKUP(E1412&amp;"*",state_latlong_lookup!$A$1:$D$56,4,FALSE)</f>
        <v>-97.647499999999994</v>
      </c>
      <c r="M1412">
        <v>100</v>
      </c>
      <c r="N1412" t="str">
        <f t="shared" si="44"/>
        <v>Democrat</v>
      </c>
      <c r="O1412" t="s">
        <v>717</v>
      </c>
      <c r="P1412">
        <v>-3.6999999999999998E-2</v>
      </c>
      <c r="Q1412">
        <v>0</v>
      </c>
      <c r="R1412" t="s">
        <v>1548</v>
      </c>
    </row>
    <row r="1413" spans="1:18">
      <c r="A1413">
        <v>103</v>
      </c>
      <c r="B1413">
        <f>VLOOKUP(A1413,year_congress_lookup!$A$1:$B$10,2)</f>
        <v>1994</v>
      </c>
      <c r="C1413">
        <v>15623</v>
      </c>
      <c r="D1413" s="1" t="s">
        <v>1800</v>
      </c>
      <c r="E1413" t="s">
        <v>82</v>
      </c>
      <c r="F1413" t="str">
        <f>VLOOKUP(E1413&amp;"*",state_latlong_lookup!$A$1:$D$56,2,FALSE)</f>
        <v>TX</v>
      </c>
      <c r="G1413" t="str">
        <f>VLOOKUP(E1413&amp;"*",state_latlong_lookup!$A$1:$D$56,1,FALSE)</f>
        <v>TEXAS</v>
      </c>
      <c r="H1413" t="str">
        <f t="shared" si="45"/>
        <v>103_TX_13</v>
      </c>
      <c r="I1413">
        <f>IF(B1413=2012,IF(D1413="00",K1413,VLOOKUP(H1413,district_latlong_lookup!$A$1:$F$439,5,FALSE)),0)</f>
        <v>0</v>
      </c>
      <c r="J1413">
        <f>IF(B1413=2012,IF(D1413="00",L1413,VLOOKUP(H1413,district_latlong_lookup!$A$1:$F$439,6,FALSE)),0)</f>
        <v>0</v>
      </c>
      <c r="K1413">
        <f>VLOOKUP(E1413&amp;"*",state_latlong_lookup!$A$1:$D$56,3,FALSE)</f>
        <v>31.106000000000002</v>
      </c>
      <c r="L1413">
        <f>VLOOKUP(E1413&amp;"*",state_latlong_lookup!$A$1:$D$56,4,FALSE)</f>
        <v>-97.647499999999994</v>
      </c>
      <c r="M1413">
        <v>100</v>
      </c>
      <c r="N1413" t="str">
        <f t="shared" si="44"/>
        <v>Democrat</v>
      </c>
      <c r="O1413" t="s">
        <v>718</v>
      </c>
      <c r="P1413">
        <v>-7.3999999999999996E-2</v>
      </c>
      <c r="Q1413">
        <v>653000</v>
      </c>
      <c r="R1413" t="s">
        <v>1549</v>
      </c>
    </row>
    <row r="1414" spans="1:18">
      <c r="A1414">
        <v>103</v>
      </c>
      <c r="B1414">
        <f>VLOOKUP(A1414,year_congress_lookup!$A$1:$B$10,2)</f>
        <v>1994</v>
      </c>
      <c r="C1414">
        <v>15611</v>
      </c>
      <c r="D1414" s="1" t="s">
        <v>1801</v>
      </c>
      <c r="E1414" t="s">
        <v>82</v>
      </c>
      <c r="F1414" t="str">
        <f>VLOOKUP(E1414&amp;"*",state_latlong_lookup!$A$1:$D$56,2,FALSE)</f>
        <v>TX</v>
      </c>
      <c r="G1414" t="str">
        <f>VLOOKUP(E1414&amp;"*",state_latlong_lookup!$A$1:$D$56,1,FALSE)</f>
        <v>TEXAS</v>
      </c>
      <c r="H1414" t="str">
        <f t="shared" si="45"/>
        <v>103_TX_14</v>
      </c>
      <c r="I1414">
        <f>IF(B1414=2012,IF(D1414="00",K1414,VLOOKUP(H1414,district_latlong_lookup!$A$1:$F$439,5,FALSE)),0)</f>
        <v>0</v>
      </c>
      <c r="J1414">
        <f>IF(B1414=2012,IF(D1414="00",L1414,VLOOKUP(H1414,district_latlong_lookup!$A$1:$F$439,6,FALSE)),0)</f>
        <v>0</v>
      </c>
      <c r="K1414">
        <f>VLOOKUP(E1414&amp;"*",state_latlong_lookup!$A$1:$D$56,3,FALSE)</f>
        <v>31.106000000000002</v>
      </c>
      <c r="L1414">
        <f>VLOOKUP(E1414&amp;"*",state_latlong_lookup!$A$1:$D$56,4,FALSE)</f>
        <v>-97.647499999999994</v>
      </c>
      <c r="M1414">
        <v>100</v>
      </c>
      <c r="N1414" t="str">
        <f t="shared" si="44"/>
        <v>Democrat</v>
      </c>
      <c r="O1414" t="s">
        <v>719</v>
      </c>
      <c r="P1414">
        <v>-0.10199999999999999</v>
      </c>
      <c r="Q1414">
        <v>1650000</v>
      </c>
      <c r="R1414" t="s">
        <v>1550</v>
      </c>
    </row>
    <row r="1415" spans="1:18">
      <c r="A1415">
        <v>103</v>
      </c>
      <c r="B1415">
        <f>VLOOKUP(A1415,year_congress_lookup!$A$1:$B$10,2)</f>
        <v>1994</v>
      </c>
      <c r="C1415">
        <v>10716</v>
      </c>
      <c r="D1415" s="1" t="s">
        <v>1802</v>
      </c>
      <c r="E1415" t="s">
        <v>82</v>
      </c>
      <c r="F1415" t="str">
        <f>VLOOKUP(E1415&amp;"*",state_latlong_lookup!$A$1:$D$56,2,FALSE)</f>
        <v>TX</v>
      </c>
      <c r="G1415" t="str">
        <f>VLOOKUP(E1415&amp;"*",state_latlong_lookup!$A$1:$D$56,1,FALSE)</f>
        <v>TEXAS</v>
      </c>
      <c r="H1415" t="str">
        <f t="shared" si="45"/>
        <v>103_TX_15</v>
      </c>
      <c r="I1415">
        <f>IF(B1415=2012,IF(D1415="00",K1415,VLOOKUP(H1415,district_latlong_lookup!$A$1:$F$439,5,FALSE)),0)</f>
        <v>0</v>
      </c>
      <c r="J1415">
        <f>IF(B1415=2012,IF(D1415="00",L1415,VLOOKUP(H1415,district_latlong_lookup!$A$1:$F$439,6,FALSE)),0)</f>
        <v>0</v>
      </c>
      <c r="K1415">
        <f>VLOOKUP(E1415&amp;"*",state_latlong_lookup!$A$1:$D$56,3,FALSE)</f>
        <v>31.106000000000002</v>
      </c>
      <c r="L1415">
        <f>VLOOKUP(E1415&amp;"*",state_latlong_lookup!$A$1:$D$56,4,FALSE)</f>
        <v>-97.647499999999994</v>
      </c>
      <c r="M1415">
        <v>100</v>
      </c>
      <c r="N1415" t="str">
        <f t="shared" si="44"/>
        <v>Democrat</v>
      </c>
      <c r="O1415" t="s">
        <v>720</v>
      </c>
      <c r="P1415">
        <v>-0.28699999999999998</v>
      </c>
      <c r="Q1415">
        <v>1511000</v>
      </c>
      <c r="R1415" t="s">
        <v>1551</v>
      </c>
    </row>
    <row r="1416" spans="1:18">
      <c r="A1416">
        <v>103</v>
      </c>
      <c r="B1416">
        <f>VLOOKUP(A1416,year_congress_lookup!$A$1:$B$10,2)</f>
        <v>1994</v>
      </c>
      <c r="C1416">
        <v>15018</v>
      </c>
      <c r="D1416" s="1" t="s">
        <v>1803</v>
      </c>
      <c r="E1416" t="s">
        <v>82</v>
      </c>
      <c r="F1416" t="str">
        <f>VLOOKUP(E1416&amp;"*",state_latlong_lookup!$A$1:$D$56,2,FALSE)</f>
        <v>TX</v>
      </c>
      <c r="G1416" t="str">
        <f>VLOOKUP(E1416&amp;"*",state_latlong_lookup!$A$1:$D$56,1,FALSE)</f>
        <v>TEXAS</v>
      </c>
      <c r="H1416" t="str">
        <f t="shared" si="45"/>
        <v>103_TX_16</v>
      </c>
      <c r="I1416">
        <f>IF(B1416=2012,IF(D1416="00",K1416,VLOOKUP(H1416,district_latlong_lookup!$A$1:$F$439,5,FALSE)),0)</f>
        <v>0</v>
      </c>
      <c r="J1416">
        <f>IF(B1416=2012,IF(D1416="00",L1416,VLOOKUP(H1416,district_latlong_lookup!$A$1:$F$439,6,FALSE)),0)</f>
        <v>0</v>
      </c>
      <c r="K1416">
        <f>VLOOKUP(E1416&amp;"*",state_latlong_lookup!$A$1:$D$56,3,FALSE)</f>
        <v>31.106000000000002</v>
      </c>
      <c r="L1416">
        <f>VLOOKUP(E1416&amp;"*",state_latlong_lookup!$A$1:$D$56,4,FALSE)</f>
        <v>-97.647499999999994</v>
      </c>
      <c r="M1416">
        <v>100</v>
      </c>
      <c r="N1416" t="str">
        <f t="shared" si="44"/>
        <v>Democrat</v>
      </c>
      <c r="O1416" t="s">
        <v>721</v>
      </c>
      <c r="P1416">
        <v>-0.443</v>
      </c>
      <c r="Q1416">
        <v>1596000</v>
      </c>
    </row>
    <row r="1417" spans="1:18">
      <c r="A1417">
        <v>103</v>
      </c>
      <c r="B1417">
        <f>VLOOKUP(A1417,year_congress_lookup!$A$1:$B$10,2)</f>
        <v>1994</v>
      </c>
      <c r="C1417">
        <v>14664</v>
      </c>
      <c r="D1417" s="1" t="s">
        <v>1804</v>
      </c>
      <c r="E1417" t="s">
        <v>82</v>
      </c>
      <c r="F1417" t="str">
        <f>VLOOKUP(E1417&amp;"*",state_latlong_lookup!$A$1:$D$56,2,FALSE)</f>
        <v>TX</v>
      </c>
      <c r="G1417" t="str">
        <f>VLOOKUP(E1417&amp;"*",state_latlong_lookup!$A$1:$D$56,1,FALSE)</f>
        <v>TEXAS</v>
      </c>
      <c r="H1417" t="str">
        <f t="shared" si="45"/>
        <v>103_TX_17</v>
      </c>
      <c r="I1417">
        <f>IF(B1417=2012,IF(D1417="00",K1417,VLOOKUP(H1417,district_latlong_lookup!$A$1:$F$439,5,FALSE)),0)</f>
        <v>0</v>
      </c>
      <c r="J1417">
        <f>IF(B1417=2012,IF(D1417="00",L1417,VLOOKUP(H1417,district_latlong_lookup!$A$1:$F$439,6,FALSE)),0)</f>
        <v>0</v>
      </c>
      <c r="K1417">
        <f>VLOOKUP(E1417&amp;"*",state_latlong_lookup!$A$1:$D$56,3,FALSE)</f>
        <v>31.106000000000002</v>
      </c>
      <c r="L1417">
        <f>VLOOKUP(E1417&amp;"*",state_latlong_lookup!$A$1:$D$56,4,FALSE)</f>
        <v>-97.647499999999994</v>
      </c>
      <c r="M1417">
        <v>100</v>
      </c>
      <c r="N1417" t="str">
        <f t="shared" si="44"/>
        <v>Democrat</v>
      </c>
      <c r="O1417" t="s">
        <v>722</v>
      </c>
      <c r="P1417">
        <v>6.0000000000000001E-3</v>
      </c>
      <c r="Q1417">
        <v>935000</v>
      </c>
      <c r="R1417" t="s">
        <v>1552</v>
      </c>
    </row>
    <row r="1418" spans="1:18">
      <c r="A1418">
        <v>103</v>
      </c>
      <c r="B1418">
        <f>VLOOKUP(A1418,year_congress_lookup!$A$1:$B$10,2)</f>
        <v>1994</v>
      </c>
      <c r="C1418">
        <v>29145</v>
      </c>
      <c r="D1418" s="1" t="s">
        <v>1805</v>
      </c>
      <c r="E1418" t="s">
        <v>82</v>
      </c>
      <c r="F1418" t="str">
        <f>VLOOKUP(E1418&amp;"*",state_latlong_lookup!$A$1:$D$56,2,FALSE)</f>
        <v>TX</v>
      </c>
      <c r="G1418" t="str">
        <f>VLOOKUP(E1418&amp;"*",state_latlong_lookup!$A$1:$D$56,1,FALSE)</f>
        <v>TEXAS</v>
      </c>
      <c r="H1418" t="str">
        <f t="shared" si="45"/>
        <v>103_TX_18</v>
      </c>
      <c r="I1418">
        <f>IF(B1418=2012,IF(D1418="00",K1418,VLOOKUP(H1418,district_latlong_lookup!$A$1:$F$439,5,FALSE)),0)</f>
        <v>0</v>
      </c>
      <c r="J1418">
        <f>IF(B1418=2012,IF(D1418="00",L1418,VLOOKUP(H1418,district_latlong_lookup!$A$1:$F$439,6,FALSE)),0)</f>
        <v>0</v>
      </c>
      <c r="K1418">
        <f>VLOOKUP(E1418&amp;"*",state_latlong_lookup!$A$1:$D$56,3,FALSE)</f>
        <v>31.106000000000002</v>
      </c>
      <c r="L1418">
        <f>VLOOKUP(E1418&amp;"*",state_latlong_lookup!$A$1:$D$56,4,FALSE)</f>
        <v>-97.647499999999994</v>
      </c>
      <c r="M1418">
        <v>100</v>
      </c>
      <c r="N1418" t="str">
        <f t="shared" si="44"/>
        <v>Democrat</v>
      </c>
      <c r="O1418" t="s">
        <v>723</v>
      </c>
      <c r="P1418">
        <v>-0.751</v>
      </c>
      <c r="Q1418">
        <v>0</v>
      </c>
      <c r="R1418" t="s">
        <v>1553</v>
      </c>
    </row>
    <row r="1419" spans="1:18">
      <c r="A1419">
        <v>103</v>
      </c>
      <c r="B1419">
        <f>VLOOKUP(A1419,year_congress_lookup!$A$1:$B$10,2)</f>
        <v>1994</v>
      </c>
      <c r="C1419">
        <v>15093</v>
      </c>
      <c r="D1419" s="1" t="s">
        <v>1806</v>
      </c>
      <c r="E1419" t="s">
        <v>82</v>
      </c>
      <c r="F1419" t="str">
        <f>VLOOKUP(E1419&amp;"*",state_latlong_lookup!$A$1:$D$56,2,FALSE)</f>
        <v>TX</v>
      </c>
      <c r="G1419" t="str">
        <f>VLOOKUP(E1419&amp;"*",state_latlong_lookup!$A$1:$D$56,1,FALSE)</f>
        <v>TEXAS</v>
      </c>
      <c r="H1419" t="str">
        <f t="shared" si="45"/>
        <v>103_TX_19</v>
      </c>
      <c r="I1419">
        <f>IF(B1419=2012,IF(D1419="00",K1419,VLOOKUP(H1419,district_latlong_lookup!$A$1:$F$439,5,FALSE)),0)</f>
        <v>0</v>
      </c>
      <c r="J1419">
        <f>IF(B1419=2012,IF(D1419="00",L1419,VLOOKUP(H1419,district_latlong_lookup!$A$1:$F$439,6,FALSE)),0)</f>
        <v>0</v>
      </c>
      <c r="K1419">
        <f>VLOOKUP(E1419&amp;"*",state_latlong_lookup!$A$1:$D$56,3,FALSE)</f>
        <v>31.106000000000002</v>
      </c>
      <c r="L1419">
        <f>VLOOKUP(E1419&amp;"*",state_latlong_lookup!$A$1:$D$56,4,FALSE)</f>
        <v>-97.647499999999994</v>
      </c>
      <c r="M1419">
        <v>200</v>
      </c>
      <c r="N1419" t="str">
        <f t="shared" si="44"/>
        <v>Republican</v>
      </c>
      <c r="O1419" t="s">
        <v>724</v>
      </c>
      <c r="P1419">
        <v>0.46700000000000003</v>
      </c>
      <c r="Q1419">
        <v>0</v>
      </c>
      <c r="R1419" t="s">
        <v>1554</v>
      </c>
    </row>
    <row r="1420" spans="1:18">
      <c r="A1420">
        <v>103</v>
      </c>
      <c r="B1420">
        <f>VLOOKUP(A1420,year_congress_lookup!$A$1:$B$10,2)</f>
        <v>1994</v>
      </c>
      <c r="C1420">
        <v>10520</v>
      </c>
      <c r="D1420" s="1" t="s">
        <v>1807</v>
      </c>
      <c r="E1420" t="s">
        <v>82</v>
      </c>
      <c r="F1420" t="str">
        <f>VLOOKUP(E1420&amp;"*",state_latlong_lookup!$A$1:$D$56,2,FALSE)</f>
        <v>TX</v>
      </c>
      <c r="G1420" t="str">
        <f>VLOOKUP(E1420&amp;"*",state_latlong_lookup!$A$1:$D$56,1,FALSE)</f>
        <v>TEXAS</v>
      </c>
      <c r="H1420" t="str">
        <f t="shared" si="45"/>
        <v>103_TX_20</v>
      </c>
      <c r="I1420">
        <f>IF(B1420=2012,IF(D1420="00",K1420,VLOOKUP(H1420,district_latlong_lookup!$A$1:$F$439,5,FALSE)),0)</f>
        <v>0</v>
      </c>
      <c r="J1420">
        <f>IF(B1420=2012,IF(D1420="00",L1420,VLOOKUP(H1420,district_latlong_lookup!$A$1:$F$439,6,FALSE)),0)</f>
        <v>0</v>
      </c>
      <c r="K1420">
        <f>VLOOKUP(E1420&amp;"*",state_latlong_lookup!$A$1:$D$56,3,FALSE)</f>
        <v>31.106000000000002</v>
      </c>
      <c r="L1420">
        <f>VLOOKUP(E1420&amp;"*",state_latlong_lookup!$A$1:$D$56,4,FALSE)</f>
        <v>-97.647499999999994</v>
      </c>
      <c r="M1420">
        <v>100</v>
      </c>
      <c r="N1420" t="str">
        <f t="shared" si="44"/>
        <v>Democrat</v>
      </c>
      <c r="O1420" t="s">
        <v>725</v>
      </c>
      <c r="P1420">
        <v>-0.47499999999999998</v>
      </c>
      <c r="Q1420">
        <v>1096000</v>
      </c>
      <c r="R1420" t="s">
        <v>1555</v>
      </c>
    </row>
    <row r="1421" spans="1:18">
      <c r="A1421">
        <v>103</v>
      </c>
      <c r="B1421">
        <f>VLOOKUP(A1421,year_congress_lookup!$A$1:$B$10,2)</f>
        <v>1994</v>
      </c>
      <c r="C1421">
        <v>15445</v>
      </c>
      <c r="D1421" s="1" t="s">
        <v>1808</v>
      </c>
      <c r="E1421" t="s">
        <v>82</v>
      </c>
      <c r="F1421" t="str">
        <f>VLOOKUP(E1421&amp;"*",state_latlong_lookup!$A$1:$D$56,2,FALSE)</f>
        <v>TX</v>
      </c>
      <c r="G1421" t="str">
        <f>VLOOKUP(E1421&amp;"*",state_latlong_lookup!$A$1:$D$56,1,FALSE)</f>
        <v>TEXAS</v>
      </c>
      <c r="H1421" t="str">
        <f t="shared" si="45"/>
        <v>103_TX_21</v>
      </c>
      <c r="I1421">
        <f>IF(B1421=2012,IF(D1421="00",K1421,VLOOKUP(H1421,district_latlong_lookup!$A$1:$F$439,5,FALSE)),0)</f>
        <v>0</v>
      </c>
      <c r="J1421">
        <f>IF(B1421=2012,IF(D1421="00",L1421,VLOOKUP(H1421,district_latlong_lookup!$A$1:$F$439,6,FALSE)),0)</f>
        <v>0</v>
      </c>
      <c r="K1421">
        <f>VLOOKUP(E1421&amp;"*",state_latlong_lookup!$A$1:$D$56,3,FALSE)</f>
        <v>31.106000000000002</v>
      </c>
      <c r="L1421">
        <f>VLOOKUP(E1421&amp;"*",state_latlong_lookup!$A$1:$D$56,4,FALSE)</f>
        <v>-97.647499999999994</v>
      </c>
      <c r="M1421">
        <v>200</v>
      </c>
      <c r="N1421" t="str">
        <f t="shared" si="44"/>
        <v>Republican</v>
      </c>
      <c r="O1421" t="s">
        <v>726</v>
      </c>
      <c r="P1421">
        <v>0.46600000000000003</v>
      </c>
      <c r="Q1421">
        <v>1439000</v>
      </c>
      <c r="R1421" t="s">
        <v>1556</v>
      </c>
    </row>
    <row r="1422" spans="1:18">
      <c r="A1422">
        <v>103</v>
      </c>
      <c r="B1422">
        <f>VLOOKUP(A1422,year_congress_lookup!$A$1:$B$10,2)</f>
        <v>1994</v>
      </c>
      <c r="C1422">
        <v>15094</v>
      </c>
      <c r="D1422" s="1" t="s">
        <v>1809</v>
      </c>
      <c r="E1422" t="s">
        <v>82</v>
      </c>
      <c r="F1422" t="str">
        <f>VLOOKUP(E1422&amp;"*",state_latlong_lookup!$A$1:$D$56,2,FALSE)</f>
        <v>TX</v>
      </c>
      <c r="G1422" t="str">
        <f>VLOOKUP(E1422&amp;"*",state_latlong_lookup!$A$1:$D$56,1,FALSE)</f>
        <v>TEXAS</v>
      </c>
      <c r="H1422" t="str">
        <f t="shared" si="45"/>
        <v>103_TX_22</v>
      </c>
      <c r="I1422">
        <f>IF(B1422=2012,IF(D1422="00",K1422,VLOOKUP(H1422,district_latlong_lookup!$A$1:$F$439,5,FALSE)),0)</f>
        <v>0</v>
      </c>
      <c r="J1422">
        <f>IF(B1422=2012,IF(D1422="00",L1422,VLOOKUP(H1422,district_latlong_lookup!$A$1:$F$439,6,FALSE)),0)</f>
        <v>0</v>
      </c>
      <c r="K1422">
        <f>VLOOKUP(E1422&amp;"*",state_latlong_lookup!$A$1:$D$56,3,FALSE)</f>
        <v>31.106000000000002</v>
      </c>
      <c r="L1422">
        <f>VLOOKUP(E1422&amp;"*",state_latlong_lookup!$A$1:$D$56,4,FALSE)</f>
        <v>-97.647499999999994</v>
      </c>
      <c r="M1422">
        <v>200</v>
      </c>
      <c r="N1422" t="str">
        <f t="shared" si="44"/>
        <v>Republican</v>
      </c>
      <c r="O1422" t="s">
        <v>727</v>
      </c>
      <c r="P1422">
        <v>0.63900000000000001</v>
      </c>
      <c r="Q1422">
        <v>590000</v>
      </c>
    </row>
    <row r="1423" spans="1:18">
      <c r="A1423">
        <v>103</v>
      </c>
      <c r="B1423">
        <f>VLOOKUP(A1423,year_congress_lookup!$A$1:$B$10,2)</f>
        <v>1994</v>
      </c>
      <c r="C1423">
        <v>39302</v>
      </c>
      <c r="D1423" s="1" t="s">
        <v>1810</v>
      </c>
      <c r="E1423" t="s">
        <v>82</v>
      </c>
      <c r="F1423" t="str">
        <f>VLOOKUP(E1423&amp;"*",state_latlong_lookup!$A$1:$D$56,2,FALSE)</f>
        <v>TX</v>
      </c>
      <c r="G1423" t="str">
        <f>VLOOKUP(E1423&amp;"*",state_latlong_lookup!$A$1:$D$56,1,FALSE)</f>
        <v>TEXAS</v>
      </c>
      <c r="H1423" t="str">
        <f t="shared" si="45"/>
        <v>103_TX_23</v>
      </c>
      <c r="I1423">
        <f>IF(B1423=2012,IF(D1423="00",K1423,VLOOKUP(H1423,district_latlong_lookup!$A$1:$F$439,5,FALSE)),0)</f>
        <v>0</v>
      </c>
      <c r="J1423">
        <f>IF(B1423=2012,IF(D1423="00",L1423,VLOOKUP(H1423,district_latlong_lookup!$A$1:$F$439,6,FALSE)),0)</f>
        <v>0</v>
      </c>
      <c r="K1423">
        <f>VLOOKUP(E1423&amp;"*",state_latlong_lookup!$A$1:$D$56,3,FALSE)</f>
        <v>31.106000000000002</v>
      </c>
      <c r="L1423">
        <f>VLOOKUP(E1423&amp;"*",state_latlong_lookup!$A$1:$D$56,4,FALSE)</f>
        <v>-97.647499999999994</v>
      </c>
      <c r="M1423">
        <v>200</v>
      </c>
      <c r="N1423" t="str">
        <f t="shared" si="44"/>
        <v>Republican</v>
      </c>
      <c r="O1423" t="s">
        <v>728</v>
      </c>
      <c r="P1423">
        <v>0.42499999999999999</v>
      </c>
      <c r="Q1423">
        <v>2522000</v>
      </c>
    </row>
    <row r="1424" spans="1:18">
      <c r="A1424">
        <v>103</v>
      </c>
      <c r="B1424">
        <f>VLOOKUP(A1424,year_congress_lookup!$A$1:$B$10,2)</f>
        <v>1994</v>
      </c>
      <c r="C1424">
        <v>14626</v>
      </c>
      <c r="D1424" s="1" t="s">
        <v>1811</v>
      </c>
      <c r="E1424" t="s">
        <v>82</v>
      </c>
      <c r="F1424" t="str">
        <f>VLOOKUP(E1424&amp;"*",state_latlong_lookup!$A$1:$D$56,2,FALSE)</f>
        <v>TX</v>
      </c>
      <c r="G1424" t="str">
        <f>VLOOKUP(E1424&amp;"*",state_latlong_lookup!$A$1:$D$56,1,FALSE)</f>
        <v>TEXAS</v>
      </c>
      <c r="H1424" t="str">
        <f t="shared" si="45"/>
        <v>103_TX_24</v>
      </c>
      <c r="I1424">
        <f>IF(B1424=2012,IF(D1424="00",K1424,VLOOKUP(H1424,district_latlong_lookup!$A$1:$F$439,5,FALSE)),0)</f>
        <v>0</v>
      </c>
      <c r="J1424">
        <f>IF(B1424=2012,IF(D1424="00",L1424,VLOOKUP(H1424,district_latlong_lookup!$A$1:$F$439,6,FALSE)),0)</f>
        <v>0</v>
      </c>
      <c r="K1424">
        <f>VLOOKUP(E1424&amp;"*",state_latlong_lookup!$A$1:$D$56,3,FALSE)</f>
        <v>31.106000000000002</v>
      </c>
      <c r="L1424">
        <f>VLOOKUP(E1424&amp;"*",state_latlong_lookup!$A$1:$D$56,4,FALSE)</f>
        <v>-97.647499999999994</v>
      </c>
      <c r="M1424">
        <v>100</v>
      </c>
      <c r="N1424" t="str">
        <f t="shared" si="44"/>
        <v>Democrat</v>
      </c>
      <c r="O1424" t="s">
        <v>729</v>
      </c>
      <c r="P1424">
        <v>-0.30499999999999999</v>
      </c>
      <c r="Q1424">
        <v>0</v>
      </c>
      <c r="R1424" t="s">
        <v>1557</v>
      </c>
    </row>
    <row r="1425" spans="1:18">
      <c r="A1425">
        <v>103</v>
      </c>
      <c r="B1425">
        <f>VLOOKUP(A1425,year_congress_lookup!$A$1:$B$10,2)</f>
        <v>1994</v>
      </c>
      <c r="C1425">
        <v>15001</v>
      </c>
      <c r="D1425" s="1" t="s">
        <v>1812</v>
      </c>
      <c r="E1425" t="s">
        <v>82</v>
      </c>
      <c r="F1425" t="str">
        <f>VLOOKUP(E1425&amp;"*",state_latlong_lookup!$A$1:$D$56,2,FALSE)</f>
        <v>TX</v>
      </c>
      <c r="G1425" t="str">
        <f>VLOOKUP(E1425&amp;"*",state_latlong_lookup!$A$1:$D$56,1,FALSE)</f>
        <v>TEXAS</v>
      </c>
      <c r="H1425" t="str">
        <f t="shared" si="45"/>
        <v>103_TX_25</v>
      </c>
      <c r="I1425">
        <f>IF(B1425=2012,IF(D1425="00",K1425,VLOOKUP(H1425,district_latlong_lookup!$A$1:$F$439,5,FALSE)),0)</f>
        <v>0</v>
      </c>
      <c r="J1425">
        <f>IF(B1425=2012,IF(D1425="00",L1425,VLOOKUP(H1425,district_latlong_lookup!$A$1:$F$439,6,FALSE)),0)</f>
        <v>0</v>
      </c>
      <c r="K1425">
        <f>VLOOKUP(E1425&amp;"*",state_latlong_lookup!$A$1:$D$56,3,FALSE)</f>
        <v>31.106000000000002</v>
      </c>
      <c r="L1425">
        <f>VLOOKUP(E1425&amp;"*",state_latlong_lookup!$A$1:$D$56,4,FALSE)</f>
        <v>-97.647499999999994</v>
      </c>
      <c r="M1425">
        <v>100</v>
      </c>
      <c r="N1425" t="str">
        <f t="shared" si="44"/>
        <v>Democrat</v>
      </c>
      <c r="O1425" t="s">
        <v>730</v>
      </c>
      <c r="P1425">
        <v>-0.157</v>
      </c>
      <c r="Q1425">
        <v>344000</v>
      </c>
      <c r="R1425" t="s">
        <v>1558</v>
      </c>
    </row>
    <row r="1426" spans="1:18">
      <c r="A1426">
        <v>103</v>
      </c>
      <c r="B1426">
        <f>VLOOKUP(A1426,year_congress_lookup!$A$1:$B$10,2)</f>
        <v>1994</v>
      </c>
      <c r="C1426">
        <v>15125</v>
      </c>
      <c r="D1426" s="1" t="s">
        <v>1813</v>
      </c>
      <c r="E1426" t="s">
        <v>82</v>
      </c>
      <c r="F1426" t="str">
        <f>VLOOKUP(E1426&amp;"*",state_latlong_lookup!$A$1:$D$56,2,FALSE)</f>
        <v>TX</v>
      </c>
      <c r="G1426" t="str">
        <f>VLOOKUP(E1426&amp;"*",state_latlong_lookup!$A$1:$D$56,1,FALSE)</f>
        <v>TEXAS</v>
      </c>
      <c r="H1426" t="str">
        <f t="shared" si="45"/>
        <v>103_TX_26</v>
      </c>
      <c r="I1426">
        <f>IF(B1426=2012,IF(D1426="00",K1426,VLOOKUP(H1426,district_latlong_lookup!$A$1:$F$439,5,FALSE)),0)</f>
        <v>0</v>
      </c>
      <c r="J1426">
        <f>IF(B1426=2012,IF(D1426="00",L1426,VLOOKUP(H1426,district_latlong_lookup!$A$1:$F$439,6,FALSE)),0)</f>
        <v>0</v>
      </c>
      <c r="K1426">
        <f>VLOOKUP(E1426&amp;"*",state_latlong_lookup!$A$1:$D$56,3,FALSE)</f>
        <v>31.106000000000002</v>
      </c>
      <c r="L1426">
        <f>VLOOKUP(E1426&amp;"*",state_latlong_lookup!$A$1:$D$56,4,FALSE)</f>
        <v>-97.647499999999994</v>
      </c>
      <c r="M1426">
        <v>200</v>
      </c>
      <c r="N1426" t="str">
        <f t="shared" si="44"/>
        <v>Republican</v>
      </c>
      <c r="O1426" t="s">
        <v>731</v>
      </c>
      <c r="P1426">
        <v>0.67</v>
      </c>
      <c r="Q1426">
        <v>1578000</v>
      </c>
      <c r="R1426" t="s">
        <v>1559</v>
      </c>
    </row>
    <row r="1427" spans="1:18">
      <c r="A1427">
        <v>103</v>
      </c>
      <c r="B1427">
        <f>VLOOKUP(A1427,year_congress_lookup!$A$1:$B$10,2)</f>
        <v>1994</v>
      </c>
      <c r="C1427">
        <v>15049</v>
      </c>
      <c r="D1427" s="1" t="s">
        <v>1814</v>
      </c>
      <c r="E1427" t="s">
        <v>82</v>
      </c>
      <c r="F1427" t="str">
        <f>VLOOKUP(E1427&amp;"*",state_latlong_lookup!$A$1:$D$56,2,FALSE)</f>
        <v>TX</v>
      </c>
      <c r="G1427" t="str">
        <f>VLOOKUP(E1427&amp;"*",state_latlong_lookup!$A$1:$D$56,1,FALSE)</f>
        <v>TEXAS</v>
      </c>
      <c r="H1427" t="str">
        <f t="shared" si="45"/>
        <v>103_TX_27</v>
      </c>
      <c r="I1427">
        <f>IF(B1427=2012,IF(D1427="00",K1427,VLOOKUP(H1427,district_latlong_lookup!$A$1:$F$439,5,FALSE)),0)</f>
        <v>0</v>
      </c>
      <c r="J1427">
        <f>IF(B1427=2012,IF(D1427="00",L1427,VLOOKUP(H1427,district_latlong_lookup!$A$1:$F$439,6,FALSE)),0)</f>
        <v>0</v>
      </c>
      <c r="K1427">
        <f>VLOOKUP(E1427&amp;"*",state_latlong_lookup!$A$1:$D$56,3,FALSE)</f>
        <v>31.106000000000002</v>
      </c>
      <c r="L1427">
        <f>VLOOKUP(E1427&amp;"*",state_latlong_lookup!$A$1:$D$56,4,FALSE)</f>
        <v>-97.647499999999994</v>
      </c>
      <c r="M1427">
        <v>100</v>
      </c>
      <c r="N1427" t="str">
        <f t="shared" si="44"/>
        <v>Democrat</v>
      </c>
      <c r="O1427" t="s">
        <v>732</v>
      </c>
      <c r="P1427">
        <v>-0.25600000000000001</v>
      </c>
      <c r="Q1427">
        <v>1904000</v>
      </c>
      <c r="R1427" t="s">
        <v>1560</v>
      </c>
    </row>
    <row r="1428" spans="1:18">
      <c r="A1428">
        <v>103</v>
      </c>
      <c r="B1428">
        <f>VLOOKUP(A1428,year_congress_lookup!$A$1:$B$10,2)</f>
        <v>1994</v>
      </c>
      <c r="C1428">
        <v>39303</v>
      </c>
      <c r="D1428" s="1" t="s">
        <v>1815</v>
      </c>
      <c r="E1428" t="s">
        <v>82</v>
      </c>
      <c r="F1428" t="str">
        <f>VLOOKUP(E1428&amp;"*",state_latlong_lookup!$A$1:$D$56,2,FALSE)</f>
        <v>TX</v>
      </c>
      <c r="G1428" t="str">
        <f>VLOOKUP(E1428&amp;"*",state_latlong_lookup!$A$1:$D$56,1,FALSE)</f>
        <v>TEXAS</v>
      </c>
      <c r="H1428" t="str">
        <f t="shared" si="45"/>
        <v>103_TX_28</v>
      </c>
      <c r="I1428">
        <f>IF(B1428=2012,IF(D1428="00",K1428,VLOOKUP(H1428,district_latlong_lookup!$A$1:$F$439,5,FALSE)),0)</f>
        <v>0</v>
      </c>
      <c r="J1428">
        <f>IF(B1428=2012,IF(D1428="00",L1428,VLOOKUP(H1428,district_latlong_lookup!$A$1:$F$439,6,FALSE)),0)</f>
        <v>0</v>
      </c>
      <c r="K1428">
        <f>VLOOKUP(E1428&amp;"*",state_latlong_lookup!$A$1:$D$56,3,FALSE)</f>
        <v>31.106000000000002</v>
      </c>
      <c r="L1428">
        <f>VLOOKUP(E1428&amp;"*",state_latlong_lookup!$A$1:$D$56,4,FALSE)</f>
        <v>-97.647499999999994</v>
      </c>
      <c r="M1428">
        <v>100</v>
      </c>
      <c r="N1428" t="str">
        <f t="shared" si="44"/>
        <v>Democrat</v>
      </c>
      <c r="O1428" t="s">
        <v>733</v>
      </c>
      <c r="P1428">
        <v>-0.26500000000000001</v>
      </c>
      <c r="Q1428">
        <v>2264000</v>
      </c>
      <c r="R1428" t="s">
        <v>1561</v>
      </c>
    </row>
    <row r="1429" spans="1:18">
      <c r="A1429">
        <v>103</v>
      </c>
      <c r="B1429">
        <f>VLOOKUP(A1429,year_congress_lookup!$A$1:$B$10,2)</f>
        <v>1994</v>
      </c>
      <c r="C1429">
        <v>39304</v>
      </c>
      <c r="D1429" s="1" t="s">
        <v>1816</v>
      </c>
      <c r="E1429" t="s">
        <v>82</v>
      </c>
      <c r="F1429" t="str">
        <f>VLOOKUP(E1429&amp;"*",state_latlong_lookup!$A$1:$D$56,2,FALSE)</f>
        <v>TX</v>
      </c>
      <c r="G1429" t="str">
        <f>VLOOKUP(E1429&amp;"*",state_latlong_lookup!$A$1:$D$56,1,FALSE)</f>
        <v>TEXAS</v>
      </c>
      <c r="H1429" t="str">
        <f t="shared" si="45"/>
        <v>103_TX_29</v>
      </c>
      <c r="I1429">
        <f>IF(B1429=2012,IF(D1429="00",K1429,VLOOKUP(H1429,district_latlong_lookup!$A$1:$F$439,5,FALSE)),0)</f>
        <v>0</v>
      </c>
      <c r="J1429">
        <f>IF(B1429=2012,IF(D1429="00",L1429,VLOOKUP(H1429,district_latlong_lookup!$A$1:$F$439,6,FALSE)),0)</f>
        <v>0</v>
      </c>
      <c r="K1429">
        <f>VLOOKUP(E1429&amp;"*",state_latlong_lookup!$A$1:$D$56,3,FALSE)</f>
        <v>31.106000000000002</v>
      </c>
      <c r="L1429">
        <f>VLOOKUP(E1429&amp;"*",state_latlong_lookup!$A$1:$D$56,4,FALSE)</f>
        <v>-97.647499999999994</v>
      </c>
      <c r="M1429">
        <v>100</v>
      </c>
      <c r="N1429" t="str">
        <f t="shared" si="44"/>
        <v>Democrat</v>
      </c>
      <c r="O1429" t="s">
        <v>734</v>
      </c>
      <c r="P1429">
        <v>-0.32</v>
      </c>
      <c r="Q1429">
        <v>909000</v>
      </c>
      <c r="R1429" t="s">
        <v>1562</v>
      </c>
    </row>
    <row r="1430" spans="1:18">
      <c r="A1430">
        <v>103</v>
      </c>
      <c r="B1430">
        <f>VLOOKUP(A1430,year_congress_lookup!$A$1:$B$10,2)</f>
        <v>1994</v>
      </c>
      <c r="C1430">
        <v>39305</v>
      </c>
      <c r="D1430" s="1" t="s">
        <v>1817</v>
      </c>
      <c r="E1430" t="s">
        <v>82</v>
      </c>
      <c r="F1430" t="str">
        <f>VLOOKUP(E1430&amp;"*",state_latlong_lookup!$A$1:$D$56,2,FALSE)</f>
        <v>TX</v>
      </c>
      <c r="G1430" t="str">
        <f>VLOOKUP(E1430&amp;"*",state_latlong_lookup!$A$1:$D$56,1,FALSE)</f>
        <v>TEXAS</v>
      </c>
      <c r="H1430" t="str">
        <f t="shared" si="45"/>
        <v>103_TX_30</v>
      </c>
      <c r="I1430">
        <f>IF(B1430=2012,IF(D1430="00",K1430,VLOOKUP(H1430,district_latlong_lookup!$A$1:$F$439,5,FALSE)),0)</f>
        <v>0</v>
      </c>
      <c r="J1430">
        <f>IF(B1430=2012,IF(D1430="00",L1430,VLOOKUP(H1430,district_latlong_lookup!$A$1:$F$439,6,FALSE)),0)</f>
        <v>0</v>
      </c>
      <c r="K1430">
        <f>VLOOKUP(E1430&amp;"*",state_latlong_lookup!$A$1:$D$56,3,FALSE)</f>
        <v>31.106000000000002</v>
      </c>
      <c r="L1430">
        <f>VLOOKUP(E1430&amp;"*",state_latlong_lookup!$A$1:$D$56,4,FALSE)</f>
        <v>-97.647499999999994</v>
      </c>
      <c r="M1430">
        <v>100</v>
      </c>
      <c r="N1430" t="str">
        <f t="shared" si="44"/>
        <v>Democrat</v>
      </c>
      <c r="O1430" t="s">
        <v>735</v>
      </c>
      <c r="P1430">
        <v>-0.48499999999999999</v>
      </c>
      <c r="Q1430">
        <v>1399000</v>
      </c>
      <c r="R1430" t="s">
        <v>1563</v>
      </c>
    </row>
    <row r="1431" spans="1:18">
      <c r="A1431">
        <v>103</v>
      </c>
      <c r="B1431">
        <f>VLOOKUP(A1431,year_congress_lookup!$A$1:$B$10,2)</f>
        <v>1994</v>
      </c>
      <c r="C1431">
        <v>14829</v>
      </c>
      <c r="D1431" s="1" t="s">
        <v>1787</v>
      </c>
      <c r="E1431" t="s">
        <v>142</v>
      </c>
      <c r="F1431" t="str">
        <f>VLOOKUP(E1431&amp;"*",state_latlong_lookup!$A$1:$D$56,2,FALSE)</f>
        <v>UT</v>
      </c>
      <c r="G1431" t="str">
        <f>VLOOKUP(E1431&amp;"*",state_latlong_lookup!$A$1:$D$56,1,FALSE)</f>
        <v>UTAH</v>
      </c>
      <c r="H1431" t="str">
        <f t="shared" si="45"/>
        <v>103_UT_01</v>
      </c>
      <c r="I1431">
        <f>IF(B1431=2012,IF(D1431="00",K1431,VLOOKUP(H1431,district_latlong_lookup!$A$1:$F$439,5,FALSE)),0)</f>
        <v>0</v>
      </c>
      <c r="J1431">
        <f>IF(B1431=2012,IF(D1431="00",L1431,VLOOKUP(H1431,district_latlong_lookup!$A$1:$F$439,6,FALSE)),0)</f>
        <v>0</v>
      </c>
      <c r="K1431">
        <f>VLOOKUP(E1431&amp;"*",state_latlong_lookup!$A$1:$D$56,3,FALSE)</f>
        <v>40.113500000000002</v>
      </c>
      <c r="L1431">
        <f>VLOOKUP(E1431&amp;"*",state_latlong_lookup!$A$1:$D$56,4,FALSE)</f>
        <v>-111.8535</v>
      </c>
      <c r="M1431">
        <v>200</v>
      </c>
      <c r="N1431" t="str">
        <f t="shared" si="44"/>
        <v>Republican</v>
      </c>
      <c r="O1431" t="s">
        <v>212</v>
      </c>
      <c r="P1431">
        <v>0.50900000000000001</v>
      </c>
      <c r="Q1431">
        <v>1619000</v>
      </c>
      <c r="R1431" t="s">
        <v>1564</v>
      </c>
    </row>
    <row r="1432" spans="1:18">
      <c r="A1432">
        <v>103</v>
      </c>
      <c r="B1432">
        <f>VLOOKUP(A1432,year_congress_lookup!$A$1:$B$10,2)</f>
        <v>1994</v>
      </c>
      <c r="C1432">
        <v>39306</v>
      </c>
      <c r="D1432" s="1" t="s">
        <v>1788</v>
      </c>
      <c r="E1432" t="s">
        <v>142</v>
      </c>
      <c r="F1432" t="str">
        <f>VLOOKUP(E1432&amp;"*",state_latlong_lookup!$A$1:$D$56,2,FALSE)</f>
        <v>UT</v>
      </c>
      <c r="G1432" t="str">
        <f>VLOOKUP(E1432&amp;"*",state_latlong_lookup!$A$1:$D$56,1,FALSE)</f>
        <v>UTAH</v>
      </c>
      <c r="H1432" t="str">
        <f t="shared" si="45"/>
        <v>103_UT_02</v>
      </c>
      <c r="I1432">
        <f>IF(B1432=2012,IF(D1432="00",K1432,VLOOKUP(H1432,district_latlong_lookup!$A$1:$F$439,5,FALSE)),0)</f>
        <v>0</v>
      </c>
      <c r="J1432">
        <f>IF(B1432=2012,IF(D1432="00",L1432,VLOOKUP(H1432,district_latlong_lookup!$A$1:$F$439,6,FALSE)),0)</f>
        <v>0</v>
      </c>
      <c r="K1432">
        <f>VLOOKUP(E1432&amp;"*",state_latlong_lookup!$A$1:$D$56,3,FALSE)</f>
        <v>40.113500000000002</v>
      </c>
      <c r="L1432">
        <f>VLOOKUP(E1432&amp;"*",state_latlong_lookup!$A$1:$D$56,4,FALSE)</f>
        <v>-111.8535</v>
      </c>
      <c r="M1432">
        <v>100</v>
      </c>
      <c r="N1432" t="str">
        <f t="shared" si="44"/>
        <v>Democrat</v>
      </c>
      <c r="O1432" t="s">
        <v>736</v>
      </c>
      <c r="P1432">
        <v>-0.23300000000000001</v>
      </c>
      <c r="Q1432">
        <v>352000</v>
      </c>
      <c r="R1432" t="s">
        <v>1565</v>
      </c>
    </row>
    <row r="1433" spans="1:18">
      <c r="A1433">
        <v>103</v>
      </c>
      <c r="B1433">
        <f>VLOOKUP(A1433,year_congress_lookup!$A$1:$B$10,2)</f>
        <v>1994</v>
      </c>
      <c r="C1433">
        <v>29146</v>
      </c>
      <c r="D1433" s="1" t="s">
        <v>1789</v>
      </c>
      <c r="E1433" t="s">
        <v>142</v>
      </c>
      <c r="F1433" t="str">
        <f>VLOOKUP(E1433&amp;"*",state_latlong_lookup!$A$1:$D$56,2,FALSE)</f>
        <v>UT</v>
      </c>
      <c r="G1433" t="str">
        <f>VLOOKUP(E1433&amp;"*",state_latlong_lookup!$A$1:$D$56,1,FALSE)</f>
        <v>UTAH</v>
      </c>
      <c r="H1433" t="str">
        <f t="shared" si="45"/>
        <v>103_UT_03</v>
      </c>
      <c r="I1433">
        <f>IF(B1433=2012,IF(D1433="00",K1433,VLOOKUP(H1433,district_latlong_lookup!$A$1:$F$439,5,FALSE)),0)</f>
        <v>0</v>
      </c>
      <c r="J1433">
        <f>IF(B1433=2012,IF(D1433="00",L1433,VLOOKUP(H1433,district_latlong_lookup!$A$1:$F$439,6,FALSE)),0)</f>
        <v>0</v>
      </c>
      <c r="K1433">
        <f>VLOOKUP(E1433&amp;"*",state_latlong_lookup!$A$1:$D$56,3,FALSE)</f>
        <v>40.113500000000002</v>
      </c>
      <c r="L1433">
        <f>VLOOKUP(E1433&amp;"*",state_latlong_lookup!$A$1:$D$56,4,FALSE)</f>
        <v>-111.8535</v>
      </c>
      <c r="M1433">
        <v>100</v>
      </c>
      <c r="N1433" t="str">
        <f t="shared" si="44"/>
        <v>Democrat</v>
      </c>
      <c r="O1433" t="s">
        <v>737</v>
      </c>
      <c r="P1433">
        <v>-8.6999999999999994E-2</v>
      </c>
      <c r="Q1433">
        <v>1012000</v>
      </c>
    </row>
    <row r="1434" spans="1:18">
      <c r="A1434">
        <v>103</v>
      </c>
      <c r="B1434">
        <f>VLOOKUP(A1434,year_congress_lookup!$A$1:$B$10,2)</f>
        <v>1994</v>
      </c>
      <c r="C1434">
        <v>29147</v>
      </c>
      <c r="D1434" s="1" t="s">
        <v>1787</v>
      </c>
      <c r="E1434" t="s">
        <v>21</v>
      </c>
      <c r="F1434" t="str">
        <f>VLOOKUP(E1434&amp;"*",state_latlong_lookup!$A$1:$D$56,2,FALSE)</f>
        <v>VT</v>
      </c>
      <c r="G1434" t="str">
        <f>VLOOKUP(E1434&amp;"*",state_latlong_lookup!$A$1:$D$56,1,FALSE)</f>
        <v>VERMONT</v>
      </c>
      <c r="H1434" t="str">
        <f t="shared" si="45"/>
        <v>103_VT_01</v>
      </c>
      <c r="I1434">
        <f>IF(B1434=2012,IF(D1434="00",K1434,VLOOKUP(H1434,district_latlong_lookup!$A$1:$F$439,5,FALSE)),0)</f>
        <v>0</v>
      </c>
      <c r="J1434">
        <f>IF(B1434=2012,IF(D1434="00",L1434,VLOOKUP(H1434,district_latlong_lookup!$A$1:$F$439,6,FALSE)),0)</f>
        <v>0</v>
      </c>
      <c r="K1434">
        <f>VLOOKUP(E1434&amp;"*",state_latlong_lookup!$A$1:$D$56,3,FALSE)</f>
        <v>44.040700000000001</v>
      </c>
      <c r="L1434">
        <f>VLOOKUP(E1434&amp;"*",state_latlong_lookup!$A$1:$D$56,4,FALSE)</f>
        <v>-72.709299999999999</v>
      </c>
      <c r="M1434">
        <v>328</v>
      </c>
      <c r="N1434" t="str">
        <f t="shared" si="44"/>
        <v>Independent</v>
      </c>
      <c r="O1434" t="s">
        <v>136</v>
      </c>
      <c r="P1434">
        <v>-0.501</v>
      </c>
      <c r="Q1434">
        <v>1180000</v>
      </c>
      <c r="R1434" t="s">
        <v>1566</v>
      </c>
    </row>
    <row r="1435" spans="1:18">
      <c r="A1435">
        <v>103</v>
      </c>
      <c r="B1435">
        <f>VLOOKUP(A1435,year_congress_lookup!$A$1:$B$10,2)</f>
        <v>1994</v>
      </c>
      <c r="C1435">
        <v>15003</v>
      </c>
      <c r="D1435" s="1" t="s">
        <v>1787</v>
      </c>
      <c r="E1435" t="s">
        <v>16</v>
      </c>
      <c r="F1435" t="str">
        <f>VLOOKUP(E1435&amp;"*",state_latlong_lookup!$A$1:$D$56,2,FALSE)</f>
        <v>VA</v>
      </c>
      <c r="G1435" t="str">
        <f>VLOOKUP(E1435&amp;"*",state_latlong_lookup!$A$1:$D$56,1,FALSE)</f>
        <v>VIRGINIA</v>
      </c>
      <c r="H1435" t="str">
        <f t="shared" si="45"/>
        <v>103_VA_01</v>
      </c>
      <c r="I1435">
        <f>IF(B1435=2012,IF(D1435="00",K1435,VLOOKUP(H1435,district_latlong_lookup!$A$1:$F$439,5,FALSE)),0)</f>
        <v>0</v>
      </c>
      <c r="J1435">
        <f>IF(B1435=2012,IF(D1435="00",L1435,VLOOKUP(H1435,district_latlong_lookup!$A$1:$F$439,6,FALSE)),0)</f>
        <v>0</v>
      </c>
      <c r="K1435">
        <f>VLOOKUP(E1435&amp;"*",state_latlong_lookup!$A$1:$D$56,3,FALSE)</f>
        <v>37.768000000000001</v>
      </c>
      <c r="L1435">
        <f>VLOOKUP(E1435&amp;"*",state_latlong_lookup!$A$1:$D$56,4,FALSE)</f>
        <v>-78.205699999999993</v>
      </c>
      <c r="M1435">
        <v>200</v>
      </c>
      <c r="N1435" t="str">
        <f t="shared" si="44"/>
        <v>Republican</v>
      </c>
      <c r="O1435" t="s">
        <v>738</v>
      </c>
      <c r="P1435">
        <v>0.26100000000000001</v>
      </c>
      <c r="Q1435">
        <v>1358000</v>
      </c>
      <c r="R1435" t="s">
        <v>1567</v>
      </c>
    </row>
    <row r="1436" spans="1:18">
      <c r="A1436">
        <v>103</v>
      </c>
      <c r="B1436">
        <f>VLOOKUP(A1436,year_congress_lookup!$A$1:$B$10,2)</f>
        <v>1994</v>
      </c>
      <c r="C1436">
        <v>15437</v>
      </c>
      <c r="D1436" s="1" t="s">
        <v>1788</v>
      </c>
      <c r="E1436" t="s">
        <v>16</v>
      </c>
      <c r="F1436" t="str">
        <f>VLOOKUP(E1436&amp;"*",state_latlong_lookup!$A$1:$D$56,2,FALSE)</f>
        <v>VA</v>
      </c>
      <c r="G1436" t="str">
        <f>VLOOKUP(E1436&amp;"*",state_latlong_lookup!$A$1:$D$56,1,FALSE)</f>
        <v>VIRGINIA</v>
      </c>
      <c r="H1436" t="str">
        <f t="shared" si="45"/>
        <v>103_VA_02</v>
      </c>
      <c r="I1436">
        <f>IF(B1436=2012,IF(D1436="00",K1436,VLOOKUP(H1436,district_latlong_lookup!$A$1:$F$439,5,FALSE)),0)</f>
        <v>0</v>
      </c>
      <c r="J1436">
        <f>IF(B1436=2012,IF(D1436="00",L1436,VLOOKUP(H1436,district_latlong_lookup!$A$1:$F$439,6,FALSE)),0)</f>
        <v>0</v>
      </c>
      <c r="K1436">
        <f>VLOOKUP(E1436&amp;"*",state_latlong_lookup!$A$1:$D$56,3,FALSE)</f>
        <v>37.768000000000001</v>
      </c>
      <c r="L1436">
        <f>VLOOKUP(E1436&amp;"*",state_latlong_lookup!$A$1:$D$56,4,FALSE)</f>
        <v>-78.205699999999993</v>
      </c>
      <c r="M1436">
        <v>100</v>
      </c>
      <c r="N1436" t="str">
        <f t="shared" si="44"/>
        <v>Democrat</v>
      </c>
      <c r="O1436" t="s">
        <v>739</v>
      </c>
      <c r="P1436">
        <v>-0.157</v>
      </c>
      <c r="Q1436">
        <v>0</v>
      </c>
      <c r="R1436" t="s">
        <v>1568</v>
      </c>
    </row>
    <row r="1437" spans="1:18">
      <c r="A1437">
        <v>103</v>
      </c>
      <c r="B1437">
        <f>VLOOKUP(A1437,year_congress_lookup!$A$1:$B$10,2)</f>
        <v>1994</v>
      </c>
      <c r="C1437">
        <v>39307</v>
      </c>
      <c r="D1437" s="1" t="s">
        <v>1789</v>
      </c>
      <c r="E1437" t="s">
        <v>16</v>
      </c>
      <c r="F1437" t="str">
        <f>VLOOKUP(E1437&amp;"*",state_latlong_lookup!$A$1:$D$56,2,FALSE)</f>
        <v>VA</v>
      </c>
      <c r="G1437" t="str">
        <f>VLOOKUP(E1437&amp;"*",state_latlong_lookup!$A$1:$D$56,1,FALSE)</f>
        <v>VIRGINIA</v>
      </c>
      <c r="H1437" t="str">
        <f t="shared" si="45"/>
        <v>103_VA_03</v>
      </c>
      <c r="I1437">
        <f>IF(B1437=2012,IF(D1437="00",K1437,VLOOKUP(H1437,district_latlong_lookup!$A$1:$F$439,5,FALSE)),0)</f>
        <v>0</v>
      </c>
      <c r="J1437">
        <f>IF(B1437=2012,IF(D1437="00",L1437,VLOOKUP(H1437,district_latlong_lookup!$A$1:$F$439,6,FALSE)),0)</f>
        <v>0</v>
      </c>
      <c r="K1437">
        <f>VLOOKUP(E1437&amp;"*",state_latlong_lookup!$A$1:$D$56,3,FALSE)</f>
        <v>37.768000000000001</v>
      </c>
      <c r="L1437">
        <f>VLOOKUP(E1437&amp;"*",state_latlong_lookup!$A$1:$D$56,4,FALSE)</f>
        <v>-78.205699999999993</v>
      </c>
      <c r="M1437">
        <v>100</v>
      </c>
      <c r="N1437" t="str">
        <f t="shared" si="44"/>
        <v>Democrat</v>
      </c>
      <c r="O1437" t="s">
        <v>149</v>
      </c>
      <c r="P1437">
        <v>-0.48399999999999999</v>
      </c>
      <c r="Q1437">
        <v>1375000</v>
      </c>
      <c r="R1437" t="s">
        <v>1569</v>
      </c>
    </row>
    <row r="1438" spans="1:18">
      <c r="A1438">
        <v>103</v>
      </c>
      <c r="B1438">
        <f>VLOOKUP(A1438,year_congress_lookup!$A$1:$B$10,2)</f>
        <v>1994</v>
      </c>
      <c r="C1438">
        <v>15060</v>
      </c>
      <c r="D1438" s="1" t="s">
        <v>1790</v>
      </c>
      <c r="E1438" t="s">
        <v>16</v>
      </c>
      <c r="F1438" t="str">
        <f>VLOOKUP(E1438&amp;"*",state_latlong_lookup!$A$1:$D$56,2,FALSE)</f>
        <v>VA</v>
      </c>
      <c r="G1438" t="str">
        <f>VLOOKUP(E1438&amp;"*",state_latlong_lookup!$A$1:$D$56,1,FALSE)</f>
        <v>VIRGINIA</v>
      </c>
      <c r="H1438" t="str">
        <f t="shared" si="45"/>
        <v>103_VA_04</v>
      </c>
      <c r="I1438">
        <f>IF(B1438=2012,IF(D1438="00",K1438,VLOOKUP(H1438,district_latlong_lookup!$A$1:$F$439,5,FALSE)),0)</f>
        <v>0</v>
      </c>
      <c r="J1438">
        <f>IF(B1438=2012,IF(D1438="00",L1438,VLOOKUP(H1438,district_latlong_lookup!$A$1:$F$439,6,FALSE)),0)</f>
        <v>0</v>
      </c>
      <c r="K1438">
        <f>VLOOKUP(E1438&amp;"*",state_latlong_lookup!$A$1:$D$56,3,FALSE)</f>
        <v>37.768000000000001</v>
      </c>
      <c r="L1438">
        <f>VLOOKUP(E1438&amp;"*",state_latlong_lookup!$A$1:$D$56,4,FALSE)</f>
        <v>-78.205699999999993</v>
      </c>
      <c r="M1438">
        <v>100</v>
      </c>
      <c r="N1438" t="str">
        <f t="shared" si="44"/>
        <v>Democrat</v>
      </c>
      <c r="O1438" t="s">
        <v>740</v>
      </c>
      <c r="P1438">
        <v>-0.115</v>
      </c>
      <c r="Q1438">
        <v>0</v>
      </c>
      <c r="R1438" t="s">
        <v>1570</v>
      </c>
    </row>
    <row r="1439" spans="1:18">
      <c r="A1439">
        <v>103</v>
      </c>
      <c r="B1439">
        <f>VLOOKUP(A1439,year_congress_lookup!$A$1:$B$10,2)</f>
        <v>1994</v>
      </c>
      <c r="C1439">
        <v>15452</v>
      </c>
      <c r="D1439" s="1" t="s">
        <v>1791</v>
      </c>
      <c r="E1439" t="s">
        <v>16</v>
      </c>
      <c r="F1439" t="str">
        <f>VLOOKUP(E1439&amp;"*",state_latlong_lookup!$A$1:$D$56,2,FALSE)</f>
        <v>VA</v>
      </c>
      <c r="G1439" t="str">
        <f>VLOOKUP(E1439&amp;"*",state_latlong_lookup!$A$1:$D$56,1,FALSE)</f>
        <v>VIRGINIA</v>
      </c>
      <c r="H1439" t="str">
        <f t="shared" si="45"/>
        <v>103_VA_05</v>
      </c>
      <c r="I1439">
        <f>IF(B1439=2012,IF(D1439="00",K1439,VLOOKUP(H1439,district_latlong_lookup!$A$1:$F$439,5,FALSE)),0)</f>
        <v>0</v>
      </c>
      <c r="J1439">
        <f>IF(B1439=2012,IF(D1439="00",L1439,VLOOKUP(H1439,district_latlong_lookup!$A$1:$F$439,6,FALSE)),0)</f>
        <v>0</v>
      </c>
      <c r="K1439">
        <f>VLOOKUP(E1439&amp;"*",state_latlong_lookup!$A$1:$D$56,3,FALSE)</f>
        <v>37.768000000000001</v>
      </c>
      <c r="L1439">
        <f>VLOOKUP(E1439&amp;"*",state_latlong_lookup!$A$1:$D$56,4,FALSE)</f>
        <v>-78.205699999999993</v>
      </c>
      <c r="M1439">
        <v>100</v>
      </c>
      <c r="N1439" t="str">
        <f t="shared" si="44"/>
        <v>Democrat</v>
      </c>
      <c r="O1439" t="s">
        <v>741</v>
      </c>
      <c r="P1439">
        <v>-0.16200000000000001</v>
      </c>
      <c r="Q1439">
        <v>729000</v>
      </c>
    </row>
    <row r="1440" spans="1:18">
      <c r="A1440">
        <v>103</v>
      </c>
      <c r="B1440">
        <f>VLOOKUP(A1440,year_congress_lookup!$A$1:$B$10,2)</f>
        <v>1994</v>
      </c>
      <c r="C1440">
        <v>39308</v>
      </c>
      <c r="D1440" s="1" t="s">
        <v>1792</v>
      </c>
      <c r="E1440" t="s">
        <v>16</v>
      </c>
      <c r="F1440" t="str">
        <f>VLOOKUP(E1440&amp;"*",state_latlong_lookup!$A$1:$D$56,2,FALSE)</f>
        <v>VA</v>
      </c>
      <c r="G1440" t="str">
        <f>VLOOKUP(E1440&amp;"*",state_latlong_lookup!$A$1:$D$56,1,FALSE)</f>
        <v>VIRGINIA</v>
      </c>
      <c r="H1440" t="str">
        <f t="shared" si="45"/>
        <v>103_VA_06</v>
      </c>
      <c r="I1440">
        <f>IF(B1440=2012,IF(D1440="00",K1440,VLOOKUP(H1440,district_latlong_lookup!$A$1:$F$439,5,FALSE)),0)</f>
        <v>0</v>
      </c>
      <c r="J1440">
        <f>IF(B1440=2012,IF(D1440="00",L1440,VLOOKUP(H1440,district_latlong_lookup!$A$1:$F$439,6,FALSE)),0)</f>
        <v>0</v>
      </c>
      <c r="K1440">
        <f>VLOOKUP(E1440&amp;"*",state_latlong_lookup!$A$1:$D$56,3,FALSE)</f>
        <v>37.768000000000001</v>
      </c>
      <c r="L1440">
        <f>VLOOKUP(E1440&amp;"*",state_latlong_lookup!$A$1:$D$56,4,FALSE)</f>
        <v>-78.205699999999993</v>
      </c>
      <c r="M1440">
        <v>200</v>
      </c>
      <c r="N1440" t="str">
        <f t="shared" si="44"/>
        <v>Republican</v>
      </c>
      <c r="O1440" t="s">
        <v>742</v>
      </c>
      <c r="P1440">
        <v>0.498</v>
      </c>
      <c r="Q1440">
        <v>1151000</v>
      </c>
      <c r="R1440" t="s">
        <v>1571</v>
      </c>
    </row>
    <row r="1441" spans="1:18">
      <c r="A1441">
        <v>103</v>
      </c>
      <c r="B1441">
        <f>VLOOKUP(A1441,year_congress_lookup!$A$1:$B$10,2)</f>
        <v>1994</v>
      </c>
      <c r="C1441">
        <v>14802</v>
      </c>
      <c r="D1441" s="1" t="s">
        <v>1793</v>
      </c>
      <c r="E1441" t="s">
        <v>16</v>
      </c>
      <c r="F1441" t="str">
        <f>VLOOKUP(E1441&amp;"*",state_latlong_lookup!$A$1:$D$56,2,FALSE)</f>
        <v>VA</v>
      </c>
      <c r="G1441" t="str">
        <f>VLOOKUP(E1441&amp;"*",state_latlong_lookup!$A$1:$D$56,1,FALSE)</f>
        <v>VIRGINIA</v>
      </c>
      <c r="H1441" t="str">
        <f t="shared" si="45"/>
        <v>103_VA_07</v>
      </c>
      <c r="I1441">
        <f>IF(B1441=2012,IF(D1441="00",K1441,VLOOKUP(H1441,district_latlong_lookup!$A$1:$F$439,5,FALSE)),0)</f>
        <v>0</v>
      </c>
      <c r="J1441">
        <f>IF(B1441=2012,IF(D1441="00",L1441,VLOOKUP(H1441,district_latlong_lookup!$A$1:$F$439,6,FALSE)),0)</f>
        <v>0</v>
      </c>
      <c r="K1441">
        <f>VLOOKUP(E1441&amp;"*",state_latlong_lookup!$A$1:$D$56,3,FALSE)</f>
        <v>37.768000000000001</v>
      </c>
      <c r="L1441">
        <f>VLOOKUP(E1441&amp;"*",state_latlong_lookup!$A$1:$D$56,4,FALSE)</f>
        <v>-78.205699999999993</v>
      </c>
      <c r="M1441">
        <v>200</v>
      </c>
      <c r="N1441" t="str">
        <f t="shared" si="44"/>
        <v>Republican</v>
      </c>
      <c r="O1441" t="s">
        <v>743</v>
      </c>
      <c r="P1441">
        <v>0.41399999999999998</v>
      </c>
      <c r="Q1441">
        <v>1607000</v>
      </c>
      <c r="R1441" t="s">
        <v>1572</v>
      </c>
    </row>
    <row r="1442" spans="1:18">
      <c r="A1442">
        <v>103</v>
      </c>
      <c r="B1442">
        <f>VLOOKUP(A1442,year_congress_lookup!$A$1:$B$10,2)</f>
        <v>1994</v>
      </c>
      <c r="C1442">
        <v>29149</v>
      </c>
      <c r="D1442" s="1" t="s">
        <v>1795</v>
      </c>
      <c r="E1442" t="s">
        <v>16</v>
      </c>
      <c r="F1442" t="str">
        <f>VLOOKUP(E1442&amp;"*",state_latlong_lookup!$A$1:$D$56,2,FALSE)</f>
        <v>VA</v>
      </c>
      <c r="G1442" t="str">
        <f>VLOOKUP(E1442&amp;"*",state_latlong_lookup!$A$1:$D$56,1,FALSE)</f>
        <v>VIRGINIA</v>
      </c>
      <c r="H1442" t="str">
        <f t="shared" si="45"/>
        <v>103_VA_08</v>
      </c>
      <c r="I1442">
        <f>IF(B1442=2012,IF(D1442="00",K1442,VLOOKUP(H1442,district_latlong_lookup!$A$1:$F$439,5,FALSE)),0)</f>
        <v>0</v>
      </c>
      <c r="J1442">
        <f>IF(B1442=2012,IF(D1442="00",L1442,VLOOKUP(H1442,district_latlong_lookup!$A$1:$F$439,6,FALSE)),0)</f>
        <v>0</v>
      </c>
      <c r="K1442">
        <f>VLOOKUP(E1442&amp;"*",state_latlong_lookup!$A$1:$D$56,3,FALSE)</f>
        <v>37.768000000000001</v>
      </c>
      <c r="L1442">
        <f>VLOOKUP(E1442&amp;"*",state_latlong_lookup!$A$1:$D$56,4,FALSE)</f>
        <v>-78.205699999999993</v>
      </c>
      <c r="M1442">
        <v>100</v>
      </c>
      <c r="N1442" t="str">
        <f t="shared" si="44"/>
        <v>Democrat</v>
      </c>
      <c r="O1442" t="s">
        <v>395</v>
      </c>
      <c r="P1442">
        <v>-0.23799999999999999</v>
      </c>
      <c r="Q1442">
        <v>44000</v>
      </c>
      <c r="R1442" t="s">
        <v>1573</v>
      </c>
    </row>
    <row r="1443" spans="1:18">
      <c r="A1443">
        <v>103</v>
      </c>
      <c r="B1443">
        <f>VLOOKUP(A1443,year_congress_lookup!$A$1:$B$10,2)</f>
        <v>1994</v>
      </c>
      <c r="C1443">
        <v>15010</v>
      </c>
      <c r="D1443" s="1" t="s">
        <v>1796</v>
      </c>
      <c r="E1443" t="s">
        <v>16</v>
      </c>
      <c r="F1443" t="str">
        <f>VLOOKUP(E1443&amp;"*",state_latlong_lookup!$A$1:$D$56,2,FALSE)</f>
        <v>VA</v>
      </c>
      <c r="G1443" t="str">
        <f>VLOOKUP(E1443&amp;"*",state_latlong_lookup!$A$1:$D$56,1,FALSE)</f>
        <v>VIRGINIA</v>
      </c>
      <c r="H1443" t="str">
        <f t="shared" si="45"/>
        <v>103_VA_09</v>
      </c>
      <c r="I1443">
        <f>IF(B1443=2012,IF(D1443="00",K1443,VLOOKUP(H1443,district_latlong_lookup!$A$1:$F$439,5,FALSE)),0)</f>
        <v>0</v>
      </c>
      <c r="J1443">
        <f>IF(B1443=2012,IF(D1443="00",L1443,VLOOKUP(H1443,district_latlong_lookup!$A$1:$F$439,6,FALSE)),0)</f>
        <v>0</v>
      </c>
      <c r="K1443">
        <f>VLOOKUP(E1443&amp;"*",state_latlong_lookup!$A$1:$D$56,3,FALSE)</f>
        <v>37.768000000000001</v>
      </c>
      <c r="L1443">
        <f>VLOOKUP(E1443&amp;"*",state_latlong_lookup!$A$1:$D$56,4,FALSE)</f>
        <v>-78.205699999999993</v>
      </c>
      <c r="M1443">
        <v>100</v>
      </c>
      <c r="N1443" t="str">
        <f t="shared" si="44"/>
        <v>Democrat</v>
      </c>
      <c r="O1443" t="s">
        <v>744</v>
      </c>
      <c r="P1443">
        <v>-0.27200000000000002</v>
      </c>
      <c r="Q1443">
        <v>742000</v>
      </c>
      <c r="R1443" t="s">
        <v>1574</v>
      </c>
    </row>
    <row r="1444" spans="1:18">
      <c r="A1444">
        <v>103</v>
      </c>
      <c r="B1444">
        <f>VLOOKUP(A1444,year_congress_lookup!$A$1:$B$10,2)</f>
        <v>1994</v>
      </c>
      <c r="C1444">
        <v>14869</v>
      </c>
      <c r="D1444" s="1" t="s">
        <v>1797</v>
      </c>
      <c r="E1444" t="s">
        <v>16</v>
      </c>
      <c r="F1444" t="str">
        <f>VLOOKUP(E1444&amp;"*",state_latlong_lookup!$A$1:$D$56,2,FALSE)</f>
        <v>VA</v>
      </c>
      <c r="G1444" t="str">
        <f>VLOOKUP(E1444&amp;"*",state_latlong_lookup!$A$1:$D$56,1,FALSE)</f>
        <v>VIRGINIA</v>
      </c>
      <c r="H1444" t="str">
        <f t="shared" si="45"/>
        <v>103_VA_10</v>
      </c>
      <c r="I1444">
        <f>IF(B1444=2012,IF(D1444="00",K1444,VLOOKUP(H1444,district_latlong_lookup!$A$1:$F$439,5,FALSE)),0)</f>
        <v>0</v>
      </c>
      <c r="J1444">
        <f>IF(B1444=2012,IF(D1444="00",L1444,VLOOKUP(H1444,district_latlong_lookup!$A$1:$F$439,6,FALSE)),0)</f>
        <v>0</v>
      </c>
      <c r="K1444">
        <f>VLOOKUP(E1444&amp;"*",state_latlong_lookup!$A$1:$D$56,3,FALSE)</f>
        <v>37.768000000000001</v>
      </c>
      <c r="L1444">
        <f>VLOOKUP(E1444&amp;"*",state_latlong_lookup!$A$1:$D$56,4,FALSE)</f>
        <v>-78.205699999999993</v>
      </c>
      <c r="M1444">
        <v>200</v>
      </c>
      <c r="N1444" t="str">
        <f t="shared" si="44"/>
        <v>Republican</v>
      </c>
      <c r="O1444" t="s">
        <v>745</v>
      </c>
      <c r="P1444">
        <v>0.32900000000000001</v>
      </c>
      <c r="Q1444">
        <v>1720000</v>
      </c>
      <c r="R1444" t="s">
        <v>1575</v>
      </c>
    </row>
    <row r="1445" spans="1:18">
      <c r="A1445">
        <v>103</v>
      </c>
      <c r="B1445">
        <f>VLOOKUP(A1445,year_congress_lookup!$A$1:$B$10,2)</f>
        <v>1994</v>
      </c>
      <c r="C1445">
        <v>39309</v>
      </c>
      <c r="D1445" s="1" t="s">
        <v>1798</v>
      </c>
      <c r="E1445" t="s">
        <v>16</v>
      </c>
      <c r="F1445" t="str">
        <f>VLOOKUP(E1445&amp;"*",state_latlong_lookup!$A$1:$D$56,2,FALSE)</f>
        <v>VA</v>
      </c>
      <c r="G1445" t="str">
        <f>VLOOKUP(E1445&amp;"*",state_latlong_lookup!$A$1:$D$56,1,FALSE)</f>
        <v>VIRGINIA</v>
      </c>
      <c r="H1445" t="str">
        <f t="shared" si="45"/>
        <v>103_VA_11</v>
      </c>
      <c r="I1445">
        <f>IF(B1445=2012,IF(D1445="00",K1445,VLOOKUP(H1445,district_latlong_lookup!$A$1:$F$439,5,FALSE)),0)</f>
        <v>0</v>
      </c>
      <c r="J1445">
        <f>IF(B1445=2012,IF(D1445="00",L1445,VLOOKUP(H1445,district_latlong_lookup!$A$1:$F$439,6,FALSE)),0)</f>
        <v>0</v>
      </c>
      <c r="K1445">
        <f>VLOOKUP(E1445&amp;"*",state_latlong_lookup!$A$1:$D$56,3,FALSE)</f>
        <v>37.768000000000001</v>
      </c>
      <c r="L1445">
        <f>VLOOKUP(E1445&amp;"*",state_latlong_lookup!$A$1:$D$56,4,FALSE)</f>
        <v>-78.205699999999993</v>
      </c>
      <c r="M1445">
        <v>100</v>
      </c>
      <c r="N1445" t="str">
        <f t="shared" si="44"/>
        <v>Democrat</v>
      </c>
      <c r="O1445" t="s">
        <v>746</v>
      </c>
      <c r="P1445">
        <v>-0.247</v>
      </c>
      <c r="Q1445">
        <v>15735000</v>
      </c>
      <c r="R1445" t="s">
        <v>1576</v>
      </c>
    </row>
    <row r="1446" spans="1:18">
      <c r="A1446">
        <v>103</v>
      </c>
      <c r="B1446">
        <f>VLOOKUP(A1446,year_congress_lookup!$A$1:$B$10,2)</f>
        <v>1994</v>
      </c>
      <c r="C1446">
        <v>39310</v>
      </c>
      <c r="D1446" s="1" t="s">
        <v>1787</v>
      </c>
      <c r="E1446" t="s">
        <v>130</v>
      </c>
      <c r="F1446" t="str">
        <f>VLOOKUP(E1446&amp;"*",state_latlong_lookup!$A$1:$D$56,2,FALSE)</f>
        <v>WA</v>
      </c>
      <c r="G1446" t="str">
        <f>VLOOKUP(E1446&amp;"*",state_latlong_lookup!$A$1:$D$56,1,FALSE)</f>
        <v>WASHINGTON</v>
      </c>
      <c r="H1446" t="str">
        <f t="shared" si="45"/>
        <v>103_WA_01</v>
      </c>
      <c r="I1446">
        <f>IF(B1446=2012,IF(D1446="00",K1446,VLOOKUP(H1446,district_latlong_lookup!$A$1:$F$439,5,FALSE)),0)</f>
        <v>0</v>
      </c>
      <c r="J1446">
        <f>IF(B1446=2012,IF(D1446="00",L1446,VLOOKUP(H1446,district_latlong_lookup!$A$1:$F$439,6,FALSE)),0)</f>
        <v>0</v>
      </c>
      <c r="K1446">
        <f>VLOOKUP(E1446&amp;"*",state_latlong_lookup!$A$1:$D$56,3,FALSE)</f>
        <v>47.3917</v>
      </c>
      <c r="L1446">
        <f>VLOOKUP(E1446&amp;"*",state_latlong_lookup!$A$1:$D$56,4,FALSE)</f>
        <v>-121.57080000000001</v>
      </c>
      <c r="M1446">
        <v>100</v>
      </c>
      <c r="N1446" t="str">
        <f t="shared" si="44"/>
        <v>Democrat</v>
      </c>
      <c r="O1446" t="s">
        <v>347</v>
      </c>
      <c r="P1446">
        <v>-0.24</v>
      </c>
      <c r="Q1446">
        <v>2188000</v>
      </c>
      <c r="R1446" t="s">
        <v>1577</v>
      </c>
    </row>
    <row r="1447" spans="1:18">
      <c r="A1447">
        <v>103</v>
      </c>
      <c r="B1447">
        <f>VLOOKUP(A1447,year_congress_lookup!$A$1:$B$10,2)</f>
        <v>1994</v>
      </c>
      <c r="C1447">
        <v>14666</v>
      </c>
      <c r="D1447" s="1" t="s">
        <v>1788</v>
      </c>
      <c r="E1447" t="s">
        <v>130</v>
      </c>
      <c r="F1447" t="str">
        <f>VLOOKUP(E1447&amp;"*",state_latlong_lookup!$A$1:$D$56,2,FALSE)</f>
        <v>WA</v>
      </c>
      <c r="G1447" t="str">
        <f>VLOOKUP(E1447&amp;"*",state_latlong_lookup!$A$1:$D$56,1,FALSE)</f>
        <v>WASHINGTON</v>
      </c>
      <c r="H1447" t="str">
        <f t="shared" si="45"/>
        <v>103_WA_02</v>
      </c>
      <c r="I1447">
        <f>IF(B1447=2012,IF(D1447="00",K1447,VLOOKUP(H1447,district_latlong_lookup!$A$1:$F$439,5,FALSE)),0)</f>
        <v>0</v>
      </c>
      <c r="J1447">
        <f>IF(B1447=2012,IF(D1447="00",L1447,VLOOKUP(H1447,district_latlong_lookup!$A$1:$F$439,6,FALSE)),0)</f>
        <v>0</v>
      </c>
      <c r="K1447">
        <f>VLOOKUP(E1447&amp;"*",state_latlong_lookup!$A$1:$D$56,3,FALSE)</f>
        <v>47.3917</v>
      </c>
      <c r="L1447">
        <f>VLOOKUP(E1447&amp;"*",state_latlong_lookup!$A$1:$D$56,4,FALSE)</f>
        <v>-121.57080000000001</v>
      </c>
      <c r="M1447">
        <v>100</v>
      </c>
      <c r="N1447" t="str">
        <f t="shared" si="44"/>
        <v>Democrat</v>
      </c>
      <c r="O1447" t="s">
        <v>68</v>
      </c>
      <c r="P1447">
        <v>-0.49199999999999999</v>
      </c>
      <c r="Q1447">
        <v>1550000</v>
      </c>
      <c r="R1447" t="s">
        <v>1578</v>
      </c>
    </row>
    <row r="1448" spans="1:18">
      <c r="A1448">
        <v>103</v>
      </c>
      <c r="B1448">
        <f>VLOOKUP(A1448,year_congress_lookup!$A$1:$B$10,2)</f>
        <v>1994</v>
      </c>
      <c r="C1448">
        <v>15629</v>
      </c>
      <c r="D1448" s="1" t="s">
        <v>1789</v>
      </c>
      <c r="E1448" t="s">
        <v>130</v>
      </c>
      <c r="F1448" t="str">
        <f>VLOOKUP(E1448&amp;"*",state_latlong_lookup!$A$1:$D$56,2,FALSE)</f>
        <v>WA</v>
      </c>
      <c r="G1448" t="str">
        <f>VLOOKUP(E1448&amp;"*",state_latlong_lookup!$A$1:$D$56,1,FALSE)</f>
        <v>WASHINGTON</v>
      </c>
      <c r="H1448" t="str">
        <f t="shared" si="45"/>
        <v>103_WA_03</v>
      </c>
      <c r="I1448">
        <f>IF(B1448=2012,IF(D1448="00",K1448,VLOOKUP(H1448,district_latlong_lookup!$A$1:$F$439,5,FALSE)),0)</f>
        <v>0</v>
      </c>
      <c r="J1448">
        <f>IF(B1448=2012,IF(D1448="00",L1448,VLOOKUP(H1448,district_latlong_lookup!$A$1:$F$439,6,FALSE)),0)</f>
        <v>0</v>
      </c>
      <c r="K1448">
        <f>VLOOKUP(E1448&amp;"*",state_latlong_lookup!$A$1:$D$56,3,FALSE)</f>
        <v>47.3917</v>
      </c>
      <c r="L1448">
        <f>VLOOKUP(E1448&amp;"*",state_latlong_lookup!$A$1:$D$56,4,FALSE)</f>
        <v>-121.57080000000001</v>
      </c>
      <c r="M1448">
        <v>100</v>
      </c>
      <c r="N1448" t="str">
        <f t="shared" si="44"/>
        <v>Democrat</v>
      </c>
      <c r="O1448" t="s">
        <v>747</v>
      </c>
      <c r="P1448">
        <v>-0.52200000000000002</v>
      </c>
      <c r="Q1448">
        <v>2235000</v>
      </c>
      <c r="R1448" t="s">
        <v>1579</v>
      </c>
    </row>
    <row r="1449" spans="1:18">
      <c r="A1449">
        <v>103</v>
      </c>
      <c r="B1449">
        <f>VLOOKUP(A1449,year_congress_lookup!$A$1:$B$10,2)</f>
        <v>1994</v>
      </c>
      <c r="C1449">
        <v>29937</v>
      </c>
      <c r="D1449" s="1" t="s">
        <v>1790</v>
      </c>
      <c r="E1449" t="s">
        <v>130</v>
      </c>
      <c r="F1449" t="str">
        <f>VLOOKUP(E1449&amp;"*",state_latlong_lookup!$A$1:$D$56,2,FALSE)</f>
        <v>WA</v>
      </c>
      <c r="G1449" t="str">
        <f>VLOOKUP(E1449&amp;"*",state_latlong_lookup!$A$1:$D$56,1,FALSE)</f>
        <v>WASHINGTON</v>
      </c>
      <c r="H1449" t="str">
        <f t="shared" si="45"/>
        <v>103_WA_04</v>
      </c>
      <c r="I1449">
        <f>IF(B1449=2012,IF(D1449="00",K1449,VLOOKUP(H1449,district_latlong_lookup!$A$1:$F$439,5,FALSE)),0)</f>
        <v>0</v>
      </c>
      <c r="J1449">
        <f>IF(B1449=2012,IF(D1449="00",L1449,VLOOKUP(H1449,district_latlong_lookup!$A$1:$F$439,6,FALSE)),0)</f>
        <v>0</v>
      </c>
      <c r="K1449">
        <f>VLOOKUP(E1449&amp;"*",state_latlong_lookup!$A$1:$D$56,3,FALSE)</f>
        <v>47.3917</v>
      </c>
      <c r="L1449">
        <f>VLOOKUP(E1449&amp;"*",state_latlong_lookup!$A$1:$D$56,4,FALSE)</f>
        <v>-121.57080000000001</v>
      </c>
      <c r="M1449">
        <v>100</v>
      </c>
      <c r="N1449" t="str">
        <f t="shared" si="44"/>
        <v>Democrat</v>
      </c>
      <c r="O1449" t="s">
        <v>748</v>
      </c>
      <c r="P1449">
        <v>-0.26100000000000001</v>
      </c>
      <c r="Q1449">
        <v>2397000</v>
      </c>
      <c r="R1449" t="s">
        <v>1580</v>
      </c>
    </row>
    <row r="1450" spans="1:18">
      <c r="A1450">
        <v>103</v>
      </c>
      <c r="B1450">
        <f>VLOOKUP(A1450,year_congress_lookup!$A$1:$B$10,2)</f>
        <v>1994</v>
      </c>
      <c r="C1450">
        <v>10726</v>
      </c>
      <c r="D1450" s="1" t="s">
        <v>1791</v>
      </c>
      <c r="E1450" t="s">
        <v>130</v>
      </c>
      <c r="F1450" t="str">
        <f>VLOOKUP(E1450&amp;"*",state_latlong_lookup!$A$1:$D$56,2,FALSE)</f>
        <v>WA</v>
      </c>
      <c r="G1450" t="str">
        <f>VLOOKUP(E1450&amp;"*",state_latlong_lookup!$A$1:$D$56,1,FALSE)</f>
        <v>WASHINGTON</v>
      </c>
      <c r="H1450" t="str">
        <f t="shared" si="45"/>
        <v>103_WA_05</v>
      </c>
      <c r="I1450">
        <f>IF(B1450=2012,IF(D1450="00",K1450,VLOOKUP(H1450,district_latlong_lookup!$A$1:$F$439,5,FALSE)),0)</f>
        <v>0</v>
      </c>
      <c r="J1450">
        <f>IF(B1450=2012,IF(D1450="00",L1450,VLOOKUP(H1450,district_latlong_lookup!$A$1:$F$439,6,FALSE)),0)</f>
        <v>0</v>
      </c>
      <c r="K1450">
        <f>VLOOKUP(E1450&amp;"*",state_latlong_lookup!$A$1:$D$56,3,FALSE)</f>
        <v>47.3917</v>
      </c>
      <c r="L1450">
        <f>VLOOKUP(E1450&amp;"*",state_latlong_lookup!$A$1:$D$56,4,FALSE)</f>
        <v>-121.57080000000001</v>
      </c>
      <c r="M1450">
        <v>100</v>
      </c>
      <c r="N1450" t="str">
        <f t="shared" si="44"/>
        <v>Democrat</v>
      </c>
      <c r="O1450" t="s">
        <v>749</v>
      </c>
      <c r="P1450">
        <v>-0.44</v>
      </c>
      <c r="Q1450">
        <v>2320000</v>
      </c>
      <c r="R1450" t="s">
        <v>1581</v>
      </c>
    </row>
    <row r="1451" spans="1:18">
      <c r="A1451">
        <v>103</v>
      </c>
      <c r="B1451">
        <f>VLOOKUP(A1451,year_congress_lookup!$A$1:$B$10,2)</f>
        <v>1994</v>
      </c>
      <c r="C1451">
        <v>14413</v>
      </c>
      <c r="D1451" s="1" t="s">
        <v>1792</v>
      </c>
      <c r="E1451" t="s">
        <v>130</v>
      </c>
      <c r="F1451" t="str">
        <f>VLOOKUP(E1451&amp;"*",state_latlong_lookup!$A$1:$D$56,2,FALSE)</f>
        <v>WA</v>
      </c>
      <c r="G1451" t="str">
        <f>VLOOKUP(E1451&amp;"*",state_latlong_lookup!$A$1:$D$56,1,FALSE)</f>
        <v>WASHINGTON</v>
      </c>
      <c r="H1451" t="str">
        <f t="shared" si="45"/>
        <v>103_WA_06</v>
      </c>
      <c r="I1451">
        <f>IF(B1451=2012,IF(D1451="00",K1451,VLOOKUP(H1451,district_latlong_lookup!$A$1:$F$439,5,FALSE)),0)</f>
        <v>0</v>
      </c>
      <c r="J1451">
        <f>IF(B1451=2012,IF(D1451="00",L1451,VLOOKUP(H1451,district_latlong_lookup!$A$1:$F$439,6,FALSE)),0)</f>
        <v>0</v>
      </c>
      <c r="K1451">
        <f>VLOOKUP(E1451&amp;"*",state_latlong_lookup!$A$1:$D$56,3,FALSE)</f>
        <v>47.3917</v>
      </c>
      <c r="L1451">
        <f>VLOOKUP(E1451&amp;"*",state_latlong_lookup!$A$1:$D$56,4,FALSE)</f>
        <v>-121.57080000000001</v>
      </c>
      <c r="M1451">
        <v>100</v>
      </c>
      <c r="N1451" t="str">
        <f t="shared" si="44"/>
        <v>Democrat</v>
      </c>
      <c r="O1451" t="s">
        <v>750</v>
      </c>
      <c r="P1451">
        <v>-0.29799999999999999</v>
      </c>
      <c r="Q1451">
        <v>2086000</v>
      </c>
      <c r="R1451" t="s">
        <v>1582</v>
      </c>
    </row>
    <row r="1452" spans="1:18">
      <c r="A1452">
        <v>103</v>
      </c>
      <c r="B1452">
        <f>VLOOKUP(A1452,year_congress_lookup!$A$1:$B$10,2)</f>
        <v>1994</v>
      </c>
      <c r="C1452">
        <v>15613</v>
      </c>
      <c r="D1452" s="1" t="s">
        <v>1793</v>
      </c>
      <c r="E1452" t="s">
        <v>130</v>
      </c>
      <c r="F1452" t="str">
        <f>VLOOKUP(E1452&amp;"*",state_latlong_lookup!$A$1:$D$56,2,FALSE)</f>
        <v>WA</v>
      </c>
      <c r="G1452" t="str">
        <f>VLOOKUP(E1452&amp;"*",state_latlong_lookup!$A$1:$D$56,1,FALSE)</f>
        <v>WASHINGTON</v>
      </c>
      <c r="H1452" t="str">
        <f t="shared" si="45"/>
        <v>103_WA_07</v>
      </c>
      <c r="I1452">
        <f>IF(B1452=2012,IF(D1452="00",K1452,VLOOKUP(H1452,district_latlong_lookup!$A$1:$F$439,5,FALSE)),0)</f>
        <v>0</v>
      </c>
      <c r="J1452">
        <f>IF(B1452=2012,IF(D1452="00",L1452,VLOOKUP(H1452,district_latlong_lookup!$A$1:$F$439,6,FALSE)),0)</f>
        <v>0</v>
      </c>
      <c r="K1452">
        <f>VLOOKUP(E1452&amp;"*",state_latlong_lookup!$A$1:$D$56,3,FALSE)</f>
        <v>47.3917</v>
      </c>
      <c r="L1452">
        <f>VLOOKUP(E1452&amp;"*",state_latlong_lookup!$A$1:$D$56,4,FALSE)</f>
        <v>-121.57080000000001</v>
      </c>
      <c r="M1452">
        <v>100</v>
      </c>
      <c r="N1452" t="str">
        <f t="shared" si="44"/>
        <v>Democrat</v>
      </c>
      <c r="O1452" t="s">
        <v>751</v>
      </c>
      <c r="P1452">
        <v>-0.621</v>
      </c>
      <c r="Q1452">
        <v>0</v>
      </c>
    </row>
    <row r="1453" spans="1:18">
      <c r="A1453">
        <v>103</v>
      </c>
      <c r="B1453">
        <f>VLOOKUP(A1453,year_congress_lookup!$A$1:$B$10,2)</f>
        <v>1994</v>
      </c>
      <c r="C1453">
        <v>39312</v>
      </c>
      <c r="D1453" s="1" t="s">
        <v>1795</v>
      </c>
      <c r="E1453" t="s">
        <v>130</v>
      </c>
      <c r="F1453" t="str">
        <f>VLOOKUP(E1453&amp;"*",state_latlong_lookup!$A$1:$D$56,2,FALSE)</f>
        <v>WA</v>
      </c>
      <c r="G1453" t="str">
        <f>VLOOKUP(E1453&amp;"*",state_latlong_lookup!$A$1:$D$56,1,FALSE)</f>
        <v>WASHINGTON</v>
      </c>
      <c r="H1453" t="str">
        <f t="shared" si="45"/>
        <v>103_WA_08</v>
      </c>
      <c r="I1453">
        <f>IF(B1453=2012,IF(D1453="00",K1453,VLOOKUP(H1453,district_latlong_lookup!$A$1:$F$439,5,FALSE)),0)</f>
        <v>0</v>
      </c>
      <c r="J1453">
        <f>IF(B1453=2012,IF(D1453="00",L1453,VLOOKUP(H1453,district_latlong_lookup!$A$1:$F$439,6,FALSE)),0)</f>
        <v>0</v>
      </c>
      <c r="K1453">
        <f>VLOOKUP(E1453&amp;"*",state_latlong_lookup!$A$1:$D$56,3,FALSE)</f>
        <v>47.3917</v>
      </c>
      <c r="L1453">
        <f>VLOOKUP(E1453&amp;"*",state_latlong_lookup!$A$1:$D$56,4,FALSE)</f>
        <v>-121.57080000000001</v>
      </c>
      <c r="M1453">
        <v>200</v>
      </c>
      <c r="N1453" t="str">
        <f t="shared" si="44"/>
        <v>Republican</v>
      </c>
      <c r="O1453" t="s">
        <v>752</v>
      </c>
      <c r="P1453">
        <v>0.41399999999999998</v>
      </c>
      <c r="Q1453">
        <v>689000</v>
      </c>
      <c r="R1453" t="s">
        <v>1583</v>
      </c>
    </row>
    <row r="1454" spans="1:18">
      <c r="A1454">
        <v>103</v>
      </c>
      <c r="B1454">
        <f>VLOOKUP(A1454,year_congress_lookup!$A$1:$B$10,2)</f>
        <v>1994</v>
      </c>
      <c r="C1454">
        <v>39313</v>
      </c>
      <c r="D1454" s="1" t="s">
        <v>1796</v>
      </c>
      <c r="E1454" t="s">
        <v>130</v>
      </c>
      <c r="F1454" t="str">
        <f>VLOOKUP(E1454&amp;"*",state_latlong_lookup!$A$1:$D$56,2,FALSE)</f>
        <v>WA</v>
      </c>
      <c r="G1454" t="str">
        <f>VLOOKUP(E1454&amp;"*",state_latlong_lookup!$A$1:$D$56,1,FALSE)</f>
        <v>WASHINGTON</v>
      </c>
      <c r="H1454" t="str">
        <f t="shared" si="45"/>
        <v>103_WA_09</v>
      </c>
      <c r="I1454">
        <f>IF(B1454=2012,IF(D1454="00",K1454,VLOOKUP(H1454,district_latlong_lookup!$A$1:$F$439,5,FALSE)),0)</f>
        <v>0</v>
      </c>
      <c r="J1454">
        <f>IF(B1454=2012,IF(D1454="00",L1454,VLOOKUP(H1454,district_latlong_lookup!$A$1:$F$439,6,FALSE)),0)</f>
        <v>0</v>
      </c>
      <c r="K1454">
        <f>VLOOKUP(E1454&amp;"*",state_latlong_lookup!$A$1:$D$56,3,FALSE)</f>
        <v>47.3917</v>
      </c>
      <c r="L1454">
        <f>VLOOKUP(E1454&amp;"*",state_latlong_lookup!$A$1:$D$56,4,FALSE)</f>
        <v>-121.57080000000001</v>
      </c>
      <c r="M1454">
        <v>100</v>
      </c>
      <c r="N1454" t="str">
        <f t="shared" si="44"/>
        <v>Democrat</v>
      </c>
      <c r="O1454" t="s">
        <v>753</v>
      </c>
      <c r="P1454">
        <v>-0.28299999999999997</v>
      </c>
      <c r="Q1454">
        <v>1102000</v>
      </c>
      <c r="R1454" t="s">
        <v>1584</v>
      </c>
    </row>
    <row r="1455" spans="1:18">
      <c r="A1455">
        <v>103</v>
      </c>
      <c r="B1455">
        <f>VLOOKUP(A1455,year_congress_lookup!$A$1:$B$10,2)</f>
        <v>1994</v>
      </c>
      <c r="C1455">
        <v>15083</v>
      </c>
      <c r="D1455" s="1" t="s">
        <v>1787</v>
      </c>
      <c r="E1455" t="s">
        <v>111</v>
      </c>
      <c r="F1455" t="str">
        <f>VLOOKUP(E1455&amp;"*",state_latlong_lookup!$A$1:$D$56,2,FALSE)</f>
        <v>WV</v>
      </c>
      <c r="G1455" t="str">
        <f>VLOOKUP(E1455&amp;"*",state_latlong_lookup!$A$1:$D$56,1,FALSE)</f>
        <v>WEST VIRGINIA</v>
      </c>
      <c r="H1455" t="str">
        <f t="shared" si="45"/>
        <v>103_WV_01</v>
      </c>
      <c r="I1455">
        <f>IF(B1455=2012,IF(D1455="00",K1455,VLOOKUP(H1455,district_latlong_lookup!$A$1:$F$439,5,FALSE)),0)</f>
        <v>0</v>
      </c>
      <c r="J1455">
        <f>IF(B1455=2012,IF(D1455="00",L1455,VLOOKUP(H1455,district_latlong_lookup!$A$1:$F$439,6,FALSE)),0)</f>
        <v>0</v>
      </c>
      <c r="K1455">
        <f>VLOOKUP(E1455&amp;"*",state_latlong_lookup!$A$1:$D$56,3,FALSE)</f>
        <v>38.468000000000004</v>
      </c>
      <c r="L1455">
        <f>VLOOKUP(E1455&amp;"*",state_latlong_lookup!$A$1:$D$56,4,FALSE)</f>
        <v>-80.9696</v>
      </c>
      <c r="M1455">
        <v>100</v>
      </c>
      <c r="N1455" t="str">
        <f t="shared" si="44"/>
        <v>Democrat</v>
      </c>
      <c r="O1455" t="s">
        <v>754</v>
      </c>
      <c r="P1455">
        <v>-0.28899999999999998</v>
      </c>
      <c r="Q1455">
        <v>379000</v>
      </c>
      <c r="R1455" t="s">
        <v>1585</v>
      </c>
    </row>
    <row r="1456" spans="1:18">
      <c r="A1456">
        <v>103</v>
      </c>
      <c r="B1456">
        <f>VLOOKUP(A1456,year_congress_lookup!$A$1:$B$10,2)</f>
        <v>1994</v>
      </c>
      <c r="C1456">
        <v>15077</v>
      </c>
      <c r="D1456" s="1" t="s">
        <v>1788</v>
      </c>
      <c r="E1456" t="s">
        <v>111</v>
      </c>
      <c r="F1456" t="str">
        <f>VLOOKUP(E1456&amp;"*",state_latlong_lookup!$A$1:$D$56,2,FALSE)</f>
        <v>WV</v>
      </c>
      <c r="G1456" t="str">
        <f>VLOOKUP(E1456&amp;"*",state_latlong_lookup!$A$1:$D$56,1,FALSE)</f>
        <v>WEST VIRGINIA</v>
      </c>
      <c r="H1456" t="str">
        <f t="shared" si="45"/>
        <v>103_WV_02</v>
      </c>
      <c r="I1456">
        <f>IF(B1456=2012,IF(D1456="00",K1456,VLOOKUP(H1456,district_latlong_lookup!$A$1:$F$439,5,FALSE)),0)</f>
        <v>0</v>
      </c>
      <c r="J1456">
        <f>IF(B1456=2012,IF(D1456="00",L1456,VLOOKUP(H1456,district_latlong_lookup!$A$1:$F$439,6,FALSE)),0)</f>
        <v>0</v>
      </c>
      <c r="K1456">
        <f>VLOOKUP(E1456&amp;"*",state_latlong_lookup!$A$1:$D$56,3,FALSE)</f>
        <v>38.468000000000004</v>
      </c>
      <c r="L1456">
        <f>VLOOKUP(E1456&amp;"*",state_latlong_lookup!$A$1:$D$56,4,FALSE)</f>
        <v>-80.9696</v>
      </c>
      <c r="M1456">
        <v>100</v>
      </c>
      <c r="N1456" t="str">
        <f t="shared" si="44"/>
        <v>Democrat</v>
      </c>
      <c r="O1456" t="s">
        <v>755</v>
      </c>
      <c r="P1456">
        <v>-0.312</v>
      </c>
      <c r="Q1456">
        <v>0</v>
      </c>
      <c r="R1456" t="s">
        <v>1586</v>
      </c>
    </row>
    <row r="1457" spans="1:18">
      <c r="A1457">
        <v>103</v>
      </c>
      <c r="B1457">
        <f>VLOOKUP(A1457,year_congress_lookup!$A$1:$B$10,2)</f>
        <v>1994</v>
      </c>
      <c r="C1457">
        <v>14448</v>
      </c>
      <c r="D1457" s="1" t="s">
        <v>1789</v>
      </c>
      <c r="E1457" t="s">
        <v>111</v>
      </c>
      <c r="F1457" t="str">
        <f>VLOOKUP(E1457&amp;"*",state_latlong_lookup!$A$1:$D$56,2,FALSE)</f>
        <v>WV</v>
      </c>
      <c r="G1457" t="str">
        <f>VLOOKUP(E1457&amp;"*",state_latlong_lookup!$A$1:$D$56,1,FALSE)</f>
        <v>WEST VIRGINIA</v>
      </c>
      <c r="H1457" t="str">
        <f t="shared" si="45"/>
        <v>103_WV_03</v>
      </c>
      <c r="I1457">
        <f>IF(B1457=2012,IF(D1457="00",K1457,VLOOKUP(H1457,district_latlong_lookup!$A$1:$F$439,5,FALSE)),0)</f>
        <v>0</v>
      </c>
      <c r="J1457">
        <f>IF(B1457=2012,IF(D1457="00",L1457,VLOOKUP(H1457,district_latlong_lookup!$A$1:$F$439,6,FALSE)),0)</f>
        <v>0</v>
      </c>
      <c r="K1457">
        <f>VLOOKUP(E1457&amp;"*",state_latlong_lookup!$A$1:$D$56,3,FALSE)</f>
        <v>38.468000000000004</v>
      </c>
      <c r="L1457">
        <f>VLOOKUP(E1457&amp;"*",state_latlong_lookup!$A$1:$D$56,4,FALSE)</f>
        <v>-80.9696</v>
      </c>
      <c r="M1457">
        <v>100</v>
      </c>
      <c r="N1457" t="str">
        <f t="shared" si="44"/>
        <v>Democrat</v>
      </c>
      <c r="O1457" t="s">
        <v>756</v>
      </c>
      <c r="P1457">
        <v>-0.32</v>
      </c>
      <c r="Q1457">
        <v>0</v>
      </c>
      <c r="R1457" t="s">
        <v>1587</v>
      </c>
    </row>
    <row r="1458" spans="1:18">
      <c r="A1458">
        <v>103</v>
      </c>
      <c r="B1458">
        <f>VLOOKUP(A1458,year_congress_lookup!$A$1:$B$10,2)</f>
        <v>1994</v>
      </c>
      <c r="C1458">
        <v>39314</v>
      </c>
      <c r="D1458" s="1" t="s">
        <v>1787</v>
      </c>
      <c r="E1458" t="s">
        <v>89</v>
      </c>
      <c r="F1458" t="str">
        <f>VLOOKUP(E1458&amp;"*",state_latlong_lookup!$A$1:$D$56,2,FALSE)</f>
        <v>WI</v>
      </c>
      <c r="G1458" t="str">
        <f>VLOOKUP(E1458&amp;"*",state_latlong_lookup!$A$1:$D$56,1,FALSE)</f>
        <v>WISCONSIN</v>
      </c>
      <c r="H1458" t="str">
        <f t="shared" si="45"/>
        <v>103_WI_01</v>
      </c>
      <c r="I1458">
        <f>IF(B1458=2012,IF(D1458="00",K1458,VLOOKUP(H1458,district_latlong_lookup!$A$1:$F$439,5,FALSE)),0)</f>
        <v>0</v>
      </c>
      <c r="J1458">
        <f>IF(B1458=2012,IF(D1458="00",L1458,VLOOKUP(H1458,district_latlong_lookup!$A$1:$F$439,6,FALSE)),0)</f>
        <v>0</v>
      </c>
      <c r="K1458">
        <f>VLOOKUP(E1458&amp;"*",state_latlong_lookup!$A$1:$D$56,3,FALSE)</f>
        <v>44.256300000000003</v>
      </c>
      <c r="L1458">
        <f>VLOOKUP(E1458&amp;"*",state_latlong_lookup!$A$1:$D$56,4,FALSE)</f>
        <v>-89.638499999999993</v>
      </c>
      <c r="M1458">
        <v>100</v>
      </c>
      <c r="N1458" t="str">
        <f t="shared" si="44"/>
        <v>Democrat</v>
      </c>
      <c r="O1458" t="s">
        <v>757</v>
      </c>
      <c r="P1458">
        <v>-0.16</v>
      </c>
      <c r="Q1458">
        <v>972000</v>
      </c>
      <c r="R1458" t="s">
        <v>1588</v>
      </c>
    </row>
    <row r="1459" spans="1:18">
      <c r="A1459">
        <v>103</v>
      </c>
      <c r="B1459">
        <f>VLOOKUP(A1459,year_congress_lookup!$A$1:$B$10,2)</f>
        <v>1994</v>
      </c>
      <c r="C1459">
        <v>29150</v>
      </c>
      <c r="D1459" s="1" t="s">
        <v>1788</v>
      </c>
      <c r="E1459" t="s">
        <v>89</v>
      </c>
      <c r="F1459" t="str">
        <f>VLOOKUP(E1459&amp;"*",state_latlong_lookup!$A$1:$D$56,2,FALSE)</f>
        <v>WI</v>
      </c>
      <c r="G1459" t="str">
        <f>VLOOKUP(E1459&amp;"*",state_latlong_lookup!$A$1:$D$56,1,FALSE)</f>
        <v>WISCONSIN</v>
      </c>
      <c r="H1459" t="str">
        <f t="shared" si="45"/>
        <v>103_WI_02</v>
      </c>
      <c r="I1459">
        <f>IF(B1459=2012,IF(D1459="00",K1459,VLOOKUP(H1459,district_latlong_lookup!$A$1:$F$439,5,FALSE)),0)</f>
        <v>0</v>
      </c>
      <c r="J1459">
        <f>IF(B1459=2012,IF(D1459="00",L1459,VLOOKUP(H1459,district_latlong_lookup!$A$1:$F$439,6,FALSE)),0)</f>
        <v>0</v>
      </c>
      <c r="K1459">
        <f>VLOOKUP(E1459&amp;"*",state_latlong_lookup!$A$1:$D$56,3,FALSE)</f>
        <v>44.256300000000003</v>
      </c>
      <c r="L1459">
        <f>VLOOKUP(E1459&amp;"*",state_latlong_lookup!$A$1:$D$56,4,FALSE)</f>
        <v>-89.638499999999993</v>
      </c>
      <c r="M1459">
        <v>200</v>
      </c>
      <c r="N1459" t="str">
        <f t="shared" si="44"/>
        <v>Republican</v>
      </c>
      <c r="O1459" t="s">
        <v>758</v>
      </c>
      <c r="P1459">
        <v>0.28199999999999997</v>
      </c>
      <c r="Q1459">
        <v>698000</v>
      </c>
      <c r="R1459" t="s">
        <v>1589</v>
      </c>
    </row>
    <row r="1460" spans="1:18">
      <c r="A1460">
        <v>103</v>
      </c>
      <c r="B1460">
        <f>VLOOKUP(A1460,year_congress_lookup!$A$1:$B$10,2)</f>
        <v>1994</v>
      </c>
      <c r="C1460">
        <v>14827</v>
      </c>
      <c r="D1460" s="1" t="s">
        <v>1789</v>
      </c>
      <c r="E1460" t="s">
        <v>89</v>
      </c>
      <c r="F1460" t="str">
        <f>VLOOKUP(E1460&amp;"*",state_latlong_lookup!$A$1:$D$56,2,FALSE)</f>
        <v>WI</v>
      </c>
      <c r="G1460" t="str">
        <f>VLOOKUP(E1460&amp;"*",state_latlong_lookup!$A$1:$D$56,1,FALSE)</f>
        <v>WISCONSIN</v>
      </c>
      <c r="H1460" t="str">
        <f t="shared" si="45"/>
        <v>103_WI_03</v>
      </c>
      <c r="I1460">
        <f>IF(B1460=2012,IF(D1460="00",K1460,VLOOKUP(H1460,district_latlong_lookup!$A$1:$F$439,5,FALSE)),0)</f>
        <v>0</v>
      </c>
      <c r="J1460">
        <f>IF(B1460=2012,IF(D1460="00",L1460,VLOOKUP(H1460,district_latlong_lookup!$A$1:$F$439,6,FALSE)),0)</f>
        <v>0</v>
      </c>
      <c r="K1460">
        <f>VLOOKUP(E1460&amp;"*",state_latlong_lookup!$A$1:$D$56,3,FALSE)</f>
        <v>44.256300000000003</v>
      </c>
      <c r="L1460">
        <f>VLOOKUP(E1460&amp;"*",state_latlong_lookup!$A$1:$D$56,4,FALSE)</f>
        <v>-89.638499999999993</v>
      </c>
      <c r="M1460">
        <v>200</v>
      </c>
      <c r="N1460" t="str">
        <f t="shared" si="44"/>
        <v>Republican</v>
      </c>
      <c r="O1460" t="s">
        <v>759</v>
      </c>
      <c r="P1460">
        <v>0.19900000000000001</v>
      </c>
      <c r="Q1460">
        <v>1078000</v>
      </c>
      <c r="R1460" t="s">
        <v>1590</v>
      </c>
    </row>
    <row r="1461" spans="1:18">
      <c r="A1461">
        <v>103</v>
      </c>
      <c r="B1461">
        <f>VLOOKUP(A1461,year_congress_lookup!$A$1:$B$10,2)</f>
        <v>1994</v>
      </c>
      <c r="C1461">
        <v>15082</v>
      </c>
      <c r="D1461" s="1" t="s">
        <v>1790</v>
      </c>
      <c r="E1461" t="s">
        <v>89</v>
      </c>
      <c r="F1461" t="str">
        <f>VLOOKUP(E1461&amp;"*",state_latlong_lookup!$A$1:$D$56,2,FALSE)</f>
        <v>WI</v>
      </c>
      <c r="G1461" t="str">
        <f>VLOOKUP(E1461&amp;"*",state_latlong_lookup!$A$1:$D$56,1,FALSE)</f>
        <v>WISCONSIN</v>
      </c>
      <c r="H1461" t="str">
        <f t="shared" si="45"/>
        <v>103_WI_04</v>
      </c>
      <c r="I1461">
        <f>IF(B1461=2012,IF(D1461="00",K1461,VLOOKUP(H1461,district_latlong_lookup!$A$1:$F$439,5,FALSE)),0)</f>
        <v>0</v>
      </c>
      <c r="J1461">
        <f>IF(B1461=2012,IF(D1461="00",L1461,VLOOKUP(H1461,district_latlong_lookup!$A$1:$F$439,6,FALSE)),0)</f>
        <v>0</v>
      </c>
      <c r="K1461">
        <f>VLOOKUP(E1461&amp;"*",state_latlong_lookup!$A$1:$D$56,3,FALSE)</f>
        <v>44.256300000000003</v>
      </c>
      <c r="L1461">
        <f>VLOOKUP(E1461&amp;"*",state_latlong_lookup!$A$1:$D$56,4,FALSE)</f>
        <v>-89.638499999999993</v>
      </c>
      <c r="M1461">
        <v>100</v>
      </c>
      <c r="N1461" t="str">
        <f t="shared" si="44"/>
        <v>Democrat</v>
      </c>
      <c r="O1461" t="s">
        <v>760</v>
      </c>
      <c r="P1461">
        <v>-0.32200000000000001</v>
      </c>
      <c r="Q1461">
        <v>1604000</v>
      </c>
      <c r="R1461" t="s">
        <v>1591</v>
      </c>
    </row>
    <row r="1462" spans="1:18">
      <c r="A1462">
        <v>103</v>
      </c>
      <c r="B1462">
        <f>VLOOKUP(A1462,year_congress_lookup!$A$1:$B$10,2)</f>
        <v>1994</v>
      </c>
      <c r="C1462">
        <v>39315</v>
      </c>
      <c r="D1462" s="1" t="s">
        <v>1791</v>
      </c>
      <c r="E1462" t="s">
        <v>89</v>
      </c>
      <c r="F1462" t="str">
        <f>VLOOKUP(E1462&amp;"*",state_latlong_lookup!$A$1:$D$56,2,FALSE)</f>
        <v>WI</v>
      </c>
      <c r="G1462" t="str">
        <f>VLOOKUP(E1462&amp;"*",state_latlong_lookup!$A$1:$D$56,1,FALSE)</f>
        <v>WISCONSIN</v>
      </c>
      <c r="H1462" t="str">
        <f t="shared" si="45"/>
        <v>103_WI_05</v>
      </c>
      <c r="I1462">
        <f>IF(B1462=2012,IF(D1462="00",K1462,VLOOKUP(H1462,district_latlong_lookup!$A$1:$F$439,5,FALSE)),0)</f>
        <v>0</v>
      </c>
      <c r="J1462">
        <f>IF(B1462=2012,IF(D1462="00",L1462,VLOOKUP(H1462,district_latlong_lookup!$A$1:$F$439,6,FALSE)),0)</f>
        <v>0</v>
      </c>
      <c r="K1462">
        <f>VLOOKUP(E1462&amp;"*",state_latlong_lookup!$A$1:$D$56,3,FALSE)</f>
        <v>44.256300000000003</v>
      </c>
      <c r="L1462">
        <f>VLOOKUP(E1462&amp;"*",state_latlong_lookup!$A$1:$D$56,4,FALSE)</f>
        <v>-89.638499999999993</v>
      </c>
      <c r="M1462">
        <v>100</v>
      </c>
      <c r="N1462" t="str">
        <f t="shared" si="44"/>
        <v>Democrat</v>
      </c>
      <c r="O1462" t="s">
        <v>761</v>
      </c>
      <c r="P1462">
        <v>-0.28899999999999998</v>
      </c>
      <c r="Q1462">
        <v>1620000</v>
      </c>
    </row>
    <row r="1463" spans="1:18">
      <c r="A1463">
        <v>103</v>
      </c>
      <c r="B1463">
        <f>VLOOKUP(A1463,year_congress_lookup!$A$1:$B$10,2)</f>
        <v>1994</v>
      </c>
      <c r="C1463">
        <v>14675</v>
      </c>
      <c r="D1463" s="1" t="s">
        <v>1792</v>
      </c>
      <c r="E1463" t="s">
        <v>89</v>
      </c>
      <c r="F1463" t="str">
        <f>VLOOKUP(E1463&amp;"*",state_latlong_lookup!$A$1:$D$56,2,FALSE)</f>
        <v>WI</v>
      </c>
      <c r="G1463" t="str">
        <f>VLOOKUP(E1463&amp;"*",state_latlong_lookup!$A$1:$D$56,1,FALSE)</f>
        <v>WISCONSIN</v>
      </c>
      <c r="H1463" t="str">
        <f t="shared" si="45"/>
        <v>103_WI_06</v>
      </c>
      <c r="I1463">
        <f>IF(B1463=2012,IF(D1463="00",K1463,VLOOKUP(H1463,district_latlong_lookup!$A$1:$F$439,5,FALSE)),0)</f>
        <v>0</v>
      </c>
      <c r="J1463">
        <f>IF(B1463=2012,IF(D1463="00",L1463,VLOOKUP(H1463,district_latlong_lookup!$A$1:$F$439,6,FALSE)),0)</f>
        <v>0</v>
      </c>
      <c r="K1463">
        <f>VLOOKUP(E1463&amp;"*",state_latlong_lookup!$A$1:$D$56,3,FALSE)</f>
        <v>44.256300000000003</v>
      </c>
      <c r="L1463">
        <f>VLOOKUP(E1463&amp;"*",state_latlong_lookup!$A$1:$D$56,4,FALSE)</f>
        <v>-89.638499999999993</v>
      </c>
      <c r="M1463">
        <v>200</v>
      </c>
      <c r="N1463" t="str">
        <f t="shared" si="44"/>
        <v>Republican</v>
      </c>
      <c r="O1463" t="s">
        <v>762</v>
      </c>
      <c r="P1463">
        <v>0.41799999999999998</v>
      </c>
      <c r="Q1463">
        <v>1412000</v>
      </c>
      <c r="R1463" t="s">
        <v>1592</v>
      </c>
    </row>
    <row r="1464" spans="1:18">
      <c r="A1464">
        <v>103</v>
      </c>
      <c r="B1464">
        <f>VLOOKUP(A1464,year_congress_lookup!$A$1:$B$10,2)</f>
        <v>1994</v>
      </c>
      <c r="C1464">
        <v>12036</v>
      </c>
      <c r="D1464" s="1" t="s">
        <v>1793</v>
      </c>
      <c r="E1464" t="s">
        <v>89</v>
      </c>
      <c r="F1464" t="str">
        <f>VLOOKUP(E1464&amp;"*",state_latlong_lookup!$A$1:$D$56,2,FALSE)</f>
        <v>WI</v>
      </c>
      <c r="G1464" t="str">
        <f>VLOOKUP(E1464&amp;"*",state_latlong_lookup!$A$1:$D$56,1,FALSE)</f>
        <v>WISCONSIN</v>
      </c>
      <c r="H1464" t="str">
        <f t="shared" si="45"/>
        <v>103_WI_07</v>
      </c>
      <c r="I1464">
        <f>IF(B1464=2012,IF(D1464="00",K1464,VLOOKUP(H1464,district_latlong_lookup!$A$1:$F$439,5,FALSE)),0)</f>
        <v>0</v>
      </c>
      <c r="J1464">
        <f>IF(B1464=2012,IF(D1464="00",L1464,VLOOKUP(H1464,district_latlong_lookup!$A$1:$F$439,6,FALSE)),0)</f>
        <v>0</v>
      </c>
      <c r="K1464">
        <f>VLOOKUP(E1464&amp;"*",state_latlong_lookup!$A$1:$D$56,3,FALSE)</f>
        <v>44.256300000000003</v>
      </c>
      <c r="L1464">
        <f>VLOOKUP(E1464&amp;"*",state_latlong_lookup!$A$1:$D$56,4,FALSE)</f>
        <v>-89.638499999999993</v>
      </c>
      <c r="M1464">
        <v>100</v>
      </c>
      <c r="N1464" t="str">
        <f t="shared" si="44"/>
        <v>Democrat</v>
      </c>
      <c r="O1464" t="s">
        <v>763</v>
      </c>
      <c r="P1464">
        <v>-0.44900000000000001</v>
      </c>
      <c r="Q1464">
        <v>9027000</v>
      </c>
    </row>
    <row r="1465" spans="1:18">
      <c r="A1465">
        <v>103</v>
      </c>
      <c r="B1465">
        <f>VLOOKUP(A1465,year_congress_lookup!$A$1:$B$10,2)</f>
        <v>1994</v>
      </c>
      <c r="C1465">
        <v>14655</v>
      </c>
      <c r="D1465" s="1" t="s">
        <v>1795</v>
      </c>
      <c r="E1465" t="s">
        <v>89</v>
      </c>
      <c r="F1465" t="str">
        <f>VLOOKUP(E1465&amp;"*",state_latlong_lookup!$A$1:$D$56,2,FALSE)</f>
        <v>WI</v>
      </c>
      <c r="G1465" t="str">
        <f>VLOOKUP(E1465&amp;"*",state_latlong_lookup!$A$1:$D$56,1,FALSE)</f>
        <v>WISCONSIN</v>
      </c>
      <c r="H1465" t="str">
        <f t="shared" si="45"/>
        <v>103_WI_08</v>
      </c>
      <c r="I1465">
        <f>IF(B1465=2012,IF(D1465="00",K1465,VLOOKUP(H1465,district_latlong_lookup!$A$1:$F$439,5,FALSE)),0)</f>
        <v>0</v>
      </c>
      <c r="J1465">
        <f>IF(B1465=2012,IF(D1465="00",L1465,VLOOKUP(H1465,district_latlong_lookup!$A$1:$F$439,6,FALSE)),0)</f>
        <v>0</v>
      </c>
      <c r="K1465">
        <f>VLOOKUP(E1465&amp;"*",state_latlong_lookup!$A$1:$D$56,3,FALSE)</f>
        <v>44.256300000000003</v>
      </c>
      <c r="L1465">
        <f>VLOOKUP(E1465&amp;"*",state_latlong_lookup!$A$1:$D$56,4,FALSE)</f>
        <v>-89.638499999999993</v>
      </c>
      <c r="M1465">
        <v>200</v>
      </c>
      <c r="N1465" t="str">
        <f t="shared" si="44"/>
        <v>Republican</v>
      </c>
      <c r="O1465" t="s">
        <v>764</v>
      </c>
      <c r="P1465">
        <v>0.39400000000000002</v>
      </c>
      <c r="Q1465">
        <v>2672000</v>
      </c>
      <c r="R1465" t="s">
        <v>1593</v>
      </c>
    </row>
    <row r="1466" spans="1:18">
      <c r="A1466">
        <v>103</v>
      </c>
      <c r="B1466">
        <f>VLOOKUP(A1466,year_congress_lookup!$A$1:$B$10,2)</f>
        <v>1994</v>
      </c>
      <c r="C1466">
        <v>14657</v>
      </c>
      <c r="D1466" s="1" t="s">
        <v>1796</v>
      </c>
      <c r="E1466" t="s">
        <v>89</v>
      </c>
      <c r="F1466" t="str">
        <f>VLOOKUP(E1466&amp;"*",state_latlong_lookup!$A$1:$D$56,2,FALSE)</f>
        <v>WI</v>
      </c>
      <c r="G1466" t="str">
        <f>VLOOKUP(E1466&amp;"*",state_latlong_lookup!$A$1:$D$56,1,FALSE)</f>
        <v>WISCONSIN</v>
      </c>
      <c r="H1466" t="str">
        <f t="shared" si="45"/>
        <v>103_WI_09</v>
      </c>
      <c r="I1466">
        <f>IF(B1466=2012,IF(D1466="00",K1466,VLOOKUP(H1466,district_latlong_lookup!$A$1:$F$439,5,FALSE)),0)</f>
        <v>0</v>
      </c>
      <c r="J1466">
        <f>IF(B1466=2012,IF(D1466="00",L1466,VLOOKUP(H1466,district_latlong_lookup!$A$1:$F$439,6,FALSE)),0)</f>
        <v>0</v>
      </c>
      <c r="K1466">
        <f>VLOOKUP(E1466&amp;"*",state_latlong_lookup!$A$1:$D$56,3,FALSE)</f>
        <v>44.256300000000003</v>
      </c>
      <c r="L1466">
        <f>VLOOKUP(E1466&amp;"*",state_latlong_lookup!$A$1:$D$56,4,FALSE)</f>
        <v>-89.638499999999993</v>
      </c>
      <c r="M1466">
        <v>200</v>
      </c>
      <c r="N1466" t="str">
        <f t="shared" si="44"/>
        <v>Republican</v>
      </c>
      <c r="O1466" t="s">
        <v>765</v>
      </c>
      <c r="P1466">
        <v>0.78</v>
      </c>
      <c r="Q1466">
        <v>2252000</v>
      </c>
    </row>
    <row r="1467" spans="1:18">
      <c r="A1467">
        <v>103</v>
      </c>
      <c r="B1467">
        <f>VLOOKUP(A1467,year_congress_lookup!$A$1:$B$10,2)</f>
        <v>1994</v>
      </c>
      <c r="C1467">
        <v>15633</v>
      </c>
      <c r="D1467" s="1" t="s">
        <v>1787</v>
      </c>
      <c r="E1467" t="s">
        <v>131</v>
      </c>
      <c r="F1467" t="str">
        <f>VLOOKUP(E1467&amp;"*",state_latlong_lookup!$A$1:$D$56,2,FALSE)</f>
        <v>WY</v>
      </c>
      <c r="G1467" t="str">
        <f>VLOOKUP(E1467&amp;"*",state_latlong_lookup!$A$1:$D$56,1,FALSE)</f>
        <v>WYOMING</v>
      </c>
      <c r="H1467" t="str">
        <f t="shared" si="45"/>
        <v>103_WY_01</v>
      </c>
      <c r="I1467">
        <f>IF(B1467=2012,IF(D1467="00",K1467,VLOOKUP(H1467,district_latlong_lookup!$A$1:$F$439,5,FALSE)),0)</f>
        <v>0</v>
      </c>
      <c r="J1467">
        <f>IF(B1467=2012,IF(D1467="00",L1467,VLOOKUP(H1467,district_latlong_lookup!$A$1:$F$439,6,FALSE)),0)</f>
        <v>0</v>
      </c>
      <c r="K1467">
        <f>VLOOKUP(E1467&amp;"*",state_latlong_lookup!$A$1:$D$56,3,FALSE)</f>
        <v>42.747500000000002</v>
      </c>
      <c r="L1467">
        <f>VLOOKUP(E1467&amp;"*",state_latlong_lookup!$A$1:$D$56,4,FALSE)</f>
        <v>-107.2085</v>
      </c>
      <c r="M1467">
        <v>200</v>
      </c>
      <c r="N1467" t="str">
        <f t="shared" si="44"/>
        <v>Republican</v>
      </c>
      <c r="O1467" t="s">
        <v>766</v>
      </c>
      <c r="P1467">
        <v>0.41299999999999998</v>
      </c>
      <c r="Q1467">
        <v>0</v>
      </c>
      <c r="R1467" t="s">
        <v>1594</v>
      </c>
    </row>
    <row r="1468" spans="1:18">
      <c r="A1468">
        <v>104</v>
      </c>
      <c r="B1468">
        <f>VLOOKUP(A1468,year_congress_lookup!$A$1:$B$10,2)</f>
        <v>1996</v>
      </c>
      <c r="C1468">
        <v>99909</v>
      </c>
      <c r="D1468" s="1" t="s">
        <v>1794</v>
      </c>
      <c r="E1468" t="s">
        <v>194</v>
      </c>
      <c r="F1468" t="str">
        <f>VLOOKUP(E1468&amp;"*",state_latlong_lookup!$A$1:$D$56,2,FALSE)</f>
        <v>USA</v>
      </c>
      <c r="G1468" t="str">
        <f>VLOOKUP(E1468&amp;"*",state_latlong_lookup!$A$1:$D$56,1,FALSE)</f>
        <v>USA</v>
      </c>
      <c r="H1468" t="str">
        <f t="shared" si="45"/>
        <v>104_USA_00</v>
      </c>
      <c r="I1468">
        <f>IF(B1468=2012,IF(D1468="00",K1468,VLOOKUP(H1468,district_latlong_lookup!$A$1:$F$439,5,FALSE)),0)</f>
        <v>0</v>
      </c>
      <c r="J1468">
        <f>IF(B1468=2012,IF(D1468="00",L1468,VLOOKUP(H1468,district_latlong_lookup!$A$1:$F$439,6,FALSE)),0)</f>
        <v>0</v>
      </c>
      <c r="K1468">
        <f>VLOOKUP(E1468&amp;"*",state_latlong_lookup!$A$1:$D$56,3,FALSE)</f>
        <v>39.5</v>
      </c>
      <c r="L1468">
        <f>VLOOKUP(E1468&amp;"*",state_latlong_lookup!$A$1:$D$56,4,FALSE)</f>
        <v>-98.35</v>
      </c>
      <c r="M1468">
        <v>100</v>
      </c>
      <c r="N1468" t="str">
        <f t="shared" si="44"/>
        <v>Democrat</v>
      </c>
      <c r="O1468" t="s">
        <v>287</v>
      </c>
      <c r="P1468">
        <v>-0.51100000000000001</v>
      </c>
      <c r="Q1468">
        <v>12673000</v>
      </c>
      <c r="R1468" t="s">
        <v>1595</v>
      </c>
    </row>
    <row r="1469" spans="1:18">
      <c r="A1469">
        <v>104</v>
      </c>
      <c r="B1469">
        <f>VLOOKUP(A1469,year_congress_lookup!$A$1:$B$10,2)</f>
        <v>1996</v>
      </c>
      <c r="C1469">
        <v>15090</v>
      </c>
      <c r="D1469" s="1" t="s">
        <v>1787</v>
      </c>
      <c r="E1469" t="s">
        <v>48</v>
      </c>
      <c r="F1469" t="str">
        <f>VLOOKUP(E1469&amp;"*",state_latlong_lookup!$A$1:$D$56,2,FALSE)</f>
        <v>AL</v>
      </c>
      <c r="G1469" t="str">
        <f>VLOOKUP(E1469&amp;"*",state_latlong_lookup!$A$1:$D$56,1,FALSE)</f>
        <v>ALABAMA</v>
      </c>
      <c r="H1469" t="str">
        <f t="shared" si="45"/>
        <v>104_AL_01</v>
      </c>
      <c r="I1469">
        <f>IF(B1469=2012,IF(D1469="00",K1469,VLOOKUP(H1469,district_latlong_lookup!$A$1:$F$439,5,FALSE)),0)</f>
        <v>0</v>
      </c>
      <c r="J1469">
        <f>IF(B1469=2012,IF(D1469="00",L1469,VLOOKUP(H1469,district_latlong_lookup!$A$1:$F$439,6,FALSE)),0)</f>
        <v>0</v>
      </c>
      <c r="K1469">
        <f>VLOOKUP(E1469&amp;"*",state_latlong_lookup!$A$1:$D$56,3,FALSE)</f>
        <v>32.798999999999999</v>
      </c>
      <c r="L1469">
        <f>VLOOKUP(E1469&amp;"*",state_latlong_lookup!$A$1:$D$56,4,FALSE)</f>
        <v>-86.807299999999998</v>
      </c>
      <c r="M1469">
        <v>200</v>
      </c>
      <c r="N1469" t="str">
        <f t="shared" si="44"/>
        <v>Republican</v>
      </c>
      <c r="O1469" t="s">
        <v>404</v>
      </c>
      <c r="P1469">
        <v>0.39</v>
      </c>
      <c r="Q1469">
        <v>555000</v>
      </c>
    </row>
    <row r="1470" spans="1:18">
      <c r="A1470">
        <v>104</v>
      </c>
      <c r="B1470">
        <f>VLOOKUP(A1470,year_congress_lookup!$A$1:$B$10,2)</f>
        <v>1996</v>
      </c>
      <c r="C1470">
        <v>29300</v>
      </c>
      <c r="D1470" s="1" t="s">
        <v>1788</v>
      </c>
      <c r="E1470" t="s">
        <v>48</v>
      </c>
      <c r="F1470" t="str">
        <f>VLOOKUP(E1470&amp;"*",state_latlong_lookup!$A$1:$D$56,2,FALSE)</f>
        <v>AL</v>
      </c>
      <c r="G1470" t="str">
        <f>VLOOKUP(E1470&amp;"*",state_latlong_lookup!$A$1:$D$56,1,FALSE)</f>
        <v>ALABAMA</v>
      </c>
      <c r="H1470" t="str">
        <f t="shared" si="45"/>
        <v>104_AL_02</v>
      </c>
      <c r="I1470">
        <f>IF(B1470=2012,IF(D1470="00",K1470,VLOOKUP(H1470,district_latlong_lookup!$A$1:$F$439,5,FALSE)),0)</f>
        <v>0</v>
      </c>
      <c r="J1470">
        <f>IF(B1470=2012,IF(D1470="00",L1470,VLOOKUP(H1470,district_latlong_lookup!$A$1:$F$439,6,FALSE)),0)</f>
        <v>0</v>
      </c>
      <c r="K1470">
        <f>VLOOKUP(E1470&amp;"*",state_latlong_lookup!$A$1:$D$56,3,FALSE)</f>
        <v>32.798999999999999</v>
      </c>
      <c r="L1470">
        <f>VLOOKUP(E1470&amp;"*",state_latlong_lookup!$A$1:$D$56,4,FALSE)</f>
        <v>-86.807299999999998</v>
      </c>
      <c r="M1470">
        <v>200</v>
      </c>
      <c r="N1470" t="str">
        <f t="shared" si="44"/>
        <v>Republican</v>
      </c>
      <c r="O1470" t="s">
        <v>405</v>
      </c>
      <c r="P1470">
        <v>0.46800000000000003</v>
      </c>
      <c r="Q1470">
        <v>736000</v>
      </c>
      <c r="R1470" t="s">
        <v>1596</v>
      </c>
    </row>
    <row r="1471" spans="1:18">
      <c r="A1471">
        <v>104</v>
      </c>
      <c r="B1471">
        <f>VLOOKUP(A1471,year_congress_lookup!$A$1:$B$10,2)</f>
        <v>1996</v>
      </c>
      <c r="C1471">
        <v>15632</v>
      </c>
      <c r="D1471" s="1" t="s">
        <v>1789</v>
      </c>
      <c r="E1471" t="s">
        <v>48</v>
      </c>
      <c r="F1471" t="str">
        <f>VLOOKUP(E1471&amp;"*",state_latlong_lookup!$A$1:$D$56,2,FALSE)</f>
        <v>AL</v>
      </c>
      <c r="G1471" t="str">
        <f>VLOOKUP(E1471&amp;"*",state_latlong_lookup!$A$1:$D$56,1,FALSE)</f>
        <v>ALABAMA</v>
      </c>
      <c r="H1471" t="str">
        <f t="shared" si="45"/>
        <v>104_AL_03</v>
      </c>
      <c r="I1471">
        <f>IF(B1471=2012,IF(D1471="00",K1471,VLOOKUP(H1471,district_latlong_lookup!$A$1:$F$439,5,FALSE)),0)</f>
        <v>0</v>
      </c>
      <c r="J1471">
        <f>IF(B1471=2012,IF(D1471="00",L1471,VLOOKUP(H1471,district_latlong_lookup!$A$1:$F$439,6,FALSE)),0)</f>
        <v>0</v>
      </c>
      <c r="K1471">
        <f>VLOOKUP(E1471&amp;"*",state_latlong_lookup!$A$1:$D$56,3,FALSE)</f>
        <v>32.798999999999999</v>
      </c>
      <c r="L1471">
        <f>VLOOKUP(E1471&amp;"*",state_latlong_lookup!$A$1:$D$56,4,FALSE)</f>
        <v>-86.807299999999998</v>
      </c>
      <c r="M1471">
        <v>100</v>
      </c>
      <c r="N1471" t="str">
        <f t="shared" si="44"/>
        <v>Democrat</v>
      </c>
      <c r="O1471" t="s">
        <v>406</v>
      </c>
      <c r="P1471">
        <v>-0.16700000000000001</v>
      </c>
      <c r="Q1471">
        <v>1154000</v>
      </c>
    </row>
    <row r="1472" spans="1:18">
      <c r="A1472">
        <v>104</v>
      </c>
      <c r="B1472">
        <f>VLOOKUP(A1472,year_congress_lookup!$A$1:$B$10,2)</f>
        <v>1996</v>
      </c>
      <c r="C1472">
        <v>11000</v>
      </c>
      <c r="D1472" s="1" t="s">
        <v>1790</v>
      </c>
      <c r="E1472" t="s">
        <v>48</v>
      </c>
      <c r="F1472" t="str">
        <f>VLOOKUP(E1472&amp;"*",state_latlong_lookup!$A$1:$D$56,2,FALSE)</f>
        <v>AL</v>
      </c>
      <c r="G1472" t="str">
        <f>VLOOKUP(E1472&amp;"*",state_latlong_lookup!$A$1:$D$56,1,FALSE)</f>
        <v>ALABAMA</v>
      </c>
      <c r="H1472" t="str">
        <f t="shared" si="45"/>
        <v>104_AL_04</v>
      </c>
      <c r="I1472">
        <f>IF(B1472=2012,IF(D1472="00",K1472,VLOOKUP(H1472,district_latlong_lookup!$A$1:$F$439,5,FALSE)),0)</f>
        <v>0</v>
      </c>
      <c r="J1472">
        <f>IF(B1472=2012,IF(D1472="00",L1472,VLOOKUP(H1472,district_latlong_lookup!$A$1:$F$439,6,FALSE)),0)</f>
        <v>0</v>
      </c>
      <c r="K1472">
        <f>VLOOKUP(E1472&amp;"*",state_latlong_lookup!$A$1:$D$56,3,FALSE)</f>
        <v>32.798999999999999</v>
      </c>
      <c r="L1472">
        <f>VLOOKUP(E1472&amp;"*",state_latlong_lookup!$A$1:$D$56,4,FALSE)</f>
        <v>-86.807299999999998</v>
      </c>
      <c r="M1472">
        <v>100</v>
      </c>
      <c r="N1472" t="str">
        <f t="shared" si="44"/>
        <v>Democrat</v>
      </c>
      <c r="O1472" t="s">
        <v>407</v>
      </c>
      <c r="P1472">
        <v>-0.252</v>
      </c>
      <c r="Q1472">
        <v>1490000</v>
      </c>
      <c r="R1472" t="s">
        <v>1597</v>
      </c>
    </row>
    <row r="1473" spans="1:18">
      <c r="A1473">
        <v>104</v>
      </c>
      <c r="B1473">
        <f>VLOOKUP(A1473,year_congress_lookup!$A$1:$B$10,2)</f>
        <v>1996</v>
      </c>
      <c r="C1473">
        <v>29100</v>
      </c>
      <c r="D1473" s="1" t="s">
        <v>1791</v>
      </c>
      <c r="E1473" t="s">
        <v>48</v>
      </c>
      <c r="F1473" t="str">
        <f>VLOOKUP(E1473&amp;"*",state_latlong_lookup!$A$1:$D$56,2,FALSE)</f>
        <v>AL</v>
      </c>
      <c r="G1473" t="str">
        <f>VLOOKUP(E1473&amp;"*",state_latlong_lookup!$A$1:$D$56,1,FALSE)</f>
        <v>ALABAMA</v>
      </c>
      <c r="H1473" t="str">
        <f t="shared" si="45"/>
        <v>104_AL_05</v>
      </c>
      <c r="I1473">
        <f>IF(B1473=2012,IF(D1473="00",K1473,VLOOKUP(H1473,district_latlong_lookup!$A$1:$F$439,5,FALSE)),0)</f>
        <v>0</v>
      </c>
      <c r="J1473">
        <f>IF(B1473=2012,IF(D1473="00",L1473,VLOOKUP(H1473,district_latlong_lookup!$A$1:$F$439,6,FALSE)),0)</f>
        <v>0</v>
      </c>
      <c r="K1473">
        <f>VLOOKUP(E1473&amp;"*",state_latlong_lookup!$A$1:$D$56,3,FALSE)</f>
        <v>32.798999999999999</v>
      </c>
      <c r="L1473">
        <f>VLOOKUP(E1473&amp;"*",state_latlong_lookup!$A$1:$D$56,4,FALSE)</f>
        <v>-86.807299999999998</v>
      </c>
      <c r="M1473">
        <v>100</v>
      </c>
      <c r="N1473" t="str">
        <f t="shared" si="44"/>
        <v>Democrat</v>
      </c>
      <c r="O1473" t="s">
        <v>408</v>
      </c>
      <c r="P1473">
        <v>-0.13600000000000001</v>
      </c>
      <c r="Q1473">
        <v>0</v>
      </c>
      <c r="R1473" t="s">
        <v>1598</v>
      </c>
    </row>
    <row r="1474" spans="1:18">
      <c r="A1474">
        <v>104</v>
      </c>
      <c r="B1474">
        <f>VLOOKUP(A1474,year_congress_lookup!$A$1:$B$10,2)</f>
        <v>1996</v>
      </c>
      <c r="C1474">
        <v>29301</v>
      </c>
      <c r="D1474" s="1" t="s">
        <v>1792</v>
      </c>
      <c r="E1474" t="s">
        <v>48</v>
      </c>
      <c r="F1474" t="str">
        <f>VLOOKUP(E1474&amp;"*",state_latlong_lookup!$A$1:$D$56,2,FALSE)</f>
        <v>AL</v>
      </c>
      <c r="G1474" t="str">
        <f>VLOOKUP(E1474&amp;"*",state_latlong_lookup!$A$1:$D$56,1,FALSE)</f>
        <v>ALABAMA</v>
      </c>
      <c r="H1474" t="str">
        <f t="shared" si="45"/>
        <v>104_AL_06</v>
      </c>
      <c r="I1474">
        <f>IF(B1474=2012,IF(D1474="00",K1474,VLOOKUP(H1474,district_latlong_lookup!$A$1:$F$439,5,FALSE)),0)</f>
        <v>0</v>
      </c>
      <c r="J1474">
        <f>IF(B1474=2012,IF(D1474="00",L1474,VLOOKUP(H1474,district_latlong_lookup!$A$1:$F$439,6,FALSE)),0)</f>
        <v>0</v>
      </c>
      <c r="K1474">
        <f>VLOOKUP(E1474&amp;"*",state_latlong_lookup!$A$1:$D$56,3,FALSE)</f>
        <v>32.798999999999999</v>
      </c>
      <c r="L1474">
        <f>VLOOKUP(E1474&amp;"*",state_latlong_lookup!$A$1:$D$56,4,FALSE)</f>
        <v>-86.807299999999998</v>
      </c>
      <c r="M1474">
        <v>200</v>
      </c>
      <c r="N1474" t="str">
        <f t="shared" ref="N1474:N1537" si="46">IF(M1474=100,"Democrat",IF(M1474=200,"Republican",IF(M1474=328,"Independent")))</f>
        <v>Republican</v>
      </c>
      <c r="O1474" t="s">
        <v>409</v>
      </c>
      <c r="P1474">
        <v>0.501</v>
      </c>
      <c r="Q1474">
        <v>0</v>
      </c>
    </row>
    <row r="1475" spans="1:18">
      <c r="A1475">
        <v>104</v>
      </c>
      <c r="B1475">
        <f>VLOOKUP(A1475,year_congress_lookup!$A$1:$B$10,2)</f>
        <v>1996</v>
      </c>
      <c r="C1475">
        <v>29302</v>
      </c>
      <c r="D1475" s="1" t="s">
        <v>1793</v>
      </c>
      <c r="E1475" t="s">
        <v>48</v>
      </c>
      <c r="F1475" t="str">
        <f>VLOOKUP(E1475&amp;"*",state_latlong_lookup!$A$1:$D$56,2,FALSE)</f>
        <v>AL</v>
      </c>
      <c r="G1475" t="str">
        <f>VLOOKUP(E1475&amp;"*",state_latlong_lookup!$A$1:$D$56,1,FALSE)</f>
        <v>ALABAMA</v>
      </c>
      <c r="H1475" t="str">
        <f t="shared" ref="H1475:H1538" si="47">CONCATENATE(A1475,"_",F1475,"_",D1475)</f>
        <v>104_AL_07</v>
      </c>
      <c r="I1475">
        <f>IF(B1475=2012,IF(D1475="00",K1475,VLOOKUP(H1475,district_latlong_lookup!$A$1:$F$439,5,FALSE)),0)</f>
        <v>0</v>
      </c>
      <c r="J1475">
        <f>IF(B1475=2012,IF(D1475="00",L1475,VLOOKUP(H1475,district_latlong_lookup!$A$1:$F$439,6,FALSE)),0)</f>
        <v>0</v>
      </c>
      <c r="K1475">
        <f>VLOOKUP(E1475&amp;"*",state_latlong_lookup!$A$1:$D$56,3,FALSE)</f>
        <v>32.798999999999999</v>
      </c>
      <c r="L1475">
        <f>VLOOKUP(E1475&amp;"*",state_latlong_lookup!$A$1:$D$56,4,FALSE)</f>
        <v>-86.807299999999998</v>
      </c>
      <c r="M1475">
        <v>100</v>
      </c>
      <c r="N1475" t="str">
        <f t="shared" si="46"/>
        <v>Democrat</v>
      </c>
      <c r="O1475" t="s">
        <v>410</v>
      </c>
      <c r="P1475">
        <v>-0.56399999999999995</v>
      </c>
      <c r="Q1475">
        <v>239000</v>
      </c>
      <c r="R1475" t="s">
        <v>1599</v>
      </c>
    </row>
    <row r="1476" spans="1:18">
      <c r="A1476">
        <v>104</v>
      </c>
      <c r="B1476">
        <f>VLOOKUP(A1476,year_congress_lookup!$A$1:$B$10,2)</f>
        <v>1996</v>
      </c>
      <c r="C1476">
        <v>14066</v>
      </c>
      <c r="D1476" s="1" t="s">
        <v>1787</v>
      </c>
      <c r="E1476" t="s">
        <v>198</v>
      </c>
      <c r="F1476" t="str">
        <f>VLOOKUP(E1476&amp;"*",state_latlong_lookup!$A$1:$D$56,2,FALSE)</f>
        <v>AK</v>
      </c>
      <c r="G1476" t="str">
        <f>VLOOKUP(E1476&amp;"*",state_latlong_lookup!$A$1:$D$56,1,FALSE)</f>
        <v>ALASKA</v>
      </c>
      <c r="H1476" t="str">
        <f t="shared" si="47"/>
        <v>104_AK_01</v>
      </c>
      <c r="I1476">
        <f>IF(B1476=2012,IF(D1476="00",K1476,VLOOKUP(H1476,district_latlong_lookup!$A$1:$F$439,5,FALSE)),0)</f>
        <v>0</v>
      </c>
      <c r="J1476">
        <f>IF(B1476=2012,IF(D1476="00",L1476,VLOOKUP(H1476,district_latlong_lookup!$A$1:$F$439,6,FALSE)),0)</f>
        <v>0</v>
      </c>
      <c r="K1476">
        <f>VLOOKUP(E1476&amp;"*",state_latlong_lookup!$A$1:$D$56,3,FALSE)</f>
        <v>61.384999999999998</v>
      </c>
      <c r="L1476">
        <f>VLOOKUP(E1476&amp;"*",state_latlong_lookup!$A$1:$D$56,4,FALSE)</f>
        <v>-152.26830000000001</v>
      </c>
      <c r="M1476">
        <v>200</v>
      </c>
      <c r="N1476" t="str">
        <f t="shared" si="46"/>
        <v>Republican</v>
      </c>
      <c r="O1476" t="s">
        <v>411</v>
      </c>
      <c r="P1476">
        <v>0.34399999999999997</v>
      </c>
      <c r="Q1476">
        <v>1517000</v>
      </c>
      <c r="R1476" t="s">
        <v>1600</v>
      </c>
    </row>
    <row r="1477" spans="1:18">
      <c r="A1477">
        <v>104</v>
      </c>
      <c r="B1477">
        <f>VLOOKUP(A1477,year_congress_lookup!$A$1:$B$10,2)</f>
        <v>1996</v>
      </c>
      <c r="C1477">
        <v>29500</v>
      </c>
      <c r="D1477" s="1" t="s">
        <v>1787</v>
      </c>
      <c r="E1477" t="s">
        <v>155</v>
      </c>
      <c r="F1477" t="str">
        <f>VLOOKUP(E1477&amp;"*",state_latlong_lookup!$A$1:$D$56,2,FALSE)</f>
        <v>AZ</v>
      </c>
      <c r="G1477" t="str">
        <f>VLOOKUP(E1477&amp;"*",state_latlong_lookup!$A$1:$D$56,1,FALSE)</f>
        <v>ARIZONA</v>
      </c>
      <c r="H1477" t="str">
        <f t="shared" si="47"/>
        <v>104_AZ_01</v>
      </c>
      <c r="I1477">
        <f>IF(B1477=2012,IF(D1477="00",K1477,VLOOKUP(H1477,district_latlong_lookup!$A$1:$F$439,5,FALSE)),0)</f>
        <v>0</v>
      </c>
      <c r="J1477">
        <f>IF(B1477=2012,IF(D1477="00",L1477,VLOOKUP(H1477,district_latlong_lookup!$A$1:$F$439,6,FALSE)),0)</f>
        <v>0</v>
      </c>
      <c r="K1477">
        <f>VLOOKUP(E1477&amp;"*",state_latlong_lookup!$A$1:$D$56,3,FALSE)</f>
        <v>33.7712</v>
      </c>
      <c r="L1477">
        <f>VLOOKUP(E1477&amp;"*",state_latlong_lookup!$A$1:$D$56,4,FALSE)</f>
        <v>-111.3877</v>
      </c>
      <c r="M1477">
        <v>200</v>
      </c>
      <c r="N1477" t="str">
        <f t="shared" si="46"/>
        <v>Republican</v>
      </c>
      <c r="O1477" t="s">
        <v>767</v>
      </c>
      <c r="P1477">
        <v>0.77</v>
      </c>
      <c r="Q1477">
        <v>1087000</v>
      </c>
      <c r="R1477" t="s">
        <v>1601</v>
      </c>
    </row>
    <row r="1478" spans="1:18">
      <c r="A1478">
        <v>104</v>
      </c>
      <c r="B1478">
        <f>VLOOKUP(A1478,year_congress_lookup!$A$1:$B$10,2)</f>
        <v>1996</v>
      </c>
      <c r="C1478">
        <v>29101</v>
      </c>
      <c r="D1478" s="1" t="s">
        <v>1788</v>
      </c>
      <c r="E1478" t="s">
        <v>155</v>
      </c>
      <c r="F1478" t="str">
        <f>VLOOKUP(E1478&amp;"*",state_latlong_lookup!$A$1:$D$56,2,FALSE)</f>
        <v>AZ</v>
      </c>
      <c r="G1478" t="str">
        <f>VLOOKUP(E1478&amp;"*",state_latlong_lookup!$A$1:$D$56,1,FALSE)</f>
        <v>ARIZONA</v>
      </c>
      <c r="H1478" t="str">
        <f t="shared" si="47"/>
        <v>104_AZ_02</v>
      </c>
      <c r="I1478">
        <f>IF(B1478=2012,IF(D1478="00",K1478,VLOOKUP(H1478,district_latlong_lookup!$A$1:$F$439,5,FALSE)),0)</f>
        <v>0</v>
      </c>
      <c r="J1478">
        <f>IF(B1478=2012,IF(D1478="00",L1478,VLOOKUP(H1478,district_latlong_lookup!$A$1:$F$439,6,FALSE)),0)</f>
        <v>0</v>
      </c>
      <c r="K1478">
        <f>VLOOKUP(E1478&amp;"*",state_latlong_lookup!$A$1:$D$56,3,FALSE)</f>
        <v>33.7712</v>
      </c>
      <c r="L1478">
        <f>VLOOKUP(E1478&amp;"*",state_latlong_lookup!$A$1:$D$56,4,FALSE)</f>
        <v>-111.3877</v>
      </c>
      <c r="M1478">
        <v>100</v>
      </c>
      <c r="N1478" t="str">
        <f t="shared" si="46"/>
        <v>Democrat</v>
      </c>
      <c r="O1478" t="s">
        <v>413</v>
      </c>
      <c r="P1478">
        <v>-0.40300000000000002</v>
      </c>
      <c r="Q1478">
        <v>2054000</v>
      </c>
    </row>
    <row r="1479" spans="1:18">
      <c r="A1479">
        <v>104</v>
      </c>
      <c r="B1479">
        <f>VLOOKUP(A1479,year_congress_lookup!$A$1:$B$10,2)</f>
        <v>1996</v>
      </c>
      <c r="C1479">
        <v>14454</v>
      </c>
      <c r="D1479" s="1" t="s">
        <v>1789</v>
      </c>
      <c r="E1479" t="s">
        <v>155</v>
      </c>
      <c r="F1479" t="str">
        <f>VLOOKUP(E1479&amp;"*",state_latlong_lookup!$A$1:$D$56,2,FALSE)</f>
        <v>AZ</v>
      </c>
      <c r="G1479" t="str">
        <f>VLOOKUP(E1479&amp;"*",state_latlong_lookup!$A$1:$D$56,1,FALSE)</f>
        <v>ARIZONA</v>
      </c>
      <c r="H1479" t="str">
        <f t="shared" si="47"/>
        <v>104_AZ_03</v>
      </c>
      <c r="I1479">
        <f>IF(B1479=2012,IF(D1479="00",K1479,VLOOKUP(H1479,district_latlong_lookup!$A$1:$F$439,5,FALSE)),0)</f>
        <v>0</v>
      </c>
      <c r="J1479">
        <f>IF(B1479=2012,IF(D1479="00",L1479,VLOOKUP(H1479,district_latlong_lookup!$A$1:$F$439,6,FALSE)),0)</f>
        <v>0</v>
      </c>
      <c r="K1479">
        <f>VLOOKUP(E1479&amp;"*",state_latlong_lookup!$A$1:$D$56,3,FALSE)</f>
        <v>33.7712</v>
      </c>
      <c r="L1479">
        <f>VLOOKUP(E1479&amp;"*",state_latlong_lookup!$A$1:$D$56,4,FALSE)</f>
        <v>-111.3877</v>
      </c>
      <c r="M1479">
        <v>200</v>
      </c>
      <c r="N1479" t="str">
        <f t="shared" si="46"/>
        <v>Republican</v>
      </c>
      <c r="O1479" t="s">
        <v>414</v>
      </c>
      <c r="P1479">
        <v>0.71499999999999997</v>
      </c>
      <c r="Q1479">
        <v>788000</v>
      </c>
    </row>
    <row r="1480" spans="1:18">
      <c r="A1480">
        <v>104</v>
      </c>
      <c r="B1480">
        <f>VLOOKUP(A1480,year_congress_lookup!$A$1:$B$10,2)</f>
        <v>1996</v>
      </c>
      <c r="C1480">
        <v>29501</v>
      </c>
      <c r="D1480" s="1" t="s">
        <v>1790</v>
      </c>
      <c r="E1480" t="s">
        <v>155</v>
      </c>
      <c r="F1480" t="str">
        <f>VLOOKUP(E1480&amp;"*",state_latlong_lookup!$A$1:$D$56,2,FALSE)</f>
        <v>AZ</v>
      </c>
      <c r="G1480" t="str">
        <f>VLOOKUP(E1480&amp;"*",state_latlong_lookup!$A$1:$D$56,1,FALSE)</f>
        <v>ARIZONA</v>
      </c>
      <c r="H1480" t="str">
        <f t="shared" si="47"/>
        <v>104_AZ_04</v>
      </c>
      <c r="I1480">
        <f>IF(B1480=2012,IF(D1480="00",K1480,VLOOKUP(H1480,district_latlong_lookup!$A$1:$F$439,5,FALSE)),0)</f>
        <v>0</v>
      </c>
      <c r="J1480">
        <f>IF(B1480=2012,IF(D1480="00",L1480,VLOOKUP(H1480,district_latlong_lookup!$A$1:$F$439,6,FALSE)),0)</f>
        <v>0</v>
      </c>
      <c r="K1480">
        <f>VLOOKUP(E1480&amp;"*",state_latlong_lookup!$A$1:$D$56,3,FALSE)</f>
        <v>33.7712</v>
      </c>
      <c r="L1480">
        <f>VLOOKUP(E1480&amp;"*",state_latlong_lookup!$A$1:$D$56,4,FALSE)</f>
        <v>-111.3877</v>
      </c>
      <c r="M1480">
        <v>200</v>
      </c>
      <c r="N1480" t="str">
        <f t="shared" si="46"/>
        <v>Republican</v>
      </c>
      <c r="O1480" t="s">
        <v>768</v>
      </c>
      <c r="P1480">
        <v>0.77800000000000002</v>
      </c>
      <c r="Q1480">
        <v>0</v>
      </c>
      <c r="R1480" t="s">
        <v>1602</v>
      </c>
    </row>
    <row r="1481" spans="1:18">
      <c r="A1481">
        <v>104</v>
      </c>
      <c r="B1481">
        <f>VLOOKUP(A1481,year_congress_lookup!$A$1:$B$10,2)</f>
        <v>1996</v>
      </c>
      <c r="C1481">
        <v>15105</v>
      </c>
      <c r="D1481" s="1" t="s">
        <v>1791</v>
      </c>
      <c r="E1481" t="s">
        <v>155</v>
      </c>
      <c r="F1481" t="str">
        <f>VLOOKUP(E1481&amp;"*",state_latlong_lookup!$A$1:$D$56,2,FALSE)</f>
        <v>AZ</v>
      </c>
      <c r="G1481" t="str">
        <f>VLOOKUP(E1481&amp;"*",state_latlong_lookup!$A$1:$D$56,1,FALSE)</f>
        <v>ARIZONA</v>
      </c>
      <c r="H1481" t="str">
        <f t="shared" si="47"/>
        <v>104_AZ_05</v>
      </c>
      <c r="I1481">
        <f>IF(B1481=2012,IF(D1481="00",K1481,VLOOKUP(H1481,district_latlong_lookup!$A$1:$F$439,5,FALSE)),0)</f>
        <v>0</v>
      </c>
      <c r="J1481">
        <f>IF(B1481=2012,IF(D1481="00",L1481,VLOOKUP(H1481,district_latlong_lookup!$A$1:$F$439,6,FALSE)),0)</f>
        <v>0</v>
      </c>
      <c r="K1481">
        <f>VLOOKUP(E1481&amp;"*",state_latlong_lookup!$A$1:$D$56,3,FALSE)</f>
        <v>33.7712</v>
      </c>
      <c r="L1481">
        <f>VLOOKUP(E1481&amp;"*",state_latlong_lookup!$A$1:$D$56,4,FALSE)</f>
        <v>-111.3877</v>
      </c>
      <c r="M1481">
        <v>200</v>
      </c>
      <c r="N1481" t="str">
        <f t="shared" si="46"/>
        <v>Republican</v>
      </c>
      <c r="O1481" t="s">
        <v>415</v>
      </c>
      <c r="P1481">
        <v>0.39300000000000002</v>
      </c>
      <c r="Q1481">
        <v>699000</v>
      </c>
    </row>
    <row r="1482" spans="1:18">
      <c r="A1482">
        <v>104</v>
      </c>
      <c r="B1482">
        <f>VLOOKUP(A1482,year_congress_lookup!$A$1:$B$10,2)</f>
        <v>1996</v>
      </c>
      <c r="C1482">
        <v>29502</v>
      </c>
      <c r="D1482" s="1" t="s">
        <v>1792</v>
      </c>
      <c r="E1482" t="s">
        <v>155</v>
      </c>
      <c r="F1482" t="str">
        <f>VLOOKUP(E1482&amp;"*",state_latlong_lookup!$A$1:$D$56,2,FALSE)</f>
        <v>AZ</v>
      </c>
      <c r="G1482" t="str">
        <f>VLOOKUP(E1482&amp;"*",state_latlong_lookup!$A$1:$D$56,1,FALSE)</f>
        <v>ARIZONA</v>
      </c>
      <c r="H1482" t="str">
        <f t="shared" si="47"/>
        <v>104_AZ_06</v>
      </c>
      <c r="I1482">
        <f>IF(B1482=2012,IF(D1482="00",K1482,VLOOKUP(H1482,district_latlong_lookup!$A$1:$F$439,5,FALSE)),0)</f>
        <v>0</v>
      </c>
      <c r="J1482">
        <f>IF(B1482=2012,IF(D1482="00",L1482,VLOOKUP(H1482,district_latlong_lookup!$A$1:$F$439,6,FALSE)),0)</f>
        <v>0</v>
      </c>
      <c r="K1482">
        <f>VLOOKUP(E1482&amp;"*",state_latlong_lookup!$A$1:$D$56,3,FALSE)</f>
        <v>33.7712</v>
      </c>
      <c r="L1482">
        <f>VLOOKUP(E1482&amp;"*",state_latlong_lookup!$A$1:$D$56,4,FALSE)</f>
        <v>-111.3877</v>
      </c>
      <c r="M1482">
        <v>200</v>
      </c>
      <c r="N1482" t="str">
        <f t="shared" si="46"/>
        <v>Republican</v>
      </c>
      <c r="O1482" t="s">
        <v>769</v>
      </c>
      <c r="P1482">
        <v>0.62</v>
      </c>
      <c r="Q1482">
        <v>651000</v>
      </c>
      <c r="R1482" t="s">
        <v>1603</v>
      </c>
    </row>
    <row r="1483" spans="1:18">
      <c r="A1483">
        <v>104</v>
      </c>
      <c r="B1483">
        <f>VLOOKUP(A1483,year_congress_lookup!$A$1:$B$10,2)</f>
        <v>1996</v>
      </c>
      <c r="C1483">
        <v>29305</v>
      </c>
      <c r="D1483" s="1" t="s">
        <v>1787</v>
      </c>
      <c r="E1483" t="s">
        <v>56</v>
      </c>
      <c r="F1483" t="str">
        <f>VLOOKUP(E1483&amp;"*",state_latlong_lookup!$A$1:$D$56,2,FALSE)</f>
        <v>AR</v>
      </c>
      <c r="G1483" t="str">
        <f>VLOOKUP(E1483&amp;"*",state_latlong_lookup!$A$1:$D$56,1,FALSE)</f>
        <v>ARKANSAS</v>
      </c>
      <c r="H1483" t="str">
        <f t="shared" si="47"/>
        <v>104_AR_01</v>
      </c>
      <c r="I1483">
        <f>IF(B1483=2012,IF(D1483="00",K1483,VLOOKUP(H1483,district_latlong_lookup!$A$1:$F$439,5,FALSE)),0)</f>
        <v>0</v>
      </c>
      <c r="J1483">
        <f>IF(B1483=2012,IF(D1483="00",L1483,VLOOKUP(H1483,district_latlong_lookup!$A$1:$F$439,6,FALSE)),0)</f>
        <v>0</v>
      </c>
      <c r="K1483">
        <f>VLOOKUP(E1483&amp;"*",state_latlong_lookup!$A$1:$D$56,3,FALSE)</f>
        <v>34.951300000000003</v>
      </c>
      <c r="L1483">
        <f>VLOOKUP(E1483&amp;"*",state_latlong_lookup!$A$1:$D$56,4,FALSE)</f>
        <v>-92.380899999999997</v>
      </c>
      <c r="M1483">
        <v>100</v>
      </c>
      <c r="N1483" t="str">
        <f t="shared" si="46"/>
        <v>Democrat</v>
      </c>
      <c r="O1483" t="s">
        <v>325</v>
      </c>
      <c r="P1483">
        <v>-0.16500000000000001</v>
      </c>
      <c r="Q1483">
        <v>2647000</v>
      </c>
      <c r="R1483" t="s">
        <v>1604</v>
      </c>
    </row>
    <row r="1484" spans="1:18">
      <c r="A1484">
        <v>104</v>
      </c>
      <c r="B1484">
        <f>VLOOKUP(A1484,year_congress_lookup!$A$1:$B$10,2)</f>
        <v>1996</v>
      </c>
      <c r="C1484">
        <v>14058</v>
      </c>
      <c r="D1484" s="1" t="s">
        <v>1788</v>
      </c>
      <c r="E1484" t="s">
        <v>56</v>
      </c>
      <c r="F1484" t="str">
        <f>VLOOKUP(E1484&amp;"*",state_latlong_lookup!$A$1:$D$56,2,FALSE)</f>
        <v>AR</v>
      </c>
      <c r="G1484" t="str">
        <f>VLOOKUP(E1484&amp;"*",state_latlong_lookup!$A$1:$D$56,1,FALSE)</f>
        <v>ARKANSAS</v>
      </c>
      <c r="H1484" t="str">
        <f t="shared" si="47"/>
        <v>104_AR_02</v>
      </c>
      <c r="I1484">
        <f>IF(B1484=2012,IF(D1484="00",K1484,VLOOKUP(H1484,district_latlong_lookup!$A$1:$F$439,5,FALSE)),0)</f>
        <v>0</v>
      </c>
      <c r="J1484">
        <f>IF(B1484=2012,IF(D1484="00",L1484,VLOOKUP(H1484,district_latlong_lookup!$A$1:$F$439,6,FALSE)),0)</f>
        <v>0</v>
      </c>
      <c r="K1484">
        <f>VLOOKUP(E1484&amp;"*",state_latlong_lookup!$A$1:$D$56,3,FALSE)</f>
        <v>34.951300000000003</v>
      </c>
      <c r="L1484">
        <f>VLOOKUP(E1484&amp;"*",state_latlong_lookup!$A$1:$D$56,4,FALSE)</f>
        <v>-92.380899999999997</v>
      </c>
      <c r="M1484">
        <v>100</v>
      </c>
      <c r="N1484" t="str">
        <f t="shared" si="46"/>
        <v>Democrat</v>
      </c>
      <c r="O1484" t="s">
        <v>154</v>
      </c>
      <c r="P1484">
        <v>-0.34799999999999998</v>
      </c>
      <c r="Q1484">
        <v>0</v>
      </c>
      <c r="R1484" t="s">
        <v>1605</v>
      </c>
    </row>
    <row r="1485" spans="1:18">
      <c r="A1485">
        <v>104</v>
      </c>
      <c r="B1485">
        <f>VLOOKUP(A1485,year_congress_lookup!$A$1:$B$10,2)</f>
        <v>1996</v>
      </c>
      <c r="C1485">
        <v>29306</v>
      </c>
      <c r="D1485" s="1" t="s">
        <v>1789</v>
      </c>
      <c r="E1485" t="s">
        <v>56</v>
      </c>
      <c r="F1485" t="str">
        <f>VLOOKUP(E1485&amp;"*",state_latlong_lookup!$A$1:$D$56,2,FALSE)</f>
        <v>AR</v>
      </c>
      <c r="G1485" t="str">
        <f>VLOOKUP(E1485&amp;"*",state_latlong_lookup!$A$1:$D$56,1,FALSE)</f>
        <v>ARKANSAS</v>
      </c>
      <c r="H1485" t="str">
        <f t="shared" si="47"/>
        <v>104_AR_03</v>
      </c>
      <c r="I1485">
        <f>IF(B1485=2012,IF(D1485="00",K1485,VLOOKUP(H1485,district_latlong_lookup!$A$1:$F$439,5,FALSE)),0)</f>
        <v>0</v>
      </c>
      <c r="J1485">
        <f>IF(B1485=2012,IF(D1485="00",L1485,VLOOKUP(H1485,district_latlong_lookup!$A$1:$F$439,6,FALSE)),0)</f>
        <v>0</v>
      </c>
      <c r="K1485">
        <f>VLOOKUP(E1485&amp;"*",state_latlong_lookup!$A$1:$D$56,3,FALSE)</f>
        <v>34.951300000000003</v>
      </c>
      <c r="L1485">
        <f>VLOOKUP(E1485&amp;"*",state_latlong_lookup!$A$1:$D$56,4,FALSE)</f>
        <v>-92.380899999999997</v>
      </c>
      <c r="M1485">
        <v>200</v>
      </c>
      <c r="N1485" t="str">
        <f t="shared" si="46"/>
        <v>Republican</v>
      </c>
      <c r="O1485" t="s">
        <v>313</v>
      </c>
      <c r="P1485">
        <v>0.435</v>
      </c>
      <c r="Q1485">
        <v>871000</v>
      </c>
    </row>
    <row r="1486" spans="1:18">
      <c r="A1486">
        <v>104</v>
      </c>
      <c r="B1486">
        <f>VLOOKUP(A1486,year_congress_lookup!$A$1:$B$10,2)</f>
        <v>1996</v>
      </c>
      <c r="C1486">
        <v>29307</v>
      </c>
      <c r="D1486" s="1" t="s">
        <v>1790</v>
      </c>
      <c r="E1486" t="s">
        <v>56</v>
      </c>
      <c r="F1486" t="str">
        <f>VLOOKUP(E1486&amp;"*",state_latlong_lookup!$A$1:$D$56,2,FALSE)</f>
        <v>AR</v>
      </c>
      <c r="G1486" t="str">
        <f>VLOOKUP(E1486&amp;"*",state_latlong_lookup!$A$1:$D$56,1,FALSE)</f>
        <v>ARKANSAS</v>
      </c>
      <c r="H1486" t="str">
        <f t="shared" si="47"/>
        <v>104_AR_04</v>
      </c>
      <c r="I1486">
        <f>IF(B1486=2012,IF(D1486="00",K1486,VLOOKUP(H1486,district_latlong_lookup!$A$1:$F$439,5,FALSE)),0)</f>
        <v>0</v>
      </c>
      <c r="J1486">
        <f>IF(B1486=2012,IF(D1486="00",L1486,VLOOKUP(H1486,district_latlong_lookup!$A$1:$F$439,6,FALSE)),0)</f>
        <v>0</v>
      </c>
      <c r="K1486">
        <f>VLOOKUP(E1486&amp;"*",state_latlong_lookup!$A$1:$D$56,3,FALSE)</f>
        <v>34.951300000000003</v>
      </c>
      <c r="L1486">
        <f>VLOOKUP(E1486&amp;"*",state_latlong_lookup!$A$1:$D$56,4,FALSE)</f>
        <v>-92.380899999999997</v>
      </c>
      <c r="M1486">
        <v>200</v>
      </c>
      <c r="N1486" t="str">
        <f t="shared" si="46"/>
        <v>Republican</v>
      </c>
      <c r="O1486" t="s">
        <v>417</v>
      </c>
      <c r="P1486">
        <v>0.441</v>
      </c>
      <c r="Q1486">
        <v>5662000</v>
      </c>
      <c r="R1486" t="s">
        <v>1606</v>
      </c>
    </row>
    <row r="1487" spans="1:18">
      <c r="A1487">
        <v>104</v>
      </c>
      <c r="B1487">
        <f>VLOOKUP(A1487,year_congress_lookup!$A$1:$B$10,2)</f>
        <v>1996</v>
      </c>
      <c r="C1487">
        <v>29103</v>
      </c>
      <c r="D1487" s="1" t="s">
        <v>1787</v>
      </c>
      <c r="E1487" t="s">
        <v>90</v>
      </c>
      <c r="F1487" t="str">
        <f>VLOOKUP(E1487&amp;"*",state_latlong_lookup!$A$1:$D$56,2,FALSE)</f>
        <v>CA</v>
      </c>
      <c r="G1487" t="str">
        <f>VLOOKUP(E1487&amp;"*",state_latlong_lookup!$A$1:$D$56,1,FALSE)</f>
        <v>CALIFORNIA</v>
      </c>
      <c r="H1487" t="str">
        <f t="shared" si="47"/>
        <v>104_CA_01</v>
      </c>
      <c r="I1487">
        <f>IF(B1487=2012,IF(D1487="00",K1487,VLOOKUP(H1487,district_latlong_lookup!$A$1:$F$439,5,FALSE)),0)</f>
        <v>0</v>
      </c>
      <c r="J1487">
        <f>IF(B1487=2012,IF(D1487="00",L1487,VLOOKUP(H1487,district_latlong_lookup!$A$1:$F$439,6,FALSE)),0)</f>
        <v>0</v>
      </c>
      <c r="K1487">
        <f>VLOOKUP(E1487&amp;"*",state_latlong_lookup!$A$1:$D$56,3,FALSE)</f>
        <v>36.17</v>
      </c>
      <c r="L1487">
        <f>VLOOKUP(E1487&amp;"*",state_latlong_lookup!$A$1:$D$56,4,FALSE)</f>
        <v>-119.7462</v>
      </c>
      <c r="M1487">
        <v>200</v>
      </c>
      <c r="N1487" t="str">
        <f t="shared" si="46"/>
        <v>Republican</v>
      </c>
      <c r="O1487" t="s">
        <v>770</v>
      </c>
      <c r="P1487">
        <v>0.37</v>
      </c>
      <c r="Q1487">
        <v>4570000</v>
      </c>
      <c r="R1487" t="s">
        <v>1607</v>
      </c>
    </row>
    <row r="1488" spans="1:18">
      <c r="A1488">
        <v>104</v>
      </c>
      <c r="B1488">
        <f>VLOOKUP(A1488,year_congress_lookup!$A$1:$B$10,2)</f>
        <v>1996</v>
      </c>
      <c r="C1488">
        <v>15420</v>
      </c>
      <c r="D1488" s="1" t="s">
        <v>1788</v>
      </c>
      <c r="E1488" t="s">
        <v>90</v>
      </c>
      <c r="F1488" t="str">
        <f>VLOOKUP(E1488&amp;"*",state_latlong_lookup!$A$1:$D$56,2,FALSE)</f>
        <v>CA</v>
      </c>
      <c r="G1488" t="str">
        <f>VLOOKUP(E1488&amp;"*",state_latlong_lookup!$A$1:$D$56,1,FALSE)</f>
        <v>CALIFORNIA</v>
      </c>
      <c r="H1488" t="str">
        <f t="shared" si="47"/>
        <v>104_CA_02</v>
      </c>
      <c r="I1488">
        <f>IF(B1488=2012,IF(D1488="00",K1488,VLOOKUP(H1488,district_latlong_lookup!$A$1:$F$439,5,FALSE)),0)</f>
        <v>0</v>
      </c>
      <c r="J1488">
        <f>IF(B1488=2012,IF(D1488="00",L1488,VLOOKUP(H1488,district_latlong_lookup!$A$1:$F$439,6,FALSE)),0)</f>
        <v>0</v>
      </c>
      <c r="K1488">
        <f>VLOOKUP(E1488&amp;"*",state_latlong_lookup!$A$1:$D$56,3,FALSE)</f>
        <v>36.17</v>
      </c>
      <c r="L1488">
        <f>VLOOKUP(E1488&amp;"*",state_latlong_lookup!$A$1:$D$56,4,FALSE)</f>
        <v>-119.7462</v>
      </c>
      <c r="M1488">
        <v>200</v>
      </c>
      <c r="N1488" t="str">
        <f t="shared" si="46"/>
        <v>Republican</v>
      </c>
      <c r="O1488" t="s">
        <v>419</v>
      </c>
      <c r="P1488">
        <v>0.621</v>
      </c>
      <c r="Q1488">
        <v>1745000</v>
      </c>
      <c r="R1488" t="s">
        <v>1608</v>
      </c>
    </row>
    <row r="1489" spans="1:18">
      <c r="A1489">
        <v>104</v>
      </c>
      <c r="B1489">
        <f>VLOOKUP(A1489,year_congress_lookup!$A$1:$B$10,2)</f>
        <v>1996</v>
      </c>
      <c r="C1489">
        <v>14624</v>
      </c>
      <c r="D1489" s="1" t="s">
        <v>1789</v>
      </c>
      <c r="E1489" t="s">
        <v>90</v>
      </c>
      <c r="F1489" t="str">
        <f>VLOOKUP(E1489&amp;"*",state_latlong_lookup!$A$1:$D$56,2,FALSE)</f>
        <v>CA</v>
      </c>
      <c r="G1489" t="str">
        <f>VLOOKUP(E1489&amp;"*",state_latlong_lookup!$A$1:$D$56,1,FALSE)</f>
        <v>CALIFORNIA</v>
      </c>
      <c r="H1489" t="str">
        <f t="shared" si="47"/>
        <v>104_CA_03</v>
      </c>
      <c r="I1489">
        <f>IF(B1489=2012,IF(D1489="00",K1489,VLOOKUP(H1489,district_latlong_lookup!$A$1:$F$439,5,FALSE)),0)</f>
        <v>0</v>
      </c>
      <c r="J1489">
        <f>IF(B1489=2012,IF(D1489="00",L1489,VLOOKUP(H1489,district_latlong_lookup!$A$1:$F$439,6,FALSE)),0)</f>
        <v>0</v>
      </c>
      <c r="K1489">
        <f>VLOOKUP(E1489&amp;"*",state_latlong_lookup!$A$1:$D$56,3,FALSE)</f>
        <v>36.17</v>
      </c>
      <c r="L1489">
        <f>VLOOKUP(E1489&amp;"*",state_latlong_lookup!$A$1:$D$56,4,FALSE)</f>
        <v>-119.7462</v>
      </c>
      <c r="M1489">
        <v>100</v>
      </c>
      <c r="N1489" t="str">
        <f t="shared" si="46"/>
        <v>Democrat</v>
      </c>
      <c r="O1489" t="s">
        <v>420</v>
      </c>
      <c r="P1489">
        <v>-0.44900000000000001</v>
      </c>
      <c r="Q1489">
        <v>1445000</v>
      </c>
      <c r="R1489" t="s">
        <v>1609</v>
      </c>
    </row>
    <row r="1490" spans="1:18">
      <c r="A1490">
        <v>104</v>
      </c>
      <c r="B1490">
        <f>VLOOKUP(A1490,year_congress_lookup!$A$1:$B$10,2)</f>
        <v>1996</v>
      </c>
      <c r="C1490">
        <v>29104</v>
      </c>
      <c r="D1490" s="1" t="s">
        <v>1790</v>
      </c>
      <c r="E1490" t="s">
        <v>90</v>
      </c>
      <c r="F1490" t="str">
        <f>VLOOKUP(E1490&amp;"*",state_latlong_lookup!$A$1:$D$56,2,FALSE)</f>
        <v>CA</v>
      </c>
      <c r="G1490" t="str">
        <f>VLOOKUP(E1490&amp;"*",state_latlong_lookup!$A$1:$D$56,1,FALSE)</f>
        <v>CALIFORNIA</v>
      </c>
      <c r="H1490" t="str">
        <f t="shared" si="47"/>
        <v>104_CA_04</v>
      </c>
      <c r="I1490">
        <f>IF(B1490=2012,IF(D1490="00",K1490,VLOOKUP(H1490,district_latlong_lookup!$A$1:$F$439,5,FALSE)),0)</f>
        <v>0</v>
      </c>
      <c r="J1490">
        <f>IF(B1490=2012,IF(D1490="00",L1490,VLOOKUP(H1490,district_latlong_lookup!$A$1:$F$439,6,FALSE)),0)</f>
        <v>0</v>
      </c>
      <c r="K1490">
        <f>VLOOKUP(E1490&amp;"*",state_latlong_lookup!$A$1:$D$56,3,FALSE)</f>
        <v>36.17</v>
      </c>
      <c r="L1490">
        <f>VLOOKUP(E1490&amp;"*",state_latlong_lookup!$A$1:$D$56,4,FALSE)</f>
        <v>-119.7462</v>
      </c>
      <c r="M1490">
        <v>200</v>
      </c>
      <c r="N1490" t="str">
        <f t="shared" si="46"/>
        <v>Republican</v>
      </c>
      <c r="O1490" t="s">
        <v>102</v>
      </c>
      <c r="P1490">
        <v>0.63900000000000001</v>
      </c>
      <c r="Q1490">
        <v>0</v>
      </c>
    </row>
    <row r="1491" spans="1:18">
      <c r="A1491">
        <v>104</v>
      </c>
      <c r="B1491">
        <f>VLOOKUP(A1491,year_congress_lookup!$A$1:$B$10,2)</f>
        <v>1996</v>
      </c>
      <c r="C1491">
        <v>14649</v>
      </c>
      <c r="D1491" s="1" t="s">
        <v>1791</v>
      </c>
      <c r="E1491" t="s">
        <v>90</v>
      </c>
      <c r="F1491" t="str">
        <f>VLOOKUP(E1491&amp;"*",state_latlong_lookup!$A$1:$D$56,2,FALSE)</f>
        <v>CA</v>
      </c>
      <c r="G1491" t="str">
        <f>VLOOKUP(E1491&amp;"*",state_latlong_lookup!$A$1:$D$56,1,FALSE)</f>
        <v>CALIFORNIA</v>
      </c>
      <c r="H1491" t="str">
        <f t="shared" si="47"/>
        <v>104_CA_05</v>
      </c>
      <c r="I1491">
        <f>IF(B1491=2012,IF(D1491="00",K1491,VLOOKUP(H1491,district_latlong_lookup!$A$1:$F$439,5,FALSE)),0)</f>
        <v>0</v>
      </c>
      <c r="J1491">
        <f>IF(B1491=2012,IF(D1491="00",L1491,VLOOKUP(H1491,district_latlong_lookup!$A$1:$F$439,6,FALSE)),0)</f>
        <v>0</v>
      </c>
      <c r="K1491">
        <f>VLOOKUP(E1491&amp;"*",state_latlong_lookup!$A$1:$D$56,3,FALSE)</f>
        <v>36.17</v>
      </c>
      <c r="L1491">
        <f>VLOOKUP(E1491&amp;"*",state_latlong_lookup!$A$1:$D$56,4,FALSE)</f>
        <v>-119.7462</v>
      </c>
      <c r="M1491">
        <v>100</v>
      </c>
      <c r="N1491" t="str">
        <f t="shared" si="46"/>
        <v>Democrat</v>
      </c>
      <c r="O1491" t="s">
        <v>421</v>
      </c>
      <c r="P1491">
        <v>-0.39100000000000001</v>
      </c>
      <c r="Q1491">
        <v>853000</v>
      </c>
      <c r="R1491" t="s">
        <v>1610</v>
      </c>
    </row>
    <row r="1492" spans="1:18">
      <c r="A1492">
        <v>104</v>
      </c>
      <c r="B1492">
        <f>VLOOKUP(A1492,year_congress_lookup!$A$1:$B$10,2)</f>
        <v>1996</v>
      </c>
      <c r="C1492">
        <v>29309</v>
      </c>
      <c r="D1492" s="1" t="s">
        <v>1792</v>
      </c>
      <c r="E1492" t="s">
        <v>90</v>
      </c>
      <c r="F1492" t="str">
        <f>VLOOKUP(E1492&amp;"*",state_latlong_lookup!$A$1:$D$56,2,FALSE)</f>
        <v>CA</v>
      </c>
      <c r="G1492" t="str">
        <f>VLOOKUP(E1492&amp;"*",state_latlong_lookup!$A$1:$D$56,1,FALSE)</f>
        <v>CALIFORNIA</v>
      </c>
      <c r="H1492" t="str">
        <f t="shared" si="47"/>
        <v>104_CA_06</v>
      </c>
      <c r="I1492">
        <f>IF(B1492=2012,IF(D1492="00",K1492,VLOOKUP(H1492,district_latlong_lookup!$A$1:$F$439,5,FALSE)),0)</f>
        <v>0</v>
      </c>
      <c r="J1492">
        <f>IF(B1492=2012,IF(D1492="00",L1492,VLOOKUP(H1492,district_latlong_lookup!$A$1:$F$439,6,FALSE)),0)</f>
        <v>0</v>
      </c>
      <c r="K1492">
        <f>VLOOKUP(E1492&amp;"*",state_latlong_lookup!$A$1:$D$56,3,FALSE)</f>
        <v>36.17</v>
      </c>
      <c r="L1492">
        <f>VLOOKUP(E1492&amp;"*",state_latlong_lookup!$A$1:$D$56,4,FALSE)</f>
        <v>-119.7462</v>
      </c>
      <c r="M1492">
        <v>100</v>
      </c>
      <c r="N1492" t="str">
        <f t="shared" si="46"/>
        <v>Democrat</v>
      </c>
      <c r="O1492" t="s">
        <v>422</v>
      </c>
      <c r="P1492">
        <v>-0.48499999999999999</v>
      </c>
      <c r="Q1492">
        <v>1264000</v>
      </c>
      <c r="R1492" t="s">
        <v>1611</v>
      </c>
    </row>
    <row r="1493" spans="1:18">
      <c r="A1493">
        <v>104</v>
      </c>
      <c r="B1493">
        <f>VLOOKUP(A1493,year_congress_lookup!$A$1:$B$10,2)</f>
        <v>1996</v>
      </c>
      <c r="C1493">
        <v>14256</v>
      </c>
      <c r="D1493" s="1" t="s">
        <v>1793</v>
      </c>
      <c r="E1493" t="s">
        <v>90</v>
      </c>
      <c r="F1493" t="str">
        <f>VLOOKUP(E1493&amp;"*",state_latlong_lookup!$A$1:$D$56,2,FALSE)</f>
        <v>CA</v>
      </c>
      <c r="G1493" t="str">
        <f>VLOOKUP(E1493&amp;"*",state_latlong_lookup!$A$1:$D$56,1,FALSE)</f>
        <v>CALIFORNIA</v>
      </c>
      <c r="H1493" t="str">
        <f t="shared" si="47"/>
        <v>104_CA_07</v>
      </c>
      <c r="I1493">
        <f>IF(B1493=2012,IF(D1493="00",K1493,VLOOKUP(H1493,district_latlong_lookup!$A$1:$F$439,5,FALSE)),0)</f>
        <v>0</v>
      </c>
      <c r="J1493">
        <f>IF(B1493=2012,IF(D1493="00",L1493,VLOOKUP(H1493,district_latlong_lookup!$A$1:$F$439,6,FALSE)),0)</f>
        <v>0</v>
      </c>
      <c r="K1493">
        <f>VLOOKUP(E1493&amp;"*",state_latlong_lookup!$A$1:$D$56,3,FALSE)</f>
        <v>36.17</v>
      </c>
      <c r="L1493">
        <f>VLOOKUP(E1493&amp;"*",state_latlong_lookup!$A$1:$D$56,4,FALSE)</f>
        <v>-119.7462</v>
      </c>
      <c r="M1493">
        <v>100</v>
      </c>
      <c r="N1493" t="str">
        <f t="shared" si="46"/>
        <v>Democrat</v>
      </c>
      <c r="O1493" t="s">
        <v>423</v>
      </c>
      <c r="P1493">
        <v>-0.57399999999999995</v>
      </c>
      <c r="Q1493">
        <v>1260000</v>
      </c>
      <c r="R1493" t="s">
        <v>1612</v>
      </c>
    </row>
    <row r="1494" spans="1:18">
      <c r="A1494">
        <v>104</v>
      </c>
      <c r="B1494">
        <f>VLOOKUP(A1494,year_congress_lookup!$A$1:$B$10,2)</f>
        <v>1996</v>
      </c>
      <c r="C1494">
        <v>15448</v>
      </c>
      <c r="D1494" s="1" t="s">
        <v>1795</v>
      </c>
      <c r="E1494" t="s">
        <v>90</v>
      </c>
      <c r="F1494" t="str">
        <f>VLOOKUP(E1494&amp;"*",state_latlong_lookup!$A$1:$D$56,2,FALSE)</f>
        <v>CA</v>
      </c>
      <c r="G1494" t="str">
        <f>VLOOKUP(E1494&amp;"*",state_latlong_lookup!$A$1:$D$56,1,FALSE)</f>
        <v>CALIFORNIA</v>
      </c>
      <c r="H1494" t="str">
        <f t="shared" si="47"/>
        <v>104_CA_08</v>
      </c>
      <c r="I1494">
        <f>IF(B1494=2012,IF(D1494="00",K1494,VLOOKUP(H1494,district_latlong_lookup!$A$1:$F$439,5,FALSE)),0)</f>
        <v>0</v>
      </c>
      <c r="J1494">
        <f>IF(B1494=2012,IF(D1494="00",L1494,VLOOKUP(H1494,district_latlong_lookup!$A$1:$F$439,6,FALSE)),0)</f>
        <v>0</v>
      </c>
      <c r="K1494">
        <f>VLOOKUP(E1494&amp;"*",state_latlong_lookup!$A$1:$D$56,3,FALSE)</f>
        <v>36.17</v>
      </c>
      <c r="L1494">
        <f>VLOOKUP(E1494&amp;"*",state_latlong_lookup!$A$1:$D$56,4,FALSE)</f>
        <v>-119.7462</v>
      </c>
      <c r="M1494">
        <v>100</v>
      </c>
      <c r="N1494" t="str">
        <f t="shared" si="46"/>
        <v>Democrat</v>
      </c>
      <c r="O1494" t="s">
        <v>424</v>
      </c>
      <c r="P1494">
        <v>-0.51900000000000002</v>
      </c>
      <c r="Q1494">
        <v>1706000</v>
      </c>
      <c r="R1494" t="s">
        <v>1613</v>
      </c>
    </row>
    <row r="1495" spans="1:18">
      <c r="A1495">
        <v>104</v>
      </c>
      <c r="B1495">
        <f>VLOOKUP(A1495,year_congress_lookup!$A$1:$B$10,2)</f>
        <v>1996</v>
      </c>
      <c r="C1495">
        <v>13011</v>
      </c>
      <c r="D1495" s="1" t="s">
        <v>1796</v>
      </c>
      <c r="E1495" t="s">
        <v>90</v>
      </c>
      <c r="F1495" t="str">
        <f>VLOOKUP(E1495&amp;"*",state_latlong_lookup!$A$1:$D$56,2,FALSE)</f>
        <v>CA</v>
      </c>
      <c r="G1495" t="str">
        <f>VLOOKUP(E1495&amp;"*",state_latlong_lookup!$A$1:$D$56,1,FALSE)</f>
        <v>CALIFORNIA</v>
      </c>
      <c r="H1495" t="str">
        <f t="shared" si="47"/>
        <v>104_CA_09</v>
      </c>
      <c r="I1495">
        <f>IF(B1495=2012,IF(D1495="00",K1495,VLOOKUP(H1495,district_latlong_lookup!$A$1:$F$439,5,FALSE)),0)</f>
        <v>0</v>
      </c>
      <c r="J1495">
        <f>IF(B1495=2012,IF(D1495="00",L1495,VLOOKUP(H1495,district_latlong_lookup!$A$1:$F$439,6,FALSE)),0)</f>
        <v>0</v>
      </c>
      <c r="K1495">
        <f>VLOOKUP(E1495&amp;"*",state_latlong_lookup!$A$1:$D$56,3,FALSE)</f>
        <v>36.17</v>
      </c>
      <c r="L1495">
        <f>VLOOKUP(E1495&amp;"*",state_latlong_lookup!$A$1:$D$56,4,FALSE)</f>
        <v>-119.7462</v>
      </c>
      <c r="M1495">
        <v>100</v>
      </c>
      <c r="N1495" t="str">
        <f t="shared" si="46"/>
        <v>Democrat</v>
      </c>
      <c r="O1495" t="s">
        <v>425</v>
      </c>
      <c r="P1495">
        <v>-0.61599999999999999</v>
      </c>
      <c r="Q1495">
        <v>2757000</v>
      </c>
      <c r="R1495" t="s">
        <v>1614</v>
      </c>
    </row>
    <row r="1496" spans="1:18">
      <c r="A1496">
        <v>104</v>
      </c>
      <c r="B1496">
        <f>VLOOKUP(A1496,year_congress_lookup!$A$1:$B$10,2)</f>
        <v>1996</v>
      </c>
      <c r="C1496">
        <v>29310</v>
      </c>
      <c r="D1496" s="1" t="s">
        <v>1797</v>
      </c>
      <c r="E1496" t="s">
        <v>90</v>
      </c>
      <c r="F1496" t="str">
        <f>VLOOKUP(E1496&amp;"*",state_latlong_lookup!$A$1:$D$56,2,FALSE)</f>
        <v>CA</v>
      </c>
      <c r="G1496" t="str">
        <f>VLOOKUP(E1496&amp;"*",state_latlong_lookup!$A$1:$D$56,1,FALSE)</f>
        <v>CALIFORNIA</v>
      </c>
      <c r="H1496" t="str">
        <f t="shared" si="47"/>
        <v>104_CA_10</v>
      </c>
      <c r="I1496">
        <f>IF(B1496=2012,IF(D1496="00",K1496,VLOOKUP(H1496,district_latlong_lookup!$A$1:$F$439,5,FALSE)),0)</f>
        <v>0</v>
      </c>
      <c r="J1496">
        <f>IF(B1496=2012,IF(D1496="00",L1496,VLOOKUP(H1496,district_latlong_lookup!$A$1:$F$439,6,FALSE)),0)</f>
        <v>0</v>
      </c>
      <c r="K1496">
        <f>VLOOKUP(E1496&amp;"*",state_latlong_lookup!$A$1:$D$56,3,FALSE)</f>
        <v>36.17</v>
      </c>
      <c r="L1496">
        <f>VLOOKUP(E1496&amp;"*",state_latlong_lookup!$A$1:$D$56,4,FALSE)</f>
        <v>-119.7462</v>
      </c>
      <c r="M1496">
        <v>200</v>
      </c>
      <c r="N1496" t="str">
        <f t="shared" si="46"/>
        <v>Republican</v>
      </c>
      <c r="O1496" t="s">
        <v>426</v>
      </c>
      <c r="P1496">
        <v>0.57199999999999995</v>
      </c>
      <c r="Q1496">
        <v>0</v>
      </c>
      <c r="R1496" t="s">
        <v>1615</v>
      </c>
    </row>
    <row r="1497" spans="1:18">
      <c r="A1497">
        <v>104</v>
      </c>
      <c r="B1497">
        <f>VLOOKUP(A1497,year_congress_lookup!$A$1:$B$10,2)</f>
        <v>1996</v>
      </c>
      <c r="C1497">
        <v>29311</v>
      </c>
      <c r="D1497" s="1" t="s">
        <v>1798</v>
      </c>
      <c r="E1497" t="s">
        <v>90</v>
      </c>
      <c r="F1497" t="str">
        <f>VLOOKUP(E1497&amp;"*",state_latlong_lookup!$A$1:$D$56,2,FALSE)</f>
        <v>CA</v>
      </c>
      <c r="G1497" t="str">
        <f>VLOOKUP(E1497&amp;"*",state_latlong_lookup!$A$1:$D$56,1,FALSE)</f>
        <v>CALIFORNIA</v>
      </c>
      <c r="H1497" t="str">
        <f t="shared" si="47"/>
        <v>104_CA_11</v>
      </c>
      <c r="I1497">
        <f>IF(B1497=2012,IF(D1497="00",K1497,VLOOKUP(H1497,district_latlong_lookup!$A$1:$F$439,5,FALSE)),0)</f>
        <v>0</v>
      </c>
      <c r="J1497">
        <f>IF(B1497=2012,IF(D1497="00",L1497,VLOOKUP(H1497,district_latlong_lookup!$A$1:$F$439,6,FALSE)),0)</f>
        <v>0</v>
      </c>
      <c r="K1497">
        <f>VLOOKUP(E1497&amp;"*",state_latlong_lookup!$A$1:$D$56,3,FALSE)</f>
        <v>36.17</v>
      </c>
      <c r="L1497">
        <f>VLOOKUP(E1497&amp;"*",state_latlong_lookup!$A$1:$D$56,4,FALSE)</f>
        <v>-119.7462</v>
      </c>
      <c r="M1497">
        <v>200</v>
      </c>
      <c r="N1497" t="str">
        <f t="shared" si="46"/>
        <v>Republican</v>
      </c>
      <c r="O1497" t="s">
        <v>427</v>
      </c>
      <c r="P1497">
        <v>0.52500000000000002</v>
      </c>
      <c r="Q1497">
        <v>4426000</v>
      </c>
      <c r="R1497" t="s">
        <v>1616</v>
      </c>
    </row>
    <row r="1498" spans="1:18">
      <c r="A1498">
        <v>104</v>
      </c>
      <c r="B1498">
        <f>VLOOKUP(A1498,year_congress_lookup!$A$1:$B$10,2)</f>
        <v>1996</v>
      </c>
      <c r="C1498">
        <v>14837</v>
      </c>
      <c r="D1498" s="1" t="s">
        <v>1799</v>
      </c>
      <c r="E1498" t="s">
        <v>90</v>
      </c>
      <c r="F1498" t="str">
        <f>VLOOKUP(E1498&amp;"*",state_latlong_lookup!$A$1:$D$56,2,FALSE)</f>
        <v>CA</v>
      </c>
      <c r="G1498" t="str">
        <f>VLOOKUP(E1498&amp;"*",state_latlong_lookup!$A$1:$D$56,1,FALSE)</f>
        <v>CALIFORNIA</v>
      </c>
      <c r="H1498" t="str">
        <f t="shared" si="47"/>
        <v>104_CA_12</v>
      </c>
      <c r="I1498">
        <f>IF(B1498=2012,IF(D1498="00",K1498,VLOOKUP(H1498,district_latlong_lookup!$A$1:$F$439,5,FALSE)),0)</f>
        <v>0</v>
      </c>
      <c r="J1498">
        <f>IF(B1498=2012,IF(D1498="00",L1498,VLOOKUP(H1498,district_latlong_lookup!$A$1:$F$439,6,FALSE)),0)</f>
        <v>0</v>
      </c>
      <c r="K1498">
        <f>VLOOKUP(E1498&amp;"*",state_latlong_lookup!$A$1:$D$56,3,FALSE)</f>
        <v>36.17</v>
      </c>
      <c r="L1498">
        <f>VLOOKUP(E1498&amp;"*",state_latlong_lookup!$A$1:$D$56,4,FALSE)</f>
        <v>-119.7462</v>
      </c>
      <c r="M1498">
        <v>100</v>
      </c>
      <c r="N1498" t="str">
        <f t="shared" si="46"/>
        <v>Democrat</v>
      </c>
      <c r="O1498" t="s">
        <v>428</v>
      </c>
      <c r="P1498">
        <v>-0.36699999999999999</v>
      </c>
      <c r="Q1498">
        <v>1176000</v>
      </c>
      <c r="R1498" t="s">
        <v>1617</v>
      </c>
    </row>
    <row r="1499" spans="1:18">
      <c r="A1499">
        <v>104</v>
      </c>
      <c r="B1499">
        <f>VLOOKUP(A1499,year_congress_lookup!$A$1:$B$10,2)</f>
        <v>1996</v>
      </c>
      <c r="C1499">
        <v>14053</v>
      </c>
      <c r="D1499" s="1" t="s">
        <v>1800</v>
      </c>
      <c r="E1499" t="s">
        <v>90</v>
      </c>
      <c r="F1499" t="str">
        <f>VLOOKUP(E1499&amp;"*",state_latlong_lookup!$A$1:$D$56,2,FALSE)</f>
        <v>CA</v>
      </c>
      <c r="G1499" t="str">
        <f>VLOOKUP(E1499&amp;"*",state_latlong_lookup!$A$1:$D$56,1,FALSE)</f>
        <v>CALIFORNIA</v>
      </c>
      <c r="H1499" t="str">
        <f t="shared" si="47"/>
        <v>104_CA_13</v>
      </c>
      <c r="I1499">
        <f>IF(B1499=2012,IF(D1499="00",K1499,VLOOKUP(H1499,district_latlong_lookup!$A$1:$F$439,5,FALSE)),0)</f>
        <v>0</v>
      </c>
      <c r="J1499">
        <f>IF(B1499=2012,IF(D1499="00",L1499,VLOOKUP(H1499,district_latlong_lookup!$A$1:$F$439,6,FALSE)),0)</f>
        <v>0</v>
      </c>
      <c r="K1499">
        <f>VLOOKUP(E1499&amp;"*",state_latlong_lookup!$A$1:$D$56,3,FALSE)</f>
        <v>36.17</v>
      </c>
      <c r="L1499">
        <f>VLOOKUP(E1499&amp;"*",state_latlong_lookup!$A$1:$D$56,4,FALSE)</f>
        <v>-119.7462</v>
      </c>
      <c r="M1499">
        <v>100</v>
      </c>
      <c r="N1499" t="str">
        <f t="shared" si="46"/>
        <v>Democrat</v>
      </c>
      <c r="O1499" t="s">
        <v>109</v>
      </c>
      <c r="P1499">
        <v>-0.65400000000000003</v>
      </c>
      <c r="Q1499">
        <v>1052000</v>
      </c>
      <c r="R1499" t="s">
        <v>1618</v>
      </c>
    </row>
    <row r="1500" spans="1:18">
      <c r="A1500">
        <v>104</v>
      </c>
      <c r="B1500">
        <f>VLOOKUP(A1500,year_congress_lookup!$A$1:$B$10,2)</f>
        <v>1996</v>
      </c>
      <c r="C1500">
        <v>29312</v>
      </c>
      <c r="D1500" s="1" t="s">
        <v>1801</v>
      </c>
      <c r="E1500" t="s">
        <v>90</v>
      </c>
      <c r="F1500" t="str">
        <f>VLOOKUP(E1500&amp;"*",state_latlong_lookup!$A$1:$D$56,2,FALSE)</f>
        <v>CA</v>
      </c>
      <c r="G1500" t="str">
        <f>VLOOKUP(E1500&amp;"*",state_latlong_lookup!$A$1:$D$56,1,FALSE)</f>
        <v>CALIFORNIA</v>
      </c>
      <c r="H1500" t="str">
        <f t="shared" si="47"/>
        <v>104_CA_14</v>
      </c>
      <c r="I1500">
        <f>IF(B1500=2012,IF(D1500="00",K1500,VLOOKUP(H1500,district_latlong_lookup!$A$1:$F$439,5,FALSE)),0)</f>
        <v>0</v>
      </c>
      <c r="J1500">
        <f>IF(B1500=2012,IF(D1500="00",L1500,VLOOKUP(H1500,district_latlong_lookup!$A$1:$F$439,6,FALSE)),0)</f>
        <v>0</v>
      </c>
      <c r="K1500">
        <f>VLOOKUP(E1500&amp;"*",state_latlong_lookup!$A$1:$D$56,3,FALSE)</f>
        <v>36.17</v>
      </c>
      <c r="L1500">
        <f>VLOOKUP(E1500&amp;"*",state_latlong_lookup!$A$1:$D$56,4,FALSE)</f>
        <v>-119.7462</v>
      </c>
      <c r="M1500">
        <v>100</v>
      </c>
      <c r="N1500" t="str">
        <f t="shared" si="46"/>
        <v>Democrat</v>
      </c>
      <c r="O1500" t="s">
        <v>429</v>
      </c>
      <c r="P1500">
        <v>-0.39600000000000002</v>
      </c>
      <c r="Q1500">
        <v>1333000</v>
      </c>
      <c r="R1500" t="s">
        <v>1619</v>
      </c>
    </row>
    <row r="1501" spans="1:18">
      <c r="A1501">
        <v>104</v>
      </c>
      <c r="B1501">
        <f>VLOOKUP(A1501,year_congress_lookup!$A$1:$B$10,2)</f>
        <v>1996</v>
      </c>
      <c r="C1501">
        <v>14257</v>
      </c>
      <c r="D1501" s="1" t="s">
        <v>1802</v>
      </c>
      <c r="E1501" t="s">
        <v>90</v>
      </c>
      <c r="F1501" t="str">
        <f>VLOOKUP(E1501&amp;"*",state_latlong_lookup!$A$1:$D$56,2,FALSE)</f>
        <v>CA</v>
      </c>
      <c r="G1501" t="str">
        <f>VLOOKUP(E1501&amp;"*",state_latlong_lookup!$A$1:$D$56,1,FALSE)</f>
        <v>CALIFORNIA</v>
      </c>
      <c r="H1501" t="str">
        <f t="shared" si="47"/>
        <v>104_CA_15</v>
      </c>
      <c r="I1501">
        <f>IF(B1501=2012,IF(D1501="00",K1501,VLOOKUP(H1501,district_latlong_lookup!$A$1:$F$439,5,FALSE)),0)</f>
        <v>0</v>
      </c>
      <c r="J1501">
        <f>IF(B1501=2012,IF(D1501="00",L1501,VLOOKUP(H1501,district_latlong_lookup!$A$1:$F$439,6,FALSE)),0)</f>
        <v>0</v>
      </c>
      <c r="K1501">
        <f>VLOOKUP(E1501&amp;"*",state_latlong_lookup!$A$1:$D$56,3,FALSE)</f>
        <v>36.17</v>
      </c>
      <c r="L1501">
        <f>VLOOKUP(E1501&amp;"*",state_latlong_lookup!$A$1:$D$56,4,FALSE)</f>
        <v>-119.7462</v>
      </c>
      <c r="M1501">
        <v>100</v>
      </c>
      <c r="N1501" t="str">
        <f t="shared" si="46"/>
        <v>Democrat</v>
      </c>
      <c r="O1501" t="s">
        <v>430</v>
      </c>
      <c r="P1501">
        <v>-0.50700000000000001</v>
      </c>
      <c r="Q1501">
        <v>647000</v>
      </c>
    </row>
    <row r="1502" spans="1:18">
      <c r="A1502">
        <v>104</v>
      </c>
      <c r="B1502">
        <f>VLOOKUP(A1502,year_congress_lookup!$A$1:$B$10,2)</f>
        <v>1996</v>
      </c>
      <c r="C1502">
        <v>15600</v>
      </c>
      <c r="D1502" s="1" t="s">
        <v>1802</v>
      </c>
      <c r="E1502" t="s">
        <v>90</v>
      </c>
      <c r="F1502" t="str">
        <f>VLOOKUP(E1502&amp;"*",state_latlong_lookup!$A$1:$D$56,2,FALSE)</f>
        <v>CA</v>
      </c>
      <c r="G1502" t="str">
        <f>VLOOKUP(E1502&amp;"*",state_latlong_lookup!$A$1:$D$56,1,FALSE)</f>
        <v>CALIFORNIA</v>
      </c>
      <c r="H1502" t="str">
        <f t="shared" si="47"/>
        <v>104_CA_15</v>
      </c>
      <c r="I1502">
        <f>IF(B1502=2012,IF(D1502="00",K1502,VLOOKUP(H1502,district_latlong_lookup!$A$1:$F$439,5,FALSE)),0)</f>
        <v>0</v>
      </c>
      <c r="J1502">
        <f>IF(B1502=2012,IF(D1502="00",L1502,VLOOKUP(H1502,district_latlong_lookup!$A$1:$F$439,6,FALSE)),0)</f>
        <v>0</v>
      </c>
      <c r="K1502">
        <f>VLOOKUP(E1502&amp;"*",state_latlong_lookup!$A$1:$D$56,3,FALSE)</f>
        <v>36.17</v>
      </c>
      <c r="L1502">
        <f>VLOOKUP(E1502&amp;"*",state_latlong_lookup!$A$1:$D$56,4,FALSE)</f>
        <v>-119.7462</v>
      </c>
      <c r="M1502">
        <v>200</v>
      </c>
      <c r="N1502" t="str">
        <f t="shared" si="46"/>
        <v>Republican</v>
      </c>
      <c r="O1502" t="s">
        <v>43</v>
      </c>
      <c r="P1502">
        <v>0.25900000000000001</v>
      </c>
      <c r="Q1502">
        <v>1400000</v>
      </c>
      <c r="R1502" t="s">
        <v>1620</v>
      </c>
    </row>
    <row r="1503" spans="1:18">
      <c r="A1503">
        <v>104</v>
      </c>
      <c r="B1503">
        <f>VLOOKUP(A1503,year_congress_lookup!$A$1:$B$10,2)</f>
        <v>1996</v>
      </c>
      <c r="C1503">
        <v>29504</v>
      </c>
      <c r="D1503" s="1" t="s">
        <v>1803</v>
      </c>
      <c r="E1503" t="s">
        <v>90</v>
      </c>
      <c r="F1503" t="str">
        <f>VLOOKUP(E1503&amp;"*",state_latlong_lookup!$A$1:$D$56,2,FALSE)</f>
        <v>CA</v>
      </c>
      <c r="G1503" t="str">
        <f>VLOOKUP(E1503&amp;"*",state_latlong_lookup!$A$1:$D$56,1,FALSE)</f>
        <v>CALIFORNIA</v>
      </c>
      <c r="H1503" t="str">
        <f t="shared" si="47"/>
        <v>104_CA_16</v>
      </c>
      <c r="I1503">
        <f>IF(B1503=2012,IF(D1503="00",K1503,VLOOKUP(H1503,district_latlong_lookup!$A$1:$F$439,5,FALSE)),0)</f>
        <v>0</v>
      </c>
      <c r="J1503">
        <f>IF(B1503=2012,IF(D1503="00",L1503,VLOOKUP(H1503,district_latlong_lookup!$A$1:$F$439,6,FALSE)),0)</f>
        <v>0</v>
      </c>
      <c r="K1503">
        <f>VLOOKUP(E1503&amp;"*",state_latlong_lookup!$A$1:$D$56,3,FALSE)</f>
        <v>36.17</v>
      </c>
      <c r="L1503">
        <f>VLOOKUP(E1503&amp;"*",state_latlong_lookup!$A$1:$D$56,4,FALSE)</f>
        <v>-119.7462</v>
      </c>
      <c r="M1503">
        <v>100</v>
      </c>
      <c r="N1503" t="str">
        <f t="shared" si="46"/>
        <v>Democrat</v>
      </c>
      <c r="O1503" t="s">
        <v>771</v>
      </c>
      <c r="P1503">
        <v>-0.4</v>
      </c>
      <c r="Q1503">
        <v>0</v>
      </c>
      <c r="R1503" t="s">
        <v>1621</v>
      </c>
    </row>
    <row r="1504" spans="1:18">
      <c r="A1504">
        <v>104</v>
      </c>
      <c r="B1504">
        <f>VLOOKUP(A1504,year_congress_lookup!$A$1:$B$10,2)</f>
        <v>1996</v>
      </c>
      <c r="C1504">
        <v>29313</v>
      </c>
      <c r="D1504" s="1" t="s">
        <v>1804</v>
      </c>
      <c r="E1504" t="s">
        <v>90</v>
      </c>
      <c r="F1504" t="str">
        <f>VLOOKUP(E1504&amp;"*",state_latlong_lookup!$A$1:$D$56,2,FALSE)</f>
        <v>CA</v>
      </c>
      <c r="G1504" t="str">
        <f>VLOOKUP(E1504&amp;"*",state_latlong_lookup!$A$1:$D$56,1,FALSE)</f>
        <v>CALIFORNIA</v>
      </c>
      <c r="H1504" t="str">
        <f t="shared" si="47"/>
        <v>104_CA_17</v>
      </c>
      <c r="I1504">
        <f>IF(B1504=2012,IF(D1504="00",K1504,VLOOKUP(H1504,district_latlong_lookup!$A$1:$F$439,5,FALSE)),0)</f>
        <v>0</v>
      </c>
      <c r="J1504">
        <f>IF(B1504=2012,IF(D1504="00",L1504,VLOOKUP(H1504,district_latlong_lookup!$A$1:$F$439,6,FALSE)),0)</f>
        <v>0</v>
      </c>
      <c r="K1504">
        <f>VLOOKUP(E1504&amp;"*",state_latlong_lookup!$A$1:$D$56,3,FALSE)</f>
        <v>36.17</v>
      </c>
      <c r="L1504">
        <f>VLOOKUP(E1504&amp;"*",state_latlong_lookup!$A$1:$D$56,4,FALSE)</f>
        <v>-119.7462</v>
      </c>
      <c r="M1504">
        <v>100</v>
      </c>
      <c r="N1504" t="str">
        <f t="shared" si="46"/>
        <v>Democrat</v>
      </c>
      <c r="O1504" t="s">
        <v>432</v>
      </c>
      <c r="P1504">
        <v>-0.42</v>
      </c>
      <c r="Q1504">
        <v>49000</v>
      </c>
      <c r="R1504" t="s">
        <v>1622</v>
      </c>
    </row>
    <row r="1505" spans="1:18">
      <c r="A1505">
        <v>104</v>
      </c>
      <c r="B1505">
        <f>VLOOKUP(A1505,year_congress_lookup!$A$1:$B$10,2)</f>
        <v>1996</v>
      </c>
      <c r="C1505">
        <v>15635</v>
      </c>
      <c r="D1505" s="1" t="s">
        <v>1805</v>
      </c>
      <c r="E1505" t="s">
        <v>90</v>
      </c>
      <c r="F1505" t="str">
        <f>VLOOKUP(E1505&amp;"*",state_latlong_lookup!$A$1:$D$56,2,FALSE)</f>
        <v>CA</v>
      </c>
      <c r="G1505" t="str">
        <f>VLOOKUP(E1505&amp;"*",state_latlong_lookup!$A$1:$D$56,1,FALSE)</f>
        <v>CALIFORNIA</v>
      </c>
      <c r="H1505" t="str">
        <f t="shared" si="47"/>
        <v>104_CA_18</v>
      </c>
      <c r="I1505">
        <f>IF(B1505=2012,IF(D1505="00",K1505,VLOOKUP(H1505,district_latlong_lookup!$A$1:$F$439,5,FALSE)),0)</f>
        <v>0</v>
      </c>
      <c r="J1505">
        <f>IF(B1505=2012,IF(D1505="00",L1505,VLOOKUP(H1505,district_latlong_lookup!$A$1:$F$439,6,FALSE)),0)</f>
        <v>0</v>
      </c>
      <c r="K1505">
        <f>VLOOKUP(E1505&amp;"*",state_latlong_lookup!$A$1:$D$56,3,FALSE)</f>
        <v>36.17</v>
      </c>
      <c r="L1505">
        <f>VLOOKUP(E1505&amp;"*",state_latlong_lookup!$A$1:$D$56,4,FALSE)</f>
        <v>-119.7462</v>
      </c>
      <c r="M1505">
        <v>100</v>
      </c>
      <c r="N1505" t="str">
        <f t="shared" si="46"/>
        <v>Democrat</v>
      </c>
      <c r="O1505" t="s">
        <v>433</v>
      </c>
      <c r="P1505">
        <v>-0.10100000000000001</v>
      </c>
      <c r="Q1505">
        <v>795000</v>
      </c>
      <c r="R1505" t="s">
        <v>1623</v>
      </c>
    </row>
    <row r="1506" spans="1:18">
      <c r="A1506">
        <v>104</v>
      </c>
      <c r="B1506">
        <f>VLOOKUP(A1506,year_congress_lookup!$A$1:$B$10,2)</f>
        <v>1996</v>
      </c>
      <c r="C1506">
        <v>29505</v>
      </c>
      <c r="D1506" s="1" t="s">
        <v>1806</v>
      </c>
      <c r="E1506" t="s">
        <v>90</v>
      </c>
      <c r="F1506" t="str">
        <f>VLOOKUP(E1506&amp;"*",state_latlong_lookup!$A$1:$D$56,2,FALSE)</f>
        <v>CA</v>
      </c>
      <c r="G1506" t="str">
        <f>VLOOKUP(E1506&amp;"*",state_latlong_lookup!$A$1:$D$56,1,FALSE)</f>
        <v>CALIFORNIA</v>
      </c>
      <c r="H1506" t="str">
        <f t="shared" si="47"/>
        <v>104_CA_19</v>
      </c>
      <c r="I1506">
        <f>IF(B1506=2012,IF(D1506="00",K1506,VLOOKUP(H1506,district_latlong_lookup!$A$1:$F$439,5,FALSE)),0)</f>
        <v>0</v>
      </c>
      <c r="J1506">
        <f>IF(B1506=2012,IF(D1506="00",L1506,VLOOKUP(H1506,district_latlong_lookup!$A$1:$F$439,6,FALSE)),0)</f>
        <v>0</v>
      </c>
      <c r="K1506">
        <f>VLOOKUP(E1506&amp;"*",state_latlong_lookup!$A$1:$D$56,3,FALSE)</f>
        <v>36.17</v>
      </c>
      <c r="L1506">
        <f>VLOOKUP(E1506&amp;"*",state_latlong_lookup!$A$1:$D$56,4,FALSE)</f>
        <v>-119.7462</v>
      </c>
      <c r="M1506">
        <v>200</v>
      </c>
      <c r="N1506" t="str">
        <f t="shared" si="46"/>
        <v>Republican</v>
      </c>
      <c r="O1506" t="s">
        <v>772</v>
      </c>
      <c r="P1506">
        <v>0.60499999999999998</v>
      </c>
      <c r="Q1506">
        <v>842000</v>
      </c>
      <c r="R1506" t="s">
        <v>1624</v>
      </c>
    </row>
    <row r="1507" spans="1:18">
      <c r="A1507">
        <v>104</v>
      </c>
      <c r="B1507">
        <f>VLOOKUP(A1507,year_congress_lookup!$A$1:$B$10,2)</f>
        <v>1996</v>
      </c>
      <c r="C1507">
        <v>29105</v>
      </c>
      <c r="D1507" s="1" t="s">
        <v>1807</v>
      </c>
      <c r="E1507" t="s">
        <v>90</v>
      </c>
      <c r="F1507" t="str">
        <f>VLOOKUP(E1507&amp;"*",state_latlong_lookup!$A$1:$D$56,2,FALSE)</f>
        <v>CA</v>
      </c>
      <c r="G1507" t="str">
        <f>VLOOKUP(E1507&amp;"*",state_latlong_lookup!$A$1:$D$56,1,FALSE)</f>
        <v>CALIFORNIA</v>
      </c>
      <c r="H1507" t="str">
        <f t="shared" si="47"/>
        <v>104_CA_20</v>
      </c>
      <c r="I1507">
        <f>IF(B1507=2012,IF(D1507="00",K1507,VLOOKUP(H1507,district_latlong_lookup!$A$1:$F$439,5,FALSE)),0)</f>
        <v>0</v>
      </c>
      <c r="J1507">
        <f>IF(B1507=2012,IF(D1507="00",L1507,VLOOKUP(H1507,district_latlong_lookup!$A$1:$F$439,6,FALSE)),0)</f>
        <v>0</v>
      </c>
      <c r="K1507">
        <f>VLOOKUP(E1507&amp;"*",state_latlong_lookup!$A$1:$D$56,3,FALSE)</f>
        <v>36.17</v>
      </c>
      <c r="L1507">
        <f>VLOOKUP(E1507&amp;"*",state_latlong_lookup!$A$1:$D$56,4,FALSE)</f>
        <v>-119.7462</v>
      </c>
      <c r="M1507">
        <v>100</v>
      </c>
      <c r="N1507" t="str">
        <f t="shared" si="46"/>
        <v>Democrat</v>
      </c>
      <c r="O1507" t="s">
        <v>435</v>
      </c>
      <c r="P1507">
        <v>-0.17699999999999999</v>
      </c>
      <c r="Q1507">
        <v>1672000</v>
      </c>
      <c r="R1507" t="s">
        <v>1625</v>
      </c>
    </row>
    <row r="1508" spans="1:18">
      <c r="A1508">
        <v>104</v>
      </c>
      <c r="B1508">
        <f>VLOOKUP(A1508,year_congress_lookup!$A$1:$B$10,2)</f>
        <v>1996</v>
      </c>
      <c r="C1508">
        <v>14669</v>
      </c>
      <c r="D1508" s="1" t="s">
        <v>1808</v>
      </c>
      <c r="E1508" t="s">
        <v>90</v>
      </c>
      <c r="F1508" t="str">
        <f>VLOOKUP(E1508&amp;"*",state_latlong_lookup!$A$1:$D$56,2,FALSE)</f>
        <v>CA</v>
      </c>
      <c r="G1508" t="str">
        <f>VLOOKUP(E1508&amp;"*",state_latlong_lookup!$A$1:$D$56,1,FALSE)</f>
        <v>CALIFORNIA</v>
      </c>
      <c r="H1508" t="str">
        <f t="shared" si="47"/>
        <v>104_CA_21</v>
      </c>
      <c r="I1508">
        <f>IF(B1508=2012,IF(D1508="00",K1508,VLOOKUP(H1508,district_latlong_lookup!$A$1:$F$439,5,FALSE)),0)</f>
        <v>0</v>
      </c>
      <c r="J1508">
        <f>IF(B1508=2012,IF(D1508="00",L1508,VLOOKUP(H1508,district_latlong_lookup!$A$1:$F$439,6,FALSE)),0)</f>
        <v>0</v>
      </c>
      <c r="K1508">
        <f>VLOOKUP(E1508&amp;"*",state_latlong_lookup!$A$1:$D$56,3,FALSE)</f>
        <v>36.17</v>
      </c>
      <c r="L1508">
        <f>VLOOKUP(E1508&amp;"*",state_latlong_lookup!$A$1:$D$56,4,FALSE)</f>
        <v>-119.7462</v>
      </c>
      <c r="M1508">
        <v>200</v>
      </c>
      <c r="N1508" t="str">
        <f t="shared" si="46"/>
        <v>Republican</v>
      </c>
      <c r="O1508" t="s">
        <v>436</v>
      </c>
      <c r="P1508">
        <v>0.41399999999999998</v>
      </c>
      <c r="Q1508">
        <v>2578000</v>
      </c>
      <c r="R1508" t="s">
        <v>1626</v>
      </c>
    </row>
    <row r="1509" spans="1:18">
      <c r="A1509">
        <v>104</v>
      </c>
      <c r="B1509">
        <f>VLOOKUP(A1509,year_congress_lookup!$A$1:$B$10,2)</f>
        <v>1996</v>
      </c>
      <c r="C1509">
        <v>29506</v>
      </c>
      <c r="D1509" s="1" t="s">
        <v>1809</v>
      </c>
      <c r="E1509" t="s">
        <v>90</v>
      </c>
      <c r="F1509" t="str">
        <f>VLOOKUP(E1509&amp;"*",state_latlong_lookup!$A$1:$D$56,2,FALSE)</f>
        <v>CA</v>
      </c>
      <c r="G1509" t="str">
        <f>VLOOKUP(E1509&amp;"*",state_latlong_lookup!$A$1:$D$56,1,FALSE)</f>
        <v>CALIFORNIA</v>
      </c>
      <c r="H1509" t="str">
        <f t="shared" si="47"/>
        <v>104_CA_22</v>
      </c>
      <c r="I1509">
        <f>IF(B1509=2012,IF(D1509="00",K1509,VLOOKUP(H1509,district_latlong_lookup!$A$1:$F$439,5,FALSE)),0)</f>
        <v>0</v>
      </c>
      <c r="J1509">
        <f>IF(B1509=2012,IF(D1509="00",L1509,VLOOKUP(H1509,district_latlong_lookup!$A$1:$F$439,6,FALSE)),0)</f>
        <v>0</v>
      </c>
      <c r="K1509">
        <f>VLOOKUP(E1509&amp;"*",state_latlong_lookup!$A$1:$D$56,3,FALSE)</f>
        <v>36.17</v>
      </c>
      <c r="L1509">
        <f>VLOOKUP(E1509&amp;"*",state_latlong_lookup!$A$1:$D$56,4,FALSE)</f>
        <v>-119.7462</v>
      </c>
      <c r="M1509">
        <v>200</v>
      </c>
      <c r="N1509" t="str">
        <f t="shared" si="46"/>
        <v>Republican</v>
      </c>
      <c r="O1509" t="s">
        <v>773</v>
      </c>
      <c r="P1509">
        <v>0.59599999999999997</v>
      </c>
      <c r="Q1509">
        <v>2704000</v>
      </c>
      <c r="R1509" t="s">
        <v>1627</v>
      </c>
    </row>
    <row r="1510" spans="1:18">
      <c r="A1510">
        <v>104</v>
      </c>
      <c r="B1510">
        <f>VLOOKUP(A1510,year_congress_lookup!$A$1:$B$10,2)</f>
        <v>1996</v>
      </c>
      <c r="C1510">
        <v>15413</v>
      </c>
      <c r="D1510" s="1" t="s">
        <v>1810</v>
      </c>
      <c r="E1510" t="s">
        <v>90</v>
      </c>
      <c r="F1510" t="str">
        <f>VLOOKUP(E1510&amp;"*",state_latlong_lookup!$A$1:$D$56,2,FALSE)</f>
        <v>CA</v>
      </c>
      <c r="G1510" t="str">
        <f>VLOOKUP(E1510&amp;"*",state_latlong_lookup!$A$1:$D$56,1,FALSE)</f>
        <v>CALIFORNIA</v>
      </c>
      <c r="H1510" t="str">
        <f t="shared" si="47"/>
        <v>104_CA_23</v>
      </c>
      <c r="I1510">
        <f>IF(B1510=2012,IF(D1510="00",K1510,VLOOKUP(H1510,district_latlong_lookup!$A$1:$F$439,5,FALSE)),0)</f>
        <v>0</v>
      </c>
      <c r="J1510">
        <f>IF(B1510=2012,IF(D1510="00",L1510,VLOOKUP(H1510,district_latlong_lookup!$A$1:$F$439,6,FALSE)),0)</f>
        <v>0</v>
      </c>
      <c r="K1510">
        <f>VLOOKUP(E1510&amp;"*",state_latlong_lookup!$A$1:$D$56,3,FALSE)</f>
        <v>36.17</v>
      </c>
      <c r="L1510">
        <f>VLOOKUP(E1510&amp;"*",state_latlong_lookup!$A$1:$D$56,4,FALSE)</f>
        <v>-119.7462</v>
      </c>
      <c r="M1510">
        <v>200</v>
      </c>
      <c r="N1510" t="str">
        <f t="shared" si="46"/>
        <v>Republican</v>
      </c>
      <c r="O1510" t="s">
        <v>438</v>
      </c>
      <c r="P1510">
        <v>0.47699999999999998</v>
      </c>
      <c r="Q1510">
        <v>543000</v>
      </c>
      <c r="R1510" t="s">
        <v>1628</v>
      </c>
    </row>
    <row r="1511" spans="1:18">
      <c r="A1511">
        <v>104</v>
      </c>
      <c r="B1511">
        <f>VLOOKUP(A1511,year_congress_lookup!$A$1:$B$10,2)</f>
        <v>1996</v>
      </c>
      <c r="C1511">
        <v>14405</v>
      </c>
      <c r="D1511" s="1" t="s">
        <v>1811</v>
      </c>
      <c r="E1511" t="s">
        <v>90</v>
      </c>
      <c r="F1511" t="str">
        <f>VLOOKUP(E1511&amp;"*",state_latlong_lookup!$A$1:$D$56,2,FALSE)</f>
        <v>CA</v>
      </c>
      <c r="G1511" t="str">
        <f>VLOOKUP(E1511&amp;"*",state_latlong_lookup!$A$1:$D$56,1,FALSE)</f>
        <v>CALIFORNIA</v>
      </c>
      <c r="H1511" t="str">
        <f t="shared" si="47"/>
        <v>104_CA_24</v>
      </c>
      <c r="I1511">
        <f>IF(B1511=2012,IF(D1511="00",K1511,VLOOKUP(H1511,district_latlong_lookup!$A$1:$F$439,5,FALSE)),0)</f>
        <v>0</v>
      </c>
      <c r="J1511">
        <f>IF(B1511=2012,IF(D1511="00",L1511,VLOOKUP(H1511,district_latlong_lookup!$A$1:$F$439,6,FALSE)),0)</f>
        <v>0</v>
      </c>
      <c r="K1511">
        <f>VLOOKUP(E1511&amp;"*",state_latlong_lookup!$A$1:$D$56,3,FALSE)</f>
        <v>36.17</v>
      </c>
      <c r="L1511">
        <f>VLOOKUP(E1511&amp;"*",state_latlong_lookup!$A$1:$D$56,4,FALSE)</f>
        <v>-119.7462</v>
      </c>
      <c r="M1511">
        <v>100</v>
      </c>
      <c r="N1511" t="str">
        <f t="shared" si="46"/>
        <v>Democrat</v>
      </c>
      <c r="O1511" t="s">
        <v>439</v>
      </c>
      <c r="P1511">
        <v>-0.371</v>
      </c>
      <c r="Q1511">
        <v>1339000</v>
      </c>
      <c r="R1511" t="s">
        <v>1629</v>
      </c>
    </row>
    <row r="1512" spans="1:18">
      <c r="A1512">
        <v>104</v>
      </c>
      <c r="B1512">
        <f>VLOOKUP(A1512,year_congress_lookup!$A$1:$B$10,2)</f>
        <v>1996</v>
      </c>
      <c r="C1512">
        <v>29315</v>
      </c>
      <c r="D1512" s="1" t="s">
        <v>1812</v>
      </c>
      <c r="E1512" t="s">
        <v>90</v>
      </c>
      <c r="F1512" t="str">
        <f>VLOOKUP(E1512&amp;"*",state_latlong_lookup!$A$1:$D$56,2,FALSE)</f>
        <v>CA</v>
      </c>
      <c r="G1512" t="str">
        <f>VLOOKUP(E1512&amp;"*",state_latlong_lookup!$A$1:$D$56,1,FALSE)</f>
        <v>CALIFORNIA</v>
      </c>
      <c r="H1512" t="str">
        <f t="shared" si="47"/>
        <v>104_CA_25</v>
      </c>
      <c r="I1512">
        <f>IF(B1512=2012,IF(D1512="00",K1512,VLOOKUP(H1512,district_latlong_lookup!$A$1:$F$439,5,FALSE)),0)</f>
        <v>0</v>
      </c>
      <c r="J1512">
        <f>IF(B1512=2012,IF(D1512="00",L1512,VLOOKUP(H1512,district_latlong_lookup!$A$1:$F$439,6,FALSE)),0)</f>
        <v>0</v>
      </c>
      <c r="K1512">
        <f>VLOOKUP(E1512&amp;"*",state_latlong_lookup!$A$1:$D$56,3,FALSE)</f>
        <v>36.17</v>
      </c>
      <c r="L1512">
        <f>VLOOKUP(E1512&amp;"*",state_latlong_lookup!$A$1:$D$56,4,FALSE)</f>
        <v>-119.7462</v>
      </c>
      <c r="M1512">
        <v>200</v>
      </c>
      <c r="N1512" t="str">
        <f t="shared" si="46"/>
        <v>Republican</v>
      </c>
      <c r="O1512" t="s">
        <v>440</v>
      </c>
      <c r="P1512">
        <v>0.51500000000000001</v>
      </c>
      <c r="Q1512">
        <v>2375000</v>
      </c>
      <c r="R1512" t="s">
        <v>1630</v>
      </c>
    </row>
    <row r="1513" spans="1:18">
      <c r="A1513">
        <v>104</v>
      </c>
      <c r="B1513">
        <f>VLOOKUP(A1513,year_congress_lookup!$A$1:$B$10,2)</f>
        <v>1996</v>
      </c>
      <c r="C1513">
        <v>15005</v>
      </c>
      <c r="D1513" s="1" t="s">
        <v>1813</v>
      </c>
      <c r="E1513" t="s">
        <v>90</v>
      </c>
      <c r="F1513" t="str">
        <f>VLOOKUP(E1513&amp;"*",state_latlong_lookup!$A$1:$D$56,2,FALSE)</f>
        <v>CA</v>
      </c>
      <c r="G1513" t="str">
        <f>VLOOKUP(E1513&amp;"*",state_latlong_lookup!$A$1:$D$56,1,FALSE)</f>
        <v>CALIFORNIA</v>
      </c>
      <c r="H1513" t="str">
        <f t="shared" si="47"/>
        <v>104_CA_26</v>
      </c>
      <c r="I1513">
        <f>IF(B1513=2012,IF(D1513="00",K1513,VLOOKUP(H1513,district_latlong_lookup!$A$1:$F$439,5,FALSE)),0)</f>
        <v>0</v>
      </c>
      <c r="J1513">
        <f>IF(B1513=2012,IF(D1513="00",L1513,VLOOKUP(H1513,district_latlong_lookup!$A$1:$F$439,6,FALSE)),0)</f>
        <v>0</v>
      </c>
      <c r="K1513">
        <f>VLOOKUP(E1513&amp;"*",state_latlong_lookup!$A$1:$D$56,3,FALSE)</f>
        <v>36.17</v>
      </c>
      <c r="L1513">
        <f>VLOOKUP(E1513&amp;"*",state_latlong_lookup!$A$1:$D$56,4,FALSE)</f>
        <v>-119.7462</v>
      </c>
      <c r="M1513">
        <v>100</v>
      </c>
      <c r="N1513" t="str">
        <f t="shared" si="46"/>
        <v>Democrat</v>
      </c>
      <c r="O1513" t="s">
        <v>441</v>
      </c>
      <c r="P1513">
        <v>-0.40500000000000003</v>
      </c>
      <c r="Q1513">
        <v>0</v>
      </c>
    </row>
    <row r="1514" spans="1:18">
      <c r="A1514">
        <v>104</v>
      </c>
      <c r="B1514">
        <f>VLOOKUP(A1514,year_congress_lookup!$A$1:$B$10,2)</f>
        <v>1996</v>
      </c>
      <c r="C1514">
        <v>14040</v>
      </c>
      <c r="D1514" s="1" t="s">
        <v>1814</v>
      </c>
      <c r="E1514" t="s">
        <v>90</v>
      </c>
      <c r="F1514" t="str">
        <f>VLOOKUP(E1514&amp;"*",state_latlong_lookup!$A$1:$D$56,2,FALSE)</f>
        <v>CA</v>
      </c>
      <c r="G1514" t="str">
        <f>VLOOKUP(E1514&amp;"*",state_latlong_lookup!$A$1:$D$56,1,FALSE)</f>
        <v>CALIFORNIA</v>
      </c>
      <c r="H1514" t="str">
        <f t="shared" si="47"/>
        <v>104_CA_27</v>
      </c>
      <c r="I1514">
        <f>IF(B1514=2012,IF(D1514="00",K1514,VLOOKUP(H1514,district_latlong_lookup!$A$1:$F$439,5,FALSE)),0)</f>
        <v>0</v>
      </c>
      <c r="J1514">
        <f>IF(B1514=2012,IF(D1514="00",L1514,VLOOKUP(H1514,district_latlong_lookup!$A$1:$F$439,6,FALSE)),0)</f>
        <v>0</v>
      </c>
      <c r="K1514">
        <f>VLOOKUP(E1514&amp;"*",state_latlong_lookup!$A$1:$D$56,3,FALSE)</f>
        <v>36.17</v>
      </c>
      <c r="L1514">
        <f>VLOOKUP(E1514&amp;"*",state_latlong_lookup!$A$1:$D$56,4,FALSE)</f>
        <v>-119.7462</v>
      </c>
      <c r="M1514">
        <v>200</v>
      </c>
      <c r="N1514" t="str">
        <f t="shared" si="46"/>
        <v>Republican</v>
      </c>
      <c r="O1514" t="s">
        <v>442</v>
      </c>
      <c r="P1514">
        <v>0.54</v>
      </c>
      <c r="Q1514">
        <v>1521000</v>
      </c>
    </row>
    <row r="1515" spans="1:18">
      <c r="A1515">
        <v>104</v>
      </c>
      <c r="B1515">
        <f>VLOOKUP(A1515,year_congress_lookup!$A$1:$B$10,2)</f>
        <v>1996</v>
      </c>
      <c r="C1515">
        <v>14813</v>
      </c>
      <c r="D1515" s="1" t="s">
        <v>1815</v>
      </c>
      <c r="E1515" t="s">
        <v>90</v>
      </c>
      <c r="F1515" t="str">
        <f>VLOOKUP(E1515&amp;"*",state_latlong_lookup!$A$1:$D$56,2,FALSE)</f>
        <v>CA</v>
      </c>
      <c r="G1515" t="str">
        <f>VLOOKUP(E1515&amp;"*",state_latlong_lookup!$A$1:$D$56,1,FALSE)</f>
        <v>CALIFORNIA</v>
      </c>
      <c r="H1515" t="str">
        <f t="shared" si="47"/>
        <v>104_CA_28</v>
      </c>
      <c r="I1515">
        <f>IF(B1515=2012,IF(D1515="00",K1515,VLOOKUP(H1515,district_latlong_lookup!$A$1:$F$439,5,FALSE)),0)</f>
        <v>0</v>
      </c>
      <c r="J1515">
        <f>IF(B1515=2012,IF(D1515="00",L1515,VLOOKUP(H1515,district_latlong_lookup!$A$1:$F$439,6,FALSE)),0)</f>
        <v>0</v>
      </c>
      <c r="K1515">
        <f>VLOOKUP(E1515&amp;"*",state_latlong_lookup!$A$1:$D$56,3,FALSE)</f>
        <v>36.17</v>
      </c>
      <c r="L1515">
        <f>VLOOKUP(E1515&amp;"*",state_latlong_lookup!$A$1:$D$56,4,FALSE)</f>
        <v>-119.7462</v>
      </c>
      <c r="M1515">
        <v>200</v>
      </c>
      <c r="N1515" t="str">
        <f t="shared" si="46"/>
        <v>Republican</v>
      </c>
      <c r="O1515" t="s">
        <v>443</v>
      </c>
      <c r="P1515">
        <v>0.57299999999999995</v>
      </c>
      <c r="Q1515">
        <v>0</v>
      </c>
      <c r="R1515" t="s">
        <v>1631</v>
      </c>
    </row>
    <row r="1516" spans="1:18">
      <c r="A1516">
        <v>104</v>
      </c>
      <c r="B1516">
        <f>VLOOKUP(A1516,year_congress_lookup!$A$1:$B$10,2)</f>
        <v>1996</v>
      </c>
      <c r="C1516">
        <v>14280</v>
      </c>
      <c r="D1516" s="1" t="s">
        <v>1816</v>
      </c>
      <c r="E1516" t="s">
        <v>90</v>
      </c>
      <c r="F1516" t="str">
        <f>VLOOKUP(E1516&amp;"*",state_latlong_lookup!$A$1:$D$56,2,FALSE)</f>
        <v>CA</v>
      </c>
      <c r="G1516" t="str">
        <f>VLOOKUP(E1516&amp;"*",state_latlong_lookup!$A$1:$D$56,1,FALSE)</f>
        <v>CALIFORNIA</v>
      </c>
      <c r="H1516" t="str">
        <f t="shared" si="47"/>
        <v>104_CA_29</v>
      </c>
      <c r="I1516">
        <f>IF(B1516=2012,IF(D1516="00",K1516,VLOOKUP(H1516,district_latlong_lookup!$A$1:$F$439,5,FALSE)),0)</f>
        <v>0</v>
      </c>
      <c r="J1516">
        <f>IF(B1516=2012,IF(D1516="00",L1516,VLOOKUP(H1516,district_latlong_lookup!$A$1:$F$439,6,FALSE)),0)</f>
        <v>0</v>
      </c>
      <c r="K1516">
        <f>VLOOKUP(E1516&amp;"*",state_latlong_lookup!$A$1:$D$56,3,FALSE)</f>
        <v>36.17</v>
      </c>
      <c r="L1516">
        <f>VLOOKUP(E1516&amp;"*",state_latlong_lookup!$A$1:$D$56,4,FALSE)</f>
        <v>-119.7462</v>
      </c>
      <c r="M1516">
        <v>100</v>
      </c>
      <c r="N1516" t="str">
        <f t="shared" si="46"/>
        <v>Democrat</v>
      </c>
      <c r="O1516" t="s">
        <v>444</v>
      </c>
      <c r="P1516">
        <v>-0.47499999999999998</v>
      </c>
      <c r="Q1516">
        <v>1483000</v>
      </c>
      <c r="R1516" t="s">
        <v>1632</v>
      </c>
    </row>
    <row r="1517" spans="1:18">
      <c r="A1517">
        <v>104</v>
      </c>
      <c r="B1517">
        <f>VLOOKUP(A1517,year_congress_lookup!$A$1:$B$10,2)</f>
        <v>1996</v>
      </c>
      <c r="C1517">
        <v>29316</v>
      </c>
      <c r="D1517" s="1" t="s">
        <v>1817</v>
      </c>
      <c r="E1517" t="s">
        <v>90</v>
      </c>
      <c r="F1517" t="str">
        <f>VLOOKUP(E1517&amp;"*",state_latlong_lookup!$A$1:$D$56,2,FALSE)</f>
        <v>CA</v>
      </c>
      <c r="G1517" t="str">
        <f>VLOOKUP(E1517&amp;"*",state_latlong_lookup!$A$1:$D$56,1,FALSE)</f>
        <v>CALIFORNIA</v>
      </c>
      <c r="H1517" t="str">
        <f t="shared" si="47"/>
        <v>104_CA_30</v>
      </c>
      <c r="I1517">
        <f>IF(B1517=2012,IF(D1517="00",K1517,VLOOKUP(H1517,district_latlong_lookup!$A$1:$F$439,5,FALSE)),0)</f>
        <v>0</v>
      </c>
      <c r="J1517">
        <f>IF(B1517=2012,IF(D1517="00",L1517,VLOOKUP(H1517,district_latlong_lookup!$A$1:$F$439,6,FALSE)),0)</f>
        <v>0</v>
      </c>
      <c r="K1517">
        <f>VLOOKUP(E1517&amp;"*",state_latlong_lookup!$A$1:$D$56,3,FALSE)</f>
        <v>36.17</v>
      </c>
      <c r="L1517">
        <f>VLOOKUP(E1517&amp;"*",state_latlong_lookup!$A$1:$D$56,4,FALSE)</f>
        <v>-119.7462</v>
      </c>
      <c r="M1517">
        <v>100</v>
      </c>
      <c r="N1517" t="str">
        <f t="shared" si="46"/>
        <v>Democrat</v>
      </c>
      <c r="O1517" t="s">
        <v>445</v>
      </c>
      <c r="P1517">
        <v>-0.55900000000000005</v>
      </c>
      <c r="Q1517">
        <v>0</v>
      </c>
      <c r="R1517" t="s">
        <v>1633</v>
      </c>
    </row>
    <row r="1518" spans="1:18">
      <c r="A1518">
        <v>104</v>
      </c>
      <c r="B1518">
        <f>VLOOKUP(A1518,year_congress_lookup!$A$1:$B$10,2)</f>
        <v>1996</v>
      </c>
      <c r="C1518">
        <v>14879</v>
      </c>
      <c r="D1518" s="1" t="s">
        <v>1818</v>
      </c>
      <c r="E1518" t="s">
        <v>90</v>
      </c>
      <c r="F1518" t="str">
        <f>VLOOKUP(E1518&amp;"*",state_latlong_lookup!$A$1:$D$56,2,FALSE)</f>
        <v>CA</v>
      </c>
      <c r="G1518" t="str">
        <f>VLOOKUP(E1518&amp;"*",state_latlong_lookup!$A$1:$D$56,1,FALSE)</f>
        <v>CALIFORNIA</v>
      </c>
      <c r="H1518" t="str">
        <f t="shared" si="47"/>
        <v>104_CA_31</v>
      </c>
      <c r="I1518">
        <f>IF(B1518=2012,IF(D1518="00",K1518,VLOOKUP(H1518,district_latlong_lookup!$A$1:$F$439,5,FALSE)),0)</f>
        <v>0</v>
      </c>
      <c r="J1518">
        <f>IF(B1518=2012,IF(D1518="00",L1518,VLOOKUP(H1518,district_latlong_lookup!$A$1:$F$439,6,FALSE)),0)</f>
        <v>0</v>
      </c>
      <c r="K1518">
        <f>VLOOKUP(E1518&amp;"*",state_latlong_lookup!$A$1:$D$56,3,FALSE)</f>
        <v>36.17</v>
      </c>
      <c r="L1518">
        <f>VLOOKUP(E1518&amp;"*",state_latlong_lookup!$A$1:$D$56,4,FALSE)</f>
        <v>-119.7462</v>
      </c>
      <c r="M1518">
        <v>100</v>
      </c>
      <c r="N1518" t="str">
        <f t="shared" si="46"/>
        <v>Democrat</v>
      </c>
      <c r="O1518" t="s">
        <v>358</v>
      </c>
      <c r="P1518">
        <v>-0.30299999999999999</v>
      </c>
      <c r="Q1518">
        <v>9995000</v>
      </c>
      <c r="R1518" t="s">
        <v>1634</v>
      </c>
    </row>
    <row r="1519" spans="1:18">
      <c r="A1519">
        <v>104</v>
      </c>
      <c r="B1519">
        <f>VLOOKUP(A1519,year_congress_lookup!$A$1:$B$10,2)</f>
        <v>1996</v>
      </c>
      <c r="C1519">
        <v>14620</v>
      </c>
      <c r="D1519" s="1" t="s">
        <v>1819</v>
      </c>
      <c r="E1519" t="s">
        <v>90</v>
      </c>
      <c r="F1519" t="str">
        <f>VLOOKUP(E1519&amp;"*",state_latlong_lookup!$A$1:$D$56,2,FALSE)</f>
        <v>CA</v>
      </c>
      <c r="G1519" t="str">
        <f>VLOOKUP(E1519&amp;"*",state_latlong_lookup!$A$1:$D$56,1,FALSE)</f>
        <v>CALIFORNIA</v>
      </c>
      <c r="H1519" t="str">
        <f t="shared" si="47"/>
        <v>104_CA_32</v>
      </c>
      <c r="I1519">
        <f>IF(B1519=2012,IF(D1519="00",K1519,VLOOKUP(H1519,district_latlong_lookup!$A$1:$F$439,5,FALSE)),0)</f>
        <v>0</v>
      </c>
      <c r="J1519">
        <f>IF(B1519=2012,IF(D1519="00",L1519,VLOOKUP(H1519,district_latlong_lookup!$A$1:$F$439,6,FALSE)),0)</f>
        <v>0</v>
      </c>
      <c r="K1519">
        <f>VLOOKUP(E1519&amp;"*",state_latlong_lookup!$A$1:$D$56,3,FALSE)</f>
        <v>36.17</v>
      </c>
      <c r="L1519">
        <f>VLOOKUP(E1519&amp;"*",state_latlong_lookup!$A$1:$D$56,4,FALSE)</f>
        <v>-119.7462</v>
      </c>
      <c r="M1519">
        <v>100</v>
      </c>
      <c r="N1519" t="str">
        <f t="shared" si="46"/>
        <v>Democrat</v>
      </c>
      <c r="O1519" t="s">
        <v>446</v>
      </c>
      <c r="P1519">
        <v>-0.41599999999999998</v>
      </c>
      <c r="Q1519">
        <v>1213000</v>
      </c>
      <c r="R1519" t="s">
        <v>1635</v>
      </c>
    </row>
    <row r="1520" spans="1:18">
      <c r="A1520">
        <v>104</v>
      </c>
      <c r="B1520">
        <f>VLOOKUP(A1520,year_congress_lookup!$A$1:$B$10,2)</f>
        <v>1996</v>
      </c>
      <c r="C1520">
        <v>29317</v>
      </c>
      <c r="D1520" s="1" t="s">
        <v>1820</v>
      </c>
      <c r="E1520" t="s">
        <v>90</v>
      </c>
      <c r="F1520" t="str">
        <f>VLOOKUP(E1520&amp;"*",state_latlong_lookup!$A$1:$D$56,2,FALSE)</f>
        <v>CA</v>
      </c>
      <c r="G1520" t="str">
        <f>VLOOKUP(E1520&amp;"*",state_latlong_lookup!$A$1:$D$56,1,FALSE)</f>
        <v>CALIFORNIA</v>
      </c>
      <c r="H1520" t="str">
        <f t="shared" si="47"/>
        <v>104_CA_33</v>
      </c>
      <c r="I1520">
        <f>IF(B1520=2012,IF(D1520="00",K1520,VLOOKUP(H1520,district_latlong_lookup!$A$1:$F$439,5,FALSE)),0)</f>
        <v>0</v>
      </c>
      <c r="J1520">
        <f>IF(B1520=2012,IF(D1520="00",L1520,VLOOKUP(H1520,district_latlong_lookup!$A$1:$F$439,6,FALSE)),0)</f>
        <v>0</v>
      </c>
      <c r="K1520">
        <f>VLOOKUP(E1520&amp;"*",state_latlong_lookup!$A$1:$D$56,3,FALSE)</f>
        <v>36.17</v>
      </c>
      <c r="L1520">
        <f>VLOOKUP(E1520&amp;"*",state_latlong_lookup!$A$1:$D$56,4,FALSE)</f>
        <v>-119.7462</v>
      </c>
      <c r="M1520">
        <v>100</v>
      </c>
      <c r="N1520" t="str">
        <f t="shared" si="46"/>
        <v>Democrat</v>
      </c>
      <c r="O1520" t="s">
        <v>447</v>
      </c>
      <c r="P1520">
        <v>-0.51400000000000001</v>
      </c>
      <c r="Q1520">
        <v>0</v>
      </c>
      <c r="R1520" t="s">
        <v>1636</v>
      </c>
    </row>
    <row r="1521" spans="1:18">
      <c r="A1521">
        <v>104</v>
      </c>
      <c r="B1521">
        <f>VLOOKUP(A1521,year_congress_lookup!$A$1:$B$10,2)</f>
        <v>1996</v>
      </c>
      <c r="C1521">
        <v>15070</v>
      </c>
      <c r="D1521" s="1" t="s">
        <v>1821</v>
      </c>
      <c r="E1521" t="s">
        <v>90</v>
      </c>
      <c r="F1521" t="str">
        <f>VLOOKUP(E1521&amp;"*",state_latlong_lookup!$A$1:$D$56,2,FALSE)</f>
        <v>CA</v>
      </c>
      <c r="G1521" t="str">
        <f>VLOOKUP(E1521&amp;"*",state_latlong_lookup!$A$1:$D$56,1,FALSE)</f>
        <v>CALIFORNIA</v>
      </c>
      <c r="H1521" t="str">
        <f t="shared" si="47"/>
        <v>104_CA_34</v>
      </c>
      <c r="I1521">
        <f>IF(B1521=2012,IF(D1521="00",K1521,VLOOKUP(H1521,district_latlong_lookup!$A$1:$F$439,5,FALSE)),0)</f>
        <v>0</v>
      </c>
      <c r="J1521">
        <f>IF(B1521=2012,IF(D1521="00",L1521,VLOOKUP(H1521,district_latlong_lookup!$A$1:$F$439,6,FALSE)),0)</f>
        <v>0</v>
      </c>
      <c r="K1521">
        <f>VLOOKUP(E1521&amp;"*",state_latlong_lookup!$A$1:$D$56,3,FALSE)</f>
        <v>36.17</v>
      </c>
      <c r="L1521">
        <f>VLOOKUP(E1521&amp;"*",state_latlong_lookup!$A$1:$D$56,4,FALSE)</f>
        <v>-119.7462</v>
      </c>
      <c r="M1521">
        <v>100</v>
      </c>
      <c r="N1521" t="str">
        <f t="shared" si="46"/>
        <v>Democrat</v>
      </c>
      <c r="O1521" t="s">
        <v>448</v>
      </c>
      <c r="P1521">
        <v>-0.495</v>
      </c>
      <c r="Q1521">
        <v>1044000</v>
      </c>
      <c r="R1521" t="s">
        <v>1637</v>
      </c>
    </row>
    <row r="1522" spans="1:18">
      <c r="A1522">
        <v>104</v>
      </c>
      <c r="B1522">
        <f>VLOOKUP(A1522,year_congress_lookup!$A$1:$B$10,2)</f>
        <v>1996</v>
      </c>
      <c r="C1522">
        <v>29106</v>
      </c>
      <c r="D1522" s="1" t="s">
        <v>1822</v>
      </c>
      <c r="E1522" t="s">
        <v>90</v>
      </c>
      <c r="F1522" t="str">
        <f>VLOOKUP(E1522&amp;"*",state_latlong_lookup!$A$1:$D$56,2,FALSE)</f>
        <v>CA</v>
      </c>
      <c r="G1522" t="str">
        <f>VLOOKUP(E1522&amp;"*",state_latlong_lookup!$A$1:$D$56,1,FALSE)</f>
        <v>CALIFORNIA</v>
      </c>
      <c r="H1522" t="str">
        <f t="shared" si="47"/>
        <v>104_CA_35</v>
      </c>
      <c r="I1522">
        <f>IF(B1522=2012,IF(D1522="00",K1522,VLOOKUP(H1522,district_latlong_lookup!$A$1:$F$439,5,FALSE)),0)</f>
        <v>0</v>
      </c>
      <c r="J1522">
        <f>IF(B1522=2012,IF(D1522="00",L1522,VLOOKUP(H1522,district_latlong_lookup!$A$1:$F$439,6,FALSE)),0)</f>
        <v>0</v>
      </c>
      <c r="K1522">
        <f>VLOOKUP(E1522&amp;"*",state_latlong_lookup!$A$1:$D$56,3,FALSE)</f>
        <v>36.17</v>
      </c>
      <c r="L1522">
        <f>VLOOKUP(E1522&amp;"*",state_latlong_lookup!$A$1:$D$56,4,FALSE)</f>
        <v>-119.7462</v>
      </c>
      <c r="M1522">
        <v>100</v>
      </c>
      <c r="N1522" t="str">
        <f t="shared" si="46"/>
        <v>Democrat</v>
      </c>
      <c r="O1522" t="s">
        <v>449</v>
      </c>
      <c r="P1522">
        <v>-0.68899999999999995</v>
      </c>
      <c r="Q1522">
        <v>0</v>
      </c>
      <c r="R1522" t="s">
        <v>1638</v>
      </c>
    </row>
    <row r="1523" spans="1:18">
      <c r="A1523">
        <v>104</v>
      </c>
      <c r="B1523">
        <f>VLOOKUP(A1523,year_congress_lookup!$A$1:$B$10,2)</f>
        <v>1996</v>
      </c>
      <c r="C1523">
        <v>29318</v>
      </c>
      <c r="D1523" s="1" t="s">
        <v>1823</v>
      </c>
      <c r="E1523" t="s">
        <v>90</v>
      </c>
      <c r="F1523" t="str">
        <f>VLOOKUP(E1523&amp;"*",state_latlong_lookup!$A$1:$D$56,2,FALSE)</f>
        <v>CA</v>
      </c>
      <c r="G1523" t="str">
        <f>VLOOKUP(E1523&amp;"*",state_latlong_lookup!$A$1:$D$56,1,FALSE)</f>
        <v>CALIFORNIA</v>
      </c>
      <c r="H1523" t="str">
        <f t="shared" si="47"/>
        <v>104_CA_36</v>
      </c>
      <c r="I1523">
        <f>IF(B1523=2012,IF(D1523="00",K1523,VLOOKUP(H1523,district_latlong_lookup!$A$1:$F$439,5,FALSE)),0)</f>
        <v>0</v>
      </c>
      <c r="J1523">
        <f>IF(B1523=2012,IF(D1523="00",L1523,VLOOKUP(H1523,district_latlong_lookup!$A$1:$F$439,6,FALSE)),0)</f>
        <v>0</v>
      </c>
      <c r="K1523">
        <f>VLOOKUP(E1523&amp;"*",state_latlong_lookup!$A$1:$D$56,3,FALSE)</f>
        <v>36.17</v>
      </c>
      <c r="L1523">
        <f>VLOOKUP(E1523&amp;"*",state_latlong_lookup!$A$1:$D$56,4,FALSE)</f>
        <v>-119.7462</v>
      </c>
      <c r="M1523">
        <v>100</v>
      </c>
      <c r="N1523" t="str">
        <f t="shared" si="46"/>
        <v>Democrat</v>
      </c>
      <c r="O1523" t="s">
        <v>450</v>
      </c>
      <c r="P1523">
        <v>-0.20499999999999999</v>
      </c>
      <c r="Q1523">
        <v>2242000</v>
      </c>
      <c r="R1523" t="s">
        <v>1639</v>
      </c>
    </row>
    <row r="1524" spans="1:18">
      <c r="A1524">
        <v>104</v>
      </c>
      <c r="B1524">
        <f>VLOOKUP(A1524,year_congress_lookup!$A$1:$B$10,2)</f>
        <v>1996</v>
      </c>
      <c r="C1524">
        <v>29319</v>
      </c>
      <c r="D1524" s="1" t="s">
        <v>1824</v>
      </c>
      <c r="E1524" t="s">
        <v>90</v>
      </c>
      <c r="F1524" t="str">
        <f>VLOOKUP(E1524&amp;"*",state_latlong_lookup!$A$1:$D$56,2,FALSE)</f>
        <v>CA</v>
      </c>
      <c r="G1524" t="str">
        <f>VLOOKUP(E1524&amp;"*",state_latlong_lookup!$A$1:$D$56,1,FALSE)</f>
        <v>CALIFORNIA</v>
      </c>
      <c r="H1524" t="str">
        <f t="shared" si="47"/>
        <v>104_CA_37</v>
      </c>
      <c r="I1524">
        <f>IF(B1524=2012,IF(D1524="00",K1524,VLOOKUP(H1524,district_latlong_lookup!$A$1:$F$439,5,FALSE)),0)</f>
        <v>0</v>
      </c>
      <c r="J1524">
        <f>IF(B1524=2012,IF(D1524="00",L1524,VLOOKUP(H1524,district_latlong_lookup!$A$1:$F$439,6,FALSE)),0)</f>
        <v>0</v>
      </c>
      <c r="K1524">
        <f>VLOOKUP(E1524&amp;"*",state_latlong_lookup!$A$1:$D$56,3,FALSE)</f>
        <v>36.17</v>
      </c>
      <c r="L1524">
        <f>VLOOKUP(E1524&amp;"*",state_latlong_lookup!$A$1:$D$56,4,FALSE)</f>
        <v>-119.7462</v>
      </c>
      <c r="M1524">
        <v>100</v>
      </c>
      <c r="N1524" t="str">
        <f t="shared" si="46"/>
        <v>Democrat</v>
      </c>
      <c r="O1524" t="s">
        <v>451</v>
      </c>
      <c r="P1524">
        <v>-0.47599999999999998</v>
      </c>
      <c r="Q1524">
        <v>1351000</v>
      </c>
      <c r="R1524" t="s">
        <v>1640</v>
      </c>
    </row>
    <row r="1525" spans="1:18">
      <c r="A1525">
        <v>104</v>
      </c>
      <c r="B1525">
        <f>VLOOKUP(A1525,year_congress_lookup!$A$1:$B$10,2)</f>
        <v>1996</v>
      </c>
      <c r="C1525">
        <v>29586</v>
      </c>
      <c r="D1525" s="1" t="s">
        <v>1824</v>
      </c>
      <c r="E1525" t="s">
        <v>90</v>
      </c>
      <c r="F1525" t="str">
        <f>VLOOKUP(E1525&amp;"*",state_latlong_lookup!$A$1:$D$56,2,FALSE)</f>
        <v>CA</v>
      </c>
      <c r="G1525" t="str">
        <f>VLOOKUP(E1525&amp;"*",state_latlong_lookup!$A$1:$D$56,1,FALSE)</f>
        <v>CALIFORNIA</v>
      </c>
      <c r="H1525" t="str">
        <f t="shared" si="47"/>
        <v>104_CA_37</v>
      </c>
      <c r="I1525">
        <f>IF(B1525=2012,IF(D1525="00",K1525,VLOOKUP(H1525,district_latlong_lookup!$A$1:$F$439,5,FALSE)),0)</f>
        <v>0</v>
      </c>
      <c r="J1525">
        <f>IF(B1525=2012,IF(D1525="00",L1525,VLOOKUP(H1525,district_latlong_lookup!$A$1:$F$439,6,FALSE)),0)</f>
        <v>0</v>
      </c>
      <c r="K1525">
        <f>VLOOKUP(E1525&amp;"*",state_latlong_lookup!$A$1:$D$56,3,FALSE)</f>
        <v>36.17</v>
      </c>
      <c r="L1525">
        <f>VLOOKUP(E1525&amp;"*",state_latlong_lookup!$A$1:$D$56,4,FALSE)</f>
        <v>-119.7462</v>
      </c>
      <c r="M1525">
        <v>100</v>
      </c>
      <c r="N1525" t="str">
        <f t="shared" si="46"/>
        <v>Democrat</v>
      </c>
      <c r="O1525" t="s">
        <v>774</v>
      </c>
      <c r="P1525">
        <v>-0.48599999999999999</v>
      </c>
      <c r="Q1525">
        <v>0</v>
      </c>
      <c r="R1525" t="s">
        <v>1641</v>
      </c>
    </row>
    <row r="1526" spans="1:18">
      <c r="A1526">
        <v>104</v>
      </c>
      <c r="B1526">
        <f>VLOOKUP(A1526,year_congress_lookup!$A$1:$B$10,2)</f>
        <v>1996</v>
      </c>
      <c r="C1526">
        <v>29320</v>
      </c>
      <c r="D1526" s="1" t="s">
        <v>1825</v>
      </c>
      <c r="E1526" t="s">
        <v>90</v>
      </c>
      <c r="F1526" t="str">
        <f>VLOOKUP(E1526&amp;"*",state_latlong_lookup!$A$1:$D$56,2,FALSE)</f>
        <v>CA</v>
      </c>
      <c r="G1526" t="str">
        <f>VLOOKUP(E1526&amp;"*",state_latlong_lookup!$A$1:$D$56,1,FALSE)</f>
        <v>CALIFORNIA</v>
      </c>
      <c r="H1526" t="str">
        <f t="shared" si="47"/>
        <v>104_CA_38</v>
      </c>
      <c r="I1526">
        <f>IF(B1526=2012,IF(D1526="00",K1526,VLOOKUP(H1526,district_latlong_lookup!$A$1:$F$439,5,FALSE)),0)</f>
        <v>0</v>
      </c>
      <c r="J1526">
        <f>IF(B1526=2012,IF(D1526="00",L1526,VLOOKUP(H1526,district_latlong_lookup!$A$1:$F$439,6,FALSE)),0)</f>
        <v>0</v>
      </c>
      <c r="K1526">
        <f>VLOOKUP(E1526&amp;"*",state_latlong_lookup!$A$1:$D$56,3,FALSE)</f>
        <v>36.17</v>
      </c>
      <c r="L1526">
        <f>VLOOKUP(E1526&amp;"*",state_latlong_lookup!$A$1:$D$56,4,FALSE)</f>
        <v>-119.7462</v>
      </c>
      <c r="M1526">
        <v>200</v>
      </c>
      <c r="N1526" t="str">
        <f t="shared" si="46"/>
        <v>Republican</v>
      </c>
      <c r="O1526" t="s">
        <v>452</v>
      </c>
      <c r="P1526">
        <v>0.21</v>
      </c>
      <c r="Q1526">
        <v>1017000</v>
      </c>
      <c r="R1526" t="s">
        <v>1642</v>
      </c>
    </row>
    <row r="1527" spans="1:18">
      <c r="A1527">
        <v>104</v>
      </c>
      <c r="B1527">
        <f>VLOOKUP(A1527,year_congress_lookup!$A$1:$B$10,2)</f>
        <v>1996</v>
      </c>
      <c r="C1527">
        <v>29321</v>
      </c>
      <c r="D1527" s="1" t="s">
        <v>1826</v>
      </c>
      <c r="E1527" t="s">
        <v>90</v>
      </c>
      <c r="F1527" t="str">
        <f>VLOOKUP(E1527&amp;"*",state_latlong_lookup!$A$1:$D$56,2,FALSE)</f>
        <v>CA</v>
      </c>
      <c r="G1527" t="str">
        <f>VLOOKUP(E1527&amp;"*",state_latlong_lookup!$A$1:$D$56,1,FALSE)</f>
        <v>CALIFORNIA</v>
      </c>
      <c r="H1527" t="str">
        <f t="shared" si="47"/>
        <v>104_CA_39</v>
      </c>
      <c r="I1527">
        <f>IF(B1527=2012,IF(D1527="00",K1527,VLOOKUP(H1527,district_latlong_lookup!$A$1:$F$439,5,FALSE)),0)</f>
        <v>0</v>
      </c>
      <c r="J1527">
        <f>IF(B1527=2012,IF(D1527="00",L1527,VLOOKUP(H1527,district_latlong_lookup!$A$1:$F$439,6,FALSE)),0)</f>
        <v>0</v>
      </c>
      <c r="K1527">
        <f>VLOOKUP(E1527&amp;"*",state_latlong_lookup!$A$1:$D$56,3,FALSE)</f>
        <v>36.17</v>
      </c>
      <c r="L1527">
        <f>VLOOKUP(E1527&amp;"*",state_latlong_lookup!$A$1:$D$56,4,FALSE)</f>
        <v>-119.7462</v>
      </c>
      <c r="M1527">
        <v>200</v>
      </c>
      <c r="N1527" t="str">
        <f t="shared" si="46"/>
        <v>Republican</v>
      </c>
      <c r="O1527" t="s">
        <v>453</v>
      </c>
      <c r="P1527">
        <v>0.872</v>
      </c>
      <c r="Q1527">
        <v>832000</v>
      </c>
    </row>
    <row r="1528" spans="1:18">
      <c r="A1528">
        <v>104</v>
      </c>
      <c r="B1528">
        <f>VLOOKUP(A1528,year_congress_lookup!$A$1:$B$10,2)</f>
        <v>1996</v>
      </c>
      <c r="C1528">
        <v>14644</v>
      </c>
      <c r="D1528" s="1" t="s">
        <v>1827</v>
      </c>
      <c r="E1528" t="s">
        <v>90</v>
      </c>
      <c r="F1528" t="str">
        <f>VLOOKUP(E1528&amp;"*",state_latlong_lookup!$A$1:$D$56,2,FALSE)</f>
        <v>CA</v>
      </c>
      <c r="G1528" t="str">
        <f>VLOOKUP(E1528&amp;"*",state_latlong_lookup!$A$1:$D$56,1,FALSE)</f>
        <v>CALIFORNIA</v>
      </c>
      <c r="H1528" t="str">
        <f t="shared" si="47"/>
        <v>104_CA_40</v>
      </c>
      <c r="I1528">
        <f>IF(B1528=2012,IF(D1528="00",K1528,VLOOKUP(H1528,district_latlong_lookup!$A$1:$F$439,5,FALSE)),0)</f>
        <v>0</v>
      </c>
      <c r="J1528">
        <f>IF(B1528=2012,IF(D1528="00",L1528,VLOOKUP(H1528,district_latlong_lookup!$A$1:$F$439,6,FALSE)),0)</f>
        <v>0</v>
      </c>
      <c r="K1528">
        <f>VLOOKUP(E1528&amp;"*",state_latlong_lookup!$A$1:$D$56,3,FALSE)</f>
        <v>36.17</v>
      </c>
      <c r="L1528">
        <f>VLOOKUP(E1528&amp;"*",state_latlong_lookup!$A$1:$D$56,4,FALSE)</f>
        <v>-119.7462</v>
      </c>
      <c r="M1528">
        <v>200</v>
      </c>
      <c r="N1528" t="str">
        <f t="shared" si="46"/>
        <v>Republican</v>
      </c>
      <c r="O1528" t="s">
        <v>454</v>
      </c>
      <c r="P1528">
        <v>0.41899999999999998</v>
      </c>
      <c r="Q1528">
        <v>3441000</v>
      </c>
      <c r="R1528" t="s">
        <v>1643</v>
      </c>
    </row>
    <row r="1529" spans="1:18">
      <c r="A1529">
        <v>104</v>
      </c>
      <c r="B1529">
        <f>VLOOKUP(A1529,year_congress_lookup!$A$1:$B$10,2)</f>
        <v>1996</v>
      </c>
      <c r="C1529">
        <v>29322</v>
      </c>
      <c r="D1529" s="1" t="s">
        <v>1828</v>
      </c>
      <c r="E1529" t="s">
        <v>90</v>
      </c>
      <c r="F1529" t="str">
        <f>VLOOKUP(E1529&amp;"*",state_latlong_lookup!$A$1:$D$56,2,FALSE)</f>
        <v>CA</v>
      </c>
      <c r="G1529" t="str">
        <f>VLOOKUP(E1529&amp;"*",state_latlong_lookup!$A$1:$D$56,1,FALSE)</f>
        <v>CALIFORNIA</v>
      </c>
      <c r="H1529" t="str">
        <f t="shared" si="47"/>
        <v>104_CA_41</v>
      </c>
      <c r="I1529">
        <f>IF(B1529=2012,IF(D1529="00",K1529,VLOOKUP(H1529,district_latlong_lookup!$A$1:$F$439,5,FALSE)),0)</f>
        <v>0</v>
      </c>
      <c r="J1529">
        <f>IF(B1529=2012,IF(D1529="00",L1529,VLOOKUP(H1529,district_latlong_lookup!$A$1:$F$439,6,FALSE)),0)</f>
        <v>0</v>
      </c>
      <c r="K1529">
        <f>VLOOKUP(E1529&amp;"*",state_latlong_lookup!$A$1:$D$56,3,FALSE)</f>
        <v>36.17</v>
      </c>
      <c r="L1529">
        <f>VLOOKUP(E1529&amp;"*",state_latlong_lookup!$A$1:$D$56,4,FALSE)</f>
        <v>-119.7462</v>
      </c>
      <c r="M1529">
        <v>200</v>
      </c>
      <c r="N1529" t="str">
        <f t="shared" si="46"/>
        <v>Republican</v>
      </c>
      <c r="O1529" t="s">
        <v>455</v>
      </c>
      <c r="P1529">
        <v>0.432</v>
      </c>
      <c r="Q1529">
        <v>0</v>
      </c>
      <c r="R1529" t="s">
        <v>1644</v>
      </c>
    </row>
    <row r="1530" spans="1:18">
      <c r="A1530">
        <v>104</v>
      </c>
      <c r="B1530">
        <f>VLOOKUP(A1530,year_congress_lookup!$A$1:$B$10,2)</f>
        <v>1996</v>
      </c>
      <c r="C1530">
        <v>10573</v>
      </c>
      <c r="D1530" s="1" t="s">
        <v>1829</v>
      </c>
      <c r="E1530" t="s">
        <v>90</v>
      </c>
      <c r="F1530" t="str">
        <f>VLOOKUP(E1530&amp;"*",state_latlong_lookup!$A$1:$D$56,2,FALSE)</f>
        <v>CA</v>
      </c>
      <c r="G1530" t="str">
        <f>VLOOKUP(E1530&amp;"*",state_latlong_lookup!$A$1:$D$56,1,FALSE)</f>
        <v>CALIFORNIA</v>
      </c>
      <c r="H1530" t="str">
        <f t="shared" si="47"/>
        <v>104_CA_42</v>
      </c>
      <c r="I1530">
        <f>IF(B1530=2012,IF(D1530="00",K1530,VLOOKUP(H1530,district_latlong_lookup!$A$1:$F$439,5,FALSE)),0)</f>
        <v>0</v>
      </c>
      <c r="J1530">
        <f>IF(B1530=2012,IF(D1530="00",L1530,VLOOKUP(H1530,district_latlong_lookup!$A$1:$F$439,6,FALSE)),0)</f>
        <v>0</v>
      </c>
      <c r="K1530">
        <f>VLOOKUP(E1530&amp;"*",state_latlong_lookup!$A$1:$D$56,3,FALSE)</f>
        <v>36.17</v>
      </c>
      <c r="L1530">
        <f>VLOOKUP(E1530&amp;"*",state_latlong_lookup!$A$1:$D$56,4,FALSE)</f>
        <v>-119.7462</v>
      </c>
      <c r="M1530">
        <v>100</v>
      </c>
      <c r="N1530" t="str">
        <f t="shared" si="46"/>
        <v>Democrat</v>
      </c>
      <c r="O1530" t="s">
        <v>456</v>
      </c>
      <c r="P1530">
        <v>-0.48899999999999999</v>
      </c>
      <c r="Q1530">
        <v>0</v>
      </c>
    </row>
    <row r="1531" spans="1:18">
      <c r="A1531">
        <v>104</v>
      </c>
      <c r="B1531">
        <f>VLOOKUP(A1531,year_congress_lookup!$A$1:$B$10,2)</f>
        <v>1996</v>
      </c>
      <c r="C1531">
        <v>29323</v>
      </c>
      <c r="D1531" s="1" t="s">
        <v>1830</v>
      </c>
      <c r="E1531" t="s">
        <v>90</v>
      </c>
      <c r="F1531" t="str">
        <f>VLOOKUP(E1531&amp;"*",state_latlong_lookup!$A$1:$D$56,2,FALSE)</f>
        <v>CA</v>
      </c>
      <c r="G1531" t="str">
        <f>VLOOKUP(E1531&amp;"*",state_latlong_lookup!$A$1:$D$56,1,FALSE)</f>
        <v>CALIFORNIA</v>
      </c>
      <c r="H1531" t="str">
        <f t="shared" si="47"/>
        <v>104_CA_43</v>
      </c>
      <c r="I1531">
        <f>IF(B1531=2012,IF(D1531="00",K1531,VLOOKUP(H1531,district_latlong_lookup!$A$1:$F$439,5,FALSE)),0)</f>
        <v>0</v>
      </c>
      <c r="J1531">
        <f>IF(B1531=2012,IF(D1531="00",L1531,VLOOKUP(H1531,district_latlong_lookup!$A$1:$F$439,6,FALSE)),0)</f>
        <v>0</v>
      </c>
      <c r="K1531">
        <f>VLOOKUP(E1531&amp;"*",state_latlong_lookup!$A$1:$D$56,3,FALSE)</f>
        <v>36.17</v>
      </c>
      <c r="L1531">
        <f>VLOOKUP(E1531&amp;"*",state_latlong_lookup!$A$1:$D$56,4,FALSE)</f>
        <v>-119.7462</v>
      </c>
      <c r="M1531">
        <v>200</v>
      </c>
      <c r="N1531" t="str">
        <f t="shared" si="46"/>
        <v>Republican</v>
      </c>
      <c r="O1531" t="s">
        <v>457</v>
      </c>
      <c r="P1531">
        <v>0.41399999999999998</v>
      </c>
      <c r="Q1531">
        <v>532000</v>
      </c>
    </row>
    <row r="1532" spans="1:18">
      <c r="A1532">
        <v>104</v>
      </c>
      <c r="B1532">
        <f>VLOOKUP(A1532,year_congress_lookup!$A$1:$B$10,2)</f>
        <v>1996</v>
      </c>
      <c r="C1532">
        <v>29507</v>
      </c>
      <c r="D1532" s="1" t="s">
        <v>1831</v>
      </c>
      <c r="E1532" t="s">
        <v>90</v>
      </c>
      <c r="F1532" t="str">
        <f>VLOOKUP(E1532&amp;"*",state_latlong_lookup!$A$1:$D$56,2,FALSE)</f>
        <v>CA</v>
      </c>
      <c r="G1532" t="str">
        <f>VLOOKUP(E1532&amp;"*",state_latlong_lookup!$A$1:$D$56,1,FALSE)</f>
        <v>CALIFORNIA</v>
      </c>
      <c r="H1532" t="str">
        <f t="shared" si="47"/>
        <v>104_CA_44</v>
      </c>
      <c r="I1532">
        <f>IF(B1532=2012,IF(D1532="00",K1532,VLOOKUP(H1532,district_latlong_lookup!$A$1:$F$439,5,FALSE)),0)</f>
        <v>0</v>
      </c>
      <c r="J1532">
        <f>IF(B1532=2012,IF(D1532="00",L1532,VLOOKUP(H1532,district_latlong_lookup!$A$1:$F$439,6,FALSE)),0)</f>
        <v>0</v>
      </c>
      <c r="K1532">
        <f>VLOOKUP(E1532&amp;"*",state_latlong_lookup!$A$1:$D$56,3,FALSE)</f>
        <v>36.17</v>
      </c>
      <c r="L1532">
        <f>VLOOKUP(E1532&amp;"*",state_latlong_lookup!$A$1:$D$56,4,FALSE)</f>
        <v>-119.7462</v>
      </c>
      <c r="M1532">
        <v>200</v>
      </c>
      <c r="N1532" t="str">
        <f t="shared" si="46"/>
        <v>Republican</v>
      </c>
      <c r="O1532" t="s">
        <v>775</v>
      </c>
      <c r="P1532">
        <v>0.45300000000000001</v>
      </c>
      <c r="Q1532">
        <v>0</v>
      </c>
      <c r="R1532" t="s">
        <v>1645</v>
      </c>
    </row>
    <row r="1533" spans="1:18">
      <c r="A1533">
        <v>104</v>
      </c>
      <c r="B1533">
        <f>VLOOKUP(A1533,year_congress_lookup!$A$1:$B$10,2)</f>
        <v>1996</v>
      </c>
      <c r="C1533">
        <v>15621</v>
      </c>
      <c r="D1533" s="1" t="s">
        <v>1832</v>
      </c>
      <c r="E1533" t="s">
        <v>90</v>
      </c>
      <c r="F1533" t="str">
        <f>VLOOKUP(E1533&amp;"*",state_latlong_lookup!$A$1:$D$56,2,FALSE)</f>
        <v>CA</v>
      </c>
      <c r="G1533" t="str">
        <f>VLOOKUP(E1533&amp;"*",state_latlong_lookup!$A$1:$D$56,1,FALSE)</f>
        <v>CALIFORNIA</v>
      </c>
      <c r="H1533" t="str">
        <f t="shared" si="47"/>
        <v>104_CA_45</v>
      </c>
      <c r="I1533">
        <f>IF(B1533=2012,IF(D1533="00",K1533,VLOOKUP(H1533,district_latlong_lookup!$A$1:$F$439,5,FALSE)),0)</f>
        <v>0</v>
      </c>
      <c r="J1533">
        <f>IF(B1533=2012,IF(D1533="00",L1533,VLOOKUP(H1533,district_latlong_lookup!$A$1:$F$439,6,FALSE)),0)</f>
        <v>0</v>
      </c>
      <c r="K1533">
        <f>VLOOKUP(E1533&amp;"*",state_latlong_lookup!$A$1:$D$56,3,FALSE)</f>
        <v>36.17</v>
      </c>
      <c r="L1533">
        <f>VLOOKUP(E1533&amp;"*",state_latlong_lookup!$A$1:$D$56,4,FALSE)</f>
        <v>-119.7462</v>
      </c>
      <c r="M1533">
        <v>200</v>
      </c>
      <c r="N1533" t="str">
        <f t="shared" si="46"/>
        <v>Republican</v>
      </c>
      <c r="O1533" t="s">
        <v>459</v>
      </c>
      <c r="P1533">
        <v>0.71</v>
      </c>
      <c r="Q1533">
        <v>2388000</v>
      </c>
      <c r="R1533" t="s">
        <v>1646</v>
      </c>
    </row>
    <row r="1534" spans="1:18">
      <c r="A1534">
        <v>104</v>
      </c>
      <c r="B1534">
        <f>VLOOKUP(A1534,year_congress_lookup!$A$1:$B$10,2)</f>
        <v>1996</v>
      </c>
      <c r="C1534">
        <v>14414</v>
      </c>
      <c r="D1534" s="1" t="s">
        <v>1833</v>
      </c>
      <c r="E1534" t="s">
        <v>90</v>
      </c>
      <c r="F1534" t="str">
        <f>VLOOKUP(E1534&amp;"*",state_latlong_lookup!$A$1:$D$56,2,FALSE)</f>
        <v>CA</v>
      </c>
      <c r="G1534" t="str">
        <f>VLOOKUP(E1534&amp;"*",state_latlong_lookup!$A$1:$D$56,1,FALSE)</f>
        <v>CALIFORNIA</v>
      </c>
      <c r="H1534" t="str">
        <f t="shared" si="47"/>
        <v>104_CA_46</v>
      </c>
      <c r="I1534">
        <f>IF(B1534=2012,IF(D1534="00",K1534,VLOOKUP(H1534,district_latlong_lookup!$A$1:$F$439,5,FALSE)),0)</f>
        <v>0</v>
      </c>
      <c r="J1534">
        <f>IF(B1534=2012,IF(D1534="00",L1534,VLOOKUP(H1534,district_latlong_lookup!$A$1:$F$439,6,FALSE)),0)</f>
        <v>0</v>
      </c>
      <c r="K1534">
        <f>VLOOKUP(E1534&amp;"*",state_latlong_lookup!$A$1:$D$56,3,FALSE)</f>
        <v>36.17</v>
      </c>
      <c r="L1534">
        <f>VLOOKUP(E1534&amp;"*",state_latlong_lookup!$A$1:$D$56,4,FALSE)</f>
        <v>-119.7462</v>
      </c>
      <c r="M1534">
        <v>200</v>
      </c>
      <c r="N1534" t="str">
        <f t="shared" si="46"/>
        <v>Republican</v>
      </c>
      <c r="O1534" t="s">
        <v>460</v>
      </c>
      <c r="P1534">
        <v>0.57799999999999996</v>
      </c>
      <c r="Q1534">
        <v>1155000</v>
      </c>
      <c r="R1534" t="s">
        <v>1647</v>
      </c>
    </row>
    <row r="1535" spans="1:18">
      <c r="A1535">
        <v>104</v>
      </c>
      <c r="B1535">
        <f>VLOOKUP(A1535,year_congress_lookup!$A$1:$B$10,2)</f>
        <v>1996</v>
      </c>
      <c r="C1535">
        <v>15601</v>
      </c>
      <c r="D1535" s="1" t="s">
        <v>1834</v>
      </c>
      <c r="E1535" t="s">
        <v>90</v>
      </c>
      <c r="F1535" t="str">
        <f>VLOOKUP(E1535&amp;"*",state_latlong_lookup!$A$1:$D$56,2,FALSE)</f>
        <v>CA</v>
      </c>
      <c r="G1535" t="str">
        <f>VLOOKUP(E1535&amp;"*",state_latlong_lookup!$A$1:$D$56,1,FALSE)</f>
        <v>CALIFORNIA</v>
      </c>
      <c r="H1535" t="str">
        <f t="shared" si="47"/>
        <v>104_CA_47</v>
      </c>
      <c r="I1535">
        <f>IF(B1535=2012,IF(D1535="00",K1535,VLOOKUP(H1535,district_latlong_lookup!$A$1:$F$439,5,FALSE)),0)</f>
        <v>0</v>
      </c>
      <c r="J1535">
        <f>IF(B1535=2012,IF(D1535="00",L1535,VLOOKUP(H1535,district_latlong_lookup!$A$1:$F$439,6,FALSE)),0)</f>
        <v>0</v>
      </c>
      <c r="K1535">
        <f>VLOOKUP(E1535&amp;"*",state_latlong_lookup!$A$1:$D$56,3,FALSE)</f>
        <v>36.17</v>
      </c>
      <c r="L1535">
        <f>VLOOKUP(E1535&amp;"*",state_latlong_lookup!$A$1:$D$56,4,FALSE)</f>
        <v>-119.7462</v>
      </c>
      <c r="M1535">
        <v>200</v>
      </c>
      <c r="N1535" t="str">
        <f t="shared" si="46"/>
        <v>Republican</v>
      </c>
      <c r="O1535" t="s">
        <v>461</v>
      </c>
      <c r="P1535">
        <v>0.56499999999999995</v>
      </c>
      <c r="Q1535">
        <v>867000</v>
      </c>
    </row>
    <row r="1536" spans="1:18">
      <c r="A1536">
        <v>104</v>
      </c>
      <c r="B1536">
        <f>VLOOKUP(A1536,year_congress_lookup!$A$1:$B$10,2)</f>
        <v>1996</v>
      </c>
      <c r="C1536">
        <v>15051</v>
      </c>
      <c r="D1536" s="1" t="s">
        <v>1835</v>
      </c>
      <c r="E1536" t="s">
        <v>90</v>
      </c>
      <c r="F1536" t="str">
        <f>VLOOKUP(E1536&amp;"*",state_latlong_lookup!$A$1:$D$56,2,FALSE)</f>
        <v>CA</v>
      </c>
      <c r="G1536" t="str">
        <f>VLOOKUP(E1536&amp;"*",state_latlong_lookup!$A$1:$D$56,1,FALSE)</f>
        <v>CALIFORNIA</v>
      </c>
      <c r="H1536" t="str">
        <f t="shared" si="47"/>
        <v>104_CA_48</v>
      </c>
      <c r="I1536">
        <f>IF(B1536=2012,IF(D1536="00",K1536,VLOOKUP(H1536,district_latlong_lookup!$A$1:$F$439,5,FALSE)),0)</f>
        <v>0</v>
      </c>
      <c r="J1536">
        <f>IF(B1536=2012,IF(D1536="00",L1536,VLOOKUP(H1536,district_latlong_lookup!$A$1:$F$439,6,FALSE)),0)</f>
        <v>0</v>
      </c>
      <c r="K1536">
        <f>VLOOKUP(E1536&amp;"*",state_latlong_lookup!$A$1:$D$56,3,FALSE)</f>
        <v>36.17</v>
      </c>
      <c r="L1536">
        <f>VLOOKUP(E1536&amp;"*",state_latlong_lookup!$A$1:$D$56,4,FALSE)</f>
        <v>-119.7462</v>
      </c>
      <c r="M1536">
        <v>200</v>
      </c>
      <c r="N1536" t="str">
        <f t="shared" si="46"/>
        <v>Republican</v>
      </c>
      <c r="O1536" t="s">
        <v>462</v>
      </c>
      <c r="P1536">
        <v>0.437</v>
      </c>
      <c r="Q1536">
        <v>0</v>
      </c>
    </row>
    <row r="1537" spans="1:18">
      <c r="A1537">
        <v>104</v>
      </c>
      <c r="B1537">
        <f>VLOOKUP(A1537,year_congress_lookup!$A$1:$B$10,2)</f>
        <v>1996</v>
      </c>
      <c r="C1537">
        <v>29508</v>
      </c>
      <c r="D1537" s="1" t="s">
        <v>1836</v>
      </c>
      <c r="E1537" t="s">
        <v>90</v>
      </c>
      <c r="F1537" t="str">
        <f>VLOOKUP(E1537&amp;"*",state_latlong_lookup!$A$1:$D$56,2,FALSE)</f>
        <v>CA</v>
      </c>
      <c r="G1537" t="str">
        <f>VLOOKUP(E1537&amp;"*",state_latlong_lookup!$A$1:$D$56,1,FALSE)</f>
        <v>CALIFORNIA</v>
      </c>
      <c r="H1537" t="str">
        <f t="shared" si="47"/>
        <v>104_CA_49</v>
      </c>
      <c r="I1537">
        <f>IF(B1537=2012,IF(D1537="00",K1537,VLOOKUP(H1537,district_latlong_lookup!$A$1:$F$439,5,FALSE)),0)</f>
        <v>0</v>
      </c>
      <c r="J1537">
        <f>IF(B1537=2012,IF(D1537="00",L1537,VLOOKUP(H1537,district_latlong_lookup!$A$1:$F$439,6,FALSE)),0)</f>
        <v>0</v>
      </c>
      <c r="K1537">
        <f>VLOOKUP(E1537&amp;"*",state_latlong_lookup!$A$1:$D$56,3,FALSE)</f>
        <v>36.17</v>
      </c>
      <c r="L1537">
        <f>VLOOKUP(E1537&amp;"*",state_latlong_lookup!$A$1:$D$56,4,FALSE)</f>
        <v>-119.7462</v>
      </c>
      <c r="M1537">
        <v>200</v>
      </c>
      <c r="N1537" t="str">
        <f t="shared" si="46"/>
        <v>Republican</v>
      </c>
      <c r="O1537" t="s">
        <v>601</v>
      </c>
      <c r="P1537">
        <v>0.57299999999999995</v>
      </c>
      <c r="Q1537">
        <v>744000</v>
      </c>
      <c r="R1537" t="s">
        <v>1648</v>
      </c>
    </row>
    <row r="1538" spans="1:18">
      <c r="A1538">
        <v>104</v>
      </c>
      <c r="B1538">
        <f>VLOOKUP(A1538,year_congress_lookup!$A$1:$B$10,2)</f>
        <v>1996</v>
      </c>
      <c r="C1538">
        <v>29325</v>
      </c>
      <c r="D1538" s="1" t="s">
        <v>1837</v>
      </c>
      <c r="E1538" t="s">
        <v>90</v>
      </c>
      <c r="F1538" t="str">
        <f>VLOOKUP(E1538&amp;"*",state_latlong_lookup!$A$1:$D$56,2,FALSE)</f>
        <v>CA</v>
      </c>
      <c r="G1538" t="str">
        <f>VLOOKUP(E1538&amp;"*",state_latlong_lookup!$A$1:$D$56,1,FALSE)</f>
        <v>CALIFORNIA</v>
      </c>
      <c r="H1538" t="str">
        <f t="shared" si="47"/>
        <v>104_CA_50</v>
      </c>
      <c r="I1538">
        <f>IF(B1538=2012,IF(D1538="00",K1538,VLOOKUP(H1538,district_latlong_lookup!$A$1:$F$439,5,FALSE)),0)</f>
        <v>0</v>
      </c>
      <c r="J1538">
        <f>IF(B1538=2012,IF(D1538="00",L1538,VLOOKUP(H1538,district_latlong_lookup!$A$1:$F$439,6,FALSE)),0)</f>
        <v>0</v>
      </c>
      <c r="K1538">
        <f>VLOOKUP(E1538&amp;"*",state_latlong_lookup!$A$1:$D$56,3,FALSE)</f>
        <v>36.17</v>
      </c>
      <c r="L1538">
        <f>VLOOKUP(E1538&amp;"*",state_latlong_lookup!$A$1:$D$56,4,FALSE)</f>
        <v>-119.7462</v>
      </c>
      <c r="M1538">
        <v>100</v>
      </c>
      <c r="N1538" t="str">
        <f t="shared" ref="N1538:N1601" si="48">IF(M1538=100,"Democrat",IF(M1538=200,"Republican",IF(M1538=328,"Independent")))</f>
        <v>Democrat</v>
      </c>
      <c r="O1538" t="s">
        <v>464</v>
      </c>
      <c r="P1538">
        <v>-0.63600000000000001</v>
      </c>
      <c r="Q1538">
        <v>2406000</v>
      </c>
      <c r="R1538" t="s">
        <v>1649</v>
      </c>
    </row>
    <row r="1539" spans="1:18">
      <c r="A1539">
        <v>104</v>
      </c>
      <c r="B1539">
        <f>VLOOKUP(A1539,year_congress_lookup!$A$1:$B$10,2)</f>
        <v>1996</v>
      </c>
      <c r="C1539">
        <v>29107</v>
      </c>
      <c r="D1539" s="1" t="s">
        <v>1838</v>
      </c>
      <c r="E1539" t="s">
        <v>90</v>
      </c>
      <c r="F1539" t="str">
        <f>VLOOKUP(E1539&amp;"*",state_latlong_lookup!$A$1:$D$56,2,FALSE)</f>
        <v>CA</v>
      </c>
      <c r="G1539" t="str">
        <f>VLOOKUP(E1539&amp;"*",state_latlong_lookup!$A$1:$D$56,1,FALSE)</f>
        <v>CALIFORNIA</v>
      </c>
      <c r="H1539" t="str">
        <f t="shared" ref="H1539:H1602" si="49">CONCATENATE(A1539,"_",F1539,"_",D1539)</f>
        <v>104_CA_51</v>
      </c>
      <c r="I1539">
        <f>IF(B1539=2012,IF(D1539="00",K1539,VLOOKUP(H1539,district_latlong_lookup!$A$1:$F$439,5,FALSE)),0)</f>
        <v>0</v>
      </c>
      <c r="J1539">
        <f>IF(B1539=2012,IF(D1539="00",L1539,VLOOKUP(H1539,district_latlong_lookup!$A$1:$F$439,6,FALSE)),0)</f>
        <v>0</v>
      </c>
      <c r="K1539">
        <f>VLOOKUP(E1539&amp;"*",state_latlong_lookup!$A$1:$D$56,3,FALSE)</f>
        <v>36.17</v>
      </c>
      <c r="L1539">
        <f>VLOOKUP(E1539&amp;"*",state_latlong_lookup!$A$1:$D$56,4,FALSE)</f>
        <v>-119.7462</v>
      </c>
      <c r="M1539">
        <v>200</v>
      </c>
      <c r="N1539" t="str">
        <f t="shared" si="48"/>
        <v>Republican</v>
      </c>
      <c r="O1539" t="s">
        <v>465</v>
      </c>
      <c r="P1539">
        <v>0.45900000000000002</v>
      </c>
      <c r="Q1539">
        <v>1523000</v>
      </c>
      <c r="R1539" t="s">
        <v>1649</v>
      </c>
    </row>
    <row r="1540" spans="1:18">
      <c r="A1540">
        <v>104</v>
      </c>
      <c r="B1540">
        <f>VLOOKUP(A1540,year_congress_lookup!$A$1:$B$10,2)</f>
        <v>1996</v>
      </c>
      <c r="C1540">
        <v>14835</v>
      </c>
      <c r="D1540" s="1" t="s">
        <v>1839</v>
      </c>
      <c r="E1540" t="s">
        <v>90</v>
      </c>
      <c r="F1540" t="str">
        <f>VLOOKUP(E1540&amp;"*",state_latlong_lookup!$A$1:$D$56,2,FALSE)</f>
        <v>CA</v>
      </c>
      <c r="G1540" t="str">
        <f>VLOOKUP(E1540&amp;"*",state_latlong_lookup!$A$1:$D$56,1,FALSE)</f>
        <v>CALIFORNIA</v>
      </c>
      <c r="H1540" t="str">
        <f t="shared" si="49"/>
        <v>104_CA_52</v>
      </c>
      <c r="I1540">
        <f>IF(B1540=2012,IF(D1540="00",K1540,VLOOKUP(H1540,district_latlong_lookup!$A$1:$F$439,5,FALSE)),0)</f>
        <v>0</v>
      </c>
      <c r="J1540">
        <f>IF(B1540=2012,IF(D1540="00",L1540,VLOOKUP(H1540,district_latlong_lookup!$A$1:$F$439,6,FALSE)),0)</f>
        <v>0</v>
      </c>
      <c r="K1540">
        <f>VLOOKUP(E1540&amp;"*",state_latlong_lookup!$A$1:$D$56,3,FALSE)</f>
        <v>36.17</v>
      </c>
      <c r="L1540">
        <f>VLOOKUP(E1540&amp;"*",state_latlong_lookup!$A$1:$D$56,4,FALSE)</f>
        <v>-119.7462</v>
      </c>
      <c r="M1540">
        <v>200</v>
      </c>
      <c r="N1540" t="str">
        <f t="shared" si="48"/>
        <v>Republican</v>
      </c>
      <c r="O1540" t="s">
        <v>35</v>
      </c>
      <c r="P1540">
        <v>0.53700000000000003</v>
      </c>
      <c r="Q1540">
        <v>2403000</v>
      </c>
      <c r="R1540" t="s">
        <v>1650</v>
      </c>
    </row>
    <row r="1541" spans="1:18">
      <c r="A1541">
        <v>104</v>
      </c>
      <c r="B1541">
        <f>VLOOKUP(A1541,year_congress_lookup!$A$1:$B$10,2)</f>
        <v>1996</v>
      </c>
      <c r="C1541">
        <v>14051</v>
      </c>
      <c r="D1541" s="1" t="s">
        <v>1787</v>
      </c>
      <c r="E1541" t="s">
        <v>123</v>
      </c>
      <c r="F1541" t="str">
        <f>VLOOKUP(E1541&amp;"*",state_latlong_lookup!$A$1:$D$56,2,FALSE)</f>
        <v>CO</v>
      </c>
      <c r="G1541" t="str">
        <f>VLOOKUP(E1541&amp;"*",state_latlong_lookup!$A$1:$D$56,1,FALSE)</f>
        <v>COLORADO</v>
      </c>
      <c r="H1541" t="str">
        <f t="shared" si="49"/>
        <v>104_CO_01</v>
      </c>
      <c r="I1541">
        <f>IF(B1541=2012,IF(D1541="00",K1541,VLOOKUP(H1541,district_latlong_lookup!$A$1:$F$439,5,FALSE)),0)</f>
        <v>0</v>
      </c>
      <c r="J1541">
        <f>IF(B1541=2012,IF(D1541="00",L1541,VLOOKUP(H1541,district_latlong_lookup!$A$1:$F$439,6,FALSE)),0)</f>
        <v>0</v>
      </c>
      <c r="K1541">
        <f>VLOOKUP(E1541&amp;"*",state_latlong_lookup!$A$1:$D$56,3,FALSE)</f>
        <v>39.064599999999999</v>
      </c>
      <c r="L1541">
        <f>VLOOKUP(E1541&amp;"*",state_latlong_lookup!$A$1:$D$56,4,FALSE)</f>
        <v>-105.3272</v>
      </c>
      <c r="M1541">
        <v>100</v>
      </c>
      <c r="N1541" t="str">
        <f t="shared" si="48"/>
        <v>Democrat</v>
      </c>
      <c r="O1541" t="s">
        <v>466</v>
      </c>
      <c r="P1541">
        <v>-0.34599999999999997</v>
      </c>
      <c r="Q1541">
        <v>0</v>
      </c>
      <c r="R1541" t="s">
        <v>1651</v>
      </c>
    </row>
    <row r="1542" spans="1:18">
      <c r="A1542">
        <v>104</v>
      </c>
      <c r="B1542">
        <f>VLOOKUP(A1542,year_congress_lookup!$A$1:$B$10,2)</f>
        <v>1996</v>
      </c>
      <c r="C1542">
        <v>15443</v>
      </c>
      <c r="D1542" s="1" t="s">
        <v>1788</v>
      </c>
      <c r="E1542" t="s">
        <v>123</v>
      </c>
      <c r="F1542" t="str">
        <f>VLOOKUP(E1542&amp;"*",state_latlong_lookup!$A$1:$D$56,2,FALSE)</f>
        <v>CO</v>
      </c>
      <c r="G1542" t="str">
        <f>VLOOKUP(E1542&amp;"*",state_latlong_lookup!$A$1:$D$56,1,FALSE)</f>
        <v>COLORADO</v>
      </c>
      <c r="H1542" t="str">
        <f t="shared" si="49"/>
        <v>104_CO_02</v>
      </c>
      <c r="I1542">
        <f>IF(B1542=2012,IF(D1542="00",K1542,VLOOKUP(H1542,district_latlong_lookup!$A$1:$F$439,5,FALSE)),0)</f>
        <v>0</v>
      </c>
      <c r="J1542">
        <f>IF(B1542=2012,IF(D1542="00",L1542,VLOOKUP(H1542,district_latlong_lookup!$A$1:$F$439,6,FALSE)),0)</f>
        <v>0</v>
      </c>
      <c r="K1542">
        <f>VLOOKUP(E1542&amp;"*",state_latlong_lookup!$A$1:$D$56,3,FALSE)</f>
        <v>39.064599999999999</v>
      </c>
      <c r="L1542">
        <f>VLOOKUP(E1542&amp;"*",state_latlong_lookup!$A$1:$D$56,4,FALSE)</f>
        <v>-105.3272</v>
      </c>
      <c r="M1542">
        <v>100</v>
      </c>
      <c r="N1542" t="str">
        <f t="shared" si="48"/>
        <v>Democrat</v>
      </c>
      <c r="O1542" t="s">
        <v>467</v>
      </c>
      <c r="P1542">
        <v>-0.39800000000000002</v>
      </c>
      <c r="Q1542">
        <v>808000</v>
      </c>
      <c r="R1542" t="s">
        <v>1652</v>
      </c>
    </row>
    <row r="1543" spans="1:18">
      <c r="A1543">
        <v>104</v>
      </c>
      <c r="B1543">
        <f>VLOOKUP(A1543,year_congress_lookup!$A$1:$B$10,2)</f>
        <v>1996</v>
      </c>
      <c r="C1543">
        <v>29326</v>
      </c>
      <c r="D1543" s="1" t="s">
        <v>1789</v>
      </c>
      <c r="E1543" t="s">
        <v>123</v>
      </c>
      <c r="F1543" t="str">
        <f>VLOOKUP(E1543&amp;"*",state_latlong_lookup!$A$1:$D$56,2,FALSE)</f>
        <v>CO</v>
      </c>
      <c r="G1543" t="str">
        <f>VLOOKUP(E1543&amp;"*",state_latlong_lookup!$A$1:$D$56,1,FALSE)</f>
        <v>COLORADO</v>
      </c>
      <c r="H1543" t="str">
        <f t="shared" si="49"/>
        <v>104_CO_03</v>
      </c>
      <c r="I1543">
        <f>IF(B1543=2012,IF(D1543="00",K1543,VLOOKUP(H1543,district_latlong_lookup!$A$1:$F$439,5,FALSE)),0)</f>
        <v>0</v>
      </c>
      <c r="J1543">
        <f>IF(B1543=2012,IF(D1543="00",L1543,VLOOKUP(H1543,district_latlong_lookup!$A$1:$F$439,6,FALSE)),0)</f>
        <v>0</v>
      </c>
      <c r="K1543">
        <f>VLOOKUP(E1543&amp;"*",state_latlong_lookup!$A$1:$D$56,3,FALSE)</f>
        <v>39.064599999999999</v>
      </c>
      <c r="L1543">
        <f>VLOOKUP(E1543&amp;"*",state_latlong_lookup!$A$1:$D$56,4,FALSE)</f>
        <v>-105.3272</v>
      </c>
      <c r="M1543">
        <v>200</v>
      </c>
      <c r="N1543" t="str">
        <f t="shared" si="48"/>
        <v>Republican</v>
      </c>
      <c r="O1543" t="s">
        <v>468</v>
      </c>
      <c r="P1543">
        <v>0.36199999999999999</v>
      </c>
      <c r="Q1543">
        <v>1069000</v>
      </c>
    </row>
    <row r="1544" spans="1:18">
      <c r="A1544">
        <v>104</v>
      </c>
      <c r="B1544">
        <f>VLOOKUP(A1544,year_congress_lookup!$A$1:$B$10,2)</f>
        <v>1996</v>
      </c>
      <c r="C1544">
        <v>29108</v>
      </c>
      <c r="D1544" s="1" t="s">
        <v>1790</v>
      </c>
      <c r="E1544" t="s">
        <v>123</v>
      </c>
      <c r="F1544" t="str">
        <f>VLOOKUP(E1544&amp;"*",state_latlong_lookup!$A$1:$D$56,2,FALSE)</f>
        <v>CO</v>
      </c>
      <c r="G1544" t="str">
        <f>VLOOKUP(E1544&amp;"*",state_latlong_lookup!$A$1:$D$56,1,FALSE)</f>
        <v>COLORADO</v>
      </c>
      <c r="H1544" t="str">
        <f t="shared" si="49"/>
        <v>104_CO_04</v>
      </c>
      <c r="I1544">
        <f>IF(B1544=2012,IF(D1544="00",K1544,VLOOKUP(H1544,district_latlong_lookup!$A$1:$F$439,5,FALSE)),0)</f>
        <v>0</v>
      </c>
      <c r="J1544">
        <f>IF(B1544=2012,IF(D1544="00",L1544,VLOOKUP(H1544,district_latlong_lookup!$A$1:$F$439,6,FALSE)),0)</f>
        <v>0</v>
      </c>
      <c r="K1544">
        <f>VLOOKUP(E1544&amp;"*",state_latlong_lookup!$A$1:$D$56,3,FALSE)</f>
        <v>39.064599999999999</v>
      </c>
      <c r="L1544">
        <f>VLOOKUP(E1544&amp;"*",state_latlong_lookup!$A$1:$D$56,4,FALSE)</f>
        <v>-105.3272</v>
      </c>
      <c r="M1544">
        <v>200</v>
      </c>
      <c r="N1544" t="str">
        <f t="shared" si="48"/>
        <v>Republican</v>
      </c>
      <c r="O1544" t="s">
        <v>314</v>
      </c>
      <c r="P1544">
        <v>0.61799999999999999</v>
      </c>
      <c r="Q1544">
        <v>1020000</v>
      </c>
      <c r="R1544" t="s">
        <v>1653</v>
      </c>
    </row>
    <row r="1545" spans="1:18">
      <c r="A1545">
        <v>104</v>
      </c>
      <c r="B1545">
        <f>VLOOKUP(A1545,year_congress_lookup!$A$1:$B$10,2)</f>
        <v>1996</v>
      </c>
      <c r="C1545">
        <v>15419</v>
      </c>
      <c r="D1545" s="1" t="s">
        <v>1791</v>
      </c>
      <c r="E1545" t="s">
        <v>123</v>
      </c>
      <c r="F1545" t="str">
        <f>VLOOKUP(E1545&amp;"*",state_latlong_lookup!$A$1:$D$56,2,FALSE)</f>
        <v>CO</v>
      </c>
      <c r="G1545" t="str">
        <f>VLOOKUP(E1545&amp;"*",state_latlong_lookup!$A$1:$D$56,1,FALSE)</f>
        <v>COLORADO</v>
      </c>
      <c r="H1545" t="str">
        <f t="shared" si="49"/>
        <v>104_CO_05</v>
      </c>
      <c r="I1545">
        <f>IF(B1545=2012,IF(D1545="00",K1545,VLOOKUP(H1545,district_latlong_lookup!$A$1:$F$439,5,FALSE)),0)</f>
        <v>0</v>
      </c>
      <c r="J1545">
        <f>IF(B1545=2012,IF(D1545="00",L1545,VLOOKUP(H1545,district_latlong_lookup!$A$1:$F$439,6,FALSE)),0)</f>
        <v>0</v>
      </c>
      <c r="K1545">
        <f>VLOOKUP(E1545&amp;"*",state_latlong_lookup!$A$1:$D$56,3,FALSE)</f>
        <v>39.064599999999999</v>
      </c>
      <c r="L1545">
        <f>VLOOKUP(E1545&amp;"*",state_latlong_lookup!$A$1:$D$56,4,FALSE)</f>
        <v>-105.3272</v>
      </c>
      <c r="M1545">
        <v>200</v>
      </c>
      <c r="N1545" t="str">
        <f t="shared" si="48"/>
        <v>Republican</v>
      </c>
      <c r="O1545" t="s">
        <v>469</v>
      </c>
      <c r="P1545">
        <v>0.627</v>
      </c>
      <c r="Q1545">
        <v>1798000</v>
      </c>
      <c r="R1545" t="s">
        <v>1654</v>
      </c>
    </row>
    <row r="1546" spans="1:18">
      <c r="A1546">
        <v>104</v>
      </c>
      <c r="B1546">
        <f>VLOOKUP(A1546,year_congress_lookup!$A$1:$B$10,2)</f>
        <v>1996</v>
      </c>
      <c r="C1546">
        <v>15058</v>
      </c>
      <c r="D1546" s="1" t="s">
        <v>1792</v>
      </c>
      <c r="E1546" t="s">
        <v>123</v>
      </c>
      <c r="F1546" t="str">
        <f>VLOOKUP(E1546&amp;"*",state_latlong_lookup!$A$1:$D$56,2,FALSE)</f>
        <v>CO</v>
      </c>
      <c r="G1546" t="str">
        <f>VLOOKUP(E1546&amp;"*",state_latlong_lookup!$A$1:$D$56,1,FALSE)</f>
        <v>COLORADO</v>
      </c>
      <c r="H1546" t="str">
        <f t="shared" si="49"/>
        <v>104_CO_06</v>
      </c>
      <c r="I1546">
        <f>IF(B1546=2012,IF(D1546="00",K1546,VLOOKUP(H1546,district_latlong_lookup!$A$1:$F$439,5,FALSE)),0)</f>
        <v>0</v>
      </c>
      <c r="J1546">
        <f>IF(B1546=2012,IF(D1546="00",L1546,VLOOKUP(H1546,district_latlong_lookup!$A$1:$F$439,6,FALSE)),0)</f>
        <v>0</v>
      </c>
      <c r="K1546">
        <f>VLOOKUP(E1546&amp;"*",state_latlong_lookup!$A$1:$D$56,3,FALSE)</f>
        <v>39.064599999999999</v>
      </c>
      <c r="L1546">
        <f>VLOOKUP(E1546&amp;"*",state_latlong_lookup!$A$1:$D$56,4,FALSE)</f>
        <v>-105.3272</v>
      </c>
      <c r="M1546">
        <v>200</v>
      </c>
      <c r="N1546" t="str">
        <f t="shared" si="48"/>
        <v>Republican</v>
      </c>
      <c r="O1546" t="s">
        <v>470</v>
      </c>
      <c r="P1546">
        <v>0.51800000000000002</v>
      </c>
      <c r="Q1546">
        <v>11157000</v>
      </c>
      <c r="R1546" t="s">
        <v>1655</v>
      </c>
    </row>
    <row r="1547" spans="1:18">
      <c r="A1547">
        <v>104</v>
      </c>
      <c r="B1547">
        <f>VLOOKUP(A1547,year_congress_lookup!$A$1:$B$10,2)</f>
        <v>1996</v>
      </c>
      <c r="C1547">
        <v>14877</v>
      </c>
      <c r="D1547" s="1" t="s">
        <v>1787</v>
      </c>
      <c r="E1547" t="s">
        <v>0</v>
      </c>
      <c r="F1547" t="str">
        <f>VLOOKUP(E1547&amp;"*",state_latlong_lookup!$A$1:$D$56,2,FALSE)</f>
        <v>CT</v>
      </c>
      <c r="G1547" t="str">
        <f>VLOOKUP(E1547&amp;"*",state_latlong_lookup!$A$1:$D$56,1,FALSE)</f>
        <v>CONNECTICUT</v>
      </c>
      <c r="H1547" t="str">
        <f t="shared" si="49"/>
        <v>104_CT_01</v>
      </c>
      <c r="I1547">
        <f>IF(B1547=2012,IF(D1547="00",K1547,VLOOKUP(H1547,district_latlong_lookup!$A$1:$F$439,5,FALSE)),0)</f>
        <v>0</v>
      </c>
      <c r="J1547">
        <f>IF(B1547=2012,IF(D1547="00",L1547,VLOOKUP(H1547,district_latlong_lookup!$A$1:$F$439,6,FALSE)),0)</f>
        <v>0</v>
      </c>
      <c r="K1547">
        <f>VLOOKUP(E1547&amp;"*",state_latlong_lookup!$A$1:$D$56,3,FALSE)</f>
        <v>41.583399999999997</v>
      </c>
      <c r="L1547">
        <f>VLOOKUP(E1547&amp;"*",state_latlong_lookup!$A$1:$D$56,4,FALSE)</f>
        <v>-72.762200000000007</v>
      </c>
      <c r="M1547">
        <v>100</v>
      </c>
      <c r="N1547" t="str">
        <f t="shared" si="48"/>
        <v>Democrat</v>
      </c>
      <c r="O1547" t="s">
        <v>471</v>
      </c>
      <c r="P1547">
        <v>-0.34</v>
      </c>
      <c r="Q1547">
        <v>886000</v>
      </c>
      <c r="R1547" t="s">
        <v>1656</v>
      </c>
    </row>
    <row r="1548" spans="1:18">
      <c r="A1548">
        <v>104</v>
      </c>
      <c r="B1548">
        <f>VLOOKUP(A1548,year_congress_lookup!$A$1:$B$10,2)</f>
        <v>1996</v>
      </c>
      <c r="C1548">
        <v>14825</v>
      </c>
      <c r="D1548" s="1" t="s">
        <v>1788</v>
      </c>
      <c r="E1548" t="s">
        <v>0</v>
      </c>
      <c r="F1548" t="str">
        <f>VLOOKUP(E1548&amp;"*",state_latlong_lookup!$A$1:$D$56,2,FALSE)</f>
        <v>CT</v>
      </c>
      <c r="G1548" t="str">
        <f>VLOOKUP(E1548&amp;"*",state_latlong_lookup!$A$1:$D$56,1,FALSE)</f>
        <v>CONNECTICUT</v>
      </c>
      <c r="H1548" t="str">
        <f t="shared" si="49"/>
        <v>104_CT_02</v>
      </c>
      <c r="I1548">
        <f>IF(B1548=2012,IF(D1548="00",K1548,VLOOKUP(H1548,district_latlong_lookup!$A$1:$F$439,5,FALSE)),0)</f>
        <v>0</v>
      </c>
      <c r="J1548">
        <f>IF(B1548=2012,IF(D1548="00",L1548,VLOOKUP(H1548,district_latlong_lookup!$A$1:$F$439,6,FALSE)),0)</f>
        <v>0</v>
      </c>
      <c r="K1548">
        <f>VLOOKUP(E1548&amp;"*",state_latlong_lookup!$A$1:$D$56,3,FALSE)</f>
        <v>41.583399999999997</v>
      </c>
      <c r="L1548">
        <f>VLOOKUP(E1548&amp;"*",state_latlong_lookup!$A$1:$D$56,4,FALSE)</f>
        <v>-72.762200000000007</v>
      </c>
      <c r="M1548">
        <v>100</v>
      </c>
      <c r="N1548" t="str">
        <f t="shared" si="48"/>
        <v>Democrat</v>
      </c>
      <c r="O1548" t="s">
        <v>472</v>
      </c>
      <c r="P1548">
        <v>-0.439</v>
      </c>
      <c r="Q1548">
        <v>1124000</v>
      </c>
      <c r="R1548" t="s">
        <v>1657</v>
      </c>
    </row>
    <row r="1549" spans="1:18">
      <c r="A1549">
        <v>104</v>
      </c>
      <c r="B1549">
        <f>VLOOKUP(A1549,year_congress_lookup!$A$1:$B$10,2)</f>
        <v>1996</v>
      </c>
      <c r="C1549">
        <v>29109</v>
      </c>
      <c r="D1549" s="1" t="s">
        <v>1789</v>
      </c>
      <c r="E1549" t="s">
        <v>0</v>
      </c>
      <c r="F1549" t="str">
        <f>VLOOKUP(E1549&amp;"*",state_latlong_lookup!$A$1:$D$56,2,FALSE)</f>
        <v>CT</v>
      </c>
      <c r="G1549" t="str">
        <f>VLOOKUP(E1549&amp;"*",state_latlong_lookup!$A$1:$D$56,1,FALSE)</f>
        <v>CONNECTICUT</v>
      </c>
      <c r="H1549" t="str">
        <f t="shared" si="49"/>
        <v>104_CT_03</v>
      </c>
      <c r="I1549">
        <f>IF(B1549=2012,IF(D1549="00",K1549,VLOOKUP(H1549,district_latlong_lookup!$A$1:$F$439,5,FALSE)),0)</f>
        <v>0</v>
      </c>
      <c r="J1549">
        <f>IF(B1549=2012,IF(D1549="00",L1549,VLOOKUP(H1549,district_latlong_lookup!$A$1:$F$439,6,FALSE)),0)</f>
        <v>0</v>
      </c>
      <c r="K1549">
        <f>VLOOKUP(E1549&amp;"*",state_latlong_lookup!$A$1:$D$56,3,FALSE)</f>
        <v>41.583399999999997</v>
      </c>
      <c r="L1549">
        <f>VLOOKUP(E1549&amp;"*",state_latlong_lookup!$A$1:$D$56,4,FALSE)</f>
        <v>-72.762200000000007</v>
      </c>
      <c r="M1549">
        <v>100</v>
      </c>
      <c r="N1549" t="str">
        <f t="shared" si="48"/>
        <v>Democrat</v>
      </c>
      <c r="O1549" t="s">
        <v>473</v>
      </c>
      <c r="P1549">
        <v>-0.39800000000000002</v>
      </c>
      <c r="Q1549">
        <v>3516000</v>
      </c>
      <c r="R1549" t="s">
        <v>1658</v>
      </c>
    </row>
    <row r="1550" spans="1:18">
      <c r="A1550">
        <v>104</v>
      </c>
      <c r="B1550">
        <f>VLOOKUP(A1550,year_congress_lookup!$A$1:$B$10,2)</f>
        <v>1996</v>
      </c>
      <c r="C1550">
        <v>15449</v>
      </c>
      <c r="D1550" s="1" t="s">
        <v>1790</v>
      </c>
      <c r="E1550" t="s">
        <v>0</v>
      </c>
      <c r="F1550" t="str">
        <f>VLOOKUP(E1550&amp;"*",state_latlong_lookup!$A$1:$D$56,2,FALSE)</f>
        <v>CT</v>
      </c>
      <c r="G1550" t="str">
        <f>VLOOKUP(E1550&amp;"*",state_latlong_lookup!$A$1:$D$56,1,FALSE)</f>
        <v>CONNECTICUT</v>
      </c>
      <c r="H1550" t="str">
        <f t="shared" si="49"/>
        <v>104_CT_04</v>
      </c>
      <c r="I1550">
        <f>IF(B1550=2012,IF(D1550="00",K1550,VLOOKUP(H1550,district_latlong_lookup!$A$1:$F$439,5,FALSE)),0)</f>
        <v>0</v>
      </c>
      <c r="J1550">
        <f>IF(B1550=2012,IF(D1550="00",L1550,VLOOKUP(H1550,district_latlong_lookup!$A$1:$F$439,6,FALSE)),0)</f>
        <v>0</v>
      </c>
      <c r="K1550">
        <f>VLOOKUP(E1550&amp;"*",state_latlong_lookup!$A$1:$D$56,3,FALSE)</f>
        <v>41.583399999999997</v>
      </c>
      <c r="L1550">
        <f>VLOOKUP(E1550&amp;"*",state_latlong_lookup!$A$1:$D$56,4,FALSE)</f>
        <v>-72.762200000000007</v>
      </c>
      <c r="M1550">
        <v>200</v>
      </c>
      <c r="N1550" t="str">
        <f t="shared" si="48"/>
        <v>Republican</v>
      </c>
      <c r="O1550" t="s">
        <v>474</v>
      </c>
      <c r="P1550">
        <v>0.19600000000000001</v>
      </c>
      <c r="Q1550">
        <v>1527000</v>
      </c>
    </row>
    <row r="1551" spans="1:18">
      <c r="A1551">
        <v>104</v>
      </c>
      <c r="B1551">
        <f>VLOOKUP(A1551,year_congress_lookup!$A$1:$B$10,2)</f>
        <v>1996</v>
      </c>
      <c r="C1551">
        <v>29110</v>
      </c>
      <c r="D1551" s="1" t="s">
        <v>1791</v>
      </c>
      <c r="E1551" t="s">
        <v>0</v>
      </c>
      <c r="F1551" t="str">
        <f>VLOOKUP(E1551&amp;"*",state_latlong_lookup!$A$1:$D$56,2,FALSE)</f>
        <v>CT</v>
      </c>
      <c r="G1551" t="str">
        <f>VLOOKUP(E1551&amp;"*",state_latlong_lookup!$A$1:$D$56,1,FALSE)</f>
        <v>CONNECTICUT</v>
      </c>
      <c r="H1551" t="str">
        <f t="shared" si="49"/>
        <v>104_CT_05</v>
      </c>
      <c r="I1551">
        <f>IF(B1551=2012,IF(D1551="00",K1551,VLOOKUP(H1551,district_latlong_lookup!$A$1:$F$439,5,FALSE)),0)</f>
        <v>0</v>
      </c>
      <c r="J1551">
        <f>IF(B1551=2012,IF(D1551="00",L1551,VLOOKUP(H1551,district_latlong_lookup!$A$1:$F$439,6,FALSE)),0)</f>
        <v>0</v>
      </c>
      <c r="K1551">
        <f>VLOOKUP(E1551&amp;"*",state_latlong_lookup!$A$1:$D$56,3,FALSE)</f>
        <v>41.583399999999997</v>
      </c>
      <c r="L1551">
        <f>VLOOKUP(E1551&amp;"*",state_latlong_lookup!$A$1:$D$56,4,FALSE)</f>
        <v>-72.762200000000007</v>
      </c>
      <c r="M1551">
        <v>200</v>
      </c>
      <c r="N1551" t="str">
        <f t="shared" si="48"/>
        <v>Republican</v>
      </c>
      <c r="O1551" t="s">
        <v>475</v>
      </c>
      <c r="P1551">
        <v>0.3</v>
      </c>
      <c r="Q1551">
        <v>1398000</v>
      </c>
      <c r="R1551" t="s">
        <v>1659</v>
      </c>
    </row>
    <row r="1552" spans="1:18">
      <c r="A1552">
        <v>104</v>
      </c>
      <c r="B1552">
        <f>VLOOKUP(A1552,year_congress_lookup!$A$1:$B$10,2)</f>
        <v>1996</v>
      </c>
      <c r="C1552">
        <v>15028</v>
      </c>
      <c r="D1552" s="1" t="s">
        <v>1792</v>
      </c>
      <c r="E1552" t="s">
        <v>0</v>
      </c>
      <c r="F1552" t="str">
        <f>VLOOKUP(E1552&amp;"*",state_latlong_lookup!$A$1:$D$56,2,FALSE)</f>
        <v>CT</v>
      </c>
      <c r="G1552" t="str">
        <f>VLOOKUP(E1552&amp;"*",state_latlong_lookup!$A$1:$D$56,1,FALSE)</f>
        <v>CONNECTICUT</v>
      </c>
      <c r="H1552" t="str">
        <f t="shared" si="49"/>
        <v>104_CT_06</v>
      </c>
      <c r="I1552">
        <f>IF(B1552=2012,IF(D1552="00",K1552,VLOOKUP(H1552,district_latlong_lookup!$A$1:$F$439,5,FALSE)),0)</f>
        <v>0</v>
      </c>
      <c r="J1552">
        <f>IF(B1552=2012,IF(D1552="00",L1552,VLOOKUP(H1552,district_latlong_lookup!$A$1:$F$439,6,FALSE)),0)</f>
        <v>0</v>
      </c>
      <c r="K1552">
        <f>VLOOKUP(E1552&amp;"*",state_latlong_lookup!$A$1:$D$56,3,FALSE)</f>
        <v>41.583399999999997</v>
      </c>
      <c r="L1552">
        <f>VLOOKUP(E1552&amp;"*",state_latlong_lookup!$A$1:$D$56,4,FALSE)</f>
        <v>-72.762200000000007</v>
      </c>
      <c r="M1552">
        <v>200</v>
      </c>
      <c r="N1552" t="str">
        <f t="shared" si="48"/>
        <v>Republican</v>
      </c>
      <c r="O1552" t="s">
        <v>476</v>
      </c>
      <c r="P1552">
        <v>0.158</v>
      </c>
      <c r="Q1552">
        <v>0</v>
      </c>
    </row>
    <row r="1553" spans="1:18">
      <c r="A1553">
        <v>104</v>
      </c>
      <c r="B1553">
        <f>VLOOKUP(A1553,year_congress_lookup!$A$1:$B$10,2)</f>
        <v>1996</v>
      </c>
      <c r="C1553">
        <v>29327</v>
      </c>
      <c r="D1553" s="1" t="s">
        <v>1787</v>
      </c>
      <c r="E1553" t="s">
        <v>3</v>
      </c>
      <c r="F1553" t="str">
        <f>VLOOKUP(E1553&amp;"*",state_latlong_lookup!$A$1:$D$56,2,FALSE)</f>
        <v>DE</v>
      </c>
      <c r="G1553" t="str">
        <f>VLOOKUP(E1553&amp;"*",state_latlong_lookup!$A$1:$D$56,1,FALSE)</f>
        <v>DELAWARE</v>
      </c>
      <c r="H1553" t="str">
        <f t="shared" si="49"/>
        <v>104_DE_01</v>
      </c>
      <c r="I1553">
        <f>IF(B1553=2012,IF(D1553="00",K1553,VLOOKUP(H1553,district_latlong_lookup!$A$1:$F$439,5,FALSE)),0)</f>
        <v>0</v>
      </c>
      <c r="J1553">
        <f>IF(B1553=2012,IF(D1553="00",L1553,VLOOKUP(H1553,district_latlong_lookup!$A$1:$F$439,6,FALSE)),0)</f>
        <v>0</v>
      </c>
      <c r="K1553">
        <f>VLOOKUP(E1553&amp;"*",state_latlong_lookup!$A$1:$D$56,3,FALSE)</f>
        <v>39.349800000000002</v>
      </c>
      <c r="L1553">
        <f>VLOOKUP(E1553&amp;"*",state_latlong_lookup!$A$1:$D$56,4,FALSE)</f>
        <v>-75.514799999999994</v>
      </c>
      <c r="M1553">
        <v>200</v>
      </c>
      <c r="N1553" t="str">
        <f t="shared" si="48"/>
        <v>Republican</v>
      </c>
      <c r="O1553" t="s">
        <v>477</v>
      </c>
      <c r="P1553">
        <v>0.29699999999999999</v>
      </c>
      <c r="Q1553">
        <v>5594000</v>
      </c>
      <c r="R1553" t="s">
        <v>1660</v>
      </c>
    </row>
    <row r="1554" spans="1:18">
      <c r="A1554">
        <v>104</v>
      </c>
      <c r="B1554">
        <f>VLOOKUP(A1554,year_congress_lookup!$A$1:$B$10,2)</f>
        <v>1996</v>
      </c>
      <c r="C1554">
        <v>39508</v>
      </c>
      <c r="D1554" s="1" t="s">
        <v>1787</v>
      </c>
      <c r="E1554" t="s">
        <v>81</v>
      </c>
      <c r="F1554" t="str">
        <f>VLOOKUP(E1554&amp;"*",state_latlong_lookup!$A$1:$D$56,2,FALSE)</f>
        <v>FL</v>
      </c>
      <c r="G1554" t="str">
        <f>VLOOKUP(E1554&amp;"*",state_latlong_lookup!$A$1:$D$56,1,FALSE)</f>
        <v>FLORIDA</v>
      </c>
      <c r="H1554" t="str">
        <f t="shared" si="49"/>
        <v>104_FL_01</v>
      </c>
      <c r="I1554">
        <f>IF(B1554=2012,IF(D1554="00",K1554,VLOOKUP(H1554,district_latlong_lookup!$A$1:$F$439,5,FALSE)),0)</f>
        <v>0</v>
      </c>
      <c r="J1554">
        <f>IF(B1554=2012,IF(D1554="00",L1554,VLOOKUP(H1554,district_latlong_lookup!$A$1:$F$439,6,FALSE)),0)</f>
        <v>0</v>
      </c>
      <c r="K1554">
        <f>VLOOKUP(E1554&amp;"*",state_latlong_lookup!$A$1:$D$56,3,FALSE)</f>
        <v>27.833300000000001</v>
      </c>
      <c r="L1554">
        <f>VLOOKUP(E1554&amp;"*",state_latlong_lookup!$A$1:$D$56,4,FALSE)</f>
        <v>-81.716999999999999</v>
      </c>
      <c r="M1554">
        <v>200</v>
      </c>
      <c r="N1554" t="str">
        <f t="shared" si="48"/>
        <v>Republican</v>
      </c>
      <c r="O1554" t="s">
        <v>776</v>
      </c>
      <c r="P1554">
        <v>0.81</v>
      </c>
      <c r="Q1554">
        <v>909000</v>
      </c>
    </row>
    <row r="1555" spans="1:18">
      <c r="A1555">
        <v>104</v>
      </c>
      <c r="B1555">
        <f>VLOOKUP(A1555,year_congress_lookup!$A$1:$B$10,2)</f>
        <v>1996</v>
      </c>
      <c r="C1555">
        <v>29111</v>
      </c>
      <c r="D1555" s="1" t="s">
        <v>1788</v>
      </c>
      <c r="E1555" t="s">
        <v>81</v>
      </c>
      <c r="F1555" t="str">
        <f>VLOOKUP(E1555&amp;"*",state_latlong_lookup!$A$1:$D$56,2,FALSE)</f>
        <v>FL</v>
      </c>
      <c r="G1555" t="str">
        <f>VLOOKUP(E1555&amp;"*",state_latlong_lookup!$A$1:$D$56,1,FALSE)</f>
        <v>FLORIDA</v>
      </c>
      <c r="H1555" t="str">
        <f t="shared" si="49"/>
        <v>104_FL_02</v>
      </c>
      <c r="I1555">
        <f>IF(B1555=2012,IF(D1555="00",K1555,VLOOKUP(H1555,district_latlong_lookup!$A$1:$F$439,5,FALSE)),0)</f>
        <v>0</v>
      </c>
      <c r="J1555">
        <f>IF(B1555=2012,IF(D1555="00",L1555,VLOOKUP(H1555,district_latlong_lookup!$A$1:$F$439,6,FALSE)),0)</f>
        <v>0</v>
      </c>
      <c r="K1555">
        <f>VLOOKUP(E1555&amp;"*",state_latlong_lookup!$A$1:$D$56,3,FALSE)</f>
        <v>27.833300000000001</v>
      </c>
      <c r="L1555">
        <f>VLOOKUP(E1555&amp;"*",state_latlong_lookup!$A$1:$D$56,4,FALSE)</f>
        <v>-81.716999999999999</v>
      </c>
      <c r="M1555">
        <v>100</v>
      </c>
      <c r="N1555" t="str">
        <f t="shared" si="48"/>
        <v>Democrat</v>
      </c>
      <c r="O1555" t="s">
        <v>479</v>
      </c>
      <c r="P1555">
        <v>-0.26600000000000001</v>
      </c>
      <c r="Q1555">
        <v>3320000</v>
      </c>
      <c r="R1555" t="s">
        <v>1661</v>
      </c>
    </row>
    <row r="1556" spans="1:18">
      <c r="A1556">
        <v>104</v>
      </c>
      <c r="B1556">
        <f>VLOOKUP(A1556,year_congress_lookup!$A$1:$B$10,2)</f>
        <v>1996</v>
      </c>
      <c r="C1556">
        <v>29328</v>
      </c>
      <c r="D1556" s="1" t="s">
        <v>1789</v>
      </c>
      <c r="E1556" t="s">
        <v>81</v>
      </c>
      <c r="F1556" t="str">
        <f>VLOOKUP(E1556&amp;"*",state_latlong_lookup!$A$1:$D$56,2,FALSE)</f>
        <v>FL</v>
      </c>
      <c r="G1556" t="str">
        <f>VLOOKUP(E1556&amp;"*",state_latlong_lookup!$A$1:$D$56,1,FALSE)</f>
        <v>FLORIDA</v>
      </c>
      <c r="H1556" t="str">
        <f t="shared" si="49"/>
        <v>104_FL_03</v>
      </c>
      <c r="I1556">
        <f>IF(B1556=2012,IF(D1556="00",K1556,VLOOKUP(H1556,district_latlong_lookup!$A$1:$F$439,5,FALSE)),0)</f>
        <v>0</v>
      </c>
      <c r="J1556">
        <f>IF(B1556=2012,IF(D1556="00",L1556,VLOOKUP(H1556,district_latlong_lookup!$A$1:$F$439,6,FALSE)),0)</f>
        <v>0</v>
      </c>
      <c r="K1556">
        <f>VLOOKUP(E1556&amp;"*",state_latlong_lookup!$A$1:$D$56,3,FALSE)</f>
        <v>27.833300000000001</v>
      </c>
      <c r="L1556">
        <f>VLOOKUP(E1556&amp;"*",state_latlong_lookup!$A$1:$D$56,4,FALSE)</f>
        <v>-81.716999999999999</v>
      </c>
      <c r="M1556">
        <v>100</v>
      </c>
      <c r="N1556" t="str">
        <f t="shared" si="48"/>
        <v>Democrat</v>
      </c>
      <c r="O1556" t="s">
        <v>480</v>
      </c>
      <c r="P1556">
        <v>-0.436</v>
      </c>
      <c r="Q1556">
        <v>2449000</v>
      </c>
      <c r="R1556" t="s">
        <v>1662</v>
      </c>
    </row>
    <row r="1557" spans="1:18">
      <c r="A1557">
        <v>104</v>
      </c>
      <c r="B1557">
        <f>VLOOKUP(A1557,year_congress_lookup!$A$1:$B$10,2)</f>
        <v>1996</v>
      </c>
      <c r="C1557">
        <v>29329</v>
      </c>
      <c r="D1557" s="1" t="s">
        <v>1790</v>
      </c>
      <c r="E1557" t="s">
        <v>81</v>
      </c>
      <c r="F1557" t="str">
        <f>VLOOKUP(E1557&amp;"*",state_latlong_lookup!$A$1:$D$56,2,FALSE)</f>
        <v>FL</v>
      </c>
      <c r="G1557" t="str">
        <f>VLOOKUP(E1557&amp;"*",state_latlong_lookup!$A$1:$D$56,1,FALSE)</f>
        <v>FLORIDA</v>
      </c>
      <c r="H1557" t="str">
        <f t="shared" si="49"/>
        <v>104_FL_04</v>
      </c>
      <c r="I1557">
        <f>IF(B1557=2012,IF(D1557="00",K1557,VLOOKUP(H1557,district_latlong_lookup!$A$1:$F$439,5,FALSE)),0)</f>
        <v>0</v>
      </c>
      <c r="J1557">
        <f>IF(B1557=2012,IF(D1557="00",L1557,VLOOKUP(H1557,district_latlong_lookup!$A$1:$F$439,6,FALSE)),0)</f>
        <v>0</v>
      </c>
      <c r="K1557">
        <f>VLOOKUP(E1557&amp;"*",state_latlong_lookup!$A$1:$D$56,3,FALSE)</f>
        <v>27.833300000000001</v>
      </c>
      <c r="L1557">
        <f>VLOOKUP(E1557&amp;"*",state_latlong_lookup!$A$1:$D$56,4,FALSE)</f>
        <v>-81.716999999999999</v>
      </c>
      <c r="M1557">
        <v>200</v>
      </c>
      <c r="N1557" t="str">
        <f t="shared" si="48"/>
        <v>Republican</v>
      </c>
      <c r="O1557" t="s">
        <v>120</v>
      </c>
      <c r="P1557">
        <v>0.39600000000000002</v>
      </c>
      <c r="Q1557">
        <v>9423000</v>
      </c>
      <c r="R1557" t="s">
        <v>1663</v>
      </c>
    </row>
    <row r="1558" spans="1:18">
      <c r="A1558">
        <v>104</v>
      </c>
      <c r="B1558">
        <f>VLOOKUP(A1558,year_congress_lookup!$A$1:$B$10,2)</f>
        <v>1996</v>
      </c>
      <c r="C1558">
        <v>29330</v>
      </c>
      <c r="D1558" s="1" t="s">
        <v>1791</v>
      </c>
      <c r="E1558" t="s">
        <v>81</v>
      </c>
      <c r="F1558" t="str">
        <f>VLOOKUP(E1558&amp;"*",state_latlong_lookup!$A$1:$D$56,2,FALSE)</f>
        <v>FL</v>
      </c>
      <c r="G1558" t="str">
        <f>VLOOKUP(E1558&amp;"*",state_latlong_lookup!$A$1:$D$56,1,FALSE)</f>
        <v>FLORIDA</v>
      </c>
      <c r="H1558" t="str">
        <f t="shared" si="49"/>
        <v>104_FL_05</v>
      </c>
      <c r="I1558">
        <f>IF(B1558=2012,IF(D1558="00",K1558,VLOOKUP(H1558,district_latlong_lookup!$A$1:$F$439,5,FALSE)),0)</f>
        <v>0</v>
      </c>
      <c r="J1558">
        <f>IF(B1558=2012,IF(D1558="00",L1558,VLOOKUP(H1558,district_latlong_lookup!$A$1:$F$439,6,FALSE)),0)</f>
        <v>0</v>
      </c>
      <c r="K1558">
        <f>VLOOKUP(E1558&amp;"*",state_latlong_lookup!$A$1:$D$56,3,FALSE)</f>
        <v>27.833300000000001</v>
      </c>
      <c r="L1558">
        <f>VLOOKUP(E1558&amp;"*",state_latlong_lookup!$A$1:$D$56,4,FALSE)</f>
        <v>-81.716999999999999</v>
      </c>
      <c r="M1558">
        <v>100</v>
      </c>
      <c r="N1558" t="str">
        <f t="shared" si="48"/>
        <v>Democrat</v>
      </c>
      <c r="O1558" t="s">
        <v>481</v>
      </c>
      <c r="P1558">
        <v>-0.27300000000000002</v>
      </c>
      <c r="Q1558">
        <v>7640000</v>
      </c>
      <c r="R1558" t="s">
        <v>1664</v>
      </c>
    </row>
    <row r="1559" spans="1:18">
      <c r="A1559">
        <v>104</v>
      </c>
      <c r="B1559">
        <f>VLOOKUP(A1559,year_congress_lookup!$A$1:$B$10,2)</f>
        <v>1996</v>
      </c>
      <c r="C1559">
        <v>15627</v>
      </c>
      <c r="D1559" s="1" t="s">
        <v>1792</v>
      </c>
      <c r="E1559" t="s">
        <v>81</v>
      </c>
      <c r="F1559" t="str">
        <f>VLOOKUP(E1559&amp;"*",state_latlong_lookup!$A$1:$D$56,2,FALSE)</f>
        <v>FL</v>
      </c>
      <c r="G1559" t="str">
        <f>VLOOKUP(E1559&amp;"*",state_latlong_lookup!$A$1:$D$56,1,FALSE)</f>
        <v>FLORIDA</v>
      </c>
      <c r="H1559" t="str">
        <f t="shared" si="49"/>
        <v>104_FL_06</v>
      </c>
      <c r="I1559">
        <f>IF(B1559=2012,IF(D1559="00",K1559,VLOOKUP(H1559,district_latlong_lookup!$A$1:$F$439,5,FALSE)),0)</f>
        <v>0</v>
      </c>
      <c r="J1559">
        <f>IF(B1559=2012,IF(D1559="00",L1559,VLOOKUP(H1559,district_latlong_lookup!$A$1:$F$439,6,FALSE)),0)</f>
        <v>0</v>
      </c>
      <c r="K1559">
        <f>VLOOKUP(E1559&amp;"*",state_latlong_lookup!$A$1:$D$56,3,FALSE)</f>
        <v>27.833300000000001</v>
      </c>
      <c r="L1559">
        <f>VLOOKUP(E1559&amp;"*",state_latlong_lookup!$A$1:$D$56,4,FALSE)</f>
        <v>-81.716999999999999</v>
      </c>
      <c r="M1559">
        <v>200</v>
      </c>
      <c r="N1559" t="str">
        <f t="shared" si="48"/>
        <v>Republican</v>
      </c>
      <c r="O1559" t="s">
        <v>482</v>
      </c>
      <c r="P1559">
        <v>0.61099999999999999</v>
      </c>
      <c r="Q1559">
        <v>2713000</v>
      </c>
      <c r="R1559" t="s">
        <v>1665</v>
      </c>
    </row>
    <row r="1560" spans="1:18">
      <c r="A1560">
        <v>104</v>
      </c>
      <c r="B1560">
        <f>VLOOKUP(A1560,year_congress_lookup!$A$1:$B$10,2)</f>
        <v>1996</v>
      </c>
      <c r="C1560">
        <v>29331</v>
      </c>
      <c r="D1560" s="1" t="s">
        <v>1793</v>
      </c>
      <c r="E1560" t="s">
        <v>81</v>
      </c>
      <c r="F1560" t="str">
        <f>VLOOKUP(E1560&amp;"*",state_latlong_lookup!$A$1:$D$56,2,FALSE)</f>
        <v>FL</v>
      </c>
      <c r="G1560" t="str">
        <f>VLOOKUP(E1560&amp;"*",state_latlong_lookup!$A$1:$D$56,1,FALSE)</f>
        <v>FLORIDA</v>
      </c>
      <c r="H1560" t="str">
        <f t="shared" si="49"/>
        <v>104_FL_07</v>
      </c>
      <c r="I1560">
        <f>IF(B1560=2012,IF(D1560="00",K1560,VLOOKUP(H1560,district_latlong_lookup!$A$1:$F$439,5,FALSE)),0)</f>
        <v>0</v>
      </c>
      <c r="J1560">
        <f>IF(B1560=2012,IF(D1560="00",L1560,VLOOKUP(H1560,district_latlong_lookup!$A$1:$F$439,6,FALSE)),0)</f>
        <v>0</v>
      </c>
      <c r="K1560">
        <f>VLOOKUP(E1560&amp;"*",state_latlong_lookup!$A$1:$D$56,3,FALSE)</f>
        <v>27.833300000000001</v>
      </c>
      <c r="L1560">
        <f>VLOOKUP(E1560&amp;"*",state_latlong_lookup!$A$1:$D$56,4,FALSE)</f>
        <v>-81.716999999999999</v>
      </c>
      <c r="M1560">
        <v>200</v>
      </c>
      <c r="N1560" t="str">
        <f t="shared" si="48"/>
        <v>Republican</v>
      </c>
      <c r="O1560" t="s">
        <v>483</v>
      </c>
      <c r="P1560">
        <v>0.53800000000000003</v>
      </c>
      <c r="Q1560">
        <v>1295000</v>
      </c>
      <c r="R1560" t="s">
        <v>1666</v>
      </c>
    </row>
    <row r="1561" spans="1:18">
      <c r="A1561">
        <v>104</v>
      </c>
      <c r="B1561">
        <f>VLOOKUP(A1561,year_congress_lookup!$A$1:$B$10,2)</f>
        <v>1996</v>
      </c>
      <c r="C1561">
        <v>14842</v>
      </c>
      <c r="D1561" s="1" t="s">
        <v>1795</v>
      </c>
      <c r="E1561" t="s">
        <v>81</v>
      </c>
      <c r="F1561" t="str">
        <f>VLOOKUP(E1561&amp;"*",state_latlong_lookup!$A$1:$D$56,2,FALSE)</f>
        <v>FL</v>
      </c>
      <c r="G1561" t="str">
        <f>VLOOKUP(E1561&amp;"*",state_latlong_lookup!$A$1:$D$56,1,FALSE)</f>
        <v>FLORIDA</v>
      </c>
      <c r="H1561" t="str">
        <f t="shared" si="49"/>
        <v>104_FL_08</v>
      </c>
      <c r="I1561">
        <f>IF(B1561=2012,IF(D1561="00",K1561,VLOOKUP(H1561,district_latlong_lookup!$A$1:$F$439,5,FALSE)),0)</f>
        <v>0</v>
      </c>
      <c r="J1561">
        <f>IF(B1561=2012,IF(D1561="00",L1561,VLOOKUP(H1561,district_latlong_lookup!$A$1:$F$439,6,FALSE)),0)</f>
        <v>0</v>
      </c>
      <c r="K1561">
        <f>VLOOKUP(E1561&amp;"*",state_latlong_lookup!$A$1:$D$56,3,FALSE)</f>
        <v>27.833300000000001</v>
      </c>
      <c r="L1561">
        <f>VLOOKUP(E1561&amp;"*",state_latlong_lookup!$A$1:$D$56,4,FALSE)</f>
        <v>-81.716999999999999</v>
      </c>
      <c r="M1561">
        <v>200</v>
      </c>
      <c r="N1561" t="str">
        <f t="shared" si="48"/>
        <v>Republican</v>
      </c>
      <c r="O1561" t="s">
        <v>484</v>
      </c>
      <c r="P1561">
        <v>0.39700000000000002</v>
      </c>
      <c r="Q1561">
        <v>4476000</v>
      </c>
      <c r="R1561" t="s">
        <v>1667</v>
      </c>
    </row>
    <row r="1562" spans="1:18">
      <c r="A1562">
        <v>104</v>
      </c>
      <c r="B1562">
        <f>VLOOKUP(A1562,year_congress_lookup!$A$1:$B$10,2)</f>
        <v>1996</v>
      </c>
      <c r="C1562">
        <v>15006</v>
      </c>
      <c r="D1562" s="1" t="s">
        <v>1796</v>
      </c>
      <c r="E1562" t="s">
        <v>81</v>
      </c>
      <c r="F1562" t="str">
        <f>VLOOKUP(E1562&amp;"*",state_latlong_lookup!$A$1:$D$56,2,FALSE)</f>
        <v>FL</v>
      </c>
      <c r="G1562" t="str">
        <f>VLOOKUP(E1562&amp;"*",state_latlong_lookup!$A$1:$D$56,1,FALSE)</f>
        <v>FLORIDA</v>
      </c>
      <c r="H1562" t="str">
        <f t="shared" si="49"/>
        <v>104_FL_09</v>
      </c>
      <c r="I1562">
        <f>IF(B1562=2012,IF(D1562="00",K1562,VLOOKUP(H1562,district_latlong_lookup!$A$1:$F$439,5,FALSE)),0)</f>
        <v>0</v>
      </c>
      <c r="J1562">
        <f>IF(B1562=2012,IF(D1562="00",L1562,VLOOKUP(H1562,district_latlong_lookup!$A$1:$F$439,6,FALSE)),0)</f>
        <v>0</v>
      </c>
      <c r="K1562">
        <f>VLOOKUP(E1562&amp;"*",state_latlong_lookup!$A$1:$D$56,3,FALSE)</f>
        <v>27.833300000000001</v>
      </c>
      <c r="L1562">
        <f>VLOOKUP(E1562&amp;"*",state_latlong_lookup!$A$1:$D$56,4,FALSE)</f>
        <v>-81.716999999999999</v>
      </c>
      <c r="M1562">
        <v>200</v>
      </c>
      <c r="N1562" t="str">
        <f t="shared" si="48"/>
        <v>Republican</v>
      </c>
      <c r="O1562" t="s">
        <v>485</v>
      </c>
      <c r="P1562">
        <v>0.41</v>
      </c>
      <c r="Q1562">
        <v>1092000</v>
      </c>
    </row>
    <row r="1563" spans="1:18">
      <c r="A1563">
        <v>104</v>
      </c>
      <c r="B1563">
        <f>VLOOKUP(A1563,year_congress_lookup!$A$1:$B$10,2)</f>
        <v>1996</v>
      </c>
      <c r="C1563">
        <v>13047</v>
      </c>
      <c r="D1563" s="1" t="s">
        <v>1797</v>
      </c>
      <c r="E1563" t="s">
        <v>81</v>
      </c>
      <c r="F1563" t="str">
        <f>VLOOKUP(E1563&amp;"*",state_latlong_lookup!$A$1:$D$56,2,FALSE)</f>
        <v>FL</v>
      </c>
      <c r="G1563" t="str">
        <f>VLOOKUP(E1563&amp;"*",state_latlong_lookup!$A$1:$D$56,1,FALSE)</f>
        <v>FLORIDA</v>
      </c>
      <c r="H1563" t="str">
        <f t="shared" si="49"/>
        <v>104_FL_10</v>
      </c>
      <c r="I1563">
        <f>IF(B1563=2012,IF(D1563="00",K1563,VLOOKUP(H1563,district_latlong_lookup!$A$1:$F$439,5,FALSE)),0)</f>
        <v>0</v>
      </c>
      <c r="J1563">
        <f>IF(B1563=2012,IF(D1563="00",L1563,VLOOKUP(H1563,district_latlong_lookup!$A$1:$F$439,6,FALSE)),0)</f>
        <v>0</v>
      </c>
      <c r="K1563">
        <f>VLOOKUP(E1563&amp;"*",state_latlong_lookup!$A$1:$D$56,3,FALSE)</f>
        <v>27.833300000000001</v>
      </c>
      <c r="L1563">
        <f>VLOOKUP(E1563&amp;"*",state_latlong_lookup!$A$1:$D$56,4,FALSE)</f>
        <v>-81.716999999999999</v>
      </c>
      <c r="M1563">
        <v>200</v>
      </c>
      <c r="N1563" t="str">
        <f t="shared" si="48"/>
        <v>Republican</v>
      </c>
      <c r="O1563" t="s">
        <v>486</v>
      </c>
      <c r="P1563">
        <v>0.39900000000000002</v>
      </c>
      <c r="Q1563">
        <v>901000</v>
      </c>
      <c r="R1563" t="s">
        <v>1668</v>
      </c>
    </row>
    <row r="1564" spans="1:18">
      <c r="A1564">
        <v>104</v>
      </c>
      <c r="B1564">
        <f>VLOOKUP(A1564,year_congress_lookup!$A$1:$B$10,2)</f>
        <v>1996</v>
      </c>
      <c r="C1564">
        <v>10588</v>
      </c>
      <c r="D1564" s="1" t="s">
        <v>1798</v>
      </c>
      <c r="E1564" t="s">
        <v>81</v>
      </c>
      <c r="F1564" t="str">
        <f>VLOOKUP(E1564&amp;"*",state_latlong_lookup!$A$1:$D$56,2,FALSE)</f>
        <v>FL</v>
      </c>
      <c r="G1564" t="str">
        <f>VLOOKUP(E1564&amp;"*",state_latlong_lookup!$A$1:$D$56,1,FALSE)</f>
        <v>FLORIDA</v>
      </c>
      <c r="H1564" t="str">
        <f t="shared" si="49"/>
        <v>104_FL_11</v>
      </c>
      <c r="I1564">
        <f>IF(B1564=2012,IF(D1564="00",K1564,VLOOKUP(H1564,district_latlong_lookup!$A$1:$F$439,5,FALSE)),0)</f>
        <v>0</v>
      </c>
      <c r="J1564">
        <f>IF(B1564=2012,IF(D1564="00",L1564,VLOOKUP(H1564,district_latlong_lookup!$A$1:$F$439,6,FALSE)),0)</f>
        <v>0</v>
      </c>
      <c r="K1564">
        <f>VLOOKUP(E1564&amp;"*",state_latlong_lookup!$A$1:$D$56,3,FALSE)</f>
        <v>27.833300000000001</v>
      </c>
      <c r="L1564">
        <f>VLOOKUP(E1564&amp;"*",state_latlong_lookup!$A$1:$D$56,4,FALSE)</f>
        <v>-81.716999999999999</v>
      </c>
      <c r="M1564">
        <v>100</v>
      </c>
      <c r="N1564" t="str">
        <f t="shared" si="48"/>
        <v>Democrat</v>
      </c>
      <c r="O1564" t="s">
        <v>487</v>
      </c>
      <c r="P1564">
        <v>-0.31</v>
      </c>
      <c r="Q1564">
        <v>0</v>
      </c>
      <c r="R1564" t="s">
        <v>1669</v>
      </c>
    </row>
    <row r="1565" spans="1:18">
      <c r="A1565">
        <v>104</v>
      </c>
      <c r="B1565">
        <f>VLOOKUP(A1565,year_congress_lookup!$A$1:$B$10,2)</f>
        <v>1996</v>
      </c>
      <c r="C1565">
        <v>29332</v>
      </c>
      <c r="D1565" s="1" t="s">
        <v>1799</v>
      </c>
      <c r="E1565" t="s">
        <v>81</v>
      </c>
      <c r="F1565" t="str">
        <f>VLOOKUP(E1565&amp;"*",state_latlong_lookup!$A$1:$D$56,2,FALSE)</f>
        <v>FL</v>
      </c>
      <c r="G1565" t="str">
        <f>VLOOKUP(E1565&amp;"*",state_latlong_lookup!$A$1:$D$56,1,FALSE)</f>
        <v>FLORIDA</v>
      </c>
      <c r="H1565" t="str">
        <f t="shared" si="49"/>
        <v>104_FL_12</v>
      </c>
      <c r="I1565">
        <f>IF(B1565=2012,IF(D1565="00",K1565,VLOOKUP(H1565,district_latlong_lookup!$A$1:$F$439,5,FALSE)),0)</f>
        <v>0</v>
      </c>
      <c r="J1565">
        <f>IF(B1565=2012,IF(D1565="00",L1565,VLOOKUP(H1565,district_latlong_lookup!$A$1:$F$439,6,FALSE)),0)</f>
        <v>0</v>
      </c>
      <c r="K1565">
        <f>VLOOKUP(E1565&amp;"*",state_latlong_lookup!$A$1:$D$56,3,FALSE)</f>
        <v>27.833300000000001</v>
      </c>
      <c r="L1565">
        <f>VLOOKUP(E1565&amp;"*",state_latlong_lookup!$A$1:$D$56,4,FALSE)</f>
        <v>-81.716999999999999</v>
      </c>
      <c r="M1565">
        <v>200</v>
      </c>
      <c r="N1565" t="str">
        <f t="shared" si="48"/>
        <v>Republican</v>
      </c>
      <c r="O1565" t="s">
        <v>488</v>
      </c>
      <c r="P1565">
        <v>0.433</v>
      </c>
      <c r="Q1565">
        <v>0</v>
      </c>
      <c r="R1565" t="s">
        <v>1670</v>
      </c>
    </row>
    <row r="1566" spans="1:18">
      <c r="A1566">
        <v>104</v>
      </c>
      <c r="B1566">
        <f>VLOOKUP(A1566,year_congress_lookup!$A$1:$B$10,2)</f>
        <v>1996</v>
      </c>
      <c r="C1566">
        <v>29333</v>
      </c>
      <c r="D1566" s="1" t="s">
        <v>1800</v>
      </c>
      <c r="E1566" t="s">
        <v>81</v>
      </c>
      <c r="F1566" t="str">
        <f>VLOOKUP(E1566&amp;"*",state_latlong_lookup!$A$1:$D$56,2,FALSE)</f>
        <v>FL</v>
      </c>
      <c r="G1566" t="str">
        <f>VLOOKUP(E1566&amp;"*",state_latlong_lookup!$A$1:$D$56,1,FALSE)</f>
        <v>FLORIDA</v>
      </c>
      <c r="H1566" t="str">
        <f t="shared" si="49"/>
        <v>104_FL_13</v>
      </c>
      <c r="I1566">
        <f>IF(B1566=2012,IF(D1566="00",K1566,VLOOKUP(H1566,district_latlong_lookup!$A$1:$F$439,5,FALSE)),0)</f>
        <v>0</v>
      </c>
      <c r="J1566">
        <f>IF(B1566=2012,IF(D1566="00",L1566,VLOOKUP(H1566,district_latlong_lookup!$A$1:$F$439,6,FALSE)),0)</f>
        <v>0</v>
      </c>
      <c r="K1566">
        <f>VLOOKUP(E1566&amp;"*",state_latlong_lookup!$A$1:$D$56,3,FALSE)</f>
        <v>27.833300000000001</v>
      </c>
      <c r="L1566">
        <f>VLOOKUP(E1566&amp;"*",state_latlong_lookup!$A$1:$D$56,4,FALSE)</f>
        <v>-81.716999999999999</v>
      </c>
      <c r="M1566">
        <v>200</v>
      </c>
      <c r="N1566" t="str">
        <f t="shared" si="48"/>
        <v>Republican</v>
      </c>
      <c r="O1566" t="s">
        <v>76</v>
      </c>
      <c r="P1566">
        <v>0.497</v>
      </c>
      <c r="Q1566">
        <v>1055000</v>
      </c>
      <c r="R1566" t="s">
        <v>1671</v>
      </c>
    </row>
    <row r="1567" spans="1:18">
      <c r="A1567">
        <v>104</v>
      </c>
      <c r="B1567">
        <f>VLOOKUP(A1567,year_congress_lookup!$A$1:$B$10,2)</f>
        <v>1996</v>
      </c>
      <c r="C1567">
        <v>15605</v>
      </c>
      <c r="D1567" s="1" t="s">
        <v>1801</v>
      </c>
      <c r="E1567" t="s">
        <v>81</v>
      </c>
      <c r="F1567" t="str">
        <f>VLOOKUP(E1567&amp;"*",state_latlong_lookup!$A$1:$D$56,2,FALSE)</f>
        <v>FL</v>
      </c>
      <c r="G1567" t="str">
        <f>VLOOKUP(E1567&amp;"*",state_latlong_lookup!$A$1:$D$56,1,FALSE)</f>
        <v>FLORIDA</v>
      </c>
      <c r="H1567" t="str">
        <f t="shared" si="49"/>
        <v>104_FL_14</v>
      </c>
      <c r="I1567">
        <f>IF(B1567=2012,IF(D1567="00",K1567,VLOOKUP(H1567,district_latlong_lookup!$A$1:$F$439,5,FALSE)),0)</f>
        <v>0</v>
      </c>
      <c r="J1567">
        <f>IF(B1567=2012,IF(D1567="00",L1567,VLOOKUP(H1567,district_latlong_lookup!$A$1:$F$439,6,FALSE)),0)</f>
        <v>0</v>
      </c>
      <c r="K1567">
        <f>VLOOKUP(E1567&amp;"*",state_latlong_lookup!$A$1:$D$56,3,FALSE)</f>
        <v>27.833300000000001</v>
      </c>
      <c r="L1567">
        <f>VLOOKUP(E1567&amp;"*",state_latlong_lookup!$A$1:$D$56,4,FALSE)</f>
        <v>-81.716999999999999</v>
      </c>
      <c r="M1567">
        <v>200</v>
      </c>
      <c r="N1567" t="str">
        <f t="shared" si="48"/>
        <v>Republican</v>
      </c>
      <c r="O1567" t="s">
        <v>489</v>
      </c>
      <c r="P1567">
        <v>0.46300000000000002</v>
      </c>
      <c r="Q1567">
        <v>2021000</v>
      </c>
    </row>
    <row r="1568" spans="1:18">
      <c r="A1568">
        <v>104</v>
      </c>
      <c r="B1568">
        <f>VLOOKUP(A1568,year_congress_lookup!$A$1:$B$10,2)</f>
        <v>1996</v>
      </c>
      <c r="C1568">
        <v>29509</v>
      </c>
      <c r="D1568" s="1" t="s">
        <v>1802</v>
      </c>
      <c r="E1568" t="s">
        <v>81</v>
      </c>
      <c r="F1568" t="str">
        <f>VLOOKUP(E1568&amp;"*",state_latlong_lookup!$A$1:$D$56,2,FALSE)</f>
        <v>FL</v>
      </c>
      <c r="G1568" t="str">
        <f>VLOOKUP(E1568&amp;"*",state_latlong_lookup!$A$1:$D$56,1,FALSE)</f>
        <v>FLORIDA</v>
      </c>
      <c r="H1568" t="str">
        <f t="shared" si="49"/>
        <v>104_FL_15</v>
      </c>
      <c r="I1568">
        <f>IF(B1568=2012,IF(D1568="00",K1568,VLOOKUP(H1568,district_latlong_lookup!$A$1:$F$439,5,FALSE)),0)</f>
        <v>0</v>
      </c>
      <c r="J1568">
        <f>IF(B1568=2012,IF(D1568="00",L1568,VLOOKUP(H1568,district_latlong_lookup!$A$1:$F$439,6,FALSE)),0)</f>
        <v>0</v>
      </c>
      <c r="K1568">
        <f>VLOOKUP(E1568&amp;"*",state_latlong_lookup!$A$1:$D$56,3,FALSE)</f>
        <v>27.833300000000001</v>
      </c>
      <c r="L1568">
        <f>VLOOKUP(E1568&amp;"*",state_latlong_lookup!$A$1:$D$56,4,FALSE)</f>
        <v>-81.716999999999999</v>
      </c>
      <c r="M1568">
        <v>200</v>
      </c>
      <c r="N1568" t="str">
        <f t="shared" si="48"/>
        <v>Republican</v>
      </c>
      <c r="O1568" t="s">
        <v>684</v>
      </c>
      <c r="P1568">
        <v>0.59599999999999997</v>
      </c>
      <c r="Q1568">
        <v>1372000</v>
      </c>
    </row>
    <row r="1569" spans="1:18">
      <c r="A1569">
        <v>104</v>
      </c>
      <c r="B1569">
        <f>VLOOKUP(A1569,year_congress_lookup!$A$1:$B$10,2)</f>
        <v>1996</v>
      </c>
      <c r="C1569">
        <v>29510</v>
      </c>
      <c r="D1569" s="1" t="s">
        <v>1803</v>
      </c>
      <c r="E1569" t="s">
        <v>81</v>
      </c>
      <c r="F1569" t="str">
        <f>VLOOKUP(E1569&amp;"*",state_latlong_lookup!$A$1:$D$56,2,FALSE)</f>
        <v>FL</v>
      </c>
      <c r="G1569" t="str">
        <f>VLOOKUP(E1569&amp;"*",state_latlong_lookup!$A$1:$D$56,1,FALSE)</f>
        <v>FLORIDA</v>
      </c>
      <c r="H1569" t="str">
        <f t="shared" si="49"/>
        <v>104_FL_16</v>
      </c>
      <c r="I1569">
        <f>IF(B1569=2012,IF(D1569="00",K1569,VLOOKUP(H1569,district_latlong_lookup!$A$1:$F$439,5,FALSE)),0)</f>
        <v>0</v>
      </c>
      <c r="J1569">
        <f>IF(B1569=2012,IF(D1569="00",L1569,VLOOKUP(H1569,district_latlong_lookup!$A$1:$F$439,6,FALSE)),0)</f>
        <v>0</v>
      </c>
      <c r="K1569">
        <f>VLOOKUP(E1569&amp;"*",state_latlong_lookup!$A$1:$D$56,3,FALSE)</f>
        <v>27.833300000000001</v>
      </c>
      <c r="L1569">
        <f>VLOOKUP(E1569&amp;"*",state_latlong_lookup!$A$1:$D$56,4,FALSE)</f>
        <v>-81.716999999999999</v>
      </c>
      <c r="M1569">
        <v>200</v>
      </c>
      <c r="N1569" t="str">
        <f t="shared" si="48"/>
        <v>Republican</v>
      </c>
      <c r="O1569" t="s">
        <v>749</v>
      </c>
      <c r="P1569">
        <v>0.43</v>
      </c>
      <c r="Q1569">
        <v>2731000</v>
      </c>
      <c r="R1569" t="s">
        <v>1672</v>
      </c>
    </row>
    <row r="1570" spans="1:18">
      <c r="A1570">
        <v>104</v>
      </c>
      <c r="B1570">
        <f>VLOOKUP(A1570,year_congress_lookup!$A$1:$B$10,2)</f>
        <v>1996</v>
      </c>
      <c r="C1570">
        <v>29334</v>
      </c>
      <c r="D1570" s="1" t="s">
        <v>1804</v>
      </c>
      <c r="E1570" t="s">
        <v>81</v>
      </c>
      <c r="F1570" t="str">
        <f>VLOOKUP(E1570&amp;"*",state_latlong_lookup!$A$1:$D$56,2,FALSE)</f>
        <v>FL</v>
      </c>
      <c r="G1570" t="str">
        <f>VLOOKUP(E1570&amp;"*",state_latlong_lookup!$A$1:$D$56,1,FALSE)</f>
        <v>FLORIDA</v>
      </c>
      <c r="H1570" t="str">
        <f t="shared" si="49"/>
        <v>104_FL_17</v>
      </c>
      <c r="I1570">
        <f>IF(B1570=2012,IF(D1570="00",K1570,VLOOKUP(H1570,district_latlong_lookup!$A$1:$F$439,5,FALSE)),0)</f>
        <v>0</v>
      </c>
      <c r="J1570">
        <f>IF(B1570=2012,IF(D1570="00",L1570,VLOOKUP(H1570,district_latlong_lookup!$A$1:$F$439,6,FALSE)),0)</f>
        <v>0</v>
      </c>
      <c r="K1570">
        <f>VLOOKUP(E1570&amp;"*",state_latlong_lookup!$A$1:$D$56,3,FALSE)</f>
        <v>27.833300000000001</v>
      </c>
      <c r="L1570">
        <f>VLOOKUP(E1570&amp;"*",state_latlong_lookup!$A$1:$D$56,4,FALSE)</f>
        <v>-81.716999999999999</v>
      </c>
      <c r="M1570">
        <v>100</v>
      </c>
      <c r="N1570" t="str">
        <f t="shared" si="48"/>
        <v>Democrat</v>
      </c>
      <c r="O1570" t="s">
        <v>492</v>
      </c>
      <c r="P1570">
        <v>-0.51500000000000001</v>
      </c>
      <c r="Q1570">
        <v>615000</v>
      </c>
      <c r="R1570" t="s">
        <v>1673</v>
      </c>
    </row>
    <row r="1571" spans="1:18">
      <c r="A1571">
        <v>104</v>
      </c>
      <c r="B1571">
        <f>VLOOKUP(A1571,year_congress_lookup!$A$1:$B$10,2)</f>
        <v>1996</v>
      </c>
      <c r="C1571">
        <v>15634</v>
      </c>
      <c r="D1571" s="1" t="s">
        <v>1805</v>
      </c>
      <c r="E1571" t="s">
        <v>81</v>
      </c>
      <c r="F1571" t="str">
        <f>VLOOKUP(E1571&amp;"*",state_latlong_lookup!$A$1:$D$56,2,FALSE)</f>
        <v>FL</v>
      </c>
      <c r="G1571" t="str">
        <f>VLOOKUP(E1571&amp;"*",state_latlong_lookup!$A$1:$D$56,1,FALSE)</f>
        <v>FLORIDA</v>
      </c>
      <c r="H1571" t="str">
        <f t="shared" si="49"/>
        <v>104_FL_18</v>
      </c>
      <c r="I1571">
        <f>IF(B1571=2012,IF(D1571="00",K1571,VLOOKUP(H1571,district_latlong_lookup!$A$1:$F$439,5,FALSE)),0)</f>
        <v>0</v>
      </c>
      <c r="J1571">
        <f>IF(B1571=2012,IF(D1571="00",L1571,VLOOKUP(H1571,district_latlong_lookup!$A$1:$F$439,6,FALSE)),0)</f>
        <v>0</v>
      </c>
      <c r="K1571">
        <f>VLOOKUP(E1571&amp;"*",state_latlong_lookup!$A$1:$D$56,3,FALSE)</f>
        <v>27.833300000000001</v>
      </c>
      <c r="L1571">
        <f>VLOOKUP(E1571&amp;"*",state_latlong_lookup!$A$1:$D$56,4,FALSE)</f>
        <v>-81.716999999999999</v>
      </c>
      <c r="M1571">
        <v>200</v>
      </c>
      <c r="N1571" t="str">
        <f t="shared" si="48"/>
        <v>Republican</v>
      </c>
      <c r="O1571" t="s">
        <v>493</v>
      </c>
      <c r="P1571">
        <v>0.32400000000000001</v>
      </c>
      <c r="Q1571">
        <v>28155000</v>
      </c>
      <c r="R1571" t="s">
        <v>1674</v>
      </c>
    </row>
    <row r="1572" spans="1:18">
      <c r="A1572">
        <v>104</v>
      </c>
      <c r="B1572">
        <f>VLOOKUP(A1572,year_congress_lookup!$A$1:$B$10,2)</f>
        <v>1996</v>
      </c>
      <c r="C1572">
        <v>15609</v>
      </c>
      <c r="D1572" s="1" t="s">
        <v>1806</v>
      </c>
      <c r="E1572" t="s">
        <v>81</v>
      </c>
      <c r="F1572" t="str">
        <f>VLOOKUP(E1572&amp;"*",state_latlong_lookup!$A$1:$D$56,2,FALSE)</f>
        <v>FL</v>
      </c>
      <c r="G1572" t="str">
        <f>VLOOKUP(E1572&amp;"*",state_latlong_lookup!$A$1:$D$56,1,FALSE)</f>
        <v>FLORIDA</v>
      </c>
      <c r="H1572" t="str">
        <f t="shared" si="49"/>
        <v>104_FL_19</v>
      </c>
      <c r="I1572">
        <f>IF(B1572=2012,IF(D1572="00",K1572,VLOOKUP(H1572,district_latlong_lookup!$A$1:$F$439,5,FALSE)),0)</f>
        <v>0</v>
      </c>
      <c r="J1572">
        <f>IF(B1572=2012,IF(D1572="00",L1572,VLOOKUP(H1572,district_latlong_lookup!$A$1:$F$439,6,FALSE)),0)</f>
        <v>0</v>
      </c>
      <c r="K1572">
        <f>VLOOKUP(E1572&amp;"*",state_latlong_lookup!$A$1:$D$56,3,FALSE)</f>
        <v>27.833300000000001</v>
      </c>
      <c r="L1572">
        <f>VLOOKUP(E1572&amp;"*",state_latlong_lookup!$A$1:$D$56,4,FALSE)</f>
        <v>-81.716999999999999</v>
      </c>
      <c r="M1572">
        <v>100</v>
      </c>
      <c r="N1572" t="str">
        <f t="shared" si="48"/>
        <v>Democrat</v>
      </c>
      <c r="O1572" t="s">
        <v>494</v>
      </c>
      <c r="P1572">
        <v>-0.375</v>
      </c>
      <c r="Q1572">
        <v>20945000</v>
      </c>
      <c r="R1572" t="s">
        <v>1675</v>
      </c>
    </row>
    <row r="1573" spans="1:18">
      <c r="A1573">
        <v>104</v>
      </c>
      <c r="B1573">
        <f>VLOOKUP(A1573,year_congress_lookup!$A$1:$B$10,2)</f>
        <v>1996</v>
      </c>
      <c r="C1573">
        <v>29335</v>
      </c>
      <c r="D1573" s="1" t="s">
        <v>1807</v>
      </c>
      <c r="E1573" t="s">
        <v>81</v>
      </c>
      <c r="F1573" t="str">
        <f>VLOOKUP(E1573&amp;"*",state_latlong_lookup!$A$1:$D$56,2,FALSE)</f>
        <v>FL</v>
      </c>
      <c r="G1573" t="str">
        <f>VLOOKUP(E1573&amp;"*",state_latlong_lookup!$A$1:$D$56,1,FALSE)</f>
        <v>FLORIDA</v>
      </c>
      <c r="H1573" t="str">
        <f t="shared" si="49"/>
        <v>104_FL_20</v>
      </c>
      <c r="I1573">
        <f>IF(B1573=2012,IF(D1573="00",K1573,VLOOKUP(H1573,district_latlong_lookup!$A$1:$F$439,5,FALSE)),0)</f>
        <v>0</v>
      </c>
      <c r="J1573">
        <f>IF(B1573=2012,IF(D1573="00",L1573,VLOOKUP(H1573,district_latlong_lookup!$A$1:$F$439,6,FALSE)),0)</f>
        <v>0</v>
      </c>
      <c r="K1573">
        <f>VLOOKUP(E1573&amp;"*",state_latlong_lookup!$A$1:$D$56,3,FALSE)</f>
        <v>27.833300000000001</v>
      </c>
      <c r="L1573">
        <f>VLOOKUP(E1573&amp;"*",state_latlong_lookup!$A$1:$D$56,4,FALSE)</f>
        <v>-81.716999999999999</v>
      </c>
      <c r="M1573">
        <v>100</v>
      </c>
      <c r="N1573" t="str">
        <f t="shared" si="48"/>
        <v>Democrat</v>
      </c>
      <c r="O1573" t="s">
        <v>495</v>
      </c>
      <c r="P1573">
        <v>-0.29299999999999998</v>
      </c>
      <c r="Q1573">
        <v>1351000</v>
      </c>
      <c r="R1573" t="s">
        <v>1676</v>
      </c>
    </row>
    <row r="1574" spans="1:18">
      <c r="A1574">
        <v>104</v>
      </c>
      <c r="B1574">
        <f>VLOOKUP(A1574,year_congress_lookup!$A$1:$B$10,2)</f>
        <v>1996</v>
      </c>
      <c r="C1574">
        <v>29336</v>
      </c>
      <c r="D1574" s="1" t="s">
        <v>1808</v>
      </c>
      <c r="E1574" t="s">
        <v>81</v>
      </c>
      <c r="F1574" t="str">
        <f>VLOOKUP(E1574&amp;"*",state_latlong_lookup!$A$1:$D$56,2,FALSE)</f>
        <v>FL</v>
      </c>
      <c r="G1574" t="str">
        <f>VLOOKUP(E1574&amp;"*",state_latlong_lookup!$A$1:$D$56,1,FALSE)</f>
        <v>FLORIDA</v>
      </c>
      <c r="H1574" t="str">
        <f t="shared" si="49"/>
        <v>104_FL_21</v>
      </c>
      <c r="I1574">
        <f>IF(B1574=2012,IF(D1574="00",K1574,VLOOKUP(H1574,district_latlong_lookup!$A$1:$F$439,5,FALSE)),0)</f>
        <v>0</v>
      </c>
      <c r="J1574">
        <f>IF(B1574=2012,IF(D1574="00",L1574,VLOOKUP(H1574,district_latlong_lookup!$A$1:$F$439,6,FALSE)),0)</f>
        <v>0</v>
      </c>
      <c r="K1574">
        <f>VLOOKUP(E1574&amp;"*",state_latlong_lookup!$A$1:$D$56,3,FALSE)</f>
        <v>27.833300000000001</v>
      </c>
      <c r="L1574">
        <f>VLOOKUP(E1574&amp;"*",state_latlong_lookup!$A$1:$D$56,4,FALSE)</f>
        <v>-81.716999999999999</v>
      </c>
      <c r="M1574">
        <v>200</v>
      </c>
      <c r="N1574" t="str">
        <f t="shared" si="48"/>
        <v>Republican</v>
      </c>
      <c r="O1574" t="s">
        <v>496</v>
      </c>
      <c r="P1574">
        <v>0.28499999999999998</v>
      </c>
      <c r="Q1574">
        <v>905000</v>
      </c>
    </row>
    <row r="1575" spans="1:18">
      <c r="A1575">
        <v>104</v>
      </c>
      <c r="B1575">
        <f>VLOOKUP(A1575,year_congress_lookup!$A$1:$B$10,2)</f>
        <v>1996</v>
      </c>
      <c r="C1575">
        <v>14860</v>
      </c>
      <c r="D1575" s="1" t="s">
        <v>1809</v>
      </c>
      <c r="E1575" t="s">
        <v>81</v>
      </c>
      <c r="F1575" t="str">
        <f>VLOOKUP(E1575&amp;"*",state_latlong_lookup!$A$1:$D$56,2,FALSE)</f>
        <v>FL</v>
      </c>
      <c r="G1575" t="str">
        <f>VLOOKUP(E1575&amp;"*",state_latlong_lookup!$A$1:$D$56,1,FALSE)</f>
        <v>FLORIDA</v>
      </c>
      <c r="H1575" t="str">
        <f t="shared" si="49"/>
        <v>104_FL_22</v>
      </c>
      <c r="I1575">
        <f>IF(B1575=2012,IF(D1575="00",K1575,VLOOKUP(H1575,district_latlong_lookup!$A$1:$F$439,5,FALSE)),0)</f>
        <v>0</v>
      </c>
      <c r="J1575">
        <f>IF(B1575=2012,IF(D1575="00",L1575,VLOOKUP(H1575,district_latlong_lookup!$A$1:$F$439,6,FALSE)),0)</f>
        <v>0</v>
      </c>
      <c r="K1575">
        <f>VLOOKUP(E1575&amp;"*",state_latlong_lookup!$A$1:$D$56,3,FALSE)</f>
        <v>27.833300000000001</v>
      </c>
      <c r="L1575">
        <f>VLOOKUP(E1575&amp;"*",state_latlong_lookup!$A$1:$D$56,4,FALSE)</f>
        <v>-81.716999999999999</v>
      </c>
      <c r="M1575">
        <v>200</v>
      </c>
      <c r="N1575" t="str">
        <f t="shared" si="48"/>
        <v>Republican</v>
      </c>
      <c r="O1575" t="s">
        <v>497</v>
      </c>
      <c r="P1575">
        <v>0.33200000000000002</v>
      </c>
      <c r="Q1575">
        <v>2687000</v>
      </c>
      <c r="R1575" t="s">
        <v>1677</v>
      </c>
    </row>
    <row r="1576" spans="1:18">
      <c r="A1576">
        <v>104</v>
      </c>
      <c r="B1576">
        <f>VLOOKUP(A1576,year_congress_lookup!$A$1:$B$10,2)</f>
        <v>1996</v>
      </c>
      <c r="C1576">
        <v>29337</v>
      </c>
      <c r="D1576" s="1" t="s">
        <v>1810</v>
      </c>
      <c r="E1576" t="s">
        <v>81</v>
      </c>
      <c r="F1576" t="str">
        <f>VLOOKUP(E1576&amp;"*",state_latlong_lookup!$A$1:$D$56,2,FALSE)</f>
        <v>FL</v>
      </c>
      <c r="G1576" t="str">
        <f>VLOOKUP(E1576&amp;"*",state_latlong_lookup!$A$1:$D$56,1,FALSE)</f>
        <v>FLORIDA</v>
      </c>
      <c r="H1576" t="str">
        <f t="shared" si="49"/>
        <v>104_FL_23</v>
      </c>
      <c r="I1576">
        <f>IF(B1576=2012,IF(D1576="00",K1576,VLOOKUP(H1576,district_latlong_lookup!$A$1:$F$439,5,FALSE)),0)</f>
        <v>0</v>
      </c>
      <c r="J1576">
        <f>IF(B1576=2012,IF(D1576="00",L1576,VLOOKUP(H1576,district_latlong_lookup!$A$1:$F$439,6,FALSE)),0)</f>
        <v>0</v>
      </c>
      <c r="K1576">
        <f>VLOOKUP(E1576&amp;"*",state_latlong_lookup!$A$1:$D$56,3,FALSE)</f>
        <v>27.833300000000001</v>
      </c>
      <c r="L1576">
        <f>VLOOKUP(E1576&amp;"*",state_latlong_lookup!$A$1:$D$56,4,FALSE)</f>
        <v>-81.716999999999999</v>
      </c>
      <c r="M1576">
        <v>100</v>
      </c>
      <c r="N1576" t="str">
        <f t="shared" si="48"/>
        <v>Democrat</v>
      </c>
      <c r="O1576" t="s">
        <v>163</v>
      </c>
      <c r="P1576">
        <v>-0.60699999999999998</v>
      </c>
      <c r="Q1576">
        <v>746000</v>
      </c>
    </row>
    <row r="1577" spans="1:18">
      <c r="A1577">
        <v>104</v>
      </c>
      <c r="B1577">
        <f>VLOOKUP(A1577,year_congress_lookup!$A$1:$B$10,2)</f>
        <v>1996</v>
      </c>
      <c r="C1577">
        <v>29338</v>
      </c>
      <c r="D1577" s="1" t="s">
        <v>1787</v>
      </c>
      <c r="E1577" t="s">
        <v>4</v>
      </c>
      <c r="F1577" t="str">
        <f>VLOOKUP(E1577&amp;"*",state_latlong_lookup!$A$1:$D$56,2,FALSE)</f>
        <v>GA</v>
      </c>
      <c r="G1577" t="str">
        <f>VLOOKUP(E1577&amp;"*",state_latlong_lookup!$A$1:$D$56,1,FALSE)</f>
        <v>GEORGIA</v>
      </c>
      <c r="H1577" t="str">
        <f t="shared" si="49"/>
        <v>104_GA_01</v>
      </c>
      <c r="I1577">
        <f>IF(B1577=2012,IF(D1577="00",K1577,VLOOKUP(H1577,district_latlong_lookup!$A$1:$F$439,5,FALSE)),0)</f>
        <v>0</v>
      </c>
      <c r="J1577">
        <f>IF(B1577=2012,IF(D1577="00",L1577,VLOOKUP(H1577,district_latlong_lookup!$A$1:$F$439,6,FALSE)),0)</f>
        <v>0</v>
      </c>
      <c r="K1577">
        <f>VLOOKUP(E1577&amp;"*",state_latlong_lookup!$A$1:$D$56,3,FALSE)</f>
        <v>32.986600000000003</v>
      </c>
      <c r="L1577">
        <f>VLOOKUP(E1577&amp;"*",state_latlong_lookup!$A$1:$D$56,4,FALSE)</f>
        <v>-83.648700000000005</v>
      </c>
      <c r="M1577">
        <v>200</v>
      </c>
      <c r="N1577" t="str">
        <f t="shared" si="48"/>
        <v>Republican</v>
      </c>
      <c r="O1577" t="s">
        <v>498</v>
      </c>
      <c r="P1577">
        <v>0.53500000000000003</v>
      </c>
      <c r="Q1577">
        <v>1386000</v>
      </c>
      <c r="R1577" t="s">
        <v>1678</v>
      </c>
    </row>
    <row r="1578" spans="1:18">
      <c r="A1578">
        <v>104</v>
      </c>
      <c r="B1578">
        <f>VLOOKUP(A1578,year_congress_lookup!$A$1:$B$10,2)</f>
        <v>1996</v>
      </c>
      <c r="C1578">
        <v>29339</v>
      </c>
      <c r="D1578" s="1" t="s">
        <v>1788</v>
      </c>
      <c r="E1578" t="s">
        <v>4</v>
      </c>
      <c r="F1578" t="str">
        <f>VLOOKUP(E1578&amp;"*",state_latlong_lookup!$A$1:$D$56,2,FALSE)</f>
        <v>GA</v>
      </c>
      <c r="G1578" t="str">
        <f>VLOOKUP(E1578&amp;"*",state_latlong_lookup!$A$1:$D$56,1,FALSE)</f>
        <v>GEORGIA</v>
      </c>
      <c r="H1578" t="str">
        <f t="shared" si="49"/>
        <v>104_GA_02</v>
      </c>
      <c r="I1578">
        <f>IF(B1578=2012,IF(D1578="00",K1578,VLOOKUP(H1578,district_latlong_lookup!$A$1:$F$439,5,FALSE)),0)</f>
        <v>0</v>
      </c>
      <c r="J1578">
        <f>IF(B1578=2012,IF(D1578="00",L1578,VLOOKUP(H1578,district_latlong_lookup!$A$1:$F$439,6,FALSE)),0)</f>
        <v>0</v>
      </c>
      <c r="K1578">
        <f>VLOOKUP(E1578&amp;"*",state_latlong_lookup!$A$1:$D$56,3,FALSE)</f>
        <v>32.986600000000003</v>
      </c>
      <c r="L1578">
        <f>VLOOKUP(E1578&amp;"*",state_latlong_lookup!$A$1:$D$56,4,FALSE)</f>
        <v>-83.648700000000005</v>
      </c>
      <c r="M1578">
        <v>100</v>
      </c>
      <c r="N1578" t="str">
        <f t="shared" si="48"/>
        <v>Democrat</v>
      </c>
      <c r="O1578" t="s">
        <v>499</v>
      </c>
      <c r="P1578">
        <v>-0.28999999999999998</v>
      </c>
      <c r="Q1578">
        <v>0</v>
      </c>
      <c r="R1578" t="s">
        <v>1679</v>
      </c>
    </row>
    <row r="1579" spans="1:18">
      <c r="A1579">
        <v>104</v>
      </c>
      <c r="B1579">
        <f>VLOOKUP(A1579,year_congress_lookup!$A$1:$B$10,2)</f>
        <v>1996</v>
      </c>
      <c r="C1579">
        <v>29340</v>
      </c>
      <c r="D1579" s="1" t="s">
        <v>1789</v>
      </c>
      <c r="E1579" t="s">
        <v>4</v>
      </c>
      <c r="F1579" t="str">
        <f>VLOOKUP(E1579&amp;"*",state_latlong_lookup!$A$1:$D$56,2,FALSE)</f>
        <v>GA</v>
      </c>
      <c r="G1579" t="str">
        <f>VLOOKUP(E1579&amp;"*",state_latlong_lookup!$A$1:$D$56,1,FALSE)</f>
        <v>GEORGIA</v>
      </c>
      <c r="H1579" t="str">
        <f t="shared" si="49"/>
        <v>104_GA_03</v>
      </c>
      <c r="I1579">
        <f>IF(B1579=2012,IF(D1579="00",K1579,VLOOKUP(H1579,district_latlong_lookup!$A$1:$F$439,5,FALSE)),0)</f>
        <v>0</v>
      </c>
      <c r="J1579">
        <f>IF(B1579=2012,IF(D1579="00",L1579,VLOOKUP(H1579,district_latlong_lookup!$A$1:$F$439,6,FALSE)),0)</f>
        <v>0</v>
      </c>
      <c r="K1579">
        <f>VLOOKUP(E1579&amp;"*",state_latlong_lookup!$A$1:$D$56,3,FALSE)</f>
        <v>32.986600000000003</v>
      </c>
      <c r="L1579">
        <f>VLOOKUP(E1579&amp;"*",state_latlong_lookup!$A$1:$D$56,4,FALSE)</f>
        <v>-83.648700000000005</v>
      </c>
      <c r="M1579">
        <v>200</v>
      </c>
      <c r="N1579" t="str">
        <f t="shared" si="48"/>
        <v>Republican</v>
      </c>
      <c r="O1579" t="s">
        <v>320</v>
      </c>
      <c r="P1579">
        <v>0.54</v>
      </c>
      <c r="Q1579">
        <v>4497000</v>
      </c>
      <c r="R1579" t="s">
        <v>1680</v>
      </c>
    </row>
    <row r="1580" spans="1:18">
      <c r="A1580">
        <v>104</v>
      </c>
      <c r="B1580">
        <f>VLOOKUP(A1580,year_congress_lookup!$A$1:$B$10,2)</f>
        <v>1996</v>
      </c>
      <c r="C1580">
        <v>29341</v>
      </c>
      <c r="D1580" s="1" t="s">
        <v>1790</v>
      </c>
      <c r="E1580" t="s">
        <v>4</v>
      </c>
      <c r="F1580" t="str">
        <f>VLOOKUP(E1580&amp;"*",state_latlong_lookup!$A$1:$D$56,2,FALSE)</f>
        <v>GA</v>
      </c>
      <c r="G1580" t="str">
        <f>VLOOKUP(E1580&amp;"*",state_latlong_lookup!$A$1:$D$56,1,FALSE)</f>
        <v>GEORGIA</v>
      </c>
      <c r="H1580" t="str">
        <f t="shared" si="49"/>
        <v>104_GA_04</v>
      </c>
      <c r="I1580">
        <f>IF(B1580=2012,IF(D1580="00",K1580,VLOOKUP(H1580,district_latlong_lookup!$A$1:$F$439,5,FALSE)),0)</f>
        <v>0</v>
      </c>
      <c r="J1580">
        <f>IF(B1580=2012,IF(D1580="00",L1580,VLOOKUP(H1580,district_latlong_lookup!$A$1:$F$439,6,FALSE)),0)</f>
        <v>0</v>
      </c>
      <c r="K1580">
        <f>VLOOKUP(E1580&amp;"*",state_latlong_lookup!$A$1:$D$56,3,FALSE)</f>
        <v>32.986600000000003</v>
      </c>
      <c r="L1580">
        <f>VLOOKUP(E1580&amp;"*",state_latlong_lookup!$A$1:$D$56,4,FALSE)</f>
        <v>-83.648700000000005</v>
      </c>
      <c r="M1580">
        <v>200</v>
      </c>
      <c r="N1580" t="str">
        <f t="shared" si="48"/>
        <v>Republican</v>
      </c>
      <c r="O1580" t="s">
        <v>500</v>
      </c>
      <c r="P1580">
        <v>0.59</v>
      </c>
      <c r="Q1580">
        <v>1748000</v>
      </c>
      <c r="R1580" t="s">
        <v>1251</v>
      </c>
    </row>
    <row r="1581" spans="1:18">
      <c r="A1581">
        <v>104</v>
      </c>
      <c r="B1581">
        <f>VLOOKUP(A1581,year_congress_lookup!$A$1:$B$10,2)</f>
        <v>1996</v>
      </c>
      <c r="C1581">
        <v>15431</v>
      </c>
      <c r="D1581" s="1" t="s">
        <v>1791</v>
      </c>
      <c r="E1581" t="s">
        <v>4</v>
      </c>
      <c r="F1581" t="str">
        <f>VLOOKUP(E1581&amp;"*",state_latlong_lookup!$A$1:$D$56,2,FALSE)</f>
        <v>GA</v>
      </c>
      <c r="G1581" t="str">
        <f>VLOOKUP(E1581&amp;"*",state_latlong_lookup!$A$1:$D$56,1,FALSE)</f>
        <v>GEORGIA</v>
      </c>
      <c r="H1581" t="str">
        <f t="shared" si="49"/>
        <v>104_GA_05</v>
      </c>
      <c r="I1581">
        <f>IF(B1581=2012,IF(D1581="00",K1581,VLOOKUP(H1581,district_latlong_lookup!$A$1:$F$439,5,FALSE)),0)</f>
        <v>0</v>
      </c>
      <c r="J1581">
        <f>IF(B1581=2012,IF(D1581="00",L1581,VLOOKUP(H1581,district_latlong_lookup!$A$1:$F$439,6,FALSE)),0)</f>
        <v>0</v>
      </c>
      <c r="K1581">
        <f>VLOOKUP(E1581&amp;"*",state_latlong_lookup!$A$1:$D$56,3,FALSE)</f>
        <v>32.986600000000003</v>
      </c>
      <c r="L1581">
        <f>VLOOKUP(E1581&amp;"*",state_latlong_lookup!$A$1:$D$56,4,FALSE)</f>
        <v>-83.648700000000005</v>
      </c>
      <c r="M1581">
        <v>100</v>
      </c>
      <c r="N1581" t="str">
        <f t="shared" si="48"/>
        <v>Democrat</v>
      </c>
      <c r="O1581" t="s">
        <v>501</v>
      </c>
      <c r="P1581">
        <v>-0.59499999999999997</v>
      </c>
      <c r="Q1581">
        <v>0</v>
      </c>
      <c r="R1581" t="s">
        <v>1252</v>
      </c>
    </row>
    <row r="1582" spans="1:18">
      <c r="A1582">
        <v>104</v>
      </c>
      <c r="B1582">
        <f>VLOOKUP(A1582,year_congress_lookup!$A$1:$B$10,2)</f>
        <v>1996</v>
      </c>
      <c r="C1582">
        <v>14627</v>
      </c>
      <c r="D1582" s="1" t="s">
        <v>1792</v>
      </c>
      <c r="E1582" t="s">
        <v>4</v>
      </c>
      <c r="F1582" t="str">
        <f>VLOOKUP(E1582&amp;"*",state_latlong_lookup!$A$1:$D$56,2,FALSE)</f>
        <v>GA</v>
      </c>
      <c r="G1582" t="str">
        <f>VLOOKUP(E1582&amp;"*",state_latlong_lookup!$A$1:$D$56,1,FALSE)</f>
        <v>GEORGIA</v>
      </c>
      <c r="H1582" t="str">
        <f t="shared" si="49"/>
        <v>104_GA_06</v>
      </c>
      <c r="I1582">
        <f>IF(B1582=2012,IF(D1582="00",K1582,VLOOKUP(H1582,district_latlong_lookup!$A$1:$F$439,5,FALSE)),0)</f>
        <v>0</v>
      </c>
      <c r="J1582">
        <f>IF(B1582=2012,IF(D1582="00",L1582,VLOOKUP(H1582,district_latlong_lookup!$A$1:$F$439,6,FALSE)),0)</f>
        <v>0</v>
      </c>
      <c r="K1582">
        <f>VLOOKUP(E1582&amp;"*",state_latlong_lookup!$A$1:$D$56,3,FALSE)</f>
        <v>32.986600000000003</v>
      </c>
      <c r="L1582">
        <f>VLOOKUP(E1582&amp;"*",state_latlong_lookup!$A$1:$D$56,4,FALSE)</f>
        <v>-83.648700000000005</v>
      </c>
      <c r="M1582">
        <v>200</v>
      </c>
      <c r="N1582" t="str">
        <f t="shared" si="48"/>
        <v>Republican</v>
      </c>
      <c r="O1582" t="s">
        <v>502</v>
      </c>
      <c r="P1582">
        <v>0.42499999999999999</v>
      </c>
      <c r="Q1582">
        <v>0</v>
      </c>
      <c r="R1582" t="s">
        <v>1253</v>
      </c>
    </row>
    <row r="1583" spans="1:18">
      <c r="A1583">
        <v>104</v>
      </c>
      <c r="B1583">
        <f>VLOOKUP(A1583,year_congress_lookup!$A$1:$B$10,2)</f>
        <v>1996</v>
      </c>
      <c r="C1583">
        <v>29511</v>
      </c>
      <c r="D1583" s="1" t="s">
        <v>1793</v>
      </c>
      <c r="E1583" t="s">
        <v>4</v>
      </c>
      <c r="F1583" t="str">
        <f>VLOOKUP(E1583&amp;"*",state_latlong_lookup!$A$1:$D$56,2,FALSE)</f>
        <v>GA</v>
      </c>
      <c r="G1583" t="str">
        <f>VLOOKUP(E1583&amp;"*",state_latlong_lookup!$A$1:$D$56,1,FALSE)</f>
        <v>GEORGIA</v>
      </c>
      <c r="H1583" t="str">
        <f t="shared" si="49"/>
        <v>104_GA_07</v>
      </c>
      <c r="I1583">
        <f>IF(B1583=2012,IF(D1583="00",K1583,VLOOKUP(H1583,district_latlong_lookup!$A$1:$F$439,5,FALSE)),0)</f>
        <v>0</v>
      </c>
      <c r="J1583">
        <f>IF(B1583=2012,IF(D1583="00",L1583,VLOOKUP(H1583,district_latlong_lookup!$A$1:$F$439,6,FALSE)),0)</f>
        <v>0</v>
      </c>
      <c r="K1583">
        <f>VLOOKUP(E1583&amp;"*",state_latlong_lookup!$A$1:$D$56,3,FALSE)</f>
        <v>32.986600000000003</v>
      </c>
      <c r="L1583">
        <f>VLOOKUP(E1583&amp;"*",state_latlong_lookup!$A$1:$D$56,4,FALSE)</f>
        <v>-83.648700000000005</v>
      </c>
      <c r="M1583">
        <v>200</v>
      </c>
      <c r="N1583" t="str">
        <f t="shared" si="48"/>
        <v>Republican</v>
      </c>
      <c r="O1583" t="s">
        <v>777</v>
      </c>
      <c r="P1583">
        <v>0.70199999999999996</v>
      </c>
      <c r="Q1583">
        <v>2259000</v>
      </c>
      <c r="R1583" t="s">
        <v>1254</v>
      </c>
    </row>
    <row r="1584" spans="1:18">
      <c r="A1584">
        <v>104</v>
      </c>
      <c r="B1584">
        <f>VLOOKUP(A1584,year_congress_lookup!$A$1:$B$10,2)</f>
        <v>1996</v>
      </c>
      <c r="C1584">
        <v>29512</v>
      </c>
      <c r="D1584" s="1" t="s">
        <v>1795</v>
      </c>
      <c r="E1584" t="s">
        <v>4</v>
      </c>
      <c r="F1584" t="str">
        <f>VLOOKUP(E1584&amp;"*",state_latlong_lookup!$A$1:$D$56,2,FALSE)</f>
        <v>GA</v>
      </c>
      <c r="G1584" t="str">
        <f>VLOOKUP(E1584&amp;"*",state_latlong_lookup!$A$1:$D$56,1,FALSE)</f>
        <v>GEORGIA</v>
      </c>
      <c r="H1584" t="str">
        <f t="shared" si="49"/>
        <v>104_GA_08</v>
      </c>
      <c r="I1584">
        <f>IF(B1584=2012,IF(D1584="00",K1584,VLOOKUP(H1584,district_latlong_lookup!$A$1:$F$439,5,FALSE)),0)</f>
        <v>0</v>
      </c>
      <c r="J1584">
        <f>IF(B1584=2012,IF(D1584="00",L1584,VLOOKUP(H1584,district_latlong_lookup!$A$1:$F$439,6,FALSE)),0)</f>
        <v>0</v>
      </c>
      <c r="K1584">
        <f>VLOOKUP(E1584&amp;"*",state_latlong_lookup!$A$1:$D$56,3,FALSE)</f>
        <v>32.986600000000003</v>
      </c>
      <c r="L1584">
        <f>VLOOKUP(E1584&amp;"*",state_latlong_lookup!$A$1:$D$56,4,FALSE)</f>
        <v>-83.648700000000005</v>
      </c>
      <c r="M1584">
        <v>200</v>
      </c>
      <c r="N1584" t="str">
        <f t="shared" si="48"/>
        <v>Republican</v>
      </c>
      <c r="O1584" t="s">
        <v>350</v>
      </c>
      <c r="P1584">
        <v>0.437</v>
      </c>
      <c r="Q1584">
        <v>1141000</v>
      </c>
      <c r="R1584" t="s">
        <v>1255</v>
      </c>
    </row>
    <row r="1585" spans="1:18">
      <c r="A1585">
        <v>104</v>
      </c>
      <c r="B1585">
        <f>VLOOKUP(A1585,year_congress_lookup!$A$1:$B$10,2)</f>
        <v>1996</v>
      </c>
      <c r="C1585">
        <v>29342</v>
      </c>
      <c r="D1585" s="1" t="s">
        <v>1796</v>
      </c>
      <c r="E1585" t="s">
        <v>4</v>
      </c>
      <c r="F1585" t="str">
        <f>VLOOKUP(E1585&amp;"*",state_latlong_lookup!$A$1:$D$56,2,FALSE)</f>
        <v>GA</v>
      </c>
      <c r="G1585" t="str">
        <f>VLOOKUP(E1585&amp;"*",state_latlong_lookup!$A$1:$D$56,1,FALSE)</f>
        <v>GEORGIA</v>
      </c>
      <c r="H1585" t="str">
        <f t="shared" si="49"/>
        <v>104_GA_09</v>
      </c>
      <c r="I1585">
        <f>IF(B1585=2012,IF(D1585="00",K1585,VLOOKUP(H1585,district_latlong_lookup!$A$1:$F$439,5,FALSE)),0)</f>
        <v>0</v>
      </c>
      <c r="J1585">
        <f>IF(B1585=2012,IF(D1585="00",L1585,VLOOKUP(H1585,district_latlong_lookup!$A$1:$F$439,6,FALSE)),0)</f>
        <v>0</v>
      </c>
      <c r="K1585">
        <f>VLOOKUP(E1585&amp;"*",state_latlong_lookup!$A$1:$D$56,3,FALSE)</f>
        <v>32.986600000000003</v>
      </c>
      <c r="L1585">
        <f>VLOOKUP(E1585&amp;"*",state_latlong_lookup!$A$1:$D$56,4,FALSE)</f>
        <v>-83.648700000000005</v>
      </c>
      <c r="M1585">
        <v>100</v>
      </c>
      <c r="N1585" t="str">
        <f t="shared" si="48"/>
        <v>Democrat</v>
      </c>
      <c r="O1585" t="s">
        <v>505</v>
      </c>
      <c r="P1585">
        <v>-3.5000000000000003E-2</v>
      </c>
      <c r="Q1585">
        <v>2494000</v>
      </c>
    </row>
    <row r="1586" spans="1:18">
      <c r="A1586">
        <v>104</v>
      </c>
      <c r="B1586">
        <f>VLOOKUP(A1586,year_congress_lookup!$A$1:$B$10,2)</f>
        <v>1996</v>
      </c>
      <c r="C1586">
        <v>99342</v>
      </c>
      <c r="D1586" s="1" t="s">
        <v>1796</v>
      </c>
      <c r="E1586" t="s">
        <v>4</v>
      </c>
      <c r="F1586" t="str">
        <f>VLOOKUP(E1586&amp;"*",state_latlong_lookup!$A$1:$D$56,2,FALSE)</f>
        <v>GA</v>
      </c>
      <c r="G1586" t="str">
        <f>VLOOKUP(E1586&amp;"*",state_latlong_lookup!$A$1:$D$56,1,FALSE)</f>
        <v>GEORGIA</v>
      </c>
      <c r="H1586" t="str">
        <f t="shared" si="49"/>
        <v>104_GA_09</v>
      </c>
      <c r="I1586">
        <f>IF(B1586=2012,IF(D1586="00",K1586,VLOOKUP(H1586,district_latlong_lookup!$A$1:$F$439,5,FALSE)),0)</f>
        <v>0</v>
      </c>
      <c r="J1586">
        <f>IF(B1586=2012,IF(D1586="00",L1586,VLOOKUP(H1586,district_latlong_lookup!$A$1:$F$439,6,FALSE)),0)</f>
        <v>0</v>
      </c>
      <c r="K1586">
        <f>VLOOKUP(E1586&amp;"*",state_latlong_lookup!$A$1:$D$56,3,FALSE)</f>
        <v>32.986600000000003</v>
      </c>
      <c r="L1586">
        <f>VLOOKUP(E1586&amp;"*",state_latlong_lookup!$A$1:$D$56,4,FALSE)</f>
        <v>-83.648700000000005</v>
      </c>
      <c r="M1586">
        <v>200</v>
      </c>
      <c r="N1586" t="str">
        <f t="shared" si="48"/>
        <v>Republican</v>
      </c>
      <c r="O1586" t="s">
        <v>505</v>
      </c>
      <c r="P1586">
        <v>0.57399999999999995</v>
      </c>
      <c r="Q1586">
        <v>0</v>
      </c>
    </row>
    <row r="1587" spans="1:18">
      <c r="A1587">
        <v>104</v>
      </c>
      <c r="B1587">
        <f>VLOOKUP(A1587,year_congress_lookup!$A$1:$B$10,2)</f>
        <v>1996</v>
      </c>
      <c r="C1587">
        <v>29513</v>
      </c>
      <c r="D1587" s="1" t="s">
        <v>1797</v>
      </c>
      <c r="E1587" t="s">
        <v>4</v>
      </c>
      <c r="F1587" t="str">
        <f>VLOOKUP(E1587&amp;"*",state_latlong_lookup!$A$1:$D$56,2,FALSE)</f>
        <v>GA</v>
      </c>
      <c r="G1587" t="str">
        <f>VLOOKUP(E1587&amp;"*",state_latlong_lookup!$A$1:$D$56,1,FALSE)</f>
        <v>GEORGIA</v>
      </c>
      <c r="H1587" t="str">
        <f t="shared" si="49"/>
        <v>104_GA_10</v>
      </c>
      <c r="I1587">
        <f>IF(B1587=2012,IF(D1587="00",K1587,VLOOKUP(H1587,district_latlong_lookup!$A$1:$F$439,5,FALSE)),0)</f>
        <v>0</v>
      </c>
      <c r="J1587">
        <f>IF(B1587=2012,IF(D1587="00",L1587,VLOOKUP(H1587,district_latlong_lookup!$A$1:$F$439,6,FALSE)),0)</f>
        <v>0</v>
      </c>
      <c r="K1587">
        <f>VLOOKUP(E1587&amp;"*",state_latlong_lookup!$A$1:$D$56,3,FALSE)</f>
        <v>32.986600000000003</v>
      </c>
      <c r="L1587">
        <f>VLOOKUP(E1587&amp;"*",state_latlong_lookup!$A$1:$D$56,4,FALSE)</f>
        <v>-83.648700000000005</v>
      </c>
      <c r="M1587">
        <v>200</v>
      </c>
      <c r="N1587" t="str">
        <f t="shared" si="48"/>
        <v>Republican</v>
      </c>
      <c r="O1587" t="s">
        <v>778</v>
      </c>
      <c r="P1587">
        <v>0.52100000000000002</v>
      </c>
      <c r="Q1587">
        <v>0</v>
      </c>
    </row>
    <row r="1588" spans="1:18">
      <c r="A1588">
        <v>104</v>
      </c>
      <c r="B1588">
        <f>VLOOKUP(A1588,year_congress_lookup!$A$1:$B$10,2)</f>
        <v>1996</v>
      </c>
      <c r="C1588">
        <v>29344</v>
      </c>
      <c r="D1588" s="1" t="s">
        <v>1798</v>
      </c>
      <c r="E1588" t="s">
        <v>4</v>
      </c>
      <c r="F1588" t="str">
        <f>VLOOKUP(E1588&amp;"*",state_latlong_lookup!$A$1:$D$56,2,FALSE)</f>
        <v>GA</v>
      </c>
      <c r="G1588" t="str">
        <f>VLOOKUP(E1588&amp;"*",state_latlong_lookup!$A$1:$D$56,1,FALSE)</f>
        <v>GEORGIA</v>
      </c>
      <c r="H1588" t="str">
        <f t="shared" si="49"/>
        <v>104_GA_11</v>
      </c>
      <c r="I1588">
        <f>IF(B1588=2012,IF(D1588="00",K1588,VLOOKUP(H1588,district_latlong_lookup!$A$1:$F$439,5,FALSE)),0)</f>
        <v>0</v>
      </c>
      <c r="J1588">
        <f>IF(B1588=2012,IF(D1588="00",L1588,VLOOKUP(H1588,district_latlong_lookup!$A$1:$F$439,6,FALSE)),0)</f>
        <v>0</v>
      </c>
      <c r="K1588">
        <f>VLOOKUP(E1588&amp;"*",state_latlong_lookup!$A$1:$D$56,3,FALSE)</f>
        <v>32.986600000000003</v>
      </c>
      <c r="L1588">
        <f>VLOOKUP(E1588&amp;"*",state_latlong_lookup!$A$1:$D$56,4,FALSE)</f>
        <v>-83.648700000000005</v>
      </c>
      <c r="M1588">
        <v>100</v>
      </c>
      <c r="N1588" t="str">
        <f t="shared" si="48"/>
        <v>Democrat</v>
      </c>
      <c r="O1588" t="s">
        <v>507</v>
      </c>
      <c r="P1588">
        <v>-0.52700000000000002</v>
      </c>
      <c r="Q1588">
        <v>1185000</v>
      </c>
      <c r="R1588" t="s">
        <v>1256</v>
      </c>
    </row>
    <row r="1589" spans="1:18">
      <c r="A1589">
        <v>104</v>
      </c>
      <c r="B1589">
        <f>VLOOKUP(A1589,year_congress_lookup!$A$1:$B$10,2)</f>
        <v>1996</v>
      </c>
      <c r="C1589">
        <v>15245</v>
      </c>
      <c r="D1589" s="1" t="s">
        <v>1787</v>
      </c>
      <c r="E1589" t="s">
        <v>201</v>
      </c>
      <c r="F1589" t="str">
        <f>VLOOKUP(E1589&amp;"*",state_latlong_lookup!$A$1:$D$56,2,FALSE)</f>
        <v>HI</v>
      </c>
      <c r="G1589" t="str">
        <f>VLOOKUP(E1589&amp;"*",state_latlong_lookup!$A$1:$D$56,1,FALSE)</f>
        <v>HAWAII</v>
      </c>
      <c r="H1589" t="str">
        <f t="shared" si="49"/>
        <v>104_HI_01</v>
      </c>
      <c r="I1589">
        <f>IF(B1589=2012,IF(D1589="00",K1589,VLOOKUP(H1589,district_latlong_lookup!$A$1:$F$439,5,FALSE)),0)</f>
        <v>0</v>
      </c>
      <c r="J1589">
        <f>IF(B1589=2012,IF(D1589="00",L1589,VLOOKUP(H1589,district_latlong_lookup!$A$1:$F$439,6,FALSE)),0)</f>
        <v>0</v>
      </c>
      <c r="K1589">
        <f>VLOOKUP(E1589&amp;"*",state_latlong_lookup!$A$1:$D$56,3,FALSE)</f>
        <v>21.1098</v>
      </c>
      <c r="L1589">
        <f>VLOOKUP(E1589&amp;"*",state_latlong_lookup!$A$1:$D$56,4,FALSE)</f>
        <v>-157.53110000000001</v>
      </c>
      <c r="M1589">
        <v>100</v>
      </c>
      <c r="N1589" t="str">
        <f t="shared" si="48"/>
        <v>Democrat</v>
      </c>
      <c r="O1589" t="s">
        <v>508</v>
      </c>
      <c r="P1589">
        <v>-0.46300000000000002</v>
      </c>
      <c r="Q1589">
        <v>1780000</v>
      </c>
      <c r="R1589" t="s">
        <v>1257</v>
      </c>
    </row>
    <row r="1590" spans="1:18">
      <c r="A1590">
        <v>104</v>
      </c>
      <c r="B1590">
        <f>VLOOKUP(A1590,year_congress_lookup!$A$1:$B$10,2)</f>
        <v>1996</v>
      </c>
      <c r="C1590">
        <v>10757</v>
      </c>
      <c r="D1590" s="1" t="s">
        <v>1788</v>
      </c>
      <c r="E1590" t="s">
        <v>201</v>
      </c>
      <c r="F1590" t="str">
        <f>VLOOKUP(E1590&amp;"*",state_latlong_lookup!$A$1:$D$56,2,FALSE)</f>
        <v>HI</v>
      </c>
      <c r="G1590" t="str">
        <f>VLOOKUP(E1590&amp;"*",state_latlong_lookup!$A$1:$D$56,1,FALSE)</f>
        <v>HAWAII</v>
      </c>
      <c r="H1590" t="str">
        <f t="shared" si="49"/>
        <v>104_HI_02</v>
      </c>
      <c r="I1590">
        <f>IF(B1590=2012,IF(D1590="00",K1590,VLOOKUP(H1590,district_latlong_lookup!$A$1:$F$439,5,FALSE)),0)</f>
        <v>0</v>
      </c>
      <c r="J1590">
        <f>IF(B1590=2012,IF(D1590="00",L1590,VLOOKUP(H1590,district_latlong_lookup!$A$1:$F$439,6,FALSE)),0)</f>
        <v>0</v>
      </c>
      <c r="K1590">
        <f>VLOOKUP(E1590&amp;"*",state_latlong_lookup!$A$1:$D$56,3,FALSE)</f>
        <v>21.1098</v>
      </c>
      <c r="L1590">
        <f>VLOOKUP(E1590&amp;"*",state_latlong_lookup!$A$1:$D$56,4,FALSE)</f>
        <v>-157.53110000000001</v>
      </c>
      <c r="M1590">
        <v>100</v>
      </c>
      <c r="N1590" t="str">
        <f t="shared" si="48"/>
        <v>Democrat</v>
      </c>
      <c r="O1590" t="s">
        <v>509</v>
      </c>
      <c r="P1590">
        <v>-0.503</v>
      </c>
      <c r="Q1590">
        <v>1780000</v>
      </c>
      <c r="R1590" t="s">
        <v>1258</v>
      </c>
    </row>
    <row r="1591" spans="1:18">
      <c r="A1591">
        <v>104</v>
      </c>
      <c r="B1591">
        <f>VLOOKUP(A1591,year_congress_lookup!$A$1:$B$10,2)</f>
        <v>1996</v>
      </c>
      <c r="C1591">
        <v>29514</v>
      </c>
      <c r="D1591" s="1" t="s">
        <v>1787</v>
      </c>
      <c r="E1591" t="s">
        <v>125</v>
      </c>
      <c r="F1591" t="str">
        <f>VLOOKUP(E1591&amp;"*",state_latlong_lookup!$A$1:$D$56,2,FALSE)</f>
        <v>ID</v>
      </c>
      <c r="G1591" t="str">
        <f>VLOOKUP(E1591&amp;"*",state_latlong_lookup!$A$1:$D$56,1,FALSE)</f>
        <v>IDAHO</v>
      </c>
      <c r="H1591" t="str">
        <f t="shared" si="49"/>
        <v>104_ID_01</v>
      </c>
      <c r="I1591">
        <f>IF(B1591=2012,IF(D1591="00",K1591,VLOOKUP(H1591,district_latlong_lookup!$A$1:$F$439,5,FALSE)),0)</f>
        <v>0</v>
      </c>
      <c r="J1591">
        <f>IF(B1591=2012,IF(D1591="00",L1591,VLOOKUP(H1591,district_latlong_lookup!$A$1:$F$439,6,FALSE)),0)</f>
        <v>0</v>
      </c>
      <c r="K1591">
        <f>VLOOKUP(E1591&amp;"*",state_latlong_lookup!$A$1:$D$56,3,FALSE)</f>
        <v>44.239400000000003</v>
      </c>
      <c r="L1591">
        <f>VLOOKUP(E1591&amp;"*",state_latlong_lookup!$A$1:$D$56,4,FALSE)</f>
        <v>-114.5103</v>
      </c>
      <c r="M1591">
        <v>200</v>
      </c>
      <c r="N1591" t="str">
        <f t="shared" si="48"/>
        <v>Republican</v>
      </c>
      <c r="O1591" t="s">
        <v>779</v>
      </c>
      <c r="P1591">
        <v>0.80300000000000005</v>
      </c>
      <c r="Q1591">
        <v>1291000</v>
      </c>
      <c r="R1591" t="s">
        <v>1259</v>
      </c>
    </row>
    <row r="1592" spans="1:18">
      <c r="A1592">
        <v>104</v>
      </c>
      <c r="B1592">
        <f>VLOOKUP(A1592,year_congress_lookup!$A$1:$B$10,2)</f>
        <v>1996</v>
      </c>
      <c r="C1592">
        <v>29345</v>
      </c>
      <c r="D1592" s="1" t="s">
        <v>1788</v>
      </c>
      <c r="E1592" t="s">
        <v>125</v>
      </c>
      <c r="F1592" t="str">
        <f>VLOOKUP(E1592&amp;"*",state_latlong_lookup!$A$1:$D$56,2,FALSE)</f>
        <v>ID</v>
      </c>
      <c r="G1592" t="str">
        <f>VLOOKUP(E1592&amp;"*",state_latlong_lookup!$A$1:$D$56,1,FALSE)</f>
        <v>IDAHO</v>
      </c>
      <c r="H1592" t="str">
        <f t="shared" si="49"/>
        <v>104_ID_02</v>
      </c>
      <c r="I1592">
        <f>IF(B1592=2012,IF(D1592="00",K1592,VLOOKUP(H1592,district_latlong_lookup!$A$1:$F$439,5,FALSE)),0)</f>
        <v>0</v>
      </c>
      <c r="J1592">
        <f>IF(B1592=2012,IF(D1592="00",L1592,VLOOKUP(H1592,district_latlong_lookup!$A$1:$F$439,6,FALSE)),0)</f>
        <v>0</v>
      </c>
      <c r="K1592">
        <f>VLOOKUP(E1592&amp;"*",state_latlong_lookup!$A$1:$D$56,3,FALSE)</f>
        <v>44.239400000000003</v>
      </c>
      <c r="L1592">
        <f>VLOOKUP(E1592&amp;"*",state_latlong_lookup!$A$1:$D$56,4,FALSE)</f>
        <v>-114.5103</v>
      </c>
      <c r="M1592">
        <v>200</v>
      </c>
      <c r="N1592" t="str">
        <f t="shared" si="48"/>
        <v>Republican</v>
      </c>
      <c r="O1592" t="s">
        <v>326</v>
      </c>
      <c r="P1592">
        <v>0.54</v>
      </c>
      <c r="Q1592">
        <v>2731000</v>
      </c>
      <c r="R1592" t="s">
        <v>1260</v>
      </c>
    </row>
    <row r="1593" spans="1:18">
      <c r="A1593">
        <v>104</v>
      </c>
      <c r="B1593">
        <f>VLOOKUP(A1593,year_congress_lookup!$A$1:$B$10,2)</f>
        <v>1996</v>
      </c>
      <c r="C1593">
        <v>29346</v>
      </c>
      <c r="D1593" s="1" t="s">
        <v>1787</v>
      </c>
      <c r="E1593" t="s">
        <v>46</v>
      </c>
      <c r="F1593" t="str">
        <f>VLOOKUP(E1593&amp;"*",state_latlong_lookup!$A$1:$D$56,2,FALSE)</f>
        <v>IL</v>
      </c>
      <c r="G1593" t="str">
        <f>VLOOKUP(E1593&amp;"*",state_latlong_lookup!$A$1:$D$56,1,FALSE)</f>
        <v>ILLINOIS</v>
      </c>
      <c r="H1593" t="str">
        <f t="shared" si="49"/>
        <v>104_IL_01</v>
      </c>
      <c r="I1593">
        <f>IF(B1593=2012,IF(D1593="00",K1593,VLOOKUP(H1593,district_latlong_lookup!$A$1:$F$439,5,FALSE)),0)</f>
        <v>0</v>
      </c>
      <c r="J1593">
        <f>IF(B1593=2012,IF(D1593="00",L1593,VLOOKUP(H1593,district_latlong_lookup!$A$1:$F$439,6,FALSE)),0)</f>
        <v>0</v>
      </c>
      <c r="K1593">
        <f>VLOOKUP(E1593&amp;"*",state_latlong_lookup!$A$1:$D$56,3,FALSE)</f>
        <v>40.336300000000001</v>
      </c>
      <c r="L1593">
        <f>VLOOKUP(E1593&amp;"*",state_latlong_lookup!$A$1:$D$56,4,FALSE)</f>
        <v>-89.002200000000002</v>
      </c>
      <c r="M1593">
        <v>100</v>
      </c>
      <c r="N1593" t="str">
        <f t="shared" si="48"/>
        <v>Democrat</v>
      </c>
      <c r="O1593" t="s">
        <v>511</v>
      </c>
      <c r="P1593">
        <v>-0.53</v>
      </c>
      <c r="Q1593">
        <v>353000</v>
      </c>
      <c r="R1593" t="s">
        <v>1261</v>
      </c>
    </row>
    <row r="1594" spans="1:18">
      <c r="A1594">
        <v>104</v>
      </c>
      <c r="B1594">
        <f>VLOOKUP(A1594,year_congress_lookup!$A$1:$B$10,2)</f>
        <v>1996</v>
      </c>
      <c r="C1594">
        <v>29347</v>
      </c>
      <c r="D1594" s="1" t="s">
        <v>1788</v>
      </c>
      <c r="E1594" t="s">
        <v>46</v>
      </c>
      <c r="F1594" t="str">
        <f>VLOOKUP(E1594&amp;"*",state_latlong_lookup!$A$1:$D$56,2,FALSE)</f>
        <v>IL</v>
      </c>
      <c r="G1594" t="str">
        <f>VLOOKUP(E1594&amp;"*",state_latlong_lookup!$A$1:$D$56,1,FALSE)</f>
        <v>ILLINOIS</v>
      </c>
      <c r="H1594" t="str">
        <f t="shared" si="49"/>
        <v>104_IL_02</v>
      </c>
      <c r="I1594">
        <f>IF(B1594=2012,IF(D1594="00",K1594,VLOOKUP(H1594,district_latlong_lookup!$A$1:$F$439,5,FALSE)),0)</f>
        <v>0</v>
      </c>
      <c r="J1594">
        <f>IF(B1594=2012,IF(D1594="00",L1594,VLOOKUP(H1594,district_latlong_lookup!$A$1:$F$439,6,FALSE)),0)</f>
        <v>0</v>
      </c>
      <c r="K1594">
        <f>VLOOKUP(E1594&amp;"*",state_latlong_lookup!$A$1:$D$56,3,FALSE)</f>
        <v>40.336300000000001</v>
      </c>
      <c r="L1594">
        <f>VLOOKUP(E1594&amp;"*",state_latlong_lookup!$A$1:$D$56,4,FALSE)</f>
        <v>-89.002200000000002</v>
      </c>
      <c r="M1594">
        <v>100</v>
      </c>
      <c r="N1594" t="str">
        <f t="shared" si="48"/>
        <v>Democrat</v>
      </c>
      <c r="O1594" t="s">
        <v>165</v>
      </c>
      <c r="P1594">
        <v>-0.49299999999999999</v>
      </c>
      <c r="Q1594">
        <v>0</v>
      </c>
      <c r="R1594" t="s">
        <v>1262</v>
      </c>
    </row>
    <row r="1595" spans="1:18">
      <c r="A1595">
        <v>104</v>
      </c>
      <c r="B1595">
        <f>VLOOKUP(A1595,year_congress_lookup!$A$1:$B$10,2)</f>
        <v>1996</v>
      </c>
      <c r="C1595">
        <v>29585</v>
      </c>
      <c r="D1595" s="1" t="s">
        <v>1788</v>
      </c>
      <c r="E1595" t="s">
        <v>46</v>
      </c>
      <c r="F1595" t="str">
        <f>VLOOKUP(E1595&amp;"*",state_latlong_lookup!$A$1:$D$56,2,FALSE)</f>
        <v>IL</v>
      </c>
      <c r="G1595" t="str">
        <f>VLOOKUP(E1595&amp;"*",state_latlong_lookup!$A$1:$D$56,1,FALSE)</f>
        <v>ILLINOIS</v>
      </c>
      <c r="H1595" t="str">
        <f t="shared" si="49"/>
        <v>104_IL_02</v>
      </c>
      <c r="I1595">
        <f>IF(B1595=2012,IF(D1595="00",K1595,VLOOKUP(H1595,district_latlong_lookup!$A$1:$F$439,5,FALSE)),0)</f>
        <v>0</v>
      </c>
      <c r="J1595">
        <f>IF(B1595=2012,IF(D1595="00",L1595,VLOOKUP(H1595,district_latlong_lookup!$A$1:$F$439,6,FALSE)),0)</f>
        <v>0</v>
      </c>
      <c r="K1595">
        <f>VLOOKUP(E1595&amp;"*",state_latlong_lookup!$A$1:$D$56,3,FALSE)</f>
        <v>40.336300000000001</v>
      </c>
      <c r="L1595">
        <f>VLOOKUP(E1595&amp;"*",state_latlong_lookup!$A$1:$D$56,4,FALSE)</f>
        <v>-89.002200000000002</v>
      </c>
      <c r="M1595">
        <v>100</v>
      </c>
      <c r="N1595" t="str">
        <f t="shared" si="48"/>
        <v>Democrat</v>
      </c>
      <c r="O1595" t="s">
        <v>24</v>
      </c>
      <c r="P1595">
        <v>-0.57399999999999995</v>
      </c>
      <c r="Q1595">
        <v>759000</v>
      </c>
      <c r="R1595" t="s">
        <v>1263</v>
      </c>
    </row>
    <row r="1596" spans="1:18">
      <c r="A1596">
        <v>104</v>
      </c>
      <c r="B1596">
        <f>VLOOKUP(A1596,year_congress_lookup!$A$1:$B$10,2)</f>
        <v>1996</v>
      </c>
      <c r="C1596">
        <v>15036</v>
      </c>
      <c r="D1596" s="1" t="s">
        <v>1789</v>
      </c>
      <c r="E1596" t="s">
        <v>46</v>
      </c>
      <c r="F1596" t="str">
        <f>VLOOKUP(E1596&amp;"*",state_latlong_lookup!$A$1:$D$56,2,FALSE)</f>
        <v>IL</v>
      </c>
      <c r="G1596" t="str">
        <f>VLOOKUP(E1596&amp;"*",state_latlong_lookup!$A$1:$D$56,1,FALSE)</f>
        <v>ILLINOIS</v>
      </c>
      <c r="H1596" t="str">
        <f t="shared" si="49"/>
        <v>104_IL_03</v>
      </c>
      <c r="I1596">
        <f>IF(B1596=2012,IF(D1596="00",K1596,VLOOKUP(H1596,district_latlong_lookup!$A$1:$F$439,5,FALSE)),0)</f>
        <v>0</v>
      </c>
      <c r="J1596">
        <f>IF(B1596=2012,IF(D1596="00",L1596,VLOOKUP(H1596,district_latlong_lookup!$A$1:$F$439,6,FALSE)),0)</f>
        <v>0</v>
      </c>
      <c r="K1596">
        <f>VLOOKUP(E1596&amp;"*",state_latlong_lookup!$A$1:$D$56,3,FALSE)</f>
        <v>40.336300000000001</v>
      </c>
      <c r="L1596">
        <f>VLOOKUP(E1596&amp;"*",state_latlong_lookup!$A$1:$D$56,4,FALSE)</f>
        <v>-89.002200000000002</v>
      </c>
      <c r="M1596">
        <v>100</v>
      </c>
      <c r="N1596" t="str">
        <f t="shared" si="48"/>
        <v>Democrat</v>
      </c>
      <c r="O1596" t="s">
        <v>512</v>
      </c>
      <c r="P1596">
        <v>-0.17199999999999999</v>
      </c>
      <c r="Q1596">
        <v>2660000</v>
      </c>
      <c r="R1596" t="s">
        <v>1264</v>
      </c>
    </row>
    <row r="1597" spans="1:18">
      <c r="A1597">
        <v>104</v>
      </c>
      <c r="B1597">
        <f>VLOOKUP(A1597,year_congress_lookup!$A$1:$B$10,2)</f>
        <v>1996</v>
      </c>
      <c r="C1597">
        <v>29348</v>
      </c>
      <c r="D1597" s="1" t="s">
        <v>1790</v>
      </c>
      <c r="E1597" t="s">
        <v>46</v>
      </c>
      <c r="F1597" t="str">
        <f>VLOOKUP(E1597&amp;"*",state_latlong_lookup!$A$1:$D$56,2,FALSE)</f>
        <v>IL</v>
      </c>
      <c r="G1597" t="str">
        <f>VLOOKUP(E1597&amp;"*",state_latlong_lookup!$A$1:$D$56,1,FALSE)</f>
        <v>ILLINOIS</v>
      </c>
      <c r="H1597" t="str">
        <f t="shared" si="49"/>
        <v>104_IL_04</v>
      </c>
      <c r="I1597">
        <f>IF(B1597=2012,IF(D1597="00",K1597,VLOOKUP(H1597,district_latlong_lookup!$A$1:$F$439,5,FALSE)),0)</f>
        <v>0</v>
      </c>
      <c r="J1597">
        <f>IF(B1597=2012,IF(D1597="00",L1597,VLOOKUP(H1597,district_latlong_lookup!$A$1:$F$439,6,FALSE)),0)</f>
        <v>0</v>
      </c>
      <c r="K1597">
        <f>VLOOKUP(E1597&amp;"*",state_latlong_lookup!$A$1:$D$56,3,FALSE)</f>
        <v>40.336300000000001</v>
      </c>
      <c r="L1597">
        <f>VLOOKUP(E1597&amp;"*",state_latlong_lookup!$A$1:$D$56,4,FALSE)</f>
        <v>-89.002200000000002</v>
      </c>
      <c r="M1597">
        <v>100</v>
      </c>
      <c r="N1597" t="str">
        <f t="shared" si="48"/>
        <v>Democrat</v>
      </c>
      <c r="O1597" t="s">
        <v>513</v>
      </c>
      <c r="P1597">
        <v>-0.48399999999999999</v>
      </c>
      <c r="Q1597">
        <v>2910000</v>
      </c>
      <c r="R1597" t="s">
        <v>1265</v>
      </c>
    </row>
    <row r="1598" spans="1:18">
      <c r="A1598">
        <v>104</v>
      </c>
      <c r="B1598">
        <f>VLOOKUP(A1598,year_congress_lookup!$A$1:$B$10,2)</f>
        <v>1996</v>
      </c>
      <c r="C1598">
        <v>29515</v>
      </c>
      <c r="D1598" s="1" t="s">
        <v>1791</v>
      </c>
      <c r="E1598" t="s">
        <v>46</v>
      </c>
      <c r="F1598" t="str">
        <f>VLOOKUP(E1598&amp;"*",state_latlong_lookup!$A$1:$D$56,2,FALSE)</f>
        <v>IL</v>
      </c>
      <c r="G1598" t="str">
        <f>VLOOKUP(E1598&amp;"*",state_latlong_lookup!$A$1:$D$56,1,FALSE)</f>
        <v>ILLINOIS</v>
      </c>
      <c r="H1598" t="str">
        <f t="shared" si="49"/>
        <v>104_IL_05</v>
      </c>
      <c r="I1598">
        <f>IF(B1598=2012,IF(D1598="00",K1598,VLOOKUP(H1598,district_latlong_lookup!$A$1:$F$439,5,FALSE)),0)</f>
        <v>0</v>
      </c>
      <c r="J1598">
        <f>IF(B1598=2012,IF(D1598="00",L1598,VLOOKUP(H1598,district_latlong_lookup!$A$1:$F$439,6,FALSE)),0)</f>
        <v>0</v>
      </c>
      <c r="K1598">
        <f>VLOOKUP(E1598&amp;"*",state_latlong_lookup!$A$1:$D$56,3,FALSE)</f>
        <v>40.336300000000001</v>
      </c>
      <c r="L1598">
        <f>VLOOKUP(E1598&amp;"*",state_latlong_lookup!$A$1:$D$56,4,FALSE)</f>
        <v>-89.002200000000002</v>
      </c>
      <c r="M1598">
        <v>200</v>
      </c>
      <c r="N1598" t="str">
        <f t="shared" si="48"/>
        <v>Republican</v>
      </c>
      <c r="O1598" t="s">
        <v>122</v>
      </c>
      <c r="P1598">
        <v>0.31900000000000001</v>
      </c>
      <c r="Q1598">
        <v>4686000</v>
      </c>
      <c r="R1598" t="s">
        <v>1266</v>
      </c>
    </row>
    <row r="1599" spans="1:18">
      <c r="A1599">
        <v>104</v>
      </c>
      <c r="B1599">
        <f>VLOOKUP(A1599,year_congress_lookup!$A$1:$B$10,2)</f>
        <v>1996</v>
      </c>
      <c r="C1599">
        <v>14239</v>
      </c>
      <c r="D1599" s="1" t="s">
        <v>1792</v>
      </c>
      <c r="E1599" t="s">
        <v>46</v>
      </c>
      <c r="F1599" t="str">
        <f>VLOOKUP(E1599&amp;"*",state_latlong_lookup!$A$1:$D$56,2,FALSE)</f>
        <v>IL</v>
      </c>
      <c r="G1599" t="str">
        <f>VLOOKUP(E1599&amp;"*",state_latlong_lookup!$A$1:$D$56,1,FALSE)</f>
        <v>ILLINOIS</v>
      </c>
      <c r="H1599" t="str">
        <f t="shared" si="49"/>
        <v>104_IL_06</v>
      </c>
      <c r="I1599">
        <f>IF(B1599=2012,IF(D1599="00",K1599,VLOOKUP(H1599,district_latlong_lookup!$A$1:$F$439,5,FALSE)),0)</f>
        <v>0</v>
      </c>
      <c r="J1599">
        <f>IF(B1599=2012,IF(D1599="00",L1599,VLOOKUP(H1599,district_latlong_lookup!$A$1:$F$439,6,FALSE)),0)</f>
        <v>0</v>
      </c>
      <c r="K1599">
        <f>VLOOKUP(E1599&amp;"*",state_latlong_lookup!$A$1:$D$56,3,FALSE)</f>
        <v>40.336300000000001</v>
      </c>
      <c r="L1599">
        <f>VLOOKUP(E1599&amp;"*",state_latlong_lookup!$A$1:$D$56,4,FALSE)</f>
        <v>-89.002200000000002</v>
      </c>
      <c r="M1599">
        <v>200</v>
      </c>
      <c r="N1599" t="str">
        <f t="shared" si="48"/>
        <v>Republican</v>
      </c>
      <c r="O1599" t="s">
        <v>515</v>
      </c>
      <c r="P1599">
        <v>0.34499999999999997</v>
      </c>
      <c r="Q1599">
        <v>10548000</v>
      </c>
      <c r="R1599" t="s">
        <v>1267</v>
      </c>
    </row>
    <row r="1600" spans="1:18">
      <c r="A1600">
        <v>104</v>
      </c>
      <c r="B1600">
        <f>VLOOKUP(A1600,year_congress_lookup!$A$1:$B$10,2)</f>
        <v>1996</v>
      </c>
      <c r="C1600">
        <v>14068</v>
      </c>
      <c r="D1600" s="1" t="s">
        <v>1793</v>
      </c>
      <c r="E1600" t="s">
        <v>46</v>
      </c>
      <c r="F1600" t="str">
        <f>VLOOKUP(E1600&amp;"*",state_latlong_lookup!$A$1:$D$56,2,FALSE)</f>
        <v>IL</v>
      </c>
      <c r="G1600" t="str">
        <f>VLOOKUP(E1600&amp;"*",state_latlong_lookup!$A$1:$D$56,1,FALSE)</f>
        <v>ILLINOIS</v>
      </c>
      <c r="H1600" t="str">
        <f t="shared" si="49"/>
        <v>104_IL_07</v>
      </c>
      <c r="I1600">
        <f>IF(B1600=2012,IF(D1600="00",K1600,VLOOKUP(H1600,district_latlong_lookup!$A$1:$F$439,5,FALSE)),0)</f>
        <v>0</v>
      </c>
      <c r="J1600">
        <f>IF(B1600=2012,IF(D1600="00",L1600,VLOOKUP(H1600,district_latlong_lookup!$A$1:$F$439,6,FALSE)),0)</f>
        <v>0</v>
      </c>
      <c r="K1600">
        <f>VLOOKUP(E1600&amp;"*",state_latlong_lookup!$A$1:$D$56,3,FALSE)</f>
        <v>40.336300000000001</v>
      </c>
      <c r="L1600">
        <f>VLOOKUP(E1600&amp;"*",state_latlong_lookup!$A$1:$D$56,4,FALSE)</f>
        <v>-89.002200000000002</v>
      </c>
      <c r="M1600">
        <v>100</v>
      </c>
      <c r="N1600" t="str">
        <f t="shared" si="48"/>
        <v>Democrat</v>
      </c>
      <c r="O1600" t="s">
        <v>516</v>
      </c>
      <c r="P1600">
        <v>-0.59699999999999998</v>
      </c>
      <c r="Q1600">
        <v>6503000</v>
      </c>
    </row>
    <row r="1601" spans="1:18">
      <c r="A1601">
        <v>104</v>
      </c>
      <c r="B1601">
        <f>VLOOKUP(A1601,year_congress_lookup!$A$1:$B$10,2)</f>
        <v>1996</v>
      </c>
      <c r="C1601">
        <v>12041</v>
      </c>
      <c r="D1601" s="1" t="s">
        <v>1795</v>
      </c>
      <c r="E1601" t="s">
        <v>46</v>
      </c>
      <c r="F1601" t="str">
        <f>VLOOKUP(E1601&amp;"*",state_latlong_lookup!$A$1:$D$56,2,FALSE)</f>
        <v>IL</v>
      </c>
      <c r="G1601" t="str">
        <f>VLOOKUP(E1601&amp;"*",state_latlong_lookup!$A$1:$D$56,1,FALSE)</f>
        <v>ILLINOIS</v>
      </c>
      <c r="H1601" t="str">
        <f t="shared" si="49"/>
        <v>104_IL_08</v>
      </c>
      <c r="I1601">
        <f>IF(B1601=2012,IF(D1601="00",K1601,VLOOKUP(H1601,district_latlong_lookup!$A$1:$F$439,5,FALSE)),0)</f>
        <v>0</v>
      </c>
      <c r="J1601">
        <f>IF(B1601=2012,IF(D1601="00",L1601,VLOOKUP(H1601,district_latlong_lookup!$A$1:$F$439,6,FALSE)),0)</f>
        <v>0</v>
      </c>
      <c r="K1601">
        <f>VLOOKUP(E1601&amp;"*",state_latlong_lookup!$A$1:$D$56,3,FALSE)</f>
        <v>40.336300000000001</v>
      </c>
      <c r="L1601">
        <f>VLOOKUP(E1601&amp;"*",state_latlong_lookup!$A$1:$D$56,4,FALSE)</f>
        <v>-89.002200000000002</v>
      </c>
      <c r="M1601">
        <v>200</v>
      </c>
      <c r="N1601" t="str">
        <f t="shared" si="48"/>
        <v>Republican</v>
      </c>
      <c r="O1601" t="s">
        <v>151</v>
      </c>
      <c r="P1601">
        <v>0.79200000000000004</v>
      </c>
      <c r="Q1601">
        <v>0</v>
      </c>
      <c r="R1601" t="s">
        <v>1268</v>
      </c>
    </row>
    <row r="1602" spans="1:18">
      <c r="A1602">
        <v>104</v>
      </c>
      <c r="B1602">
        <f>VLOOKUP(A1602,year_congress_lookup!$A$1:$B$10,2)</f>
        <v>1996</v>
      </c>
      <c r="C1602">
        <v>10421</v>
      </c>
      <c r="D1602" s="1" t="s">
        <v>1796</v>
      </c>
      <c r="E1602" t="s">
        <v>46</v>
      </c>
      <c r="F1602" t="str">
        <f>VLOOKUP(E1602&amp;"*",state_latlong_lookup!$A$1:$D$56,2,FALSE)</f>
        <v>IL</v>
      </c>
      <c r="G1602" t="str">
        <f>VLOOKUP(E1602&amp;"*",state_latlong_lookup!$A$1:$D$56,1,FALSE)</f>
        <v>ILLINOIS</v>
      </c>
      <c r="H1602" t="str">
        <f t="shared" si="49"/>
        <v>104_IL_09</v>
      </c>
      <c r="I1602">
        <f>IF(B1602=2012,IF(D1602="00",K1602,VLOOKUP(H1602,district_latlong_lookup!$A$1:$F$439,5,FALSE)),0)</f>
        <v>0</v>
      </c>
      <c r="J1602">
        <f>IF(B1602=2012,IF(D1602="00",L1602,VLOOKUP(H1602,district_latlong_lookup!$A$1:$F$439,6,FALSE)),0)</f>
        <v>0</v>
      </c>
      <c r="K1602">
        <f>VLOOKUP(E1602&amp;"*",state_latlong_lookup!$A$1:$D$56,3,FALSE)</f>
        <v>40.336300000000001</v>
      </c>
      <c r="L1602">
        <f>VLOOKUP(E1602&amp;"*",state_latlong_lookup!$A$1:$D$56,4,FALSE)</f>
        <v>-89.002200000000002</v>
      </c>
      <c r="M1602">
        <v>100</v>
      </c>
      <c r="N1602" t="str">
        <f t="shared" ref="N1602:N1665" si="50">IF(M1602=100,"Democrat",IF(M1602=200,"Republican",IF(M1602=328,"Independent")))</f>
        <v>Democrat</v>
      </c>
      <c r="O1602" t="s">
        <v>115</v>
      </c>
      <c r="P1602">
        <v>-0.56699999999999995</v>
      </c>
      <c r="Q1602">
        <v>2225000</v>
      </c>
    </row>
    <row r="1603" spans="1:18">
      <c r="A1603">
        <v>104</v>
      </c>
      <c r="B1603">
        <f>VLOOKUP(A1603,year_congress_lookup!$A$1:$B$10,2)</f>
        <v>1996</v>
      </c>
      <c r="C1603">
        <v>14677</v>
      </c>
      <c r="D1603" s="1" t="s">
        <v>1797</v>
      </c>
      <c r="E1603" t="s">
        <v>46</v>
      </c>
      <c r="F1603" t="str">
        <f>VLOOKUP(E1603&amp;"*",state_latlong_lookup!$A$1:$D$56,2,FALSE)</f>
        <v>IL</v>
      </c>
      <c r="G1603" t="str">
        <f>VLOOKUP(E1603&amp;"*",state_latlong_lookup!$A$1:$D$56,1,FALSE)</f>
        <v>ILLINOIS</v>
      </c>
      <c r="H1603" t="str">
        <f t="shared" ref="H1603:H1666" si="51">CONCATENATE(A1603,"_",F1603,"_",D1603)</f>
        <v>104_IL_10</v>
      </c>
      <c r="I1603">
        <f>IF(B1603=2012,IF(D1603="00",K1603,VLOOKUP(H1603,district_latlong_lookup!$A$1:$F$439,5,FALSE)),0)</f>
        <v>0</v>
      </c>
      <c r="J1603">
        <f>IF(B1603=2012,IF(D1603="00",L1603,VLOOKUP(H1603,district_latlong_lookup!$A$1:$F$439,6,FALSE)),0)</f>
        <v>0</v>
      </c>
      <c r="K1603">
        <f>VLOOKUP(E1603&amp;"*",state_latlong_lookup!$A$1:$D$56,3,FALSE)</f>
        <v>40.336300000000001</v>
      </c>
      <c r="L1603">
        <f>VLOOKUP(E1603&amp;"*",state_latlong_lookup!$A$1:$D$56,4,FALSE)</f>
        <v>-89.002200000000002</v>
      </c>
      <c r="M1603">
        <v>200</v>
      </c>
      <c r="N1603" t="str">
        <f t="shared" si="50"/>
        <v>Republican</v>
      </c>
      <c r="O1603" t="s">
        <v>60</v>
      </c>
      <c r="P1603">
        <v>0.23699999999999999</v>
      </c>
      <c r="Q1603">
        <v>0</v>
      </c>
      <c r="R1603" t="s">
        <v>1269</v>
      </c>
    </row>
    <row r="1604" spans="1:18">
      <c r="A1604">
        <v>104</v>
      </c>
      <c r="B1604">
        <f>VLOOKUP(A1604,year_congress_lookup!$A$1:$B$10,2)</f>
        <v>1996</v>
      </c>
      <c r="C1604">
        <v>29516</v>
      </c>
      <c r="D1604" s="1" t="s">
        <v>1798</v>
      </c>
      <c r="E1604" t="s">
        <v>46</v>
      </c>
      <c r="F1604" t="str">
        <f>VLOOKUP(E1604&amp;"*",state_latlong_lookup!$A$1:$D$56,2,FALSE)</f>
        <v>IL</v>
      </c>
      <c r="G1604" t="str">
        <f>VLOOKUP(E1604&amp;"*",state_latlong_lookup!$A$1:$D$56,1,FALSE)</f>
        <v>ILLINOIS</v>
      </c>
      <c r="H1604" t="str">
        <f t="shared" si="51"/>
        <v>104_IL_11</v>
      </c>
      <c r="I1604">
        <f>IF(B1604=2012,IF(D1604="00",K1604,VLOOKUP(H1604,district_latlong_lookup!$A$1:$F$439,5,FALSE)),0)</f>
        <v>0</v>
      </c>
      <c r="J1604">
        <f>IF(B1604=2012,IF(D1604="00",L1604,VLOOKUP(H1604,district_latlong_lookup!$A$1:$F$439,6,FALSE)),0)</f>
        <v>0</v>
      </c>
      <c r="K1604">
        <f>VLOOKUP(E1604&amp;"*",state_latlong_lookup!$A$1:$D$56,3,FALSE)</f>
        <v>40.336300000000001</v>
      </c>
      <c r="L1604">
        <f>VLOOKUP(E1604&amp;"*",state_latlong_lookup!$A$1:$D$56,4,FALSE)</f>
        <v>-89.002200000000002</v>
      </c>
      <c r="M1604">
        <v>200</v>
      </c>
      <c r="N1604" t="str">
        <f t="shared" si="50"/>
        <v>Republican</v>
      </c>
      <c r="O1604" t="s">
        <v>91</v>
      </c>
      <c r="P1604">
        <v>0.52</v>
      </c>
      <c r="Q1604">
        <v>1850000</v>
      </c>
      <c r="R1604" t="s">
        <v>1270</v>
      </c>
    </row>
    <row r="1605" spans="1:18">
      <c r="A1605">
        <v>104</v>
      </c>
      <c r="B1605">
        <f>VLOOKUP(A1605,year_congress_lookup!$A$1:$B$10,2)</f>
        <v>1996</v>
      </c>
      <c r="C1605">
        <v>15453</v>
      </c>
      <c r="D1605" s="1" t="s">
        <v>1799</v>
      </c>
      <c r="E1605" t="s">
        <v>46</v>
      </c>
      <c r="F1605" t="str">
        <f>VLOOKUP(E1605&amp;"*",state_latlong_lookup!$A$1:$D$56,2,FALSE)</f>
        <v>IL</v>
      </c>
      <c r="G1605" t="str">
        <f>VLOOKUP(E1605&amp;"*",state_latlong_lookup!$A$1:$D$56,1,FALSE)</f>
        <v>ILLINOIS</v>
      </c>
      <c r="H1605" t="str">
        <f t="shared" si="51"/>
        <v>104_IL_12</v>
      </c>
      <c r="I1605">
        <f>IF(B1605=2012,IF(D1605="00",K1605,VLOOKUP(H1605,district_latlong_lookup!$A$1:$F$439,5,FALSE)),0)</f>
        <v>0</v>
      </c>
      <c r="J1605">
        <f>IF(B1605=2012,IF(D1605="00",L1605,VLOOKUP(H1605,district_latlong_lookup!$A$1:$F$439,6,FALSE)),0)</f>
        <v>0</v>
      </c>
      <c r="K1605">
        <f>VLOOKUP(E1605&amp;"*",state_latlong_lookup!$A$1:$D$56,3,FALSE)</f>
        <v>40.336300000000001</v>
      </c>
      <c r="L1605">
        <f>VLOOKUP(E1605&amp;"*",state_latlong_lookup!$A$1:$D$56,4,FALSE)</f>
        <v>-89.002200000000002</v>
      </c>
      <c r="M1605">
        <v>100</v>
      </c>
      <c r="N1605" t="str">
        <f t="shared" si="50"/>
        <v>Democrat</v>
      </c>
      <c r="O1605" t="s">
        <v>518</v>
      </c>
      <c r="P1605">
        <v>-0.3</v>
      </c>
      <c r="Q1605">
        <v>0</v>
      </c>
      <c r="R1605" t="s">
        <v>1271</v>
      </c>
    </row>
    <row r="1606" spans="1:18">
      <c r="A1606">
        <v>104</v>
      </c>
      <c r="B1606">
        <f>VLOOKUP(A1606,year_congress_lookup!$A$1:$B$10,2)</f>
        <v>1996</v>
      </c>
      <c r="C1606">
        <v>15098</v>
      </c>
      <c r="D1606" s="1" t="s">
        <v>1800</v>
      </c>
      <c r="E1606" t="s">
        <v>46</v>
      </c>
      <c r="F1606" t="str">
        <f>VLOOKUP(E1606&amp;"*",state_latlong_lookup!$A$1:$D$56,2,FALSE)</f>
        <v>IL</v>
      </c>
      <c r="G1606" t="str">
        <f>VLOOKUP(E1606&amp;"*",state_latlong_lookup!$A$1:$D$56,1,FALSE)</f>
        <v>ILLINOIS</v>
      </c>
      <c r="H1606" t="str">
        <f t="shared" si="51"/>
        <v>104_IL_13</v>
      </c>
      <c r="I1606">
        <f>IF(B1606=2012,IF(D1606="00",K1606,VLOOKUP(H1606,district_latlong_lookup!$A$1:$F$439,5,FALSE)),0)</f>
        <v>0</v>
      </c>
      <c r="J1606">
        <f>IF(B1606=2012,IF(D1606="00",L1606,VLOOKUP(H1606,district_latlong_lookup!$A$1:$F$439,6,FALSE)),0)</f>
        <v>0</v>
      </c>
      <c r="K1606">
        <f>VLOOKUP(E1606&amp;"*",state_latlong_lookup!$A$1:$D$56,3,FALSE)</f>
        <v>40.336300000000001</v>
      </c>
      <c r="L1606">
        <f>VLOOKUP(E1606&amp;"*",state_latlong_lookup!$A$1:$D$56,4,FALSE)</f>
        <v>-89.002200000000002</v>
      </c>
      <c r="M1606">
        <v>200</v>
      </c>
      <c r="N1606" t="str">
        <f t="shared" si="50"/>
        <v>Republican</v>
      </c>
      <c r="O1606" t="s">
        <v>519</v>
      </c>
      <c r="P1606">
        <v>0.35599999999999998</v>
      </c>
      <c r="Q1606">
        <v>693000</v>
      </c>
      <c r="R1606" t="s">
        <v>1272</v>
      </c>
    </row>
    <row r="1607" spans="1:18">
      <c r="A1607">
        <v>104</v>
      </c>
      <c r="B1607">
        <f>VLOOKUP(A1607,year_congress_lookup!$A$1:$B$10,2)</f>
        <v>1996</v>
      </c>
      <c r="C1607">
        <v>15417</v>
      </c>
      <c r="D1607" s="1" t="s">
        <v>1801</v>
      </c>
      <c r="E1607" t="s">
        <v>46</v>
      </c>
      <c r="F1607" t="str">
        <f>VLOOKUP(E1607&amp;"*",state_latlong_lookup!$A$1:$D$56,2,FALSE)</f>
        <v>IL</v>
      </c>
      <c r="G1607" t="str">
        <f>VLOOKUP(E1607&amp;"*",state_latlong_lookup!$A$1:$D$56,1,FALSE)</f>
        <v>ILLINOIS</v>
      </c>
      <c r="H1607" t="str">
        <f t="shared" si="51"/>
        <v>104_IL_14</v>
      </c>
      <c r="I1607">
        <f>IF(B1607=2012,IF(D1607="00",K1607,VLOOKUP(H1607,district_latlong_lookup!$A$1:$F$439,5,FALSE)),0)</f>
        <v>0</v>
      </c>
      <c r="J1607">
        <f>IF(B1607=2012,IF(D1607="00",L1607,VLOOKUP(H1607,district_latlong_lookup!$A$1:$F$439,6,FALSE)),0)</f>
        <v>0</v>
      </c>
      <c r="K1607">
        <f>VLOOKUP(E1607&amp;"*",state_latlong_lookup!$A$1:$D$56,3,FALSE)</f>
        <v>40.336300000000001</v>
      </c>
      <c r="L1607">
        <f>VLOOKUP(E1607&amp;"*",state_latlong_lookup!$A$1:$D$56,4,FALSE)</f>
        <v>-89.002200000000002</v>
      </c>
      <c r="M1607">
        <v>200</v>
      </c>
      <c r="N1607" t="str">
        <f t="shared" si="50"/>
        <v>Republican</v>
      </c>
      <c r="O1607" t="s">
        <v>520</v>
      </c>
      <c r="P1607">
        <v>0.48</v>
      </c>
      <c r="Q1607">
        <v>2066000</v>
      </c>
    </row>
    <row r="1608" spans="1:18">
      <c r="A1608">
        <v>104</v>
      </c>
      <c r="B1608">
        <f>VLOOKUP(A1608,year_congress_lookup!$A$1:$B$10,2)</f>
        <v>1996</v>
      </c>
      <c r="C1608">
        <v>29115</v>
      </c>
      <c r="D1608" s="1" t="s">
        <v>1802</v>
      </c>
      <c r="E1608" t="s">
        <v>46</v>
      </c>
      <c r="F1608" t="str">
        <f>VLOOKUP(E1608&amp;"*",state_latlong_lookup!$A$1:$D$56,2,FALSE)</f>
        <v>IL</v>
      </c>
      <c r="G1608" t="str">
        <f>VLOOKUP(E1608&amp;"*",state_latlong_lookup!$A$1:$D$56,1,FALSE)</f>
        <v>ILLINOIS</v>
      </c>
      <c r="H1608" t="str">
        <f t="shared" si="51"/>
        <v>104_IL_15</v>
      </c>
      <c r="I1608">
        <f>IF(B1608=2012,IF(D1608="00",K1608,VLOOKUP(H1608,district_latlong_lookup!$A$1:$F$439,5,FALSE)),0)</f>
        <v>0</v>
      </c>
      <c r="J1608">
        <f>IF(B1608=2012,IF(D1608="00",L1608,VLOOKUP(H1608,district_latlong_lookup!$A$1:$F$439,6,FALSE)),0)</f>
        <v>0</v>
      </c>
      <c r="K1608">
        <f>VLOOKUP(E1608&amp;"*",state_latlong_lookup!$A$1:$D$56,3,FALSE)</f>
        <v>40.336300000000001</v>
      </c>
      <c r="L1608">
        <f>VLOOKUP(E1608&amp;"*",state_latlong_lookup!$A$1:$D$56,4,FALSE)</f>
        <v>-89.002200000000002</v>
      </c>
      <c r="M1608">
        <v>200</v>
      </c>
      <c r="N1608" t="str">
        <f t="shared" si="50"/>
        <v>Republican</v>
      </c>
      <c r="O1608" t="s">
        <v>57</v>
      </c>
      <c r="P1608">
        <v>0.39700000000000002</v>
      </c>
      <c r="Q1608">
        <v>1536000</v>
      </c>
      <c r="R1608" t="s">
        <v>1273</v>
      </c>
    </row>
    <row r="1609" spans="1:18">
      <c r="A1609">
        <v>104</v>
      </c>
      <c r="B1609">
        <f>VLOOKUP(A1609,year_congress_lookup!$A$1:$B$10,2)</f>
        <v>1996</v>
      </c>
      <c r="C1609">
        <v>29349</v>
      </c>
      <c r="D1609" s="1" t="s">
        <v>1803</v>
      </c>
      <c r="E1609" t="s">
        <v>46</v>
      </c>
      <c r="F1609" t="str">
        <f>VLOOKUP(E1609&amp;"*",state_latlong_lookup!$A$1:$D$56,2,FALSE)</f>
        <v>IL</v>
      </c>
      <c r="G1609" t="str">
        <f>VLOOKUP(E1609&amp;"*",state_latlong_lookup!$A$1:$D$56,1,FALSE)</f>
        <v>ILLINOIS</v>
      </c>
      <c r="H1609" t="str">
        <f t="shared" si="51"/>
        <v>104_IL_16</v>
      </c>
      <c r="I1609">
        <f>IF(B1609=2012,IF(D1609="00",K1609,VLOOKUP(H1609,district_latlong_lookup!$A$1:$F$439,5,FALSE)),0)</f>
        <v>0</v>
      </c>
      <c r="J1609">
        <f>IF(B1609=2012,IF(D1609="00",L1609,VLOOKUP(H1609,district_latlong_lookup!$A$1:$F$439,6,FALSE)),0)</f>
        <v>0</v>
      </c>
      <c r="K1609">
        <f>VLOOKUP(E1609&amp;"*",state_latlong_lookup!$A$1:$D$56,3,FALSE)</f>
        <v>40.336300000000001</v>
      </c>
      <c r="L1609">
        <f>VLOOKUP(E1609&amp;"*",state_latlong_lookup!$A$1:$D$56,4,FALSE)</f>
        <v>-89.002200000000002</v>
      </c>
      <c r="M1609">
        <v>200</v>
      </c>
      <c r="N1609" t="str">
        <f t="shared" si="50"/>
        <v>Republican</v>
      </c>
      <c r="O1609" t="s">
        <v>521</v>
      </c>
      <c r="P1609">
        <v>0.61199999999999999</v>
      </c>
      <c r="Q1609">
        <v>1160000</v>
      </c>
      <c r="R1609" t="s">
        <v>1274</v>
      </c>
    </row>
    <row r="1610" spans="1:18">
      <c r="A1610">
        <v>104</v>
      </c>
      <c r="B1610">
        <f>VLOOKUP(A1610,year_congress_lookup!$A$1:$B$10,2)</f>
        <v>1996</v>
      </c>
      <c r="C1610">
        <v>15023</v>
      </c>
      <c r="D1610" s="1" t="s">
        <v>1804</v>
      </c>
      <c r="E1610" t="s">
        <v>46</v>
      </c>
      <c r="F1610" t="str">
        <f>VLOOKUP(E1610&amp;"*",state_latlong_lookup!$A$1:$D$56,2,FALSE)</f>
        <v>IL</v>
      </c>
      <c r="G1610" t="str">
        <f>VLOOKUP(E1610&amp;"*",state_latlong_lookup!$A$1:$D$56,1,FALSE)</f>
        <v>ILLINOIS</v>
      </c>
      <c r="H1610" t="str">
        <f t="shared" si="51"/>
        <v>104_IL_17</v>
      </c>
      <c r="I1610">
        <f>IF(B1610=2012,IF(D1610="00",K1610,VLOOKUP(H1610,district_latlong_lookup!$A$1:$F$439,5,FALSE)),0)</f>
        <v>0</v>
      </c>
      <c r="J1610">
        <f>IF(B1610=2012,IF(D1610="00",L1610,VLOOKUP(H1610,district_latlong_lookup!$A$1:$F$439,6,FALSE)),0)</f>
        <v>0</v>
      </c>
      <c r="K1610">
        <f>VLOOKUP(E1610&amp;"*",state_latlong_lookup!$A$1:$D$56,3,FALSE)</f>
        <v>40.336300000000001</v>
      </c>
      <c r="L1610">
        <f>VLOOKUP(E1610&amp;"*",state_latlong_lookup!$A$1:$D$56,4,FALSE)</f>
        <v>-89.002200000000002</v>
      </c>
      <c r="M1610">
        <v>100</v>
      </c>
      <c r="N1610" t="str">
        <f t="shared" si="50"/>
        <v>Democrat</v>
      </c>
      <c r="O1610" t="s">
        <v>522</v>
      </c>
      <c r="P1610">
        <v>-0.44600000000000001</v>
      </c>
      <c r="Q1610">
        <v>2877000</v>
      </c>
      <c r="R1610" t="s">
        <v>1275</v>
      </c>
    </row>
    <row r="1611" spans="1:18">
      <c r="A1611">
        <v>104</v>
      </c>
      <c r="B1611">
        <f>VLOOKUP(A1611,year_congress_lookup!$A$1:$B$10,2)</f>
        <v>1996</v>
      </c>
      <c r="C1611">
        <v>29517</v>
      </c>
      <c r="D1611" s="1" t="s">
        <v>1805</v>
      </c>
      <c r="E1611" t="s">
        <v>46</v>
      </c>
      <c r="F1611" t="str">
        <f>VLOOKUP(E1611&amp;"*",state_latlong_lookup!$A$1:$D$56,2,FALSE)</f>
        <v>IL</v>
      </c>
      <c r="G1611" t="str">
        <f>VLOOKUP(E1611&amp;"*",state_latlong_lookup!$A$1:$D$56,1,FALSE)</f>
        <v>ILLINOIS</v>
      </c>
      <c r="H1611" t="str">
        <f t="shared" si="51"/>
        <v>104_IL_18</v>
      </c>
      <c r="I1611">
        <f>IF(B1611=2012,IF(D1611="00",K1611,VLOOKUP(H1611,district_latlong_lookup!$A$1:$F$439,5,FALSE)),0)</f>
        <v>0</v>
      </c>
      <c r="J1611">
        <f>IF(B1611=2012,IF(D1611="00",L1611,VLOOKUP(H1611,district_latlong_lookup!$A$1:$F$439,6,FALSE)),0)</f>
        <v>0</v>
      </c>
      <c r="K1611">
        <f>VLOOKUP(E1611&amp;"*",state_latlong_lookup!$A$1:$D$56,3,FALSE)</f>
        <v>40.336300000000001</v>
      </c>
      <c r="L1611">
        <f>VLOOKUP(E1611&amp;"*",state_latlong_lookup!$A$1:$D$56,4,FALSE)</f>
        <v>-89.002200000000002</v>
      </c>
      <c r="M1611">
        <v>200</v>
      </c>
      <c r="N1611" t="str">
        <f t="shared" si="50"/>
        <v>Republican</v>
      </c>
      <c r="O1611" t="s">
        <v>780</v>
      </c>
      <c r="P1611">
        <v>0.36299999999999999</v>
      </c>
      <c r="Q1611">
        <v>1334000</v>
      </c>
      <c r="R1611" t="s">
        <v>1276</v>
      </c>
    </row>
    <row r="1612" spans="1:18">
      <c r="A1612">
        <v>104</v>
      </c>
      <c r="B1612">
        <f>VLOOKUP(A1612,year_congress_lookup!$A$1:$B$10,2)</f>
        <v>1996</v>
      </c>
      <c r="C1612">
        <v>15620</v>
      </c>
      <c r="D1612" s="1" t="s">
        <v>1806</v>
      </c>
      <c r="E1612" t="s">
        <v>46</v>
      </c>
      <c r="F1612" t="str">
        <f>VLOOKUP(E1612&amp;"*",state_latlong_lookup!$A$1:$D$56,2,FALSE)</f>
        <v>IL</v>
      </c>
      <c r="G1612" t="str">
        <f>VLOOKUP(E1612&amp;"*",state_latlong_lookup!$A$1:$D$56,1,FALSE)</f>
        <v>ILLINOIS</v>
      </c>
      <c r="H1612" t="str">
        <f t="shared" si="51"/>
        <v>104_IL_19</v>
      </c>
      <c r="I1612">
        <f>IF(B1612=2012,IF(D1612="00",K1612,VLOOKUP(H1612,district_latlong_lookup!$A$1:$F$439,5,FALSE)),0)</f>
        <v>0</v>
      </c>
      <c r="J1612">
        <f>IF(B1612=2012,IF(D1612="00",L1612,VLOOKUP(H1612,district_latlong_lookup!$A$1:$F$439,6,FALSE)),0)</f>
        <v>0</v>
      </c>
      <c r="K1612">
        <f>VLOOKUP(E1612&amp;"*",state_latlong_lookup!$A$1:$D$56,3,FALSE)</f>
        <v>40.336300000000001</v>
      </c>
      <c r="L1612">
        <f>VLOOKUP(E1612&amp;"*",state_latlong_lookup!$A$1:$D$56,4,FALSE)</f>
        <v>-89.002200000000002</v>
      </c>
      <c r="M1612">
        <v>100</v>
      </c>
      <c r="N1612" t="str">
        <f t="shared" si="50"/>
        <v>Democrat</v>
      </c>
      <c r="O1612" t="s">
        <v>524</v>
      </c>
      <c r="P1612">
        <v>-0.23400000000000001</v>
      </c>
      <c r="Q1612">
        <v>2777000</v>
      </c>
    </row>
    <row r="1613" spans="1:18">
      <c r="A1613">
        <v>104</v>
      </c>
      <c r="B1613">
        <f>VLOOKUP(A1613,year_congress_lookup!$A$1:$B$10,2)</f>
        <v>1996</v>
      </c>
      <c r="C1613">
        <v>15021</v>
      </c>
      <c r="D1613" s="1" t="s">
        <v>1807</v>
      </c>
      <c r="E1613" t="s">
        <v>46</v>
      </c>
      <c r="F1613" t="str">
        <f>VLOOKUP(E1613&amp;"*",state_latlong_lookup!$A$1:$D$56,2,FALSE)</f>
        <v>IL</v>
      </c>
      <c r="G1613" t="str">
        <f>VLOOKUP(E1613&amp;"*",state_latlong_lookup!$A$1:$D$56,1,FALSE)</f>
        <v>ILLINOIS</v>
      </c>
      <c r="H1613" t="str">
        <f t="shared" si="51"/>
        <v>104_IL_20</v>
      </c>
      <c r="I1613">
        <f>IF(B1613=2012,IF(D1613="00",K1613,VLOOKUP(H1613,district_latlong_lookup!$A$1:$F$439,5,FALSE)),0)</f>
        <v>0</v>
      </c>
      <c r="J1613">
        <f>IF(B1613=2012,IF(D1613="00",L1613,VLOOKUP(H1613,district_latlong_lookup!$A$1:$F$439,6,FALSE)),0)</f>
        <v>0</v>
      </c>
      <c r="K1613">
        <f>VLOOKUP(E1613&amp;"*",state_latlong_lookup!$A$1:$D$56,3,FALSE)</f>
        <v>40.336300000000001</v>
      </c>
      <c r="L1613">
        <f>VLOOKUP(E1613&amp;"*",state_latlong_lookup!$A$1:$D$56,4,FALSE)</f>
        <v>-89.002200000000002</v>
      </c>
      <c r="M1613">
        <v>100</v>
      </c>
      <c r="N1613" t="str">
        <f t="shared" si="50"/>
        <v>Democrat</v>
      </c>
      <c r="O1613" t="s">
        <v>316</v>
      </c>
      <c r="P1613">
        <v>-0.42299999999999999</v>
      </c>
      <c r="Q1613">
        <v>0</v>
      </c>
      <c r="R1613" t="s">
        <v>1277</v>
      </c>
    </row>
    <row r="1614" spans="1:18">
      <c r="A1614">
        <v>104</v>
      </c>
      <c r="B1614">
        <f>VLOOKUP(A1614,year_congress_lookup!$A$1:$B$10,2)</f>
        <v>1996</v>
      </c>
      <c r="C1614">
        <v>15124</v>
      </c>
      <c r="D1614" s="1" t="s">
        <v>1787</v>
      </c>
      <c r="E1614" t="s">
        <v>45</v>
      </c>
      <c r="F1614" t="str">
        <f>VLOOKUP(E1614&amp;"*",state_latlong_lookup!$A$1:$D$56,2,FALSE)</f>
        <v>IN</v>
      </c>
      <c r="G1614" t="str">
        <f>VLOOKUP(E1614&amp;"*",state_latlong_lookup!$A$1:$D$56,1,FALSE)</f>
        <v>INDIANA</v>
      </c>
      <c r="H1614" t="str">
        <f t="shared" si="51"/>
        <v>104_IN_01</v>
      </c>
      <c r="I1614">
        <f>IF(B1614=2012,IF(D1614="00",K1614,VLOOKUP(H1614,district_latlong_lookup!$A$1:$F$439,5,FALSE)),0)</f>
        <v>0</v>
      </c>
      <c r="J1614">
        <f>IF(B1614=2012,IF(D1614="00",L1614,VLOOKUP(H1614,district_latlong_lookup!$A$1:$F$439,6,FALSE)),0)</f>
        <v>0</v>
      </c>
      <c r="K1614">
        <f>VLOOKUP(E1614&amp;"*",state_latlong_lookup!$A$1:$D$56,3,FALSE)</f>
        <v>39.864699999999999</v>
      </c>
      <c r="L1614">
        <f>VLOOKUP(E1614&amp;"*",state_latlong_lookup!$A$1:$D$56,4,FALSE)</f>
        <v>-86.260400000000004</v>
      </c>
      <c r="M1614">
        <v>100</v>
      </c>
      <c r="N1614" t="str">
        <f t="shared" si="50"/>
        <v>Democrat</v>
      </c>
      <c r="O1614" t="s">
        <v>525</v>
      </c>
      <c r="P1614">
        <v>-0.40200000000000002</v>
      </c>
      <c r="Q1614">
        <v>15090000</v>
      </c>
      <c r="R1614" t="s">
        <v>1278</v>
      </c>
    </row>
    <row r="1615" spans="1:18">
      <c r="A1615">
        <v>104</v>
      </c>
      <c r="B1615">
        <f>VLOOKUP(A1615,year_congress_lookup!$A$1:$B$10,2)</f>
        <v>1996</v>
      </c>
      <c r="C1615">
        <v>29518</v>
      </c>
      <c r="D1615" s="1" t="s">
        <v>1788</v>
      </c>
      <c r="E1615" t="s">
        <v>45</v>
      </c>
      <c r="F1615" t="str">
        <f>VLOOKUP(E1615&amp;"*",state_latlong_lookup!$A$1:$D$56,2,FALSE)</f>
        <v>IN</v>
      </c>
      <c r="G1615" t="str">
        <f>VLOOKUP(E1615&amp;"*",state_latlong_lookup!$A$1:$D$56,1,FALSE)</f>
        <v>INDIANA</v>
      </c>
      <c r="H1615" t="str">
        <f t="shared" si="51"/>
        <v>104_IN_02</v>
      </c>
      <c r="I1615">
        <f>IF(B1615=2012,IF(D1615="00",K1615,VLOOKUP(H1615,district_latlong_lookup!$A$1:$F$439,5,FALSE)),0)</f>
        <v>0</v>
      </c>
      <c r="J1615">
        <f>IF(B1615=2012,IF(D1615="00",L1615,VLOOKUP(H1615,district_latlong_lookup!$A$1:$F$439,6,FALSE)),0)</f>
        <v>0</v>
      </c>
      <c r="K1615">
        <f>VLOOKUP(E1615&amp;"*",state_latlong_lookup!$A$1:$D$56,3,FALSE)</f>
        <v>39.864699999999999</v>
      </c>
      <c r="L1615">
        <f>VLOOKUP(E1615&amp;"*",state_latlong_lookup!$A$1:$D$56,4,FALSE)</f>
        <v>-86.260400000000004</v>
      </c>
      <c r="M1615">
        <v>200</v>
      </c>
      <c r="N1615" t="str">
        <f t="shared" si="50"/>
        <v>Republican</v>
      </c>
      <c r="O1615" t="s">
        <v>781</v>
      </c>
      <c r="P1615">
        <v>0.67400000000000004</v>
      </c>
      <c r="Q1615">
        <v>2725000</v>
      </c>
      <c r="R1615" t="s">
        <v>1279</v>
      </c>
    </row>
    <row r="1616" spans="1:18">
      <c r="A1616">
        <v>104</v>
      </c>
      <c r="B1616">
        <f>VLOOKUP(A1616,year_congress_lookup!$A$1:$B$10,2)</f>
        <v>1996</v>
      </c>
      <c r="C1616">
        <v>29117</v>
      </c>
      <c r="D1616" s="1" t="s">
        <v>1789</v>
      </c>
      <c r="E1616" t="s">
        <v>45</v>
      </c>
      <c r="F1616" t="str">
        <f>VLOOKUP(E1616&amp;"*",state_latlong_lookup!$A$1:$D$56,2,FALSE)</f>
        <v>IN</v>
      </c>
      <c r="G1616" t="str">
        <f>VLOOKUP(E1616&amp;"*",state_latlong_lookup!$A$1:$D$56,1,FALSE)</f>
        <v>INDIANA</v>
      </c>
      <c r="H1616" t="str">
        <f t="shared" si="51"/>
        <v>104_IN_03</v>
      </c>
      <c r="I1616">
        <f>IF(B1616=2012,IF(D1616="00",K1616,VLOOKUP(H1616,district_latlong_lookup!$A$1:$F$439,5,FALSE)),0)</f>
        <v>0</v>
      </c>
      <c r="J1616">
        <f>IF(B1616=2012,IF(D1616="00",L1616,VLOOKUP(H1616,district_latlong_lookup!$A$1:$F$439,6,FALSE)),0)</f>
        <v>0</v>
      </c>
      <c r="K1616">
        <f>VLOOKUP(E1616&amp;"*",state_latlong_lookup!$A$1:$D$56,3,FALSE)</f>
        <v>39.864699999999999</v>
      </c>
      <c r="L1616">
        <f>VLOOKUP(E1616&amp;"*",state_latlong_lookup!$A$1:$D$56,4,FALSE)</f>
        <v>-86.260400000000004</v>
      </c>
      <c r="M1616">
        <v>100</v>
      </c>
      <c r="N1616" t="str">
        <f t="shared" si="50"/>
        <v>Democrat</v>
      </c>
      <c r="O1616" t="s">
        <v>527</v>
      </c>
      <c r="P1616">
        <v>-0.15</v>
      </c>
      <c r="Q1616">
        <v>25895000</v>
      </c>
      <c r="R1616" t="s">
        <v>1280</v>
      </c>
    </row>
    <row r="1617" spans="1:18">
      <c r="A1617">
        <v>104</v>
      </c>
      <c r="B1617">
        <f>VLOOKUP(A1617,year_congress_lookup!$A$1:$B$10,2)</f>
        <v>1996</v>
      </c>
      <c r="C1617">
        <v>29519</v>
      </c>
      <c r="D1617" s="1" t="s">
        <v>1790</v>
      </c>
      <c r="E1617" t="s">
        <v>45</v>
      </c>
      <c r="F1617" t="str">
        <f>VLOOKUP(E1617&amp;"*",state_latlong_lookup!$A$1:$D$56,2,FALSE)</f>
        <v>IN</v>
      </c>
      <c r="G1617" t="str">
        <f>VLOOKUP(E1617&amp;"*",state_latlong_lookup!$A$1:$D$56,1,FALSE)</f>
        <v>INDIANA</v>
      </c>
      <c r="H1617" t="str">
        <f t="shared" si="51"/>
        <v>104_IN_04</v>
      </c>
      <c r="I1617">
        <f>IF(B1617=2012,IF(D1617="00",K1617,VLOOKUP(H1617,district_latlong_lookup!$A$1:$F$439,5,FALSE)),0)</f>
        <v>0</v>
      </c>
      <c r="J1617">
        <f>IF(B1617=2012,IF(D1617="00",L1617,VLOOKUP(H1617,district_latlong_lookup!$A$1:$F$439,6,FALSE)),0)</f>
        <v>0</v>
      </c>
      <c r="K1617">
        <f>VLOOKUP(E1617&amp;"*",state_latlong_lookup!$A$1:$D$56,3,FALSE)</f>
        <v>39.864699999999999</v>
      </c>
      <c r="L1617">
        <f>VLOOKUP(E1617&amp;"*",state_latlong_lookup!$A$1:$D$56,4,FALSE)</f>
        <v>-86.260400000000004</v>
      </c>
      <c r="M1617">
        <v>200</v>
      </c>
      <c r="N1617" t="str">
        <f t="shared" si="50"/>
        <v>Republican</v>
      </c>
      <c r="O1617" t="s">
        <v>782</v>
      </c>
      <c r="P1617">
        <v>0.64700000000000002</v>
      </c>
      <c r="Q1617">
        <v>1047000</v>
      </c>
    </row>
    <row r="1618" spans="1:18">
      <c r="A1618">
        <v>104</v>
      </c>
      <c r="B1618">
        <f>VLOOKUP(A1618,year_congress_lookup!$A$1:$B$10,2)</f>
        <v>1996</v>
      </c>
      <c r="C1618">
        <v>29350</v>
      </c>
      <c r="D1618" s="1" t="s">
        <v>1791</v>
      </c>
      <c r="E1618" t="s">
        <v>45</v>
      </c>
      <c r="F1618" t="str">
        <f>VLOOKUP(E1618&amp;"*",state_latlong_lookup!$A$1:$D$56,2,FALSE)</f>
        <v>IN</v>
      </c>
      <c r="G1618" t="str">
        <f>VLOOKUP(E1618&amp;"*",state_latlong_lookup!$A$1:$D$56,1,FALSE)</f>
        <v>INDIANA</v>
      </c>
      <c r="H1618" t="str">
        <f t="shared" si="51"/>
        <v>104_IN_05</v>
      </c>
      <c r="I1618">
        <f>IF(B1618=2012,IF(D1618="00",K1618,VLOOKUP(H1618,district_latlong_lookup!$A$1:$F$439,5,FALSE)),0)</f>
        <v>0</v>
      </c>
      <c r="J1618">
        <f>IF(B1618=2012,IF(D1618="00",L1618,VLOOKUP(H1618,district_latlong_lookup!$A$1:$F$439,6,FALSE)),0)</f>
        <v>0</v>
      </c>
      <c r="K1618">
        <f>VLOOKUP(E1618&amp;"*",state_latlong_lookup!$A$1:$D$56,3,FALSE)</f>
        <v>39.864699999999999</v>
      </c>
      <c r="L1618">
        <f>VLOOKUP(E1618&amp;"*",state_latlong_lookup!$A$1:$D$56,4,FALSE)</f>
        <v>-86.260400000000004</v>
      </c>
      <c r="M1618">
        <v>200</v>
      </c>
      <c r="N1618" t="str">
        <f t="shared" si="50"/>
        <v>Republican</v>
      </c>
      <c r="O1618" t="s">
        <v>528</v>
      </c>
      <c r="P1618">
        <v>0.50700000000000001</v>
      </c>
      <c r="Q1618">
        <v>0</v>
      </c>
    </row>
    <row r="1619" spans="1:18">
      <c r="A1619">
        <v>104</v>
      </c>
      <c r="B1619">
        <f>VLOOKUP(A1619,year_congress_lookup!$A$1:$B$10,2)</f>
        <v>1996</v>
      </c>
      <c r="C1619">
        <v>15014</v>
      </c>
      <c r="D1619" s="1" t="s">
        <v>1792</v>
      </c>
      <c r="E1619" t="s">
        <v>45</v>
      </c>
      <c r="F1619" t="str">
        <f>VLOOKUP(E1619&amp;"*",state_latlong_lookup!$A$1:$D$56,2,FALSE)</f>
        <v>IN</v>
      </c>
      <c r="G1619" t="str">
        <f>VLOOKUP(E1619&amp;"*",state_latlong_lookup!$A$1:$D$56,1,FALSE)</f>
        <v>INDIANA</v>
      </c>
      <c r="H1619" t="str">
        <f t="shared" si="51"/>
        <v>104_IN_06</v>
      </c>
      <c r="I1619">
        <f>IF(B1619=2012,IF(D1619="00",K1619,VLOOKUP(H1619,district_latlong_lookup!$A$1:$F$439,5,FALSE)),0)</f>
        <v>0</v>
      </c>
      <c r="J1619">
        <f>IF(B1619=2012,IF(D1619="00",L1619,VLOOKUP(H1619,district_latlong_lookup!$A$1:$F$439,6,FALSE)),0)</f>
        <v>0</v>
      </c>
      <c r="K1619">
        <f>VLOOKUP(E1619&amp;"*",state_latlong_lookup!$A$1:$D$56,3,FALSE)</f>
        <v>39.864699999999999</v>
      </c>
      <c r="L1619">
        <f>VLOOKUP(E1619&amp;"*",state_latlong_lookup!$A$1:$D$56,4,FALSE)</f>
        <v>-86.260400000000004</v>
      </c>
      <c r="M1619">
        <v>200</v>
      </c>
      <c r="N1619" t="str">
        <f t="shared" si="50"/>
        <v>Republican</v>
      </c>
      <c r="O1619" t="s">
        <v>179</v>
      </c>
      <c r="P1619">
        <v>0.67</v>
      </c>
      <c r="Q1619">
        <v>0</v>
      </c>
      <c r="R1619" t="s">
        <v>1281</v>
      </c>
    </row>
    <row r="1620" spans="1:18">
      <c r="A1620">
        <v>104</v>
      </c>
      <c r="B1620">
        <f>VLOOKUP(A1620,year_congress_lookup!$A$1:$B$10,2)</f>
        <v>1996</v>
      </c>
      <c r="C1620">
        <v>11036</v>
      </c>
      <c r="D1620" s="1" t="s">
        <v>1793</v>
      </c>
      <c r="E1620" t="s">
        <v>45</v>
      </c>
      <c r="F1620" t="str">
        <f>VLOOKUP(E1620&amp;"*",state_latlong_lookup!$A$1:$D$56,2,FALSE)</f>
        <v>IN</v>
      </c>
      <c r="G1620" t="str">
        <f>VLOOKUP(E1620&amp;"*",state_latlong_lookup!$A$1:$D$56,1,FALSE)</f>
        <v>INDIANA</v>
      </c>
      <c r="H1620" t="str">
        <f t="shared" si="51"/>
        <v>104_IN_07</v>
      </c>
      <c r="I1620">
        <f>IF(B1620=2012,IF(D1620="00",K1620,VLOOKUP(H1620,district_latlong_lookup!$A$1:$F$439,5,FALSE)),0)</f>
        <v>0</v>
      </c>
      <c r="J1620">
        <f>IF(B1620=2012,IF(D1620="00",L1620,VLOOKUP(H1620,district_latlong_lookup!$A$1:$F$439,6,FALSE)),0)</f>
        <v>0</v>
      </c>
      <c r="K1620">
        <f>VLOOKUP(E1620&amp;"*",state_latlong_lookup!$A$1:$D$56,3,FALSE)</f>
        <v>39.864699999999999</v>
      </c>
      <c r="L1620">
        <f>VLOOKUP(E1620&amp;"*",state_latlong_lookup!$A$1:$D$56,4,FALSE)</f>
        <v>-86.260400000000004</v>
      </c>
      <c r="M1620">
        <v>200</v>
      </c>
      <c r="N1620" t="str">
        <f t="shared" si="50"/>
        <v>Republican</v>
      </c>
      <c r="O1620" t="s">
        <v>160</v>
      </c>
      <c r="P1620">
        <v>0.247</v>
      </c>
      <c r="Q1620">
        <v>1511000</v>
      </c>
      <c r="R1620" t="s">
        <v>1281</v>
      </c>
    </row>
    <row r="1621" spans="1:18">
      <c r="A1621">
        <v>104</v>
      </c>
      <c r="B1621">
        <f>VLOOKUP(A1621,year_congress_lookup!$A$1:$B$10,2)</f>
        <v>1996</v>
      </c>
      <c r="C1621">
        <v>29520</v>
      </c>
      <c r="D1621" s="1" t="s">
        <v>1795</v>
      </c>
      <c r="E1621" t="s">
        <v>45</v>
      </c>
      <c r="F1621" t="str">
        <f>VLOOKUP(E1621&amp;"*",state_latlong_lookup!$A$1:$D$56,2,FALSE)</f>
        <v>IN</v>
      </c>
      <c r="G1621" t="str">
        <f>VLOOKUP(E1621&amp;"*",state_latlong_lookup!$A$1:$D$56,1,FALSE)</f>
        <v>INDIANA</v>
      </c>
      <c r="H1621" t="str">
        <f t="shared" si="51"/>
        <v>104_IN_08</v>
      </c>
      <c r="I1621">
        <f>IF(B1621=2012,IF(D1621="00",K1621,VLOOKUP(H1621,district_latlong_lookup!$A$1:$F$439,5,FALSE)),0)</f>
        <v>0</v>
      </c>
      <c r="J1621">
        <f>IF(B1621=2012,IF(D1621="00",L1621,VLOOKUP(H1621,district_latlong_lookup!$A$1:$F$439,6,FALSE)),0)</f>
        <v>0</v>
      </c>
      <c r="K1621">
        <f>VLOOKUP(E1621&amp;"*",state_latlong_lookup!$A$1:$D$56,3,FALSE)</f>
        <v>39.864699999999999</v>
      </c>
      <c r="L1621">
        <f>VLOOKUP(E1621&amp;"*",state_latlong_lookup!$A$1:$D$56,4,FALSE)</f>
        <v>-86.260400000000004</v>
      </c>
      <c r="M1621">
        <v>200</v>
      </c>
      <c r="N1621" t="str">
        <f t="shared" si="50"/>
        <v>Republican</v>
      </c>
      <c r="O1621" t="s">
        <v>783</v>
      </c>
      <c r="P1621">
        <v>0.82</v>
      </c>
      <c r="Q1621">
        <v>1315000</v>
      </c>
      <c r="R1621" t="s">
        <v>1282</v>
      </c>
    </row>
    <row r="1622" spans="1:18">
      <c r="A1622">
        <v>104</v>
      </c>
      <c r="B1622">
        <f>VLOOKUP(A1622,year_congress_lookup!$A$1:$B$10,2)</f>
        <v>1996</v>
      </c>
      <c r="C1622">
        <v>10732</v>
      </c>
      <c r="D1622" s="1" t="s">
        <v>1796</v>
      </c>
      <c r="E1622" t="s">
        <v>45</v>
      </c>
      <c r="F1622" t="str">
        <f>VLOOKUP(E1622&amp;"*",state_latlong_lookup!$A$1:$D$56,2,FALSE)</f>
        <v>IN</v>
      </c>
      <c r="G1622" t="str">
        <f>VLOOKUP(E1622&amp;"*",state_latlong_lookup!$A$1:$D$56,1,FALSE)</f>
        <v>INDIANA</v>
      </c>
      <c r="H1622" t="str">
        <f t="shared" si="51"/>
        <v>104_IN_09</v>
      </c>
      <c r="I1622">
        <f>IF(B1622=2012,IF(D1622="00",K1622,VLOOKUP(H1622,district_latlong_lookup!$A$1:$F$439,5,FALSE)),0)</f>
        <v>0</v>
      </c>
      <c r="J1622">
        <f>IF(B1622=2012,IF(D1622="00",L1622,VLOOKUP(H1622,district_latlong_lookup!$A$1:$F$439,6,FALSE)),0)</f>
        <v>0</v>
      </c>
      <c r="K1622">
        <f>VLOOKUP(E1622&amp;"*",state_latlong_lookup!$A$1:$D$56,3,FALSE)</f>
        <v>39.864699999999999</v>
      </c>
      <c r="L1622">
        <f>VLOOKUP(E1622&amp;"*",state_latlong_lookup!$A$1:$D$56,4,FALSE)</f>
        <v>-86.260400000000004</v>
      </c>
      <c r="M1622">
        <v>100</v>
      </c>
      <c r="N1622" t="str">
        <f t="shared" si="50"/>
        <v>Democrat</v>
      </c>
      <c r="O1622" t="s">
        <v>121</v>
      </c>
      <c r="P1622">
        <v>-0.16</v>
      </c>
      <c r="Q1622">
        <v>1361000</v>
      </c>
      <c r="R1622" t="s">
        <v>1283</v>
      </c>
    </row>
    <row r="1623" spans="1:18">
      <c r="A1623">
        <v>104</v>
      </c>
      <c r="B1623">
        <f>VLOOKUP(A1623,year_congress_lookup!$A$1:$B$10,2)</f>
        <v>1996</v>
      </c>
      <c r="C1623">
        <v>10742</v>
      </c>
      <c r="D1623" s="1" t="s">
        <v>1797</v>
      </c>
      <c r="E1623" t="s">
        <v>45</v>
      </c>
      <c r="F1623" t="str">
        <f>VLOOKUP(E1623&amp;"*",state_latlong_lookup!$A$1:$D$56,2,FALSE)</f>
        <v>IN</v>
      </c>
      <c r="G1623" t="str">
        <f>VLOOKUP(E1623&amp;"*",state_latlong_lookup!$A$1:$D$56,1,FALSE)</f>
        <v>INDIANA</v>
      </c>
      <c r="H1623" t="str">
        <f t="shared" si="51"/>
        <v>104_IN_10</v>
      </c>
      <c r="I1623">
        <f>IF(B1623=2012,IF(D1623="00",K1623,VLOOKUP(H1623,district_latlong_lookup!$A$1:$F$439,5,FALSE)),0)</f>
        <v>0</v>
      </c>
      <c r="J1623">
        <f>IF(B1623=2012,IF(D1623="00",L1623,VLOOKUP(H1623,district_latlong_lookup!$A$1:$F$439,6,FALSE)),0)</f>
        <v>0</v>
      </c>
      <c r="K1623">
        <f>VLOOKUP(E1623&amp;"*",state_latlong_lookup!$A$1:$D$56,3,FALSE)</f>
        <v>39.864699999999999</v>
      </c>
      <c r="L1623">
        <f>VLOOKUP(E1623&amp;"*",state_latlong_lookup!$A$1:$D$56,4,FALSE)</f>
        <v>-86.260400000000004</v>
      </c>
      <c r="M1623">
        <v>100</v>
      </c>
      <c r="N1623" t="str">
        <f t="shared" si="50"/>
        <v>Democrat</v>
      </c>
      <c r="O1623" t="s">
        <v>530</v>
      </c>
      <c r="P1623">
        <v>-9.4E-2</v>
      </c>
      <c r="Q1623">
        <v>1636000</v>
      </c>
    </row>
    <row r="1624" spans="1:18">
      <c r="A1624">
        <v>104</v>
      </c>
      <c r="B1624">
        <f>VLOOKUP(A1624,year_congress_lookup!$A$1:$B$10,2)</f>
        <v>1996</v>
      </c>
      <c r="C1624">
        <v>14432</v>
      </c>
      <c r="D1624" s="1" t="s">
        <v>1787</v>
      </c>
      <c r="E1624" t="s">
        <v>84</v>
      </c>
      <c r="F1624" t="str">
        <f>VLOOKUP(E1624&amp;"*",state_latlong_lookup!$A$1:$D$56,2,FALSE)</f>
        <v>IA</v>
      </c>
      <c r="G1624" t="str">
        <f>VLOOKUP(E1624&amp;"*",state_latlong_lookup!$A$1:$D$56,1,FALSE)</f>
        <v>IOWA</v>
      </c>
      <c r="H1624" t="str">
        <f t="shared" si="51"/>
        <v>104_IA_01</v>
      </c>
      <c r="I1624">
        <f>IF(B1624=2012,IF(D1624="00",K1624,VLOOKUP(H1624,district_latlong_lookup!$A$1:$F$439,5,FALSE)),0)</f>
        <v>0</v>
      </c>
      <c r="J1624">
        <f>IF(B1624=2012,IF(D1624="00",L1624,VLOOKUP(H1624,district_latlong_lookup!$A$1:$F$439,6,FALSE)),0)</f>
        <v>0</v>
      </c>
      <c r="K1624">
        <f>VLOOKUP(E1624&amp;"*",state_latlong_lookup!$A$1:$D$56,3,FALSE)</f>
        <v>42.004600000000003</v>
      </c>
      <c r="L1624">
        <f>VLOOKUP(E1624&amp;"*",state_latlong_lookup!$A$1:$D$56,4,FALSE)</f>
        <v>-93.213999999999999</v>
      </c>
      <c r="M1624">
        <v>200</v>
      </c>
      <c r="N1624" t="str">
        <f t="shared" si="50"/>
        <v>Republican</v>
      </c>
      <c r="O1624" t="s">
        <v>531</v>
      </c>
      <c r="P1624">
        <v>0.17100000000000001</v>
      </c>
      <c r="Q1624">
        <v>1401000</v>
      </c>
      <c r="R1624" t="s">
        <v>1284</v>
      </c>
    </row>
    <row r="1625" spans="1:18">
      <c r="A1625">
        <v>104</v>
      </c>
      <c r="B1625">
        <f>VLOOKUP(A1625,year_congress_lookup!$A$1:$B$10,2)</f>
        <v>1996</v>
      </c>
      <c r="C1625">
        <v>29118</v>
      </c>
      <c r="D1625" s="1" t="s">
        <v>1788</v>
      </c>
      <c r="E1625" t="s">
        <v>84</v>
      </c>
      <c r="F1625" t="str">
        <f>VLOOKUP(E1625&amp;"*",state_latlong_lookup!$A$1:$D$56,2,FALSE)</f>
        <v>IA</v>
      </c>
      <c r="G1625" t="str">
        <f>VLOOKUP(E1625&amp;"*",state_latlong_lookup!$A$1:$D$56,1,FALSE)</f>
        <v>IOWA</v>
      </c>
      <c r="H1625" t="str">
        <f t="shared" si="51"/>
        <v>104_IA_02</v>
      </c>
      <c r="I1625">
        <f>IF(B1625=2012,IF(D1625="00",K1625,VLOOKUP(H1625,district_latlong_lookup!$A$1:$F$439,5,FALSE)),0)</f>
        <v>0</v>
      </c>
      <c r="J1625">
        <f>IF(B1625=2012,IF(D1625="00",L1625,VLOOKUP(H1625,district_latlong_lookup!$A$1:$F$439,6,FALSE)),0)</f>
        <v>0</v>
      </c>
      <c r="K1625">
        <f>VLOOKUP(E1625&amp;"*",state_latlong_lookup!$A$1:$D$56,3,FALSE)</f>
        <v>42.004600000000003</v>
      </c>
      <c r="L1625">
        <f>VLOOKUP(E1625&amp;"*",state_latlong_lookup!$A$1:$D$56,4,FALSE)</f>
        <v>-93.213999999999999</v>
      </c>
      <c r="M1625">
        <v>200</v>
      </c>
      <c r="N1625" t="str">
        <f t="shared" si="50"/>
        <v>Republican</v>
      </c>
      <c r="O1625" t="s">
        <v>532</v>
      </c>
      <c r="P1625">
        <v>0.49399999999999999</v>
      </c>
      <c r="Q1625">
        <v>0</v>
      </c>
      <c r="R1625" t="s">
        <v>1285</v>
      </c>
    </row>
    <row r="1626" spans="1:18">
      <c r="A1626">
        <v>104</v>
      </c>
      <c r="B1626">
        <f>VLOOKUP(A1626,year_congress_lookup!$A$1:$B$10,2)</f>
        <v>1996</v>
      </c>
      <c r="C1626">
        <v>15106</v>
      </c>
      <c r="D1626" s="1" t="s">
        <v>1789</v>
      </c>
      <c r="E1626" t="s">
        <v>84</v>
      </c>
      <c r="F1626" t="str">
        <f>VLOOKUP(E1626&amp;"*",state_latlong_lookup!$A$1:$D$56,2,FALSE)</f>
        <v>IA</v>
      </c>
      <c r="G1626" t="str">
        <f>VLOOKUP(E1626&amp;"*",state_latlong_lookup!$A$1:$D$56,1,FALSE)</f>
        <v>IOWA</v>
      </c>
      <c r="H1626" t="str">
        <f t="shared" si="51"/>
        <v>104_IA_03</v>
      </c>
      <c r="I1626">
        <f>IF(B1626=2012,IF(D1626="00",K1626,VLOOKUP(H1626,district_latlong_lookup!$A$1:$F$439,5,FALSE)),0)</f>
        <v>0</v>
      </c>
      <c r="J1626">
        <f>IF(B1626=2012,IF(D1626="00",L1626,VLOOKUP(H1626,district_latlong_lookup!$A$1:$F$439,6,FALSE)),0)</f>
        <v>0</v>
      </c>
      <c r="K1626">
        <f>VLOOKUP(E1626&amp;"*",state_latlong_lookup!$A$1:$D$56,3,FALSE)</f>
        <v>42.004600000000003</v>
      </c>
      <c r="L1626">
        <f>VLOOKUP(E1626&amp;"*",state_latlong_lookup!$A$1:$D$56,4,FALSE)</f>
        <v>-93.213999999999999</v>
      </c>
      <c r="M1626">
        <v>200</v>
      </c>
      <c r="N1626" t="str">
        <f t="shared" si="50"/>
        <v>Republican</v>
      </c>
      <c r="O1626" t="s">
        <v>533</v>
      </c>
      <c r="P1626">
        <v>0.40100000000000002</v>
      </c>
      <c r="Q1626">
        <v>5622000</v>
      </c>
      <c r="R1626" t="s">
        <v>1286</v>
      </c>
    </row>
    <row r="1627" spans="1:18">
      <c r="A1627">
        <v>104</v>
      </c>
      <c r="B1627">
        <f>VLOOKUP(A1627,year_congress_lookup!$A$1:$B$10,2)</f>
        <v>1996</v>
      </c>
      <c r="C1627">
        <v>29521</v>
      </c>
      <c r="D1627" s="1" t="s">
        <v>1790</v>
      </c>
      <c r="E1627" t="s">
        <v>84</v>
      </c>
      <c r="F1627" t="str">
        <f>VLOOKUP(E1627&amp;"*",state_latlong_lookup!$A$1:$D$56,2,FALSE)</f>
        <v>IA</v>
      </c>
      <c r="G1627" t="str">
        <f>VLOOKUP(E1627&amp;"*",state_latlong_lookup!$A$1:$D$56,1,FALSE)</f>
        <v>IOWA</v>
      </c>
      <c r="H1627" t="str">
        <f t="shared" si="51"/>
        <v>104_IA_04</v>
      </c>
      <c r="I1627">
        <f>IF(B1627=2012,IF(D1627="00",K1627,VLOOKUP(H1627,district_latlong_lookup!$A$1:$F$439,5,FALSE)),0)</f>
        <v>0</v>
      </c>
      <c r="J1627">
        <f>IF(B1627=2012,IF(D1627="00",L1627,VLOOKUP(H1627,district_latlong_lookup!$A$1:$F$439,6,FALSE)),0)</f>
        <v>0</v>
      </c>
      <c r="K1627">
        <f>VLOOKUP(E1627&amp;"*",state_latlong_lookup!$A$1:$D$56,3,FALSE)</f>
        <v>42.004600000000003</v>
      </c>
      <c r="L1627">
        <f>VLOOKUP(E1627&amp;"*",state_latlong_lookup!$A$1:$D$56,4,FALSE)</f>
        <v>-93.213999999999999</v>
      </c>
      <c r="M1627">
        <v>200</v>
      </c>
      <c r="N1627" t="str">
        <f t="shared" si="50"/>
        <v>Republican</v>
      </c>
      <c r="O1627" t="s">
        <v>784</v>
      </c>
      <c r="P1627">
        <v>0.32200000000000001</v>
      </c>
      <c r="Q1627">
        <v>0</v>
      </c>
      <c r="R1627" t="s">
        <v>1287</v>
      </c>
    </row>
    <row r="1628" spans="1:18">
      <c r="A1628">
        <v>104</v>
      </c>
      <c r="B1628">
        <f>VLOOKUP(A1628,year_congress_lookup!$A$1:$B$10,2)</f>
        <v>1996</v>
      </c>
      <c r="C1628">
        <v>29522</v>
      </c>
      <c r="D1628" s="1" t="s">
        <v>1791</v>
      </c>
      <c r="E1628" t="s">
        <v>84</v>
      </c>
      <c r="F1628" t="str">
        <f>VLOOKUP(E1628&amp;"*",state_latlong_lookup!$A$1:$D$56,2,FALSE)</f>
        <v>IA</v>
      </c>
      <c r="G1628" t="str">
        <f>VLOOKUP(E1628&amp;"*",state_latlong_lookup!$A$1:$D$56,1,FALSE)</f>
        <v>IOWA</v>
      </c>
      <c r="H1628" t="str">
        <f t="shared" si="51"/>
        <v>104_IA_05</v>
      </c>
      <c r="I1628">
        <f>IF(B1628=2012,IF(D1628="00",K1628,VLOOKUP(H1628,district_latlong_lookup!$A$1:$F$439,5,FALSE)),0)</f>
        <v>0</v>
      </c>
      <c r="J1628">
        <f>IF(B1628=2012,IF(D1628="00",L1628,VLOOKUP(H1628,district_latlong_lookup!$A$1:$F$439,6,FALSE)),0)</f>
        <v>0</v>
      </c>
      <c r="K1628">
        <f>VLOOKUP(E1628&amp;"*",state_latlong_lookup!$A$1:$D$56,3,FALSE)</f>
        <v>42.004600000000003</v>
      </c>
      <c r="L1628">
        <f>VLOOKUP(E1628&amp;"*",state_latlong_lookup!$A$1:$D$56,4,FALSE)</f>
        <v>-93.213999999999999</v>
      </c>
      <c r="M1628">
        <v>200</v>
      </c>
      <c r="N1628" t="str">
        <f t="shared" si="50"/>
        <v>Republican</v>
      </c>
      <c r="O1628" t="s">
        <v>103</v>
      </c>
      <c r="P1628">
        <v>0.48399999999999999</v>
      </c>
      <c r="Q1628">
        <v>1247000</v>
      </c>
    </row>
    <row r="1629" spans="1:18">
      <c r="A1629">
        <v>104</v>
      </c>
      <c r="B1629">
        <f>VLOOKUP(A1629,year_congress_lookup!$A$1:$B$10,2)</f>
        <v>1996</v>
      </c>
      <c r="C1629">
        <v>14852</v>
      </c>
      <c r="D1629" s="1" t="s">
        <v>1787</v>
      </c>
      <c r="E1629" t="s">
        <v>105</v>
      </c>
      <c r="F1629" t="str">
        <f>VLOOKUP(E1629&amp;"*",state_latlong_lookup!$A$1:$D$56,2,FALSE)</f>
        <v>KS</v>
      </c>
      <c r="G1629" t="str">
        <f>VLOOKUP(E1629&amp;"*",state_latlong_lookup!$A$1:$D$56,1,FALSE)</f>
        <v>KANSAS</v>
      </c>
      <c r="H1629" t="str">
        <f t="shared" si="51"/>
        <v>104_KS_01</v>
      </c>
      <c r="I1629">
        <f>IF(B1629=2012,IF(D1629="00",K1629,VLOOKUP(H1629,district_latlong_lookup!$A$1:$F$439,5,FALSE)),0)</f>
        <v>0</v>
      </c>
      <c r="J1629">
        <f>IF(B1629=2012,IF(D1629="00",L1629,VLOOKUP(H1629,district_latlong_lookup!$A$1:$F$439,6,FALSE)),0)</f>
        <v>0</v>
      </c>
      <c r="K1629">
        <f>VLOOKUP(E1629&amp;"*",state_latlong_lookup!$A$1:$D$56,3,FALSE)</f>
        <v>38.511099999999999</v>
      </c>
      <c r="L1629">
        <f>VLOOKUP(E1629&amp;"*",state_latlong_lookup!$A$1:$D$56,4,FALSE)</f>
        <v>-96.8005</v>
      </c>
      <c r="M1629">
        <v>200</v>
      </c>
      <c r="N1629" t="str">
        <f t="shared" si="50"/>
        <v>Republican</v>
      </c>
      <c r="O1629" t="s">
        <v>536</v>
      </c>
      <c r="P1629">
        <v>0.47799999999999998</v>
      </c>
      <c r="Q1629">
        <v>1001000</v>
      </c>
      <c r="R1629" t="s">
        <v>1288</v>
      </c>
    </row>
    <row r="1630" spans="1:18">
      <c r="A1630">
        <v>104</v>
      </c>
      <c r="B1630">
        <f>VLOOKUP(A1630,year_congress_lookup!$A$1:$B$10,2)</f>
        <v>1996</v>
      </c>
      <c r="C1630">
        <v>29523</v>
      </c>
      <c r="D1630" s="1" t="s">
        <v>1788</v>
      </c>
      <c r="E1630" t="s">
        <v>105</v>
      </c>
      <c r="F1630" t="str">
        <f>VLOOKUP(E1630&amp;"*",state_latlong_lookup!$A$1:$D$56,2,FALSE)</f>
        <v>KS</v>
      </c>
      <c r="G1630" t="str">
        <f>VLOOKUP(E1630&amp;"*",state_latlong_lookup!$A$1:$D$56,1,FALSE)</f>
        <v>KANSAS</v>
      </c>
      <c r="H1630" t="str">
        <f t="shared" si="51"/>
        <v>104_KS_02</v>
      </c>
      <c r="I1630">
        <f>IF(B1630=2012,IF(D1630="00",K1630,VLOOKUP(H1630,district_latlong_lookup!$A$1:$F$439,5,FALSE)),0)</f>
        <v>0</v>
      </c>
      <c r="J1630">
        <f>IF(B1630=2012,IF(D1630="00",L1630,VLOOKUP(H1630,district_latlong_lookup!$A$1:$F$439,6,FALSE)),0)</f>
        <v>0</v>
      </c>
      <c r="K1630">
        <f>VLOOKUP(E1630&amp;"*",state_latlong_lookup!$A$1:$D$56,3,FALSE)</f>
        <v>38.511099999999999</v>
      </c>
      <c r="L1630">
        <f>VLOOKUP(E1630&amp;"*",state_latlong_lookup!$A$1:$D$56,4,FALSE)</f>
        <v>-96.8005</v>
      </c>
      <c r="M1630">
        <v>200</v>
      </c>
      <c r="N1630" t="str">
        <f t="shared" si="50"/>
        <v>Republican</v>
      </c>
      <c r="O1630" t="s">
        <v>317</v>
      </c>
      <c r="P1630">
        <v>0.57299999999999995</v>
      </c>
      <c r="Q1630">
        <v>0</v>
      </c>
      <c r="R1630" t="s">
        <v>1289</v>
      </c>
    </row>
    <row r="1631" spans="1:18">
      <c r="A1631">
        <v>104</v>
      </c>
      <c r="B1631">
        <f>VLOOKUP(A1631,year_congress_lookup!$A$1:$B$10,2)</f>
        <v>1996</v>
      </c>
      <c r="C1631">
        <v>15109</v>
      </c>
      <c r="D1631" s="1" t="s">
        <v>1789</v>
      </c>
      <c r="E1631" t="s">
        <v>105</v>
      </c>
      <c r="F1631" t="str">
        <f>VLOOKUP(E1631&amp;"*",state_latlong_lookup!$A$1:$D$56,2,FALSE)</f>
        <v>KS</v>
      </c>
      <c r="G1631" t="str">
        <f>VLOOKUP(E1631&amp;"*",state_latlong_lookup!$A$1:$D$56,1,FALSE)</f>
        <v>KANSAS</v>
      </c>
      <c r="H1631" t="str">
        <f t="shared" si="51"/>
        <v>104_KS_03</v>
      </c>
      <c r="I1631">
        <f>IF(B1631=2012,IF(D1631="00",K1631,VLOOKUP(H1631,district_latlong_lookup!$A$1:$F$439,5,FALSE)),0)</f>
        <v>0</v>
      </c>
      <c r="J1631">
        <f>IF(B1631=2012,IF(D1631="00",L1631,VLOOKUP(H1631,district_latlong_lookup!$A$1:$F$439,6,FALSE)),0)</f>
        <v>0</v>
      </c>
      <c r="K1631">
        <f>VLOOKUP(E1631&amp;"*",state_latlong_lookup!$A$1:$D$56,3,FALSE)</f>
        <v>38.511099999999999</v>
      </c>
      <c r="L1631">
        <f>VLOOKUP(E1631&amp;"*",state_latlong_lookup!$A$1:$D$56,4,FALSE)</f>
        <v>-96.8005</v>
      </c>
      <c r="M1631">
        <v>200</v>
      </c>
      <c r="N1631" t="str">
        <f t="shared" si="50"/>
        <v>Republican</v>
      </c>
      <c r="O1631" t="s">
        <v>537</v>
      </c>
      <c r="P1631">
        <v>0.223</v>
      </c>
      <c r="Q1631">
        <v>512000</v>
      </c>
      <c r="R1631" t="s">
        <v>1289</v>
      </c>
    </row>
    <row r="1632" spans="1:18">
      <c r="A1632">
        <v>104</v>
      </c>
      <c r="B1632">
        <f>VLOOKUP(A1632,year_congress_lookup!$A$1:$B$10,2)</f>
        <v>1996</v>
      </c>
      <c r="C1632">
        <v>29524</v>
      </c>
      <c r="D1632" s="1" t="s">
        <v>1790</v>
      </c>
      <c r="E1632" t="s">
        <v>105</v>
      </c>
      <c r="F1632" t="str">
        <f>VLOOKUP(E1632&amp;"*",state_latlong_lookup!$A$1:$D$56,2,FALSE)</f>
        <v>KS</v>
      </c>
      <c r="G1632" t="str">
        <f>VLOOKUP(E1632&amp;"*",state_latlong_lookup!$A$1:$D$56,1,FALSE)</f>
        <v>KANSAS</v>
      </c>
      <c r="H1632" t="str">
        <f t="shared" si="51"/>
        <v>104_KS_04</v>
      </c>
      <c r="I1632">
        <f>IF(B1632=2012,IF(D1632="00",K1632,VLOOKUP(H1632,district_latlong_lookup!$A$1:$F$439,5,FALSE)),0)</f>
        <v>0</v>
      </c>
      <c r="J1632">
        <f>IF(B1632=2012,IF(D1632="00",L1632,VLOOKUP(H1632,district_latlong_lookup!$A$1:$F$439,6,FALSE)),0)</f>
        <v>0</v>
      </c>
      <c r="K1632">
        <f>VLOOKUP(E1632&amp;"*",state_latlong_lookup!$A$1:$D$56,3,FALSE)</f>
        <v>38.511099999999999</v>
      </c>
      <c r="L1632">
        <f>VLOOKUP(E1632&amp;"*",state_latlong_lookup!$A$1:$D$56,4,FALSE)</f>
        <v>-96.8005</v>
      </c>
      <c r="M1632">
        <v>200</v>
      </c>
      <c r="N1632" t="str">
        <f t="shared" si="50"/>
        <v>Republican</v>
      </c>
      <c r="O1632" t="s">
        <v>785</v>
      </c>
      <c r="P1632">
        <v>0.63700000000000001</v>
      </c>
      <c r="Q1632">
        <v>530500</v>
      </c>
      <c r="R1632" t="s">
        <v>1289</v>
      </c>
    </row>
    <row r="1633" spans="1:18">
      <c r="A1633">
        <v>104</v>
      </c>
      <c r="B1633">
        <f>VLOOKUP(A1633,year_congress_lookup!$A$1:$B$10,2)</f>
        <v>1996</v>
      </c>
      <c r="C1633">
        <v>29525</v>
      </c>
      <c r="D1633" s="1" t="s">
        <v>1787</v>
      </c>
      <c r="E1633" t="s">
        <v>25</v>
      </c>
      <c r="F1633" t="str">
        <f>VLOOKUP(E1633&amp;"*",state_latlong_lookup!$A$1:$D$56,2,FALSE)</f>
        <v>KY</v>
      </c>
      <c r="G1633" t="str">
        <f>VLOOKUP(E1633&amp;"*",state_latlong_lookup!$A$1:$D$56,1,FALSE)</f>
        <v>KENTUCKY</v>
      </c>
      <c r="H1633" t="str">
        <f t="shared" si="51"/>
        <v>104_KY_01</v>
      </c>
      <c r="I1633">
        <f>IF(B1633=2012,IF(D1633="00",K1633,VLOOKUP(H1633,district_latlong_lookup!$A$1:$F$439,5,FALSE)),0)</f>
        <v>0</v>
      </c>
      <c r="J1633">
        <f>IF(B1633=2012,IF(D1633="00",L1633,VLOOKUP(H1633,district_latlong_lookup!$A$1:$F$439,6,FALSE)),0)</f>
        <v>0</v>
      </c>
      <c r="K1633">
        <f>VLOOKUP(E1633&amp;"*",state_latlong_lookup!$A$1:$D$56,3,FALSE)</f>
        <v>37.668999999999997</v>
      </c>
      <c r="L1633">
        <f>VLOOKUP(E1633&amp;"*",state_latlong_lookup!$A$1:$D$56,4,FALSE)</f>
        <v>-84.651399999999995</v>
      </c>
      <c r="M1633">
        <v>200</v>
      </c>
      <c r="N1633" t="str">
        <f t="shared" si="50"/>
        <v>Republican</v>
      </c>
      <c r="O1633" t="s">
        <v>786</v>
      </c>
      <c r="P1633">
        <v>0.39600000000000002</v>
      </c>
      <c r="Q1633">
        <v>919500</v>
      </c>
      <c r="R1633" t="s">
        <v>1290</v>
      </c>
    </row>
    <row r="1634" spans="1:18">
      <c r="A1634">
        <v>104</v>
      </c>
      <c r="B1634">
        <f>VLOOKUP(A1634,year_congress_lookup!$A$1:$B$10,2)</f>
        <v>1996</v>
      </c>
      <c r="C1634">
        <v>29352</v>
      </c>
      <c r="D1634" s="1" t="s">
        <v>1788</v>
      </c>
      <c r="E1634" t="s">
        <v>25</v>
      </c>
      <c r="F1634" t="str">
        <f>VLOOKUP(E1634&amp;"*",state_latlong_lookup!$A$1:$D$56,2,FALSE)</f>
        <v>KY</v>
      </c>
      <c r="G1634" t="str">
        <f>VLOOKUP(E1634&amp;"*",state_latlong_lookup!$A$1:$D$56,1,FALSE)</f>
        <v>KENTUCKY</v>
      </c>
      <c r="H1634" t="str">
        <f t="shared" si="51"/>
        <v>104_KY_02</v>
      </c>
      <c r="I1634">
        <f>IF(B1634=2012,IF(D1634="00",K1634,VLOOKUP(H1634,district_latlong_lookup!$A$1:$F$439,5,FALSE)),0)</f>
        <v>0</v>
      </c>
      <c r="J1634">
        <f>IF(B1634=2012,IF(D1634="00",L1634,VLOOKUP(H1634,district_latlong_lookup!$A$1:$F$439,6,FALSE)),0)</f>
        <v>0</v>
      </c>
      <c r="K1634">
        <f>VLOOKUP(E1634&amp;"*",state_latlong_lookup!$A$1:$D$56,3,FALSE)</f>
        <v>37.668999999999997</v>
      </c>
      <c r="L1634">
        <f>VLOOKUP(E1634&amp;"*",state_latlong_lookup!$A$1:$D$56,4,FALSE)</f>
        <v>-84.651399999999995</v>
      </c>
      <c r="M1634">
        <v>200</v>
      </c>
      <c r="N1634" t="str">
        <f t="shared" si="50"/>
        <v>Republican</v>
      </c>
      <c r="O1634" t="s">
        <v>79</v>
      </c>
      <c r="P1634">
        <v>0.49399999999999999</v>
      </c>
      <c r="Q1634">
        <v>871500</v>
      </c>
      <c r="R1634" t="s">
        <v>1291</v>
      </c>
    </row>
    <row r="1635" spans="1:18">
      <c r="A1635">
        <v>104</v>
      </c>
      <c r="B1635">
        <f>VLOOKUP(A1635,year_congress_lookup!$A$1:$B$10,2)</f>
        <v>1996</v>
      </c>
      <c r="C1635">
        <v>29526</v>
      </c>
      <c r="D1635" s="1" t="s">
        <v>1789</v>
      </c>
      <c r="E1635" t="s">
        <v>25</v>
      </c>
      <c r="F1635" t="str">
        <f>VLOOKUP(E1635&amp;"*",state_latlong_lookup!$A$1:$D$56,2,FALSE)</f>
        <v>KY</v>
      </c>
      <c r="G1635" t="str">
        <f>VLOOKUP(E1635&amp;"*",state_latlong_lookup!$A$1:$D$56,1,FALSE)</f>
        <v>KENTUCKY</v>
      </c>
      <c r="H1635" t="str">
        <f t="shared" si="51"/>
        <v>104_KY_03</v>
      </c>
      <c r="I1635">
        <f>IF(B1635=2012,IF(D1635="00",K1635,VLOOKUP(H1635,district_latlong_lookup!$A$1:$F$439,5,FALSE)),0)</f>
        <v>0</v>
      </c>
      <c r="J1635">
        <f>IF(B1635=2012,IF(D1635="00",L1635,VLOOKUP(H1635,district_latlong_lookup!$A$1:$F$439,6,FALSE)),0)</f>
        <v>0</v>
      </c>
      <c r="K1635">
        <f>VLOOKUP(E1635&amp;"*",state_latlong_lookup!$A$1:$D$56,3,FALSE)</f>
        <v>37.668999999999997</v>
      </c>
      <c r="L1635">
        <f>VLOOKUP(E1635&amp;"*",state_latlong_lookup!$A$1:$D$56,4,FALSE)</f>
        <v>-84.651399999999995</v>
      </c>
      <c r="M1635">
        <v>100</v>
      </c>
      <c r="N1635" t="str">
        <f t="shared" si="50"/>
        <v>Democrat</v>
      </c>
      <c r="O1635" t="s">
        <v>101</v>
      </c>
      <c r="P1635">
        <v>-0.34799999999999998</v>
      </c>
      <c r="Q1635">
        <v>510500</v>
      </c>
      <c r="R1635" t="s">
        <v>1292</v>
      </c>
    </row>
    <row r="1636" spans="1:18">
      <c r="A1636">
        <v>104</v>
      </c>
      <c r="B1636">
        <f>VLOOKUP(A1636,year_congress_lookup!$A$1:$B$10,2)</f>
        <v>1996</v>
      </c>
      <c r="C1636">
        <v>15406</v>
      </c>
      <c r="D1636" s="1" t="s">
        <v>1790</v>
      </c>
      <c r="E1636" t="s">
        <v>25</v>
      </c>
      <c r="F1636" t="str">
        <f>VLOOKUP(E1636&amp;"*",state_latlong_lookup!$A$1:$D$56,2,FALSE)</f>
        <v>KY</v>
      </c>
      <c r="G1636" t="str">
        <f>VLOOKUP(E1636&amp;"*",state_latlong_lookup!$A$1:$D$56,1,FALSE)</f>
        <v>KENTUCKY</v>
      </c>
      <c r="H1636" t="str">
        <f t="shared" si="51"/>
        <v>104_KY_04</v>
      </c>
      <c r="I1636">
        <f>IF(B1636=2012,IF(D1636="00",K1636,VLOOKUP(H1636,district_latlong_lookup!$A$1:$F$439,5,FALSE)),0)</f>
        <v>0</v>
      </c>
      <c r="J1636">
        <f>IF(B1636=2012,IF(D1636="00",L1636,VLOOKUP(H1636,district_latlong_lookup!$A$1:$F$439,6,FALSE)),0)</f>
        <v>0</v>
      </c>
      <c r="K1636">
        <f>VLOOKUP(E1636&amp;"*",state_latlong_lookup!$A$1:$D$56,3,FALSE)</f>
        <v>37.668999999999997</v>
      </c>
      <c r="L1636">
        <f>VLOOKUP(E1636&amp;"*",state_latlong_lookup!$A$1:$D$56,4,FALSE)</f>
        <v>-84.651399999999995</v>
      </c>
      <c r="M1636">
        <v>200</v>
      </c>
      <c r="N1636" t="str">
        <f t="shared" si="50"/>
        <v>Republican</v>
      </c>
      <c r="O1636" t="s">
        <v>327</v>
      </c>
      <c r="P1636">
        <v>0.51600000000000001</v>
      </c>
      <c r="Q1636">
        <v>10000</v>
      </c>
      <c r="R1636" t="s">
        <v>1293</v>
      </c>
    </row>
    <row r="1637" spans="1:18">
      <c r="A1637">
        <v>104</v>
      </c>
      <c r="B1637">
        <f>VLOOKUP(A1637,year_congress_lookup!$A$1:$B$10,2)</f>
        <v>1996</v>
      </c>
      <c r="C1637">
        <v>14854</v>
      </c>
      <c r="D1637" s="1" t="s">
        <v>1791</v>
      </c>
      <c r="E1637" t="s">
        <v>25</v>
      </c>
      <c r="F1637" t="str">
        <f>VLOOKUP(E1637&amp;"*",state_latlong_lookup!$A$1:$D$56,2,FALSE)</f>
        <v>KY</v>
      </c>
      <c r="G1637" t="str">
        <f>VLOOKUP(E1637&amp;"*",state_latlong_lookup!$A$1:$D$56,1,FALSE)</f>
        <v>KENTUCKY</v>
      </c>
      <c r="H1637" t="str">
        <f t="shared" si="51"/>
        <v>104_KY_05</v>
      </c>
      <c r="I1637">
        <f>IF(B1637=2012,IF(D1637="00",K1637,VLOOKUP(H1637,district_latlong_lookup!$A$1:$F$439,5,FALSE)),0)</f>
        <v>0</v>
      </c>
      <c r="J1637">
        <f>IF(B1637=2012,IF(D1637="00",L1637,VLOOKUP(H1637,district_latlong_lookup!$A$1:$F$439,6,FALSE)),0)</f>
        <v>0</v>
      </c>
      <c r="K1637">
        <f>VLOOKUP(E1637&amp;"*",state_latlong_lookup!$A$1:$D$56,3,FALSE)</f>
        <v>37.668999999999997</v>
      </c>
      <c r="L1637">
        <f>VLOOKUP(E1637&amp;"*",state_latlong_lookup!$A$1:$D$56,4,FALSE)</f>
        <v>-84.651399999999995</v>
      </c>
      <c r="M1637">
        <v>200</v>
      </c>
      <c r="N1637" t="str">
        <f t="shared" si="50"/>
        <v>Republican</v>
      </c>
      <c r="O1637" t="s">
        <v>542</v>
      </c>
      <c r="P1637">
        <v>0.38400000000000001</v>
      </c>
      <c r="Q1637">
        <v>10000</v>
      </c>
      <c r="R1637" t="s">
        <v>1294</v>
      </c>
    </row>
    <row r="1638" spans="1:18">
      <c r="A1638">
        <v>104</v>
      </c>
      <c r="B1638">
        <f>VLOOKUP(A1638,year_congress_lookup!$A$1:$B$10,2)</f>
        <v>1996</v>
      </c>
      <c r="C1638">
        <v>29353</v>
      </c>
      <c r="D1638" s="1" t="s">
        <v>1792</v>
      </c>
      <c r="E1638" t="s">
        <v>25</v>
      </c>
      <c r="F1638" t="str">
        <f>VLOOKUP(E1638&amp;"*",state_latlong_lookup!$A$1:$D$56,2,FALSE)</f>
        <v>KY</v>
      </c>
      <c r="G1638" t="str">
        <f>VLOOKUP(E1638&amp;"*",state_latlong_lookup!$A$1:$D$56,1,FALSE)</f>
        <v>KENTUCKY</v>
      </c>
      <c r="H1638" t="str">
        <f t="shared" si="51"/>
        <v>104_KY_06</v>
      </c>
      <c r="I1638">
        <f>IF(B1638=2012,IF(D1638="00",K1638,VLOOKUP(H1638,district_latlong_lookup!$A$1:$F$439,5,FALSE)),0)</f>
        <v>0</v>
      </c>
      <c r="J1638">
        <f>IF(B1638=2012,IF(D1638="00",L1638,VLOOKUP(H1638,district_latlong_lookup!$A$1:$F$439,6,FALSE)),0)</f>
        <v>0</v>
      </c>
      <c r="K1638">
        <f>VLOOKUP(E1638&amp;"*",state_latlong_lookup!$A$1:$D$56,3,FALSE)</f>
        <v>37.668999999999997</v>
      </c>
      <c r="L1638">
        <f>VLOOKUP(E1638&amp;"*",state_latlong_lookup!$A$1:$D$56,4,FALSE)</f>
        <v>-84.651399999999995</v>
      </c>
      <c r="M1638">
        <v>100</v>
      </c>
      <c r="N1638" t="str">
        <f t="shared" si="50"/>
        <v>Democrat</v>
      </c>
      <c r="O1638" t="s">
        <v>543</v>
      </c>
      <c r="P1638">
        <v>-0.14799999999999999</v>
      </c>
      <c r="Q1638">
        <v>10000</v>
      </c>
      <c r="R1638" t="s">
        <v>1295</v>
      </c>
    </row>
    <row r="1639" spans="1:18">
      <c r="A1639">
        <v>104</v>
      </c>
      <c r="B1639">
        <f>VLOOKUP(A1639,year_congress_lookup!$A$1:$B$10,2)</f>
        <v>1996</v>
      </c>
      <c r="C1639">
        <v>14469</v>
      </c>
      <c r="D1639" s="1" t="s">
        <v>1787</v>
      </c>
      <c r="E1639" t="s">
        <v>42</v>
      </c>
      <c r="F1639" t="str">
        <f>VLOOKUP(E1639&amp;"*",state_latlong_lookup!$A$1:$D$56,2,FALSE)</f>
        <v>LA</v>
      </c>
      <c r="G1639" t="str">
        <f>VLOOKUP(E1639&amp;"*",state_latlong_lookup!$A$1:$D$56,1,FALSE)</f>
        <v>LOUISIANNA</v>
      </c>
      <c r="H1639" t="str">
        <f t="shared" si="51"/>
        <v>104_LA_01</v>
      </c>
      <c r="I1639">
        <f>IF(B1639=2012,IF(D1639="00",K1639,VLOOKUP(H1639,district_latlong_lookup!$A$1:$F$439,5,FALSE)),0)</f>
        <v>0</v>
      </c>
      <c r="J1639">
        <f>IF(B1639=2012,IF(D1639="00",L1639,VLOOKUP(H1639,district_latlong_lookup!$A$1:$F$439,6,FALSE)),0)</f>
        <v>0</v>
      </c>
      <c r="K1639">
        <f>VLOOKUP(E1639&amp;"*",state_latlong_lookup!$A$1:$D$56,3,FALSE)</f>
        <v>31.180099999999999</v>
      </c>
      <c r="L1639">
        <f>VLOOKUP(E1639&amp;"*",state_latlong_lookup!$A$1:$D$56,4,FALSE)</f>
        <v>-91.874899999999997</v>
      </c>
      <c r="M1639">
        <v>200</v>
      </c>
      <c r="N1639" t="str">
        <f t="shared" si="50"/>
        <v>Republican</v>
      </c>
      <c r="O1639" t="s">
        <v>53</v>
      </c>
      <c r="P1639">
        <v>0.38700000000000001</v>
      </c>
      <c r="Q1639">
        <v>213500</v>
      </c>
      <c r="R1639" t="s">
        <v>1296</v>
      </c>
    </row>
    <row r="1640" spans="1:18">
      <c r="A1640">
        <v>104</v>
      </c>
      <c r="B1640">
        <f>VLOOKUP(A1640,year_congress_lookup!$A$1:$B$10,2)</f>
        <v>1996</v>
      </c>
      <c r="C1640">
        <v>29120</v>
      </c>
      <c r="D1640" s="1" t="s">
        <v>1788</v>
      </c>
      <c r="E1640" t="s">
        <v>42</v>
      </c>
      <c r="F1640" t="str">
        <f>VLOOKUP(E1640&amp;"*",state_latlong_lookup!$A$1:$D$56,2,FALSE)</f>
        <v>LA</v>
      </c>
      <c r="G1640" t="str">
        <f>VLOOKUP(E1640&amp;"*",state_latlong_lookup!$A$1:$D$56,1,FALSE)</f>
        <v>LOUISIANNA</v>
      </c>
      <c r="H1640" t="str">
        <f t="shared" si="51"/>
        <v>104_LA_02</v>
      </c>
      <c r="I1640">
        <f>IF(B1640=2012,IF(D1640="00",K1640,VLOOKUP(H1640,district_latlong_lookup!$A$1:$F$439,5,FALSE)),0)</f>
        <v>0</v>
      </c>
      <c r="J1640">
        <f>IF(B1640=2012,IF(D1640="00",L1640,VLOOKUP(H1640,district_latlong_lookup!$A$1:$F$439,6,FALSE)),0)</f>
        <v>0</v>
      </c>
      <c r="K1640">
        <f>VLOOKUP(E1640&amp;"*",state_latlong_lookup!$A$1:$D$56,3,FALSE)</f>
        <v>31.180099999999999</v>
      </c>
      <c r="L1640">
        <f>VLOOKUP(E1640&amp;"*",state_latlong_lookup!$A$1:$D$56,4,FALSE)</f>
        <v>-91.874899999999997</v>
      </c>
      <c r="M1640">
        <v>100</v>
      </c>
      <c r="N1640" t="str">
        <f t="shared" si="50"/>
        <v>Democrat</v>
      </c>
      <c r="O1640" t="s">
        <v>544</v>
      </c>
      <c r="P1640">
        <v>-0.45600000000000002</v>
      </c>
      <c r="Q1640">
        <v>476500</v>
      </c>
      <c r="R1640" t="s">
        <v>1297</v>
      </c>
    </row>
    <row r="1641" spans="1:18">
      <c r="A1641">
        <v>104</v>
      </c>
      <c r="B1641">
        <f>VLOOKUP(A1641,year_congress_lookup!$A$1:$B$10,2)</f>
        <v>1996</v>
      </c>
      <c r="C1641">
        <v>14679</v>
      </c>
      <c r="D1641" s="1" t="s">
        <v>1789</v>
      </c>
      <c r="E1641" t="s">
        <v>42</v>
      </c>
      <c r="F1641" t="str">
        <f>VLOOKUP(E1641&amp;"*",state_latlong_lookup!$A$1:$D$56,2,FALSE)</f>
        <v>LA</v>
      </c>
      <c r="G1641" t="str">
        <f>VLOOKUP(E1641&amp;"*",state_latlong_lookup!$A$1:$D$56,1,FALSE)</f>
        <v>LOUISIANNA</v>
      </c>
      <c r="H1641" t="str">
        <f t="shared" si="51"/>
        <v>104_LA_03</v>
      </c>
      <c r="I1641">
        <f>IF(B1641=2012,IF(D1641="00",K1641,VLOOKUP(H1641,district_latlong_lookup!$A$1:$F$439,5,FALSE)),0)</f>
        <v>0</v>
      </c>
      <c r="J1641">
        <f>IF(B1641=2012,IF(D1641="00",L1641,VLOOKUP(H1641,district_latlong_lookup!$A$1:$F$439,6,FALSE)),0)</f>
        <v>0</v>
      </c>
      <c r="K1641">
        <f>VLOOKUP(E1641&amp;"*",state_latlong_lookup!$A$1:$D$56,3,FALSE)</f>
        <v>31.180099999999999</v>
      </c>
      <c r="L1641">
        <f>VLOOKUP(E1641&amp;"*",state_latlong_lookup!$A$1:$D$56,4,FALSE)</f>
        <v>-91.874899999999997</v>
      </c>
      <c r="M1641">
        <v>100</v>
      </c>
      <c r="N1641" t="str">
        <f t="shared" si="50"/>
        <v>Democrat</v>
      </c>
      <c r="O1641" t="s">
        <v>545</v>
      </c>
      <c r="P1641">
        <v>6.5000000000000002E-2</v>
      </c>
      <c r="Q1641">
        <v>555500</v>
      </c>
      <c r="R1641" t="s">
        <v>1298</v>
      </c>
    </row>
    <row r="1642" spans="1:18">
      <c r="A1642">
        <v>104</v>
      </c>
      <c r="B1642">
        <f>VLOOKUP(A1642,year_congress_lookup!$A$1:$B$10,2)</f>
        <v>1996</v>
      </c>
      <c r="C1642">
        <v>94679</v>
      </c>
      <c r="D1642" s="1" t="s">
        <v>1789</v>
      </c>
      <c r="E1642" t="s">
        <v>42</v>
      </c>
      <c r="F1642" t="str">
        <f>VLOOKUP(E1642&amp;"*",state_latlong_lookup!$A$1:$D$56,2,FALSE)</f>
        <v>LA</v>
      </c>
      <c r="G1642" t="str">
        <f>VLOOKUP(E1642&amp;"*",state_latlong_lookup!$A$1:$D$56,1,FALSE)</f>
        <v>LOUISIANNA</v>
      </c>
      <c r="H1642" t="str">
        <f t="shared" si="51"/>
        <v>104_LA_03</v>
      </c>
      <c r="I1642">
        <f>IF(B1642=2012,IF(D1642="00",K1642,VLOOKUP(H1642,district_latlong_lookup!$A$1:$F$439,5,FALSE)),0)</f>
        <v>0</v>
      </c>
      <c r="J1642">
        <f>IF(B1642=2012,IF(D1642="00",L1642,VLOOKUP(H1642,district_latlong_lookup!$A$1:$F$439,6,FALSE)),0)</f>
        <v>0</v>
      </c>
      <c r="K1642">
        <f>VLOOKUP(E1642&amp;"*",state_latlong_lookup!$A$1:$D$56,3,FALSE)</f>
        <v>31.180099999999999</v>
      </c>
      <c r="L1642">
        <f>VLOOKUP(E1642&amp;"*",state_latlong_lookup!$A$1:$D$56,4,FALSE)</f>
        <v>-91.874899999999997</v>
      </c>
      <c r="M1642">
        <v>200</v>
      </c>
      <c r="N1642" t="str">
        <f t="shared" si="50"/>
        <v>Republican</v>
      </c>
      <c r="O1642" t="s">
        <v>545</v>
      </c>
      <c r="P1642">
        <v>0.35799999999999998</v>
      </c>
      <c r="Q1642">
        <v>485000</v>
      </c>
      <c r="R1642" t="s">
        <v>1299</v>
      </c>
    </row>
    <row r="1643" spans="1:18">
      <c r="A1643">
        <v>104</v>
      </c>
      <c r="B1643">
        <f>VLOOKUP(A1643,year_congress_lookup!$A$1:$B$10,2)</f>
        <v>1996</v>
      </c>
      <c r="C1643">
        <v>29354</v>
      </c>
      <c r="D1643" s="1" t="s">
        <v>1790</v>
      </c>
      <c r="E1643" t="s">
        <v>42</v>
      </c>
      <c r="F1643" t="str">
        <f>VLOOKUP(E1643&amp;"*",state_latlong_lookup!$A$1:$D$56,2,FALSE)</f>
        <v>LA</v>
      </c>
      <c r="G1643" t="str">
        <f>VLOOKUP(E1643&amp;"*",state_latlong_lookup!$A$1:$D$56,1,FALSE)</f>
        <v>LOUISIANNA</v>
      </c>
      <c r="H1643" t="str">
        <f t="shared" si="51"/>
        <v>104_LA_04</v>
      </c>
      <c r="I1643">
        <f>IF(B1643=2012,IF(D1643="00",K1643,VLOOKUP(H1643,district_latlong_lookup!$A$1:$F$439,5,FALSE)),0)</f>
        <v>0</v>
      </c>
      <c r="J1643">
        <f>IF(B1643=2012,IF(D1643="00",L1643,VLOOKUP(H1643,district_latlong_lookup!$A$1:$F$439,6,FALSE)),0)</f>
        <v>0</v>
      </c>
      <c r="K1643">
        <f>VLOOKUP(E1643&amp;"*",state_latlong_lookup!$A$1:$D$56,3,FALSE)</f>
        <v>31.180099999999999</v>
      </c>
      <c r="L1643">
        <f>VLOOKUP(E1643&amp;"*",state_latlong_lookup!$A$1:$D$56,4,FALSE)</f>
        <v>-91.874899999999997</v>
      </c>
      <c r="M1643">
        <v>100</v>
      </c>
      <c r="N1643" t="str">
        <f t="shared" si="50"/>
        <v>Democrat</v>
      </c>
      <c r="O1643" t="s">
        <v>546</v>
      </c>
      <c r="P1643">
        <v>-0.46100000000000002</v>
      </c>
      <c r="Q1643">
        <v>274500</v>
      </c>
      <c r="R1643" t="s">
        <v>1300</v>
      </c>
    </row>
    <row r="1644" spans="1:18">
      <c r="A1644">
        <v>104</v>
      </c>
      <c r="B1644">
        <f>VLOOKUP(A1644,year_congress_lookup!$A$1:$B$10,2)</f>
        <v>1996</v>
      </c>
      <c r="C1644">
        <v>15451</v>
      </c>
      <c r="D1644" s="1" t="s">
        <v>1791</v>
      </c>
      <c r="E1644" t="s">
        <v>42</v>
      </c>
      <c r="F1644" t="str">
        <f>VLOOKUP(E1644&amp;"*",state_latlong_lookup!$A$1:$D$56,2,FALSE)</f>
        <v>LA</v>
      </c>
      <c r="G1644" t="str">
        <f>VLOOKUP(E1644&amp;"*",state_latlong_lookup!$A$1:$D$56,1,FALSE)</f>
        <v>LOUISIANNA</v>
      </c>
      <c r="H1644" t="str">
        <f t="shared" si="51"/>
        <v>104_LA_05</v>
      </c>
      <c r="I1644">
        <f>IF(B1644=2012,IF(D1644="00",K1644,VLOOKUP(H1644,district_latlong_lookup!$A$1:$F$439,5,FALSE)),0)</f>
        <v>0</v>
      </c>
      <c r="J1644">
        <f>IF(B1644=2012,IF(D1644="00",L1644,VLOOKUP(H1644,district_latlong_lookup!$A$1:$F$439,6,FALSE)),0)</f>
        <v>0</v>
      </c>
      <c r="K1644">
        <f>VLOOKUP(E1644&amp;"*",state_latlong_lookup!$A$1:$D$56,3,FALSE)</f>
        <v>31.180099999999999</v>
      </c>
      <c r="L1644">
        <f>VLOOKUP(E1644&amp;"*",state_latlong_lookup!$A$1:$D$56,4,FALSE)</f>
        <v>-91.874899999999997</v>
      </c>
      <c r="M1644">
        <v>200</v>
      </c>
      <c r="N1644" t="str">
        <f t="shared" si="50"/>
        <v>Republican</v>
      </c>
      <c r="O1644" t="s">
        <v>547</v>
      </c>
      <c r="P1644">
        <v>0.40899999999999997</v>
      </c>
      <c r="Q1644">
        <v>525000</v>
      </c>
    </row>
    <row r="1645" spans="1:18">
      <c r="A1645">
        <v>104</v>
      </c>
      <c r="B1645">
        <f>VLOOKUP(A1645,year_congress_lookup!$A$1:$B$10,2)</f>
        <v>1996</v>
      </c>
      <c r="C1645">
        <v>15401</v>
      </c>
      <c r="D1645" s="1" t="s">
        <v>1792</v>
      </c>
      <c r="E1645" t="s">
        <v>42</v>
      </c>
      <c r="F1645" t="str">
        <f>VLOOKUP(E1645&amp;"*",state_latlong_lookup!$A$1:$D$56,2,FALSE)</f>
        <v>LA</v>
      </c>
      <c r="G1645" t="str">
        <f>VLOOKUP(E1645&amp;"*",state_latlong_lookup!$A$1:$D$56,1,FALSE)</f>
        <v>LOUISIANNA</v>
      </c>
      <c r="H1645" t="str">
        <f t="shared" si="51"/>
        <v>104_LA_06</v>
      </c>
      <c r="I1645">
        <f>IF(B1645=2012,IF(D1645="00",K1645,VLOOKUP(H1645,district_latlong_lookup!$A$1:$F$439,5,FALSE)),0)</f>
        <v>0</v>
      </c>
      <c r="J1645">
        <f>IF(B1645=2012,IF(D1645="00",L1645,VLOOKUP(H1645,district_latlong_lookup!$A$1:$F$439,6,FALSE)),0)</f>
        <v>0</v>
      </c>
      <c r="K1645">
        <f>VLOOKUP(E1645&amp;"*",state_latlong_lookup!$A$1:$D$56,3,FALSE)</f>
        <v>31.180099999999999</v>
      </c>
      <c r="L1645">
        <f>VLOOKUP(E1645&amp;"*",state_latlong_lookup!$A$1:$D$56,4,FALSE)</f>
        <v>-91.874899999999997</v>
      </c>
      <c r="M1645">
        <v>200</v>
      </c>
      <c r="N1645" t="str">
        <f t="shared" si="50"/>
        <v>Republican</v>
      </c>
      <c r="O1645" t="s">
        <v>108</v>
      </c>
      <c r="P1645">
        <v>0.47499999999999998</v>
      </c>
      <c r="Q1645">
        <v>1702000</v>
      </c>
      <c r="R1645" t="s">
        <v>1301</v>
      </c>
    </row>
    <row r="1646" spans="1:18">
      <c r="A1646">
        <v>104</v>
      </c>
      <c r="B1646">
        <f>VLOOKUP(A1646,year_congress_lookup!$A$1:$B$10,2)</f>
        <v>1996</v>
      </c>
      <c r="C1646">
        <v>15418</v>
      </c>
      <c r="D1646" s="1" t="s">
        <v>1793</v>
      </c>
      <c r="E1646" t="s">
        <v>42</v>
      </c>
      <c r="F1646" t="str">
        <f>VLOOKUP(E1646&amp;"*",state_latlong_lookup!$A$1:$D$56,2,FALSE)</f>
        <v>LA</v>
      </c>
      <c r="G1646" t="str">
        <f>VLOOKUP(E1646&amp;"*",state_latlong_lookup!$A$1:$D$56,1,FALSE)</f>
        <v>LOUISIANNA</v>
      </c>
      <c r="H1646" t="str">
        <f t="shared" si="51"/>
        <v>104_LA_07</v>
      </c>
      <c r="I1646">
        <f>IF(B1646=2012,IF(D1646="00",K1646,VLOOKUP(H1646,district_latlong_lookup!$A$1:$F$439,5,FALSE)),0)</f>
        <v>0</v>
      </c>
      <c r="J1646">
        <f>IF(B1646=2012,IF(D1646="00",L1646,VLOOKUP(H1646,district_latlong_lookup!$A$1:$F$439,6,FALSE)),0)</f>
        <v>0</v>
      </c>
      <c r="K1646">
        <f>VLOOKUP(E1646&amp;"*",state_latlong_lookup!$A$1:$D$56,3,FALSE)</f>
        <v>31.180099999999999</v>
      </c>
      <c r="L1646">
        <f>VLOOKUP(E1646&amp;"*",state_latlong_lookup!$A$1:$D$56,4,FALSE)</f>
        <v>-91.874899999999997</v>
      </c>
      <c r="M1646">
        <v>100</v>
      </c>
      <c r="N1646" t="str">
        <f t="shared" si="50"/>
        <v>Democrat</v>
      </c>
      <c r="O1646" t="s">
        <v>548</v>
      </c>
      <c r="P1646">
        <v>1.4E-2</v>
      </c>
      <c r="Q1646">
        <v>968500</v>
      </c>
      <c r="R1646" t="s">
        <v>1302</v>
      </c>
    </row>
    <row r="1647" spans="1:18">
      <c r="A1647">
        <v>104</v>
      </c>
      <c r="B1647">
        <f>VLOOKUP(A1647,year_congress_lookup!$A$1:$B$10,2)</f>
        <v>1996</v>
      </c>
      <c r="C1647">
        <v>95418</v>
      </c>
      <c r="D1647" s="1" t="s">
        <v>1793</v>
      </c>
      <c r="E1647" t="s">
        <v>42</v>
      </c>
      <c r="F1647" t="str">
        <f>VLOOKUP(E1647&amp;"*",state_latlong_lookup!$A$1:$D$56,2,FALSE)</f>
        <v>LA</v>
      </c>
      <c r="G1647" t="str">
        <f>VLOOKUP(E1647&amp;"*",state_latlong_lookup!$A$1:$D$56,1,FALSE)</f>
        <v>LOUISIANNA</v>
      </c>
      <c r="H1647" t="str">
        <f t="shared" si="51"/>
        <v>104_LA_07</v>
      </c>
      <c r="I1647">
        <f>IF(B1647=2012,IF(D1647="00",K1647,VLOOKUP(H1647,district_latlong_lookup!$A$1:$F$439,5,FALSE)),0)</f>
        <v>0</v>
      </c>
      <c r="J1647">
        <f>IF(B1647=2012,IF(D1647="00",L1647,VLOOKUP(H1647,district_latlong_lookup!$A$1:$F$439,6,FALSE)),0)</f>
        <v>0</v>
      </c>
      <c r="K1647">
        <f>VLOOKUP(E1647&amp;"*",state_latlong_lookup!$A$1:$D$56,3,FALSE)</f>
        <v>31.180099999999999</v>
      </c>
      <c r="L1647">
        <f>VLOOKUP(E1647&amp;"*",state_latlong_lookup!$A$1:$D$56,4,FALSE)</f>
        <v>-91.874899999999997</v>
      </c>
      <c r="M1647">
        <v>200</v>
      </c>
      <c r="N1647" t="str">
        <f t="shared" si="50"/>
        <v>Republican</v>
      </c>
      <c r="O1647" t="s">
        <v>548</v>
      </c>
      <c r="P1647">
        <v>0.36399999999999999</v>
      </c>
      <c r="Q1647">
        <v>1670000</v>
      </c>
      <c r="R1647" t="s">
        <v>1303</v>
      </c>
    </row>
    <row r="1648" spans="1:18">
      <c r="A1648">
        <v>104</v>
      </c>
      <c r="B1648">
        <f>VLOOKUP(A1648,year_congress_lookup!$A$1:$B$10,2)</f>
        <v>1996</v>
      </c>
      <c r="C1648">
        <v>29527</v>
      </c>
      <c r="D1648" s="1" t="s">
        <v>1787</v>
      </c>
      <c r="E1648" t="s">
        <v>49</v>
      </c>
      <c r="F1648" t="str">
        <f>VLOOKUP(E1648&amp;"*",state_latlong_lookup!$A$1:$D$56,2,FALSE)</f>
        <v>ME</v>
      </c>
      <c r="G1648" t="str">
        <f>VLOOKUP(E1648&amp;"*",state_latlong_lookup!$A$1:$D$56,1,FALSE)</f>
        <v>MAINE</v>
      </c>
      <c r="H1648" t="str">
        <f t="shared" si="51"/>
        <v>104_ME_01</v>
      </c>
      <c r="I1648">
        <f>IF(B1648=2012,IF(D1648="00",K1648,VLOOKUP(H1648,district_latlong_lookup!$A$1:$F$439,5,FALSE)),0)</f>
        <v>0</v>
      </c>
      <c r="J1648">
        <f>IF(B1648=2012,IF(D1648="00",L1648,VLOOKUP(H1648,district_latlong_lookup!$A$1:$F$439,6,FALSE)),0)</f>
        <v>0</v>
      </c>
      <c r="K1648">
        <f>VLOOKUP(E1648&amp;"*",state_latlong_lookup!$A$1:$D$56,3,FALSE)</f>
        <v>44.607399999999998</v>
      </c>
      <c r="L1648">
        <f>VLOOKUP(E1648&amp;"*",state_latlong_lookup!$A$1:$D$56,4,FALSE)</f>
        <v>-69.3977</v>
      </c>
      <c r="M1648">
        <v>200</v>
      </c>
      <c r="N1648" t="str">
        <f t="shared" si="50"/>
        <v>Republican</v>
      </c>
      <c r="O1648" t="s">
        <v>787</v>
      </c>
      <c r="P1648">
        <v>0.33700000000000002</v>
      </c>
      <c r="Q1648">
        <v>544000</v>
      </c>
      <c r="R1648" t="s">
        <v>1304</v>
      </c>
    </row>
    <row r="1649" spans="1:18">
      <c r="A1649">
        <v>104</v>
      </c>
      <c r="B1649">
        <f>VLOOKUP(A1649,year_congress_lookup!$A$1:$B$10,2)</f>
        <v>1996</v>
      </c>
      <c r="C1649">
        <v>29528</v>
      </c>
      <c r="D1649" s="1" t="s">
        <v>1788</v>
      </c>
      <c r="E1649" t="s">
        <v>49</v>
      </c>
      <c r="F1649" t="str">
        <f>VLOOKUP(E1649&amp;"*",state_latlong_lookup!$A$1:$D$56,2,FALSE)</f>
        <v>ME</v>
      </c>
      <c r="G1649" t="str">
        <f>VLOOKUP(E1649&amp;"*",state_latlong_lookup!$A$1:$D$56,1,FALSE)</f>
        <v>MAINE</v>
      </c>
      <c r="H1649" t="str">
        <f t="shared" si="51"/>
        <v>104_ME_02</v>
      </c>
      <c r="I1649">
        <f>IF(B1649=2012,IF(D1649="00",K1649,VLOOKUP(H1649,district_latlong_lookup!$A$1:$F$439,5,FALSE)),0)</f>
        <v>0</v>
      </c>
      <c r="J1649">
        <f>IF(B1649=2012,IF(D1649="00",L1649,VLOOKUP(H1649,district_latlong_lookup!$A$1:$F$439,6,FALSE)),0)</f>
        <v>0</v>
      </c>
      <c r="K1649">
        <f>VLOOKUP(E1649&amp;"*",state_latlong_lookup!$A$1:$D$56,3,FALSE)</f>
        <v>44.607399999999998</v>
      </c>
      <c r="L1649">
        <f>VLOOKUP(E1649&amp;"*",state_latlong_lookup!$A$1:$D$56,4,FALSE)</f>
        <v>-69.3977</v>
      </c>
      <c r="M1649">
        <v>100</v>
      </c>
      <c r="N1649" t="str">
        <f t="shared" si="50"/>
        <v>Democrat</v>
      </c>
      <c r="O1649" t="s">
        <v>788</v>
      </c>
      <c r="P1649">
        <v>-0.32700000000000001</v>
      </c>
      <c r="Q1649">
        <v>9689500</v>
      </c>
      <c r="R1649" t="s">
        <v>1305</v>
      </c>
    </row>
    <row r="1650" spans="1:18">
      <c r="A1650">
        <v>104</v>
      </c>
      <c r="B1650">
        <f>VLOOKUP(A1650,year_congress_lookup!$A$1:$B$10,2)</f>
        <v>1996</v>
      </c>
      <c r="C1650">
        <v>29122</v>
      </c>
      <c r="D1650" s="1" t="s">
        <v>1787</v>
      </c>
      <c r="E1650" t="s">
        <v>5</v>
      </c>
      <c r="F1650" t="str">
        <f>VLOOKUP(E1650&amp;"*",state_latlong_lookup!$A$1:$D$56,2,FALSE)</f>
        <v>MD</v>
      </c>
      <c r="G1650" t="str">
        <f>VLOOKUP(E1650&amp;"*",state_latlong_lookup!$A$1:$D$56,1,FALSE)</f>
        <v>MARYLAND</v>
      </c>
      <c r="H1650" t="str">
        <f t="shared" si="51"/>
        <v>104_MD_01</v>
      </c>
      <c r="I1650">
        <f>IF(B1650=2012,IF(D1650="00",K1650,VLOOKUP(H1650,district_latlong_lookup!$A$1:$F$439,5,FALSE)),0)</f>
        <v>0</v>
      </c>
      <c r="J1650">
        <f>IF(B1650=2012,IF(D1650="00",L1650,VLOOKUP(H1650,district_latlong_lookup!$A$1:$F$439,6,FALSE)),0)</f>
        <v>0</v>
      </c>
      <c r="K1650">
        <f>VLOOKUP(E1650&amp;"*",state_latlong_lookup!$A$1:$D$56,3,FALSE)</f>
        <v>39.072400000000002</v>
      </c>
      <c r="L1650">
        <f>VLOOKUP(E1650&amp;"*",state_latlong_lookup!$A$1:$D$56,4,FALSE)</f>
        <v>-76.790199999999999</v>
      </c>
      <c r="M1650">
        <v>200</v>
      </c>
      <c r="N1650" t="str">
        <f t="shared" si="50"/>
        <v>Republican</v>
      </c>
      <c r="O1650" t="s">
        <v>550</v>
      </c>
      <c r="P1650">
        <v>0.28699999999999998</v>
      </c>
      <c r="Q1650">
        <v>485000</v>
      </c>
      <c r="R1650" t="s">
        <v>1306</v>
      </c>
    </row>
    <row r="1651" spans="1:18">
      <c r="A1651">
        <v>104</v>
      </c>
      <c r="B1651">
        <f>VLOOKUP(A1651,year_congress_lookup!$A$1:$B$10,2)</f>
        <v>1996</v>
      </c>
      <c r="C1651">
        <v>29529</v>
      </c>
      <c r="D1651" s="1" t="s">
        <v>1788</v>
      </c>
      <c r="E1651" t="s">
        <v>5</v>
      </c>
      <c r="F1651" t="str">
        <f>VLOOKUP(E1651&amp;"*",state_latlong_lookup!$A$1:$D$56,2,FALSE)</f>
        <v>MD</v>
      </c>
      <c r="G1651" t="str">
        <f>VLOOKUP(E1651&amp;"*",state_latlong_lookup!$A$1:$D$56,1,FALSE)</f>
        <v>MARYLAND</v>
      </c>
      <c r="H1651" t="str">
        <f t="shared" si="51"/>
        <v>104_MD_02</v>
      </c>
      <c r="I1651">
        <f>IF(B1651=2012,IF(D1651="00",K1651,VLOOKUP(H1651,district_latlong_lookup!$A$1:$F$439,5,FALSE)),0)</f>
        <v>0</v>
      </c>
      <c r="J1651">
        <f>IF(B1651=2012,IF(D1651="00",L1651,VLOOKUP(H1651,district_latlong_lookup!$A$1:$F$439,6,FALSE)),0)</f>
        <v>0</v>
      </c>
      <c r="K1651">
        <f>VLOOKUP(E1651&amp;"*",state_latlong_lookup!$A$1:$D$56,3,FALSE)</f>
        <v>39.072400000000002</v>
      </c>
      <c r="L1651">
        <f>VLOOKUP(E1651&amp;"*",state_latlong_lookup!$A$1:$D$56,4,FALSE)</f>
        <v>-76.790199999999999</v>
      </c>
      <c r="M1651">
        <v>200</v>
      </c>
      <c r="N1651" t="str">
        <f t="shared" si="50"/>
        <v>Republican</v>
      </c>
      <c r="O1651" t="s">
        <v>789</v>
      </c>
      <c r="P1651">
        <v>0.48299999999999998</v>
      </c>
      <c r="Q1651">
        <v>10000</v>
      </c>
      <c r="R1651" t="s">
        <v>1307</v>
      </c>
    </row>
    <row r="1652" spans="1:18">
      <c r="A1652">
        <v>104</v>
      </c>
      <c r="B1652">
        <f>VLOOKUP(A1652,year_congress_lookup!$A$1:$B$10,2)</f>
        <v>1996</v>
      </c>
      <c r="C1652">
        <v>15408</v>
      </c>
      <c r="D1652" s="1" t="s">
        <v>1789</v>
      </c>
      <c r="E1652" t="s">
        <v>5</v>
      </c>
      <c r="F1652" t="str">
        <f>VLOOKUP(E1652&amp;"*",state_latlong_lookup!$A$1:$D$56,2,FALSE)</f>
        <v>MD</v>
      </c>
      <c r="G1652" t="str">
        <f>VLOOKUP(E1652&amp;"*",state_latlong_lookup!$A$1:$D$56,1,FALSE)</f>
        <v>MARYLAND</v>
      </c>
      <c r="H1652" t="str">
        <f t="shared" si="51"/>
        <v>104_MD_03</v>
      </c>
      <c r="I1652">
        <f>IF(B1652=2012,IF(D1652="00",K1652,VLOOKUP(H1652,district_latlong_lookup!$A$1:$F$439,5,FALSE)),0)</f>
        <v>0</v>
      </c>
      <c r="J1652">
        <f>IF(B1652=2012,IF(D1652="00",L1652,VLOOKUP(H1652,district_latlong_lookup!$A$1:$F$439,6,FALSE)),0)</f>
        <v>0</v>
      </c>
      <c r="K1652">
        <f>VLOOKUP(E1652&amp;"*",state_latlong_lookup!$A$1:$D$56,3,FALSE)</f>
        <v>39.072400000000002</v>
      </c>
      <c r="L1652">
        <f>VLOOKUP(E1652&amp;"*",state_latlong_lookup!$A$1:$D$56,4,FALSE)</f>
        <v>-76.790199999999999</v>
      </c>
      <c r="M1652">
        <v>100</v>
      </c>
      <c r="N1652" t="str">
        <f t="shared" si="50"/>
        <v>Democrat</v>
      </c>
      <c r="O1652" t="s">
        <v>366</v>
      </c>
      <c r="P1652">
        <v>-0.316</v>
      </c>
      <c r="Q1652">
        <v>777500</v>
      </c>
      <c r="R1652" t="s">
        <v>1308</v>
      </c>
    </row>
    <row r="1653" spans="1:18">
      <c r="A1653">
        <v>104</v>
      </c>
      <c r="B1653">
        <f>VLOOKUP(A1653,year_congress_lookup!$A$1:$B$10,2)</f>
        <v>1996</v>
      </c>
      <c r="C1653">
        <v>29355</v>
      </c>
      <c r="D1653" s="1" t="s">
        <v>1790</v>
      </c>
      <c r="E1653" t="s">
        <v>5</v>
      </c>
      <c r="F1653" t="str">
        <f>VLOOKUP(E1653&amp;"*",state_latlong_lookup!$A$1:$D$56,2,FALSE)</f>
        <v>MD</v>
      </c>
      <c r="G1653" t="str">
        <f>VLOOKUP(E1653&amp;"*",state_latlong_lookup!$A$1:$D$56,1,FALSE)</f>
        <v>MARYLAND</v>
      </c>
      <c r="H1653" t="str">
        <f t="shared" si="51"/>
        <v>104_MD_04</v>
      </c>
      <c r="I1653">
        <f>IF(B1653=2012,IF(D1653="00",K1653,VLOOKUP(H1653,district_latlong_lookup!$A$1:$F$439,5,FALSE)),0)</f>
        <v>0</v>
      </c>
      <c r="J1653">
        <f>IF(B1653=2012,IF(D1653="00",L1653,VLOOKUP(H1653,district_latlong_lookup!$A$1:$F$439,6,FALSE)),0)</f>
        <v>0</v>
      </c>
      <c r="K1653">
        <f>VLOOKUP(E1653&amp;"*",state_latlong_lookup!$A$1:$D$56,3,FALSE)</f>
        <v>39.072400000000002</v>
      </c>
      <c r="L1653">
        <f>VLOOKUP(E1653&amp;"*",state_latlong_lookup!$A$1:$D$56,4,FALSE)</f>
        <v>-76.790199999999999</v>
      </c>
      <c r="M1653">
        <v>100</v>
      </c>
      <c r="N1653" t="str">
        <f t="shared" si="50"/>
        <v>Democrat</v>
      </c>
      <c r="O1653" t="s">
        <v>552</v>
      </c>
      <c r="P1653">
        <v>-0.41</v>
      </c>
      <c r="Q1653">
        <v>10000</v>
      </c>
    </row>
    <row r="1654" spans="1:18">
      <c r="A1654">
        <v>104</v>
      </c>
      <c r="B1654">
        <f>VLOOKUP(A1654,year_congress_lookup!$A$1:$B$10,2)</f>
        <v>1996</v>
      </c>
      <c r="C1654">
        <v>14873</v>
      </c>
      <c r="D1654" s="1" t="s">
        <v>1791</v>
      </c>
      <c r="E1654" t="s">
        <v>5</v>
      </c>
      <c r="F1654" t="str">
        <f>VLOOKUP(E1654&amp;"*",state_latlong_lookup!$A$1:$D$56,2,FALSE)</f>
        <v>MD</v>
      </c>
      <c r="G1654" t="str">
        <f>VLOOKUP(E1654&amp;"*",state_latlong_lookup!$A$1:$D$56,1,FALSE)</f>
        <v>MARYLAND</v>
      </c>
      <c r="H1654" t="str">
        <f t="shared" si="51"/>
        <v>104_MD_05</v>
      </c>
      <c r="I1654">
        <f>IF(B1654=2012,IF(D1654="00",K1654,VLOOKUP(H1654,district_latlong_lookup!$A$1:$F$439,5,FALSE)),0)</f>
        <v>0</v>
      </c>
      <c r="J1654">
        <f>IF(B1654=2012,IF(D1654="00",L1654,VLOOKUP(H1654,district_latlong_lookup!$A$1:$F$439,6,FALSE)),0)</f>
        <v>0</v>
      </c>
      <c r="K1654">
        <f>VLOOKUP(E1654&amp;"*",state_latlong_lookup!$A$1:$D$56,3,FALSE)</f>
        <v>39.072400000000002</v>
      </c>
      <c r="L1654">
        <f>VLOOKUP(E1654&amp;"*",state_latlong_lookup!$A$1:$D$56,4,FALSE)</f>
        <v>-76.790199999999999</v>
      </c>
      <c r="M1654">
        <v>100</v>
      </c>
      <c r="N1654" t="str">
        <f t="shared" si="50"/>
        <v>Democrat</v>
      </c>
      <c r="O1654" t="s">
        <v>553</v>
      </c>
      <c r="P1654">
        <v>-0.36099999999999999</v>
      </c>
      <c r="Q1654">
        <v>957000</v>
      </c>
      <c r="R1654" t="s">
        <v>1309</v>
      </c>
    </row>
    <row r="1655" spans="1:18">
      <c r="A1655">
        <v>104</v>
      </c>
      <c r="B1655">
        <f>VLOOKUP(A1655,year_congress_lookup!$A$1:$B$10,2)</f>
        <v>1996</v>
      </c>
      <c r="C1655">
        <v>29356</v>
      </c>
      <c r="D1655" s="1" t="s">
        <v>1792</v>
      </c>
      <c r="E1655" t="s">
        <v>5</v>
      </c>
      <c r="F1655" t="str">
        <f>VLOOKUP(E1655&amp;"*",state_latlong_lookup!$A$1:$D$56,2,FALSE)</f>
        <v>MD</v>
      </c>
      <c r="G1655" t="str">
        <f>VLOOKUP(E1655&amp;"*",state_latlong_lookup!$A$1:$D$56,1,FALSE)</f>
        <v>MARYLAND</v>
      </c>
      <c r="H1655" t="str">
        <f t="shared" si="51"/>
        <v>104_MD_06</v>
      </c>
      <c r="I1655">
        <f>IF(B1655=2012,IF(D1655="00",K1655,VLOOKUP(H1655,district_latlong_lookup!$A$1:$F$439,5,FALSE)),0)</f>
        <v>0</v>
      </c>
      <c r="J1655">
        <f>IF(B1655=2012,IF(D1655="00",L1655,VLOOKUP(H1655,district_latlong_lookup!$A$1:$F$439,6,FALSE)),0)</f>
        <v>0</v>
      </c>
      <c r="K1655">
        <f>VLOOKUP(E1655&amp;"*",state_latlong_lookup!$A$1:$D$56,3,FALSE)</f>
        <v>39.072400000000002</v>
      </c>
      <c r="L1655">
        <f>VLOOKUP(E1655&amp;"*",state_latlong_lookup!$A$1:$D$56,4,FALSE)</f>
        <v>-76.790199999999999</v>
      </c>
      <c r="M1655">
        <v>200</v>
      </c>
      <c r="N1655" t="str">
        <f t="shared" si="50"/>
        <v>Republican</v>
      </c>
      <c r="O1655" t="s">
        <v>199</v>
      </c>
      <c r="P1655">
        <v>0.624</v>
      </c>
      <c r="Q1655">
        <v>436000</v>
      </c>
      <c r="R1655" t="s">
        <v>1310</v>
      </c>
    </row>
    <row r="1656" spans="1:18">
      <c r="A1656">
        <v>104</v>
      </c>
      <c r="B1656">
        <f>VLOOKUP(A1656,year_congress_lookup!$A$1:$B$10,2)</f>
        <v>1996</v>
      </c>
      <c r="C1656">
        <v>15433</v>
      </c>
      <c r="D1656" s="1" t="s">
        <v>1793</v>
      </c>
      <c r="E1656" t="s">
        <v>5</v>
      </c>
      <c r="F1656" t="str">
        <f>VLOOKUP(E1656&amp;"*",state_latlong_lookup!$A$1:$D$56,2,FALSE)</f>
        <v>MD</v>
      </c>
      <c r="G1656" t="str">
        <f>VLOOKUP(E1656&amp;"*",state_latlong_lookup!$A$1:$D$56,1,FALSE)</f>
        <v>MARYLAND</v>
      </c>
      <c r="H1656" t="str">
        <f t="shared" si="51"/>
        <v>104_MD_07</v>
      </c>
      <c r="I1656">
        <f>IF(B1656=2012,IF(D1656="00",K1656,VLOOKUP(H1656,district_latlong_lookup!$A$1:$F$439,5,FALSE)),0)</f>
        <v>0</v>
      </c>
      <c r="J1656">
        <f>IF(B1656=2012,IF(D1656="00",L1656,VLOOKUP(H1656,district_latlong_lookup!$A$1:$F$439,6,FALSE)),0)</f>
        <v>0</v>
      </c>
      <c r="K1656">
        <f>VLOOKUP(E1656&amp;"*",state_latlong_lookup!$A$1:$D$56,3,FALSE)</f>
        <v>39.072400000000002</v>
      </c>
      <c r="L1656">
        <f>VLOOKUP(E1656&amp;"*",state_latlong_lookup!$A$1:$D$56,4,FALSE)</f>
        <v>-76.790199999999999</v>
      </c>
      <c r="M1656">
        <v>100</v>
      </c>
      <c r="N1656" t="str">
        <f t="shared" si="50"/>
        <v>Democrat</v>
      </c>
      <c r="O1656" t="s">
        <v>554</v>
      </c>
      <c r="P1656">
        <v>-0.49299999999999999</v>
      </c>
      <c r="Q1656">
        <v>375000</v>
      </c>
    </row>
    <row r="1657" spans="1:18">
      <c r="A1657">
        <v>104</v>
      </c>
      <c r="B1657">
        <f>VLOOKUP(A1657,year_congress_lookup!$A$1:$B$10,2)</f>
        <v>1996</v>
      </c>
      <c r="C1657">
        <v>29587</v>
      </c>
      <c r="D1657" s="1" t="s">
        <v>1793</v>
      </c>
      <c r="E1657" t="s">
        <v>5</v>
      </c>
      <c r="F1657" t="str">
        <f>VLOOKUP(E1657&amp;"*",state_latlong_lookup!$A$1:$D$56,2,FALSE)</f>
        <v>MD</v>
      </c>
      <c r="G1657" t="str">
        <f>VLOOKUP(E1657&amp;"*",state_latlong_lookup!$A$1:$D$56,1,FALSE)</f>
        <v>MARYLAND</v>
      </c>
      <c r="H1657" t="str">
        <f t="shared" si="51"/>
        <v>104_MD_07</v>
      </c>
      <c r="I1657">
        <f>IF(B1657=2012,IF(D1657="00",K1657,VLOOKUP(H1657,district_latlong_lookup!$A$1:$F$439,5,FALSE)),0)</f>
        <v>0</v>
      </c>
      <c r="J1657">
        <f>IF(B1657=2012,IF(D1657="00",L1657,VLOOKUP(H1657,district_latlong_lookup!$A$1:$F$439,6,FALSE)),0)</f>
        <v>0</v>
      </c>
      <c r="K1657">
        <f>VLOOKUP(E1657&amp;"*",state_latlong_lookup!$A$1:$D$56,3,FALSE)</f>
        <v>39.072400000000002</v>
      </c>
      <c r="L1657">
        <f>VLOOKUP(E1657&amp;"*",state_latlong_lookup!$A$1:$D$56,4,FALSE)</f>
        <v>-76.790199999999999</v>
      </c>
      <c r="M1657">
        <v>100</v>
      </c>
      <c r="N1657" t="str">
        <f t="shared" si="50"/>
        <v>Democrat</v>
      </c>
      <c r="O1657" t="s">
        <v>790</v>
      </c>
      <c r="P1657">
        <v>-0.42099999999999999</v>
      </c>
      <c r="Q1657">
        <v>1824500</v>
      </c>
    </row>
    <row r="1658" spans="1:18">
      <c r="A1658">
        <v>104</v>
      </c>
      <c r="B1658">
        <f>VLOOKUP(A1658,year_congress_lookup!$A$1:$B$10,2)</f>
        <v>1996</v>
      </c>
      <c r="C1658">
        <v>15434</v>
      </c>
      <c r="D1658" s="1" t="s">
        <v>1795</v>
      </c>
      <c r="E1658" t="s">
        <v>5</v>
      </c>
      <c r="F1658" t="str">
        <f>VLOOKUP(E1658&amp;"*",state_latlong_lookup!$A$1:$D$56,2,FALSE)</f>
        <v>MD</v>
      </c>
      <c r="G1658" t="str">
        <f>VLOOKUP(E1658&amp;"*",state_latlong_lookup!$A$1:$D$56,1,FALSE)</f>
        <v>MARYLAND</v>
      </c>
      <c r="H1658" t="str">
        <f t="shared" si="51"/>
        <v>104_MD_08</v>
      </c>
      <c r="I1658">
        <f>IF(B1658=2012,IF(D1658="00",K1658,VLOOKUP(H1658,district_latlong_lookup!$A$1:$F$439,5,FALSE)),0)</f>
        <v>0</v>
      </c>
      <c r="J1658">
        <f>IF(B1658=2012,IF(D1658="00",L1658,VLOOKUP(H1658,district_latlong_lookup!$A$1:$F$439,6,FALSE)),0)</f>
        <v>0</v>
      </c>
      <c r="K1658">
        <f>VLOOKUP(E1658&amp;"*",state_latlong_lookup!$A$1:$D$56,3,FALSE)</f>
        <v>39.072400000000002</v>
      </c>
      <c r="L1658">
        <f>VLOOKUP(E1658&amp;"*",state_latlong_lookup!$A$1:$D$56,4,FALSE)</f>
        <v>-76.790199999999999</v>
      </c>
      <c r="M1658">
        <v>200</v>
      </c>
      <c r="N1658" t="str">
        <f t="shared" si="50"/>
        <v>Republican</v>
      </c>
      <c r="O1658" t="s">
        <v>555</v>
      </c>
      <c r="P1658">
        <v>1.7999999999999999E-2</v>
      </c>
      <c r="Q1658">
        <v>10000</v>
      </c>
      <c r="R1658" t="s">
        <v>1311</v>
      </c>
    </row>
    <row r="1659" spans="1:18">
      <c r="A1659">
        <v>104</v>
      </c>
      <c r="B1659">
        <f>VLOOKUP(A1659,year_congress_lookup!$A$1:$B$10,2)</f>
        <v>1996</v>
      </c>
      <c r="C1659">
        <v>29123</v>
      </c>
      <c r="D1659" s="1" t="s">
        <v>1787</v>
      </c>
      <c r="E1659" t="s">
        <v>6</v>
      </c>
      <c r="F1659" t="str">
        <f>VLOOKUP(E1659&amp;"*",state_latlong_lookup!$A$1:$D$56,2,FALSE)</f>
        <v>MA</v>
      </c>
      <c r="G1659" t="str">
        <f>VLOOKUP(E1659&amp;"*",state_latlong_lookup!$A$1:$D$56,1,FALSE)</f>
        <v>MASSACHUSETTS</v>
      </c>
      <c r="H1659" t="str">
        <f t="shared" si="51"/>
        <v>104_MA_01</v>
      </c>
      <c r="I1659">
        <f>IF(B1659=2012,IF(D1659="00",K1659,VLOOKUP(H1659,district_latlong_lookup!$A$1:$F$439,5,FALSE)),0)</f>
        <v>0</v>
      </c>
      <c r="J1659">
        <f>IF(B1659=2012,IF(D1659="00",L1659,VLOOKUP(H1659,district_latlong_lookup!$A$1:$F$439,6,FALSE)),0)</f>
        <v>0</v>
      </c>
      <c r="K1659">
        <f>VLOOKUP(E1659&amp;"*",state_latlong_lookup!$A$1:$D$56,3,FALSE)</f>
        <v>42.237299999999998</v>
      </c>
      <c r="L1659">
        <f>VLOOKUP(E1659&amp;"*",state_latlong_lookup!$A$1:$D$56,4,FALSE)</f>
        <v>-71.531400000000005</v>
      </c>
      <c r="M1659">
        <v>100</v>
      </c>
      <c r="N1659" t="str">
        <f t="shared" si="50"/>
        <v>Democrat</v>
      </c>
      <c r="O1659" t="s">
        <v>556</v>
      </c>
      <c r="P1659">
        <v>-0.53700000000000003</v>
      </c>
      <c r="Q1659">
        <v>998000</v>
      </c>
    </row>
    <row r="1660" spans="1:18">
      <c r="A1660">
        <v>104</v>
      </c>
      <c r="B1660">
        <f>VLOOKUP(A1660,year_congress_lookup!$A$1:$B$10,2)</f>
        <v>1996</v>
      </c>
      <c r="C1660">
        <v>15616</v>
      </c>
      <c r="D1660" s="1" t="s">
        <v>1788</v>
      </c>
      <c r="E1660" t="s">
        <v>6</v>
      </c>
      <c r="F1660" t="str">
        <f>VLOOKUP(E1660&amp;"*",state_latlong_lookup!$A$1:$D$56,2,FALSE)</f>
        <v>MA</v>
      </c>
      <c r="G1660" t="str">
        <f>VLOOKUP(E1660&amp;"*",state_latlong_lookup!$A$1:$D$56,1,FALSE)</f>
        <v>MASSACHUSETTS</v>
      </c>
      <c r="H1660" t="str">
        <f t="shared" si="51"/>
        <v>104_MA_02</v>
      </c>
      <c r="I1660">
        <f>IF(B1660=2012,IF(D1660="00",K1660,VLOOKUP(H1660,district_latlong_lookup!$A$1:$F$439,5,FALSE)),0)</f>
        <v>0</v>
      </c>
      <c r="J1660">
        <f>IF(B1660=2012,IF(D1660="00",L1660,VLOOKUP(H1660,district_latlong_lookup!$A$1:$F$439,6,FALSE)),0)</f>
        <v>0</v>
      </c>
      <c r="K1660">
        <f>VLOOKUP(E1660&amp;"*",state_latlong_lookup!$A$1:$D$56,3,FALSE)</f>
        <v>42.237299999999998</v>
      </c>
      <c r="L1660">
        <f>VLOOKUP(E1660&amp;"*",state_latlong_lookup!$A$1:$D$56,4,FALSE)</f>
        <v>-71.531400000000005</v>
      </c>
      <c r="M1660">
        <v>100</v>
      </c>
      <c r="N1660" t="str">
        <f t="shared" si="50"/>
        <v>Democrat</v>
      </c>
      <c r="O1660" t="s">
        <v>557</v>
      </c>
      <c r="P1660">
        <v>-0.39200000000000002</v>
      </c>
      <c r="Q1660">
        <v>1015500</v>
      </c>
      <c r="R1660" t="s">
        <v>1312</v>
      </c>
    </row>
    <row r="1661" spans="1:18">
      <c r="A1661">
        <v>104</v>
      </c>
      <c r="B1661">
        <f>VLOOKUP(A1661,year_congress_lookup!$A$1:$B$10,2)</f>
        <v>1996</v>
      </c>
      <c r="C1661">
        <v>29357</v>
      </c>
      <c r="D1661" s="1" t="s">
        <v>1789</v>
      </c>
      <c r="E1661" t="s">
        <v>6</v>
      </c>
      <c r="F1661" t="str">
        <f>VLOOKUP(E1661&amp;"*",state_latlong_lookup!$A$1:$D$56,2,FALSE)</f>
        <v>MA</v>
      </c>
      <c r="G1661" t="str">
        <f>VLOOKUP(E1661&amp;"*",state_latlong_lookup!$A$1:$D$56,1,FALSE)</f>
        <v>MASSACHUSETTS</v>
      </c>
      <c r="H1661" t="str">
        <f t="shared" si="51"/>
        <v>104_MA_03</v>
      </c>
      <c r="I1661">
        <f>IF(B1661=2012,IF(D1661="00",K1661,VLOOKUP(H1661,district_latlong_lookup!$A$1:$F$439,5,FALSE)),0)</f>
        <v>0</v>
      </c>
      <c r="J1661">
        <f>IF(B1661=2012,IF(D1661="00",L1661,VLOOKUP(H1661,district_latlong_lookup!$A$1:$F$439,6,FALSE)),0)</f>
        <v>0</v>
      </c>
      <c r="K1661">
        <f>VLOOKUP(E1661&amp;"*",state_latlong_lookup!$A$1:$D$56,3,FALSE)</f>
        <v>42.237299999999998</v>
      </c>
      <c r="L1661">
        <f>VLOOKUP(E1661&amp;"*",state_latlong_lookup!$A$1:$D$56,4,FALSE)</f>
        <v>-71.531400000000005</v>
      </c>
      <c r="M1661">
        <v>200</v>
      </c>
      <c r="N1661" t="str">
        <f t="shared" si="50"/>
        <v>Republican</v>
      </c>
      <c r="O1661" t="s">
        <v>558</v>
      </c>
      <c r="P1661">
        <v>0.22700000000000001</v>
      </c>
      <c r="Q1661">
        <v>1378500</v>
      </c>
      <c r="R1661" t="s">
        <v>1313</v>
      </c>
    </row>
    <row r="1662" spans="1:18">
      <c r="A1662">
        <v>104</v>
      </c>
      <c r="B1662">
        <f>VLOOKUP(A1662,year_congress_lookup!$A$1:$B$10,2)</f>
        <v>1996</v>
      </c>
      <c r="C1662">
        <v>14824</v>
      </c>
      <c r="D1662" s="1" t="s">
        <v>1790</v>
      </c>
      <c r="E1662" t="s">
        <v>6</v>
      </c>
      <c r="F1662" t="str">
        <f>VLOOKUP(E1662&amp;"*",state_latlong_lookup!$A$1:$D$56,2,FALSE)</f>
        <v>MA</v>
      </c>
      <c r="G1662" t="str">
        <f>VLOOKUP(E1662&amp;"*",state_latlong_lookup!$A$1:$D$56,1,FALSE)</f>
        <v>MASSACHUSETTS</v>
      </c>
      <c r="H1662" t="str">
        <f t="shared" si="51"/>
        <v>104_MA_04</v>
      </c>
      <c r="I1662">
        <f>IF(B1662=2012,IF(D1662="00",K1662,VLOOKUP(H1662,district_latlong_lookup!$A$1:$F$439,5,FALSE)),0)</f>
        <v>0</v>
      </c>
      <c r="J1662">
        <f>IF(B1662=2012,IF(D1662="00",L1662,VLOOKUP(H1662,district_latlong_lookup!$A$1:$F$439,6,FALSE)),0)</f>
        <v>0</v>
      </c>
      <c r="K1662">
        <f>VLOOKUP(E1662&amp;"*",state_latlong_lookup!$A$1:$D$56,3,FALSE)</f>
        <v>42.237299999999998</v>
      </c>
      <c r="L1662">
        <f>VLOOKUP(E1662&amp;"*",state_latlong_lookup!$A$1:$D$56,4,FALSE)</f>
        <v>-71.531400000000005</v>
      </c>
      <c r="M1662">
        <v>100</v>
      </c>
      <c r="N1662" t="str">
        <f t="shared" si="50"/>
        <v>Democrat</v>
      </c>
      <c r="O1662" t="s">
        <v>559</v>
      </c>
      <c r="P1662">
        <v>-0.51100000000000001</v>
      </c>
      <c r="Q1662">
        <v>777000</v>
      </c>
      <c r="R1662" t="s">
        <v>1314</v>
      </c>
    </row>
    <row r="1663" spans="1:18">
      <c r="A1663">
        <v>104</v>
      </c>
      <c r="B1663">
        <f>VLOOKUP(A1663,year_congress_lookup!$A$1:$B$10,2)</f>
        <v>1996</v>
      </c>
      <c r="C1663">
        <v>29358</v>
      </c>
      <c r="D1663" s="1" t="s">
        <v>1791</v>
      </c>
      <c r="E1663" t="s">
        <v>6</v>
      </c>
      <c r="F1663" t="str">
        <f>VLOOKUP(E1663&amp;"*",state_latlong_lookup!$A$1:$D$56,2,FALSE)</f>
        <v>MA</v>
      </c>
      <c r="G1663" t="str">
        <f>VLOOKUP(E1663&amp;"*",state_latlong_lookup!$A$1:$D$56,1,FALSE)</f>
        <v>MASSACHUSETTS</v>
      </c>
      <c r="H1663" t="str">
        <f t="shared" si="51"/>
        <v>104_MA_05</v>
      </c>
      <c r="I1663">
        <f>IF(B1663=2012,IF(D1663="00",K1663,VLOOKUP(H1663,district_latlong_lookup!$A$1:$F$439,5,FALSE)),0)</f>
        <v>0</v>
      </c>
      <c r="J1663">
        <f>IF(B1663=2012,IF(D1663="00",L1663,VLOOKUP(H1663,district_latlong_lookup!$A$1:$F$439,6,FALSE)),0)</f>
        <v>0</v>
      </c>
      <c r="K1663">
        <f>VLOOKUP(E1663&amp;"*",state_latlong_lookup!$A$1:$D$56,3,FALSE)</f>
        <v>42.237299999999998</v>
      </c>
      <c r="L1663">
        <f>VLOOKUP(E1663&amp;"*",state_latlong_lookup!$A$1:$D$56,4,FALSE)</f>
        <v>-71.531400000000005</v>
      </c>
      <c r="M1663">
        <v>100</v>
      </c>
      <c r="N1663" t="str">
        <f t="shared" si="50"/>
        <v>Democrat</v>
      </c>
      <c r="O1663" t="s">
        <v>560</v>
      </c>
      <c r="P1663">
        <v>-0.33200000000000002</v>
      </c>
      <c r="Q1663">
        <v>10000</v>
      </c>
      <c r="R1663" t="s">
        <v>1315</v>
      </c>
    </row>
    <row r="1664" spans="1:18">
      <c r="A1664">
        <v>104</v>
      </c>
      <c r="B1664">
        <f>VLOOKUP(A1664,year_congress_lookup!$A$1:$B$10,2)</f>
        <v>1996</v>
      </c>
      <c r="C1664">
        <v>29359</v>
      </c>
      <c r="D1664" s="1" t="s">
        <v>1792</v>
      </c>
      <c r="E1664" t="s">
        <v>6</v>
      </c>
      <c r="F1664" t="str">
        <f>VLOOKUP(E1664&amp;"*",state_latlong_lookup!$A$1:$D$56,2,FALSE)</f>
        <v>MA</v>
      </c>
      <c r="G1664" t="str">
        <f>VLOOKUP(E1664&amp;"*",state_latlong_lookup!$A$1:$D$56,1,FALSE)</f>
        <v>MASSACHUSETTS</v>
      </c>
      <c r="H1664" t="str">
        <f t="shared" si="51"/>
        <v>104_MA_06</v>
      </c>
      <c r="I1664">
        <f>IF(B1664=2012,IF(D1664="00",K1664,VLOOKUP(H1664,district_latlong_lookup!$A$1:$F$439,5,FALSE)),0)</f>
        <v>0</v>
      </c>
      <c r="J1664">
        <f>IF(B1664=2012,IF(D1664="00",L1664,VLOOKUP(H1664,district_latlong_lookup!$A$1:$F$439,6,FALSE)),0)</f>
        <v>0</v>
      </c>
      <c r="K1664">
        <f>VLOOKUP(E1664&amp;"*",state_latlong_lookup!$A$1:$D$56,3,FALSE)</f>
        <v>42.237299999999998</v>
      </c>
      <c r="L1664">
        <f>VLOOKUP(E1664&amp;"*",state_latlong_lookup!$A$1:$D$56,4,FALSE)</f>
        <v>-71.531400000000005</v>
      </c>
      <c r="M1664">
        <v>200</v>
      </c>
      <c r="N1664" t="str">
        <f t="shared" si="50"/>
        <v>Republican</v>
      </c>
      <c r="O1664" t="s">
        <v>561</v>
      </c>
      <c r="P1664">
        <v>0.20100000000000001</v>
      </c>
      <c r="Q1664">
        <v>402500</v>
      </c>
      <c r="R1664" t="s">
        <v>1316</v>
      </c>
    </row>
    <row r="1665" spans="1:18">
      <c r="A1665">
        <v>104</v>
      </c>
      <c r="B1665">
        <f>VLOOKUP(A1665,year_congress_lookup!$A$1:$B$10,2)</f>
        <v>1996</v>
      </c>
      <c r="C1665">
        <v>14435</v>
      </c>
      <c r="D1665" s="1" t="s">
        <v>1793</v>
      </c>
      <c r="E1665" t="s">
        <v>6</v>
      </c>
      <c r="F1665" t="str">
        <f>VLOOKUP(E1665&amp;"*",state_latlong_lookup!$A$1:$D$56,2,FALSE)</f>
        <v>MA</v>
      </c>
      <c r="G1665" t="str">
        <f>VLOOKUP(E1665&amp;"*",state_latlong_lookup!$A$1:$D$56,1,FALSE)</f>
        <v>MASSACHUSETTS</v>
      </c>
      <c r="H1665" t="str">
        <f t="shared" si="51"/>
        <v>104_MA_07</v>
      </c>
      <c r="I1665">
        <f>IF(B1665=2012,IF(D1665="00",K1665,VLOOKUP(H1665,district_latlong_lookup!$A$1:$F$439,5,FALSE)),0)</f>
        <v>0</v>
      </c>
      <c r="J1665">
        <f>IF(B1665=2012,IF(D1665="00",L1665,VLOOKUP(H1665,district_latlong_lookup!$A$1:$F$439,6,FALSE)),0)</f>
        <v>0</v>
      </c>
      <c r="K1665">
        <f>VLOOKUP(E1665&amp;"*",state_latlong_lookup!$A$1:$D$56,3,FALSE)</f>
        <v>42.237299999999998</v>
      </c>
      <c r="L1665">
        <f>VLOOKUP(E1665&amp;"*",state_latlong_lookup!$A$1:$D$56,4,FALSE)</f>
        <v>-71.531400000000005</v>
      </c>
      <c r="M1665">
        <v>100</v>
      </c>
      <c r="N1665" t="str">
        <f t="shared" si="50"/>
        <v>Democrat</v>
      </c>
      <c r="O1665" t="s">
        <v>562</v>
      </c>
      <c r="P1665">
        <v>-0.50600000000000001</v>
      </c>
      <c r="Q1665">
        <v>347500</v>
      </c>
      <c r="R1665" t="s">
        <v>1317</v>
      </c>
    </row>
    <row r="1666" spans="1:18">
      <c r="A1666">
        <v>104</v>
      </c>
      <c r="B1666">
        <f>VLOOKUP(A1666,year_congress_lookup!$A$1:$B$10,2)</f>
        <v>1996</v>
      </c>
      <c r="C1666">
        <v>15427</v>
      </c>
      <c r="D1666" s="1" t="s">
        <v>1795</v>
      </c>
      <c r="E1666" t="s">
        <v>6</v>
      </c>
      <c r="F1666" t="str">
        <f>VLOOKUP(E1666&amp;"*",state_latlong_lookup!$A$1:$D$56,2,FALSE)</f>
        <v>MA</v>
      </c>
      <c r="G1666" t="str">
        <f>VLOOKUP(E1666&amp;"*",state_latlong_lookup!$A$1:$D$56,1,FALSE)</f>
        <v>MASSACHUSETTS</v>
      </c>
      <c r="H1666" t="str">
        <f t="shared" si="51"/>
        <v>104_MA_08</v>
      </c>
      <c r="I1666">
        <f>IF(B1666=2012,IF(D1666="00",K1666,VLOOKUP(H1666,district_latlong_lookup!$A$1:$F$439,5,FALSE)),0)</f>
        <v>0</v>
      </c>
      <c r="J1666">
        <f>IF(B1666=2012,IF(D1666="00",L1666,VLOOKUP(H1666,district_latlong_lookup!$A$1:$F$439,6,FALSE)),0)</f>
        <v>0</v>
      </c>
      <c r="K1666">
        <f>VLOOKUP(E1666&amp;"*",state_latlong_lookup!$A$1:$D$56,3,FALSE)</f>
        <v>42.237299999999998</v>
      </c>
      <c r="L1666">
        <f>VLOOKUP(E1666&amp;"*",state_latlong_lookup!$A$1:$D$56,4,FALSE)</f>
        <v>-71.531400000000005</v>
      </c>
      <c r="M1666">
        <v>100</v>
      </c>
      <c r="N1666" t="str">
        <f t="shared" ref="N1666:N1729" si="52">IF(M1666=100,"Democrat",IF(M1666=200,"Republican",IF(M1666=328,"Independent")))</f>
        <v>Democrat</v>
      </c>
      <c r="O1666" t="s">
        <v>563</v>
      </c>
      <c r="P1666">
        <v>-0.39900000000000002</v>
      </c>
      <c r="Q1666">
        <v>827000</v>
      </c>
      <c r="R1666" t="s">
        <v>1318</v>
      </c>
    </row>
    <row r="1667" spans="1:18">
      <c r="A1667">
        <v>104</v>
      </c>
      <c r="B1667">
        <f>VLOOKUP(A1667,year_congress_lookup!$A$1:$B$10,2)</f>
        <v>1996</v>
      </c>
      <c r="C1667">
        <v>14039</v>
      </c>
      <c r="D1667" s="1" t="s">
        <v>1796</v>
      </c>
      <c r="E1667" t="s">
        <v>6</v>
      </c>
      <c r="F1667" t="str">
        <f>VLOOKUP(E1667&amp;"*",state_latlong_lookup!$A$1:$D$56,2,FALSE)</f>
        <v>MA</v>
      </c>
      <c r="G1667" t="str">
        <f>VLOOKUP(E1667&amp;"*",state_latlong_lookup!$A$1:$D$56,1,FALSE)</f>
        <v>MASSACHUSETTS</v>
      </c>
      <c r="H1667" t="str">
        <f t="shared" ref="H1667:H1730" si="53">CONCATENATE(A1667,"_",F1667,"_",D1667)</f>
        <v>104_MA_09</v>
      </c>
      <c r="I1667">
        <f>IF(B1667=2012,IF(D1667="00",K1667,VLOOKUP(H1667,district_latlong_lookup!$A$1:$F$439,5,FALSE)),0)</f>
        <v>0</v>
      </c>
      <c r="J1667">
        <f>IF(B1667=2012,IF(D1667="00",L1667,VLOOKUP(H1667,district_latlong_lookup!$A$1:$F$439,6,FALSE)),0)</f>
        <v>0</v>
      </c>
      <c r="K1667">
        <f>VLOOKUP(E1667&amp;"*",state_latlong_lookup!$A$1:$D$56,3,FALSE)</f>
        <v>42.237299999999998</v>
      </c>
      <c r="L1667">
        <f>VLOOKUP(E1667&amp;"*",state_latlong_lookup!$A$1:$D$56,4,FALSE)</f>
        <v>-71.531400000000005</v>
      </c>
      <c r="M1667">
        <v>100</v>
      </c>
      <c r="N1667" t="str">
        <f t="shared" si="52"/>
        <v>Democrat</v>
      </c>
      <c r="O1667" t="s">
        <v>564</v>
      </c>
      <c r="P1667">
        <v>-0.41099999999999998</v>
      </c>
      <c r="Q1667">
        <v>2075000</v>
      </c>
      <c r="R1667" t="s">
        <v>1319</v>
      </c>
    </row>
    <row r="1668" spans="1:18">
      <c r="A1668">
        <v>104</v>
      </c>
      <c r="B1668">
        <f>VLOOKUP(A1668,year_congress_lookup!$A$1:$B$10,2)</f>
        <v>1996</v>
      </c>
      <c r="C1668">
        <v>14055</v>
      </c>
      <c r="D1668" s="1" t="s">
        <v>1797</v>
      </c>
      <c r="E1668" t="s">
        <v>6</v>
      </c>
      <c r="F1668" t="str">
        <f>VLOOKUP(E1668&amp;"*",state_latlong_lookup!$A$1:$D$56,2,FALSE)</f>
        <v>MA</v>
      </c>
      <c r="G1668" t="str">
        <f>VLOOKUP(E1668&amp;"*",state_latlong_lookup!$A$1:$D$56,1,FALSE)</f>
        <v>MASSACHUSETTS</v>
      </c>
      <c r="H1668" t="str">
        <f t="shared" si="53"/>
        <v>104_MA_10</v>
      </c>
      <c r="I1668">
        <f>IF(B1668=2012,IF(D1668="00",K1668,VLOOKUP(H1668,district_latlong_lookup!$A$1:$F$439,5,FALSE)),0)</f>
        <v>0</v>
      </c>
      <c r="J1668">
        <f>IF(B1668=2012,IF(D1668="00",L1668,VLOOKUP(H1668,district_latlong_lookup!$A$1:$F$439,6,FALSE)),0)</f>
        <v>0</v>
      </c>
      <c r="K1668">
        <f>VLOOKUP(E1668&amp;"*",state_latlong_lookup!$A$1:$D$56,3,FALSE)</f>
        <v>42.237299999999998</v>
      </c>
      <c r="L1668">
        <f>VLOOKUP(E1668&amp;"*",state_latlong_lookup!$A$1:$D$56,4,FALSE)</f>
        <v>-71.531400000000005</v>
      </c>
      <c r="M1668">
        <v>100</v>
      </c>
      <c r="N1668" t="str">
        <f t="shared" si="52"/>
        <v>Democrat</v>
      </c>
      <c r="O1668" t="s">
        <v>565</v>
      </c>
      <c r="P1668">
        <v>-0.49099999999999999</v>
      </c>
      <c r="Q1668">
        <v>10000</v>
      </c>
      <c r="R1668" t="s">
        <v>1320</v>
      </c>
    </row>
    <row r="1669" spans="1:18">
      <c r="A1669">
        <v>104</v>
      </c>
      <c r="B1669">
        <f>VLOOKUP(A1669,year_congress_lookup!$A$1:$B$10,2)</f>
        <v>1996</v>
      </c>
      <c r="C1669">
        <v>29360</v>
      </c>
      <c r="D1669" s="1" t="s">
        <v>1787</v>
      </c>
      <c r="E1669" t="s">
        <v>64</v>
      </c>
      <c r="F1669" t="str">
        <f>VLOOKUP(E1669&amp;"*",state_latlong_lookup!$A$1:$D$56,2,FALSE)</f>
        <v>MI</v>
      </c>
      <c r="G1669" t="str">
        <f>VLOOKUP(E1669&amp;"*",state_latlong_lookup!$A$1:$D$56,1,FALSE)</f>
        <v>MICHIGAN</v>
      </c>
      <c r="H1669" t="str">
        <f t="shared" si="53"/>
        <v>104_MI_01</v>
      </c>
      <c r="I1669">
        <f>IF(B1669=2012,IF(D1669="00",K1669,VLOOKUP(H1669,district_latlong_lookup!$A$1:$F$439,5,FALSE)),0)</f>
        <v>0</v>
      </c>
      <c r="J1669">
        <f>IF(B1669=2012,IF(D1669="00",L1669,VLOOKUP(H1669,district_latlong_lookup!$A$1:$F$439,6,FALSE)),0)</f>
        <v>0</v>
      </c>
      <c r="K1669">
        <f>VLOOKUP(E1669&amp;"*",state_latlong_lookup!$A$1:$D$56,3,FALSE)</f>
        <v>43.3504</v>
      </c>
      <c r="L1669">
        <f>VLOOKUP(E1669&amp;"*",state_latlong_lookup!$A$1:$D$56,4,FALSE)</f>
        <v>-84.560299999999998</v>
      </c>
      <c r="M1669">
        <v>100</v>
      </c>
      <c r="N1669" t="str">
        <f t="shared" si="52"/>
        <v>Democrat</v>
      </c>
      <c r="O1669" t="s">
        <v>566</v>
      </c>
      <c r="P1669">
        <v>-0.38600000000000001</v>
      </c>
      <c r="Q1669">
        <v>10000</v>
      </c>
    </row>
    <row r="1670" spans="1:18">
      <c r="A1670">
        <v>104</v>
      </c>
      <c r="B1670">
        <f>VLOOKUP(A1670,year_congress_lookup!$A$1:$B$10,2)</f>
        <v>1996</v>
      </c>
      <c r="C1670">
        <v>29361</v>
      </c>
      <c r="D1670" s="1" t="s">
        <v>1788</v>
      </c>
      <c r="E1670" t="s">
        <v>64</v>
      </c>
      <c r="F1670" t="str">
        <f>VLOOKUP(E1670&amp;"*",state_latlong_lookup!$A$1:$D$56,2,FALSE)</f>
        <v>MI</v>
      </c>
      <c r="G1670" t="str">
        <f>VLOOKUP(E1670&amp;"*",state_latlong_lookup!$A$1:$D$56,1,FALSE)</f>
        <v>MICHIGAN</v>
      </c>
      <c r="H1670" t="str">
        <f t="shared" si="53"/>
        <v>104_MI_02</v>
      </c>
      <c r="I1670">
        <f>IF(B1670=2012,IF(D1670="00",K1670,VLOOKUP(H1670,district_latlong_lookup!$A$1:$F$439,5,FALSE)),0)</f>
        <v>0</v>
      </c>
      <c r="J1670">
        <f>IF(B1670=2012,IF(D1670="00",L1670,VLOOKUP(H1670,district_latlong_lookup!$A$1:$F$439,6,FALSE)),0)</f>
        <v>0</v>
      </c>
      <c r="K1670">
        <f>VLOOKUP(E1670&amp;"*",state_latlong_lookup!$A$1:$D$56,3,FALSE)</f>
        <v>43.3504</v>
      </c>
      <c r="L1670">
        <f>VLOOKUP(E1670&amp;"*",state_latlong_lookup!$A$1:$D$56,4,FALSE)</f>
        <v>-84.560299999999998</v>
      </c>
      <c r="M1670">
        <v>200</v>
      </c>
      <c r="N1670" t="str">
        <f t="shared" si="52"/>
        <v>Republican</v>
      </c>
      <c r="O1670" t="s">
        <v>567</v>
      </c>
      <c r="P1670">
        <v>0.67700000000000005</v>
      </c>
      <c r="Q1670">
        <v>472500</v>
      </c>
      <c r="R1670" t="s">
        <v>1321</v>
      </c>
    </row>
    <row r="1671" spans="1:18">
      <c r="A1671">
        <v>104</v>
      </c>
      <c r="B1671">
        <f>VLOOKUP(A1671,year_congress_lookup!$A$1:$B$10,2)</f>
        <v>1996</v>
      </c>
      <c r="C1671">
        <v>29362</v>
      </c>
      <c r="D1671" s="1" t="s">
        <v>1789</v>
      </c>
      <c r="E1671" t="s">
        <v>64</v>
      </c>
      <c r="F1671" t="str">
        <f>VLOOKUP(E1671&amp;"*",state_latlong_lookup!$A$1:$D$56,2,FALSE)</f>
        <v>MI</v>
      </c>
      <c r="G1671" t="str">
        <f>VLOOKUP(E1671&amp;"*",state_latlong_lookup!$A$1:$D$56,1,FALSE)</f>
        <v>MICHIGAN</v>
      </c>
      <c r="H1671" t="str">
        <f t="shared" si="53"/>
        <v>104_MI_03</v>
      </c>
      <c r="I1671">
        <f>IF(B1671=2012,IF(D1671="00",K1671,VLOOKUP(H1671,district_latlong_lookup!$A$1:$F$439,5,FALSE)),0)</f>
        <v>0</v>
      </c>
      <c r="J1671">
        <f>IF(B1671=2012,IF(D1671="00",L1671,VLOOKUP(H1671,district_latlong_lookup!$A$1:$F$439,6,FALSE)),0)</f>
        <v>0</v>
      </c>
      <c r="K1671">
        <f>VLOOKUP(E1671&amp;"*",state_latlong_lookup!$A$1:$D$56,3,FALSE)</f>
        <v>43.3504</v>
      </c>
      <c r="L1671">
        <f>VLOOKUP(E1671&amp;"*",state_latlong_lookup!$A$1:$D$56,4,FALSE)</f>
        <v>-84.560299999999998</v>
      </c>
      <c r="M1671">
        <v>200</v>
      </c>
      <c r="N1671" t="str">
        <f t="shared" si="52"/>
        <v>Republican</v>
      </c>
      <c r="O1671" t="s">
        <v>568</v>
      </c>
      <c r="P1671">
        <v>0.436</v>
      </c>
      <c r="Q1671">
        <v>626000</v>
      </c>
      <c r="R1671" t="s">
        <v>1322</v>
      </c>
    </row>
    <row r="1672" spans="1:18">
      <c r="A1672">
        <v>104</v>
      </c>
      <c r="B1672">
        <f>VLOOKUP(A1672,year_congress_lookup!$A$1:$B$10,2)</f>
        <v>1996</v>
      </c>
      <c r="C1672">
        <v>29124</v>
      </c>
      <c r="D1672" s="1" t="s">
        <v>1790</v>
      </c>
      <c r="E1672" t="s">
        <v>64</v>
      </c>
      <c r="F1672" t="str">
        <f>VLOOKUP(E1672&amp;"*",state_latlong_lookup!$A$1:$D$56,2,FALSE)</f>
        <v>MI</v>
      </c>
      <c r="G1672" t="str">
        <f>VLOOKUP(E1672&amp;"*",state_latlong_lookup!$A$1:$D$56,1,FALSE)</f>
        <v>MICHIGAN</v>
      </c>
      <c r="H1672" t="str">
        <f t="shared" si="53"/>
        <v>104_MI_04</v>
      </c>
      <c r="I1672">
        <f>IF(B1672=2012,IF(D1672="00",K1672,VLOOKUP(H1672,district_latlong_lookup!$A$1:$F$439,5,FALSE)),0)</f>
        <v>0</v>
      </c>
      <c r="J1672">
        <f>IF(B1672=2012,IF(D1672="00",L1672,VLOOKUP(H1672,district_latlong_lookup!$A$1:$F$439,6,FALSE)),0)</f>
        <v>0</v>
      </c>
      <c r="K1672">
        <f>VLOOKUP(E1672&amp;"*",state_latlong_lookup!$A$1:$D$56,3,FALSE)</f>
        <v>43.3504</v>
      </c>
      <c r="L1672">
        <f>VLOOKUP(E1672&amp;"*",state_latlong_lookup!$A$1:$D$56,4,FALSE)</f>
        <v>-84.560299999999998</v>
      </c>
      <c r="M1672">
        <v>200</v>
      </c>
      <c r="N1672" t="str">
        <f t="shared" si="52"/>
        <v>Republican</v>
      </c>
      <c r="O1672" t="s">
        <v>569</v>
      </c>
      <c r="P1672">
        <v>0.44700000000000001</v>
      </c>
      <c r="Q1672">
        <v>813500</v>
      </c>
      <c r="R1672" t="s">
        <v>1323</v>
      </c>
    </row>
    <row r="1673" spans="1:18">
      <c r="A1673">
        <v>104</v>
      </c>
      <c r="B1673">
        <f>VLOOKUP(A1673,year_congress_lookup!$A$1:$B$10,2)</f>
        <v>1996</v>
      </c>
      <c r="C1673">
        <v>29363</v>
      </c>
      <c r="D1673" s="1" t="s">
        <v>1791</v>
      </c>
      <c r="E1673" t="s">
        <v>64</v>
      </c>
      <c r="F1673" t="str">
        <f>VLOOKUP(E1673&amp;"*",state_latlong_lookup!$A$1:$D$56,2,FALSE)</f>
        <v>MI</v>
      </c>
      <c r="G1673" t="str">
        <f>VLOOKUP(E1673&amp;"*",state_latlong_lookup!$A$1:$D$56,1,FALSE)</f>
        <v>MICHIGAN</v>
      </c>
      <c r="H1673" t="str">
        <f t="shared" si="53"/>
        <v>104_MI_05</v>
      </c>
      <c r="I1673">
        <f>IF(B1673=2012,IF(D1673="00",K1673,VLOOKUP(H1673,district_latlong_lookup!$A$1:$F$439,5,FALSE)),0)</f>
        <v>0</v>
      </c>
      <c r="J1673">
        <f>IF(B1673=2012,IF(D1673="00",L1673,VLOOKUP(H1673,district_latlong_lookup!$A$1:$F$439,6,FALSE)),0)</f>
        <v>0</v>
      </c>
      <c r="K1673">
        <f>VLOOKUP(E1673&amp;"*",state_latlong_lookup!$A$1:$D$56,3,FALSE)</f>
        <v>43.3504</v>
      </c>
      <c r="L1673">
        <f>VLOOKUP(E1673&amp;"*",state_latlong_lookup!$A$1:$D$56,4,FALSE)</f>
        <v>-84.560299999999998</v>
      </c>
      <c r="M1673">
        <v>100</v>
      </c>
      <c r="N1673" t="str">
        <f t="shared" si="52"/>
        <v>Democrat</v>
      </c>
      <c r="O1673" t="s">
        <v>570</v>
      </c>
      <c r="P1673">
        <v>-0.19800000000000001</v>
      </c>
      <c r="Q1673">
        <v>395500</v>
      </c>
      <c r="R1673" t="s">
        <v>1324</v>
      </c>
    </row>
    <row r="1674" spans="1:18">
      <c r="A1674">
        <v>104</v>
      </c>
      <c r="B1674">
        <f>VLOOKUP(A1674,year_congress_lookup!$A$1:$B$10,2)</f>
        <v>1996</v>
      </c>
      <c r="C1674">
        <v>15446</v>
      </c>
      <c r="D1674" s="1" t="s">
        <v>1792</v>
      </c>
      <c r="E1674" t="s">
        <v>64</v>
      </c>
      <c r="F1674" t="str">
        <f>VLOOKUP(E1674&amp;"*",state_latlong_lookup!$A$1:$D$56,2,FALSE)</f>
        <v>MI</v>
      </c>
      <c r="G1674" t="str">
        <f>VLOOKUP(E1674&amp;"*",state_latlong_lookup!$A$1:$D$56,1,FALSE)</f>
        <v>MICHIGAN</v>
      </c>
      <c r="H1674" t="str">
        <f t="shared" si="53"/>
        <v>104_MI_06</v>
      </c>
      <c r="I1674">
        <f>IF(B1674=2012,IF(D1674="00",K1674,VLOOKUP(H1674,district_latlong_lookup!$A$1:$F$439,5,FALSE)),0)</f>
        <v>0</v>
      </c>
      <c r="J1674">
        <f>IF(B1674=2012,IF(D1674="00",L1674,VLOOKUP(H1674,district_latlong_lookup!$A$1:$F$439,6,FALSE)),0)</f>
        <v>0</v>
      </c>
      <c r="K1674">
        <f>VLOOKUP(E1674&amp;"*",state_latlong_lookup!$A$1:$D$56,3,FALSE)</f>
        <v>43.3504</v>
      </c>
      <c r="L1674">
        <f>VLOOKUP(E1674&amp;"*",state_latlong_lookup!$A$1:$D$56,4,FALSE)</f>
        <v>-84.560299999999998</v>
      </c>
      <c r="M1674">
        <v>200</v>
      </c>
      <c r="N1674" t="str">
        <f t="shared" si="52"/>
        <v>Republican</v>
      </c>
      <c r="O1674" t="s">
        <v>192</v>
      </c>
      <c r="P1674">
        <v>0.41799999999999998</v>
      </c>
      <c r="Q1674">
        <v>10000</v>
      </c>
      <c r="R1674" t="s">
        <v>1325</v>
      </c>
    </row>
    <row r="1675" spans="1:18">
      <c r="A1675">
        <v>104</v>
      </c>
      <c r="B1675">
        <f>VLOOKUP(A1675,year_congress_lookup!$A$1:$B$10,2)</f>
        <v>1996</v>
      </c>
      <c r="C1675">
        <v>29364</v>
      </c>
      <c r="D1675" s="1" t="s">
        <v>1793</v>
      </c>
      <c r="E1675" t="s">
        <v>64</v>
      </c>
      <c r="F1675" t="str">
        <f>VLOOKUP(E1675&amp;"*",state_latlong_lookup!$A$1:$D$56,2,FALSE)</f>
        <v>MI</v>
      </c>
      <c r="G1675" t="str">
        <f>VLOOKUP(E1675&amp;"*",state_latlong_lookup!$A$1:$D$56,1,FALSE)</f>
        <v>MICHIGAN</v>
      </c>
      <c r="H1675" t="str">
        <f t="shared" si="53"/>
        <v>104_MI_07</v>
      </c>
      <c r="I1675">
        <f>IF(B1675=2012,IF(D1675="00",K1675,VLOOKUP(H1675,district_latlong_lookup!$A$1:$F$439,5,FALSE)),0)</f>
        <v>0</v>
      </c>
      <c r="J1675">
        <f>IF(B1675=2012,IF(D1675="00",L1675,VLOOKUP(H1675,district_latlong_lookup!$A$1:$F$439,6,FALSE)),0)</f>
        <v>0</v>
      </c>
      <c r="K1675">
        <f>VLOOKUP(E1675&amp;"*",state_latlong_lookup!$A$1:$D$56,3,FALSE)</f>
        <v>43.3504</v>
      </c>
      <c r="L1675">
        <f>VLOOKUP(E1675&amp;"*",state_latlong_lookup!$A$1:$D$56,4,FALSE)</f>
        <v>-84.560299999999998</v>
      </c>
      <c r="M1675">
        <v>200</v>
      </c>
      <c r="N1675" t="str">
        <f t="shared" si="52"/>
        <v>Republican</v>
      </c>
      <c r="O1675" t="s">
        <v>571</v>
      </c>
      <c r="P1675">
        <v>0.55200000000000005</v>
      </c>
      <c r="Q1675">
        <v>497500</v>
      </c>
      <c r="R1675" t="s">
        <v>1326</v>
      </c>
    </row>
    <row r="1676" spans="1:18">
      <c r="A1676">
        <v>104</v>
      </c>
      <c r="B1676">
        <f>VLOOKUP(A1676,year_congress_lookup!$A$1:$B$10,2)</f>
        <v>1996</v>
      </c>
      <c r="C1676">
        <v>29530</v>
      </c>
      <c r="D1676" s="1" t="s">
        <v>1795</v>
      </c>
      <c r="E1676" t="s">
        <v>64</v>
      </c>
      <c r="F1676" t="str">
        <f>VLOOKUP(E1676&amp;"*",state_latlong_lookup!$A$1:$D$56,2,FALSE)</f>
        <v>MI</v>
      </c>
      <c r="G1676" t="str">
        <f>VLOOKUP(E1676&amp;"*",state_latlong_lookup!$A$1:$D$56,1,FALSE)</f>
        <v>MICHIGAN</v>
      </c>
      <c r="H1676" t="str">
        <f t="shared" si="53"/>
        <v>104_MI_08</v>
      </c>
      <c r="I1676">
        <f>IF(B1676=2012,IF(D1676="00",K1676,VLOOKUP(H1676,district_latlong_lookup!$A$1:$F$439,5,FALSE)),0)</f>
        <v>0</v>
      </c>
      <c r="J1676">
        <f>IF(B1676=2012,IF(D1676="00",L1676,VLOOKUP(H1676,district_latlong_lookup!$A$1:$F$439,6,FALSE)),0)</f>
        <v>0</v>
      </c>
      <c r="K1676">
        <f>VLOOKUP(E1676&amp;"*",state_latlong_lookup!$A$1:$D$56,3,FALSE)</f>
        <v>43.3504</v>
      </c>
      <c r="L1676">
        <f>VLOOKUP(E1676&amp;"*",state_latlong_lookup!$A$1:$D$56,4,FALSE)</f>
        <v>-84.560299999999998</v>
      </c>
      <c r="M1676">
        <v>200</v>
      </c>
      <c r="N1676" t="str">
        <f t="shared" si="52"/>
        <v>Republican</v>
      </c>
      <c r="O1676" t="s">
        <v>791</v>
      </c>
      <c r="P1676">
        <v>0.56100000000000005</v>
      </c>
      <c r="Q1676">
        <v>1181000</v>
      </c>
      <c r="R1676" t="s">
        <v>1327</v>
      </c>
    </row>
    <row r="1677" spans="1:18">
      <c r="A1677">
        <v>104</v>
      </c>
      <c r="B1677">
        <f>VLOOKUP(A1677,year_congress_lookup!$A$1:$B$10,2)</f>
        <v>1996</v>
      </c>
      <c r="C1677">
        <v>14430</v>
      </c>
      <c r="D1677" s="1" t="s">
        <v>1796</v>
      </c>
      <c r="E1677" t="s">
        <v>64</v>
      </c>
      <c r="F1677" t="str">
        <f>VLOOKUP(E1677&amp;"*",state_latlong_lookup!$A$1:$D$56,2,FALSE)</f>
        <v>MI</v>
      </c>
      <c r="G1677" t="str">
        <f>VLOOKUP(E1677&amp;"*",state_latlong_lookup!$A$1:$D$56,1,FALSE)</f>
        <v>MICHIGAN</v>
      </c>
      <c r="H1677" t="str">
        <f t="shared" si="53"/>
        <v>104_MI_09</v>
      </c>
      <c r="I1677">
        <f>IF(B1677=2012,IF(D1677="00",K1677,VLOOKUP(H1677,district_latlong_lookup!$A$1:$F$439,5,FALSE)),0)</f>
        <v>0</v>
      </c>
      <c r="J1677">
        <f>IF(B1677=2012,IF(D1677="00",L1677,VLOOKUP(H1677,district_latlong_lookup!$A$1:$F$439,6,FALSE)),0)</f>
        <v>0</v>
      </c>
      <c r="K1677">
        <f>VLOOKUP(E1677&amp;"*",state_latlong_lookup!$A$1:$D$56,3,FALSE)</f>
        <v>43.3504</v>
      </c>
      <c r="L1677">
        <f>VLOOKUP(E1677&amp;"*",state_latlong_lookup!$A$1:$D$56,4,FALSE)</f>
        <v>-84.560299999999998</v>
      </c>
      <c r="M1677">
        <v>100</v>
      </c>
      <c r="N1677" t="str">
        <f t="shared" si="52"/>
        <v>Democrat</v>
      </c>
      <c r="O1677" t="s">
        <v>573</v>
      </c>
      <c r="P1677">
        <v>-0.371</v>
      </c>
      <c r="Q1677">
        <v>18000</v>
      </c>
      <c r="R1677" t="s">
        <v>1328</v>
      </c>
    </row>
    <row r="1678" spans="1:18">
      <c r="A1678">
        <v>104</v>
      </c>
      <c r="B1678">
        <f>VLOOKUP(A1678,year_congress_lookup!$A$1:$B$10,2)</f>
        <v>1996</v>
      </c>
      <c r="C1678">
        <v>14407</v>
      </c>
      <c r="D1678" s="1" t="s">
        <v>1797</v>
      </c>
      <c r="E1678" t="s">
        <v>64</v>
      </c>
      <c r="F1678" t="str">
        <f>VLOOKUP(E1678&amp;"*",state_latlong_lookup!$A$1:$D$56,2,FALSE)</f>
        <v>MI</v>
      </c>
      <c r="G1678" t="str">
        <f>VLOOKUP(E1678&amp;"*",state_latlong_lookup!$A$1:$D$56,1,FALSE)</f>
        <v>MICHIGAN</v>
      </c>
      <c r="H1678" t="str">
        <f t="shared" si="53"/>
        <v>104_MI_10</v>
      </c>
      <c r="I1678">
        <f>IF(B1678=2012,IF(D1678="00",K1678,VLOOKUP(H1678,district_latlong_lookup!$A$1:$F$439,5,FALSE)),0)</f>
        <v>0</v>
      </c>
      <c r="J1678">
        <f>IF(B1678=2012,IF(D1678="00",L1678,VLOOKUP(H1678,district_latlong_lookup!$A$1:$F$439,6,FALSE)),0)</f>
        <v>0</v>
      </c>
      <c r="K1678">
        <f>VLOOKUP(E1678&amp;"*",state_latlong_lookup!$A$1:$D$56,3,FALSE)</f>
        <v>43.3504</v>
      </c>
      <c r="L1678">
        <f>VLOOKUP(E1678&amp;"*",state_latlong_lookup!$A$1:$D$56,4,FALSE)</f>
        <v>-84.560299999999998</v>
      </c>
      <c r="M1678">
        <v>100</v>
      </c>
      <c r="N1678" t="str">
        <f t="shared" si="52"/>
        <v>Democrat</v>
      </c>
      <c r="O1678" t="s">
        <v>574</v>
      </c>
      <c r="P1678">
        <v>-0.53200000000000003</v>
      </c>
      <c r="Q1678">
        <v>1698000</v>
      </c>
      <c r="R1678" t="s">
        <v>1329</v>
      </c>
    </row>
    <row r="1679" spans="1:18">
      <c r="A1679">
        <v>104</v>
      </c>
      <c r="B1679">
        <f>VLOOKUP(A1679,year_congress_lookup!$A$1:$B$10,2)</f>
        <v>1996</v>
      </c>
      <c r="C1679">
        <v>29365</v>
      </c>
      <c r="D1679" s="1" t="s">
        <v>1798</v>
      </c>
      <c r="E1679" t="s">
        <v>64</v>
      </c>
      <c r="F1679" t="str">
        <f>VLOOKUP(E1679&amp;"*",state_latlong_lookup!$A$1:$D$56,2,FALSE)</f>
        <v>MI</v>
      </c>
      <c r="G1679" t="str">
        <f>VLOOKUP(E1679&amp;"*",state_latlong_lookup!$A$1:$D$56,1,FALSE)</f>
        <v>MICHIGAN</v>
      </c>
      <c r="H1679" t="str">
        <f t="shared" si="53"/>
        <v>104_MI_11</v>
      </c>
      <c r="I1679">
        <f>IF(B1679=2012,IF(D1679="00",K1679,VLOOKUP(H1679,district_latlong_lookup!$A$1:$F$439,5,FALSE)),0)</f>
        <v>0</v>
      </c>
      <c r="J1679">
        <f>IF(B1679=2012,IF(D1679="00",L1679,VLOOKUP(H1679,district_latlong_lookup!$A$1:$F$439,6,FALSE)),0)</f>
        <v>0</v>
      </c>
      <c r="K1679">
        <f>VLOOKUP(E1679&amp;"*",state_latlong_lookup!$A$1:$D$56,3,FALSE)</f>
        <v>43.3504</v>
      </c>
      <c r="L1679">
        <f>VLOOKUP(E1679&amp;"*",state_latlong_lookup!$A$1:$D$56,4,FALSE)</f>
        <v>-84.560299999999998</v>
      </c>
      <c r="M1679">
        <v>200</v>
      </c>
      <c r="N1679" t="str">
        <f t="shared" si="52"/>
        <v>Republican</v>
      </c>
      <c r="O1679" t="s">
        <v>575</v>
      </c>
      <c r="P1679">
        <v>0.49299999999999999</v>
      </c>
      <c r="Q1679">
        <v>10000</v>
      </c>
      <c r="R1679" t="s">
        <v>1330</v>
      </c>
    </row>
    <row r="1680" spans="1:18">
      <c r="A1680">
        <v>104</v>
      </c>
      <c r="B1680">
        <f>VLOOKUP(A1680,year_congress_lookup!$A$1:$B$10,2)</f>
        <v>1996</v>
      </c>
      <c r="C1680">
        <v>15033</v>
      </c>
      <c r="D1680" s="1" t="s">
        <v>1799</v>
      </c>
      <c r="E1680" t="s">
        <v>64</v>
      </c>
      <c r="F1680" t="str">
        <f>VLOOKUP(E1680&amp;"*",state_latlong_lookup!$A$1:$D$56,2,FALSE)</f>
        <v>MI</v>
      </c>
      <c r="G1680" t="str">
        <f>VLOOKUP(E1680&amp;"*",state_latlong_lookup!$A$1:$D$56,1,FALSE)</f>
        <v>MICHIGAN</v>
      </c>
      <c r="H1680" t="str">
        <f t="shared" si="53"/>
        <v>104_MI_12</v>
      </c>
      <c r="I1680">
        <f>IF(B1680=2012,IF(D1680="00",K1680,VLOOKUP(H1680,district_latlong_lookup!$A$1:$F$439,5,FALSE)),0)</f>
        <v>0</v>
      </c>
      <c r="J1680">
        <f>IF(B1680=2012,IF(D1680="00",L1680,VLOOKUP(H1680,district_latlong_lookup!$A$1:$F$439,6,FALSE)),0)</f>
        <v>0</v>
      </c>
      <c r="K1680">
        <f>VLOOKUP(E1680&amp;"*",state_latlong_lookup!$A$1:$D$56,3,FALSE)</f>
        <v>43.3504</v>
      </c>
      <c r="L1680">
        <f>VLOOKUP(E1680&amp;"*",state_latlong_lookup!$A$1:$D$56,4,FALSE)</f>
        <v>-84.560299999999998</v>
      </c>
      <c r="M1680">
        <v>100</v>
      </c>
      <c r="N1680" t="str">
        <f t="shared" si="52"/>
        <v>Democrat</v>
      </c>
      <c r="O1680" t="s">
        <v>576</v>
      </c>
      <c r="P1680">
        <v>-0.36</v>
      </c>
      <c r="Q1680">
        <v>556000</v>
      </c>
      <c r="R1680" t="s">
        <v>1331</v>
      </c>
    </row>
    <row r="1681" spans="1:18">
      <c r="A1681">
        <v>104</v>
      </c>
      <c r="B1681">
        <f>VLOOKUP(A1681,year_congress_lookup!$A$1:$B$10,2)</f>
        <v>1996</v>
      </c>
      <c r="C1681">
        <v>29531</v>
      </c>
      <c r="D1681" s="1" t="s">
        <v>1800</v>
      </c>
      <c r="E1681" t="s">
        <v>64</v>
      </c>
      <c r="F1681" t="str">
        <f>VLOOKUP(E1681&amp;"*",state_latlong_lookup!$A$1:$D$56,2,FALSE)</f>
        <v>MI</v>
      </c>
      <c r="G1681" t="str">
        <f>VLOOKUP(E1681&amp;"*",state_latlong_lookup!$A$1:$D$56,1,FALSE)</f>
        <v>MICHIGAN</v>
      </c>
      <c r="H1681" t="str">
        <f t="shared" si="53"/>
        <v>104_MI_13</v>
      </c>
      <c r="I1681">
        <f>IF(B1681=2012,IF(D1681="00",K1681,VLOOKUP(H1681,district_latlong_lookup!$A$1:$F$439,5,FALSE)),0)</f>
        <v>0</v>
      </c>
      <c r="J1681">
        <f>IF(B1681=2012,IF(D1681="00",L1681,VLOOKUP(H1681,district_latlong_lookup!$A$1:$F$439,6,FALSE)),0)</f>
        <v>0</v>
      </c>
      <c r="K1681">
        <f>VLOOKUP(E1681&amp;"*",state_latlong_lookup!$A$1:$D$56,3,FALSE)</f>
        <v>43.3504</v>
      </c>
      <c r="L1681">
        <f>VLOOKUP(E1681&amp;"*",state_latlong_lookup!$A$1:$D$56,4,FALSE)</f>
        <v>-84.560299999999998</v>
      </c>
      <c r="M1681">
        <v>100</v>
      </c>
      <c r="N1681" t="str">
        <f t="shared" si="52"/>
        <v>Democrat</v>
      </c>
      <c r="O1681" t="s">
        <v>792</v>
      </c>
      <c r="P1681">
        <v>-0.38</v>
      </c>
      <c r="Q1681">
        <v>915500</v>
      </c>
      <c r="R1681" t="s">
        <v>1332</v>
      </c>
    </row>
    <row r="1682" spans="1:18">
      <c r="A1682">
        <v>104</v>
      </c>
      <c r="B1682">
        <f>VLOOKUP(A1682,year_congress_lookup!$A$1:$B$10,2)</f>
        <v>1996</v>
      </c>
      <c r="C1682">
        <v>10713</v>
      </c>
      <c r="D1682" s="1" t="s">
        <v>1801</v>
      </c>
      <c r="E1682" t="s">
        <v>64</v>
      </c>
      <c r="F1682" t="str">
        <f>VLOOKUP(E1682&amp;"*",state_latlong_lookup!$A$1:$D$56,2,FALSE)</f>
        <v>MI</v>
      </c>
      <c r="G1682" t="str">
        <f>VLOOKUP(E1682&amp;"*",state_latlong_lookup!$A$1:$D$56,1,FALSE)</f>
        <v>MICHIGAN</v>
      </c>
      <c r="H1682" t="str">
        <f t="shared" si="53"/>
        <v>104_MI_14</v>
      </c>
      <c r="I1682">
        <f>IF(B1682=2012,IF(D1682="00",K1682,VLOOKUP(H1682,district_latlong_lookup!$A$1:$F$439,5,FALSE)),0)</f>
        <v>0</v>
      </c>
      <c r="J1682">
        <f>IF(B1682=2012,IF(D1682="00",L1682,VLOOKUP(H1682,district_latlong_lookup!$A$1:$F$439,6,FALSE)),0)</f>
        <v>0</v>
      </c>
      <c r="K1682">
        <f>VLOOKUP(E1682&amp;"*",state_latlong_lookup!$A$1:$D$56,3,FALSE)</f>
        <v>43.3504</v>
      </c>
      <c r="L1682">
        <f>VLOOKUP(E1682&amp;"*",state_latlong_lookup!$A$1:$D$56,4,FALSE)</f>
        <v>-84.560299999999998</v>
      </c>
      <c r="M1682">
        <v>100</v>
      </c>
      <c r="N1682" t="str">
        <f t="shared" si="52"/>
        <v>Democrat</v>
      </c>
      <c r="O1682" t="s">
        <v>578</v>
      </c>
      <c r="P1682">
        <v>-0.64600000000000002</v>
      </c>
      <c r="Q1682">
        <v>614000</v>
      </c>
      <c r="R1682" t="s">
        <v>1333</v>
      </c>
    </row>
    <row r="1683" spans="1:18">
      <c r="A1683">
        <v>104</v>
      </c>
      <c r="B1683">
        <f>VLOOKUP(A1683,year_congress_lookup!$A$1:$B$10,2)</f>
        <v>1996</v>
      </c>
      <c r="C1683">
        <v>29125</v>
      </c>
      <c r="D1683" s="1" t="s">
        <v>1802</v>
      </c>
      <c r="E1683" t="s">
        <v>64</v>
      </c>
      <c r="F1683" t="str">
        <f>VLOOKUP(E1683&amp;"*",state_latlong_lookup!$A$1:$D$56,2,FALSE)</f>
        <v>MI</v>
      </c>
      <c r="G1683" t="str">
        <f>VLOOKUP(E1683&amp;"*",state_latlong_lookup!$A$1:$D$56,1,FALSE)</f>
        <v>MICHIGAN</v>
      </c>
      <c r="H1683" t="str">
        <f t="shared" si="53"/>
        <v>104_MI_15</v>
      </c>
      <c r="I1683">
        <f>IF(B1683=2012,IF(D1683="00",K1683,VLOOKUP(H1683,district_latlong_lookup!$A$1:$F$439,5,FALSE)),0)</f>
        <v>0</v>
      </c>
      <c r="J1683">
        <f>IF(B1683=2012,IF(D1683="00",L1683,VLOOKUP(H1683,district_latlong_lookup!$A$1:$F$439,6,FALSE)),0)</f>
        <v>0</v>
      </c>
      <c r="K1683">
        <f>VLOOKUP(E1683&amp;"*",state_latlong_lookup!$A$1:$D$56,3,FALSE)</f>
        <v>43.3504</v>
      </c>
      <c r="L1683">
        <f>VLOOKUP(E1683&amp;"*",state_latlong_lookup!$A$1:$D$56,4,FALSE)</f>
        <v>-84.560299999999998</v>
      </c>
      <c r="M1683">
        <v>100</v>
      </c>
      <c r="N1683" t="str">
        <f t="shared" si="52"/>
        <v>Democrat</v>
      </c>
      <c r="O1683" t="s">
        <v>579</v>
      </c>
      <c r="P1683">
        <v>-0.64400000000000002</v>
      </c>
      <c r="Q1683">
        <v>642000</v>
      </c>
      <c r="R1683" t="s">
        <v>1334</v>
      </c>
    </row>
    <row r="1684" spans="1:18">
      <c r="A1684">
        <v>104</v>
      </c>
      <c r="B1684">
        <f>VLOOKUP(A1684,year_congress_lookup!$A$1:$B$10,2)</f>
        <v>1996</v>
      </c>
      <c r="C1684">
        <v>2605</v>
      </c>
      <c r="D1684" s="1" t="s">
        <v>1803</v>
      </c>
      <c r="E1684" t="s">
        <v>64</v>
      </c>
      <c r="F1684" t="str">
        <f>VLOOKUP(E1684&amp;"*",state_latlong_lookup!$A$1:$D$56,2,FALSE)</f>
        <v>MI</v>
      </c>
      <c r="G1684" t="str">
        <f>VLOOKUP(E1684&amp;"*",state_latlong_lookup!$A$1:$D$56,1,FALSE)</f>
        <v>MICHIGAN</v>
      </c>
      <c r="H1684" t="str">
        <f t="shared" si="53"/>
        <v>104_MI_16</v>
      </c>
      <c r="I1684">
        <f>IF(B1684=2012,IF(D1684="00",K1684,VLOOKUP(H1684,district_latlong_lookup!$A$1:$F$439,5,FALSE)),0)</f>
        <v>0</v>
      </c>
      <c r="J1684">
        <f>IF(B1684=2012,IF(D1684="00",L1684,VLOOKUP(H1684,district_latlong_lookup!$A$1:$F$439,6,FALSE)),0)</f>
        <v>0</v>
      </c>
      <c r="K1684">
        <f>VLOOKUP(E1684&amp;"*",state_latlong_lookup!$A$1:$D$56,3,FALSE)</f>
        <v>43.3504</v>
      </c>
      <c r="L1684">
        <f>VLOOKUP(E1684&amp;"*",state_latlong_lookup!$A$1:$D$56,4,FALSE)</f>
        <v>-84.560299999999998</v>
      </c>
      <c r="M1684">
        <v>100</v>
      </c>
      <c r="N1684" t="str">
        <f t="shared" si="52"/>
        <v>Democrat</v>
      </c>
      <c r="O1684" t="s">
        <v>580</v>
      </c>
      <c r="P1684">
        <v>-0.42399999999999999</v>
      </c>
      <c r="Q1684">
        <v>5966500</v>
      </c>
      <c r="R1684" t="s">
        <v>1335</v>
      </c>
    </row>
    <row r="1685" spans="1:18">
      <c r="A1685">
        <v>104</v>
      </c>
      <c r="B1685">
        <f>VLOOKUP(A1685,year_congress_lookup!$A$1:$B$10,2)</f>
        <v>1996</v>
      </c>
      <c r="C1685">
        <v>29532</v>
      </c>
      <c r="D1685" s="1" t="s">
        <v>1787</v>
      </c>
      <c r="E1685" t="s">
        <v>98</v>
      </c>
      <c r="F1685" t="str">
        <f>VLOOKUP(E1685&amp;"*",state_latlong_lookup!$A$1:$D$56,2,FALSE)</f>
        <v>MN</v>
      </c>
      <c r="G1685" t="str">
        <f>VLOOKUP(E1685&amp;"*",state_latlong_lookup!$A$1:$D$56,1,FALSE)</f>
        <v>MINNESOTA</v>
      </c>
      <c r="H1685" t="str">
        <f t="shared" si="53"/>
        <v>104_MN_01</v>
      </c>
      <c r="I1685">
        <f>IF(B1685=2012,IF(D1685="00",K1685,VLOOKUP(H1685,district_latlong_lookup!$A$1:$F$439,5,FALSE)),0)</f>
        <v>0</v>
      </c>
      <c r="J1685">
        <f>IF(B1685=2012,IF(D1685="00",L1685,VLOOKUP(H1685,district_latlong_lookup!$A$1:$F$439,6,FALSE)),0)</f>
        <v>0</v>
      </c>
      <c r="K1685">
        <f>VLOOKUP(E1685&amp;"*",state_latlong_lookup!$A$1:$D$56,3,FALSE)</f>
        <v>45.732599999999998</v>
      </c>
      <c r="L1685">
        <f>VLOOKUP(E1685&amp;"*",state_latlong_lookup!$A$1:$D$56,4,FALSE)</f>
        <v>-93.919600000000003</v>
      </c>
      <c r="M1685">
        <v>200</v>
      </c>
      <c r="N1685" t="str">
        <f t="shared" si="52"/>
        <v>Republican</v>
      </c>
      <c r="O1685" t="s">
        <v>793</v>
      </c>
      <c r="P1685">
        <v>0.69099999999999995</v>
      </c>
      <c r="Q1685">
        <v>1028000</v>
      </c>
      <c r="R1685" t="s">
        <v>1336</v>
      </c>
    </row>
    <row r="1686" spans="1:18">
      <c r="A1686">
        <v>104</v>
      </c>
      <c r="B1686">
        <f>VLOOKUP(A1686,year_congress_lookup!$A$1:$B$10,2)</f>
        <v>1996</v>
      </c>
      <c r="C1686">
        <v>29366</v>
      </c>
      <c r="D1686" s="1" t="s">
        <v>1788</v>
      </c>
      <c r="E1686" t="s">
        <v>98</v>
      </c>
      <c r="F1686" t="str">
        <f>VLOOKUP(E1686&amp;"*",state_latlong_lookup!$A$1:$D$56,2,FALSE)</f>
        <v>MN</v>
      </c>
      <c r="G1686" t="str">
        <f>VLOOKUP(E1686&amp;"*",state_latlong_lookup!$A$1:$D$56,1,FALSE)</f>
        <v>MINNESOTA</v>
      </c>
      <c r="H1686" t="str">
        <f t="shared" si="53"/>
        <v>104_MN_02</v>
      </c>
      <c r="I1686">
        <f>IF(B1686=2012,IF(D1686="00",K1686,VLOOKUP(H1686,district_latlong_lookup!$A$1:$F$439,5,FALSE)),0)</f>
        <v>0</v>
      </c>
      <c r="J1686">
        <f>IF(B1686=2012,IF(D1686="00",L1686,VLOOKUP(H1686,district_latlong_lookup!$A$1:$F$439,6,FALSE)),0)</f>
        <v>0</v>
      </c>
      <c r="K1686">
        <f>VLOOKUP(E1686&amp;"*",state_latlong_lookup!$A$1:$D$56,3,FALSE)</f>
        <v>45.732599999999998</v>
      </c>
      <c r="L1686">
        <f>VLOOKUP(E1686&amp;"*",state_latlong_lookup!$A$1:$D$56,4,FALSE)</f>
        <v>-93.919600000000003</v>
      </c>
      <c r="M1686">
        <v>100</v>
      </c>
      <c r="N1686" t="str">
        <f t="shared" si="52"/>
        <v>Democrat</v>
      </c>
      <c r="O1686" t="s">
        <v>582</v>
      </c>
      <c r="P1686">
        <v>-0.2</v>
      </c>
      <c r="Q1686">
        <v>1272000</v>
      </c>
    </row>
    <row r="1687" spans="1:18">
      <c r="A1687">
        <v>104</v>
      </c>
      <c r="B1687">
        <f>VLOOKUP(A1687,year_congress_lookup!$A$1:$B$10,2)</f>
        <v>1996</v>
      </c>
      <c r="C1687">
        <v>29126</v>
      </c>
      <c r="D1687" s="1" t="s">
        <v>1789</v>
      </c>
      <c r="E1687" t="s">
        <v>98</v>
      </c>
      <c r="F1687" t="str">
        <f>VLOOKUP(E1687&amp;"*",state_latlong_lookup!$A$1:$D$56,2,FALSE)</f>
        <v>MN</v>
      </c>
      <c r="G1687" t="str">
        <f>VLOOKUP(E1687&amp;"*",state_latlong_lookup!$A$1:$D$56,1,FALSE)</f>
        <v>MINNESOTA</v>
      </c>
      <c r="H1687" t="str">
        <f t="shared" si="53"/>
        <v>104_MN_03</v>
      </c>
      <c r="I1687">
        <f>IF(B1687=2012,IF(D1687="00",K1687,VLOOKUP(H1687,district_latlong_lookup!$A$1:$F$439,5,FALSE)),0)</f>
        <v>0</v>
      </c>
      <c r="J1687">
        <f>IF(B1687=2012,IF(D1687="00",L1687,VLOOKUP(H1687,district_latlong_lookup!$A$1:$F$439,6,FALSE)),0)</f>
        <v>0</v>
      </c>
      <c r="K1687">
        <f>VLOOKUP(E1687&amp;"*",state_latlong_lookup!$A$1:$D$56,3,FALSE)</f>
        <v>45.732599999999998</v>
      </c>
      <c r="L1687">
        <f>VLOOKUP(E1687&amp;"*",state_latlong_lookup!$A$1:$D$56,4,FALSE)</f>
        <v>-93.919600000000003</v>
      </c>
      <c r="M1687">
        <v>200</v>
      </c>
      <c r="N1687" t="str">
        <f t="shared" si="52"/>
        <v>Republican</v>
      </c>
      <c r="O1687" t="s">
        <v>583</v>
      </c>
      <c r="P1687">
        <v>0.40500000000000003</v>
      </c>
      <c r="Q1687">
        <v>601000</v>
      </c>
      <c r="R1687" t="s">
        <v>1337</v>
      </c>
    </row>
    <row r="1688" spans="1:18">
      <c r="A1688">
        <v>104</v>
      </c>
      <c r="B1688">
        <f>VLOOKUP(A1688,year_congress_lookup!$A$1:$B$10,2)</f>
        <v>1996</v>
      </c>
      <c r="C1688">
        <v>14458</v>
      </c>
      <c r="D1688" s="1" t="s">
        <v>1790</v>
      </c>
      <c r="E1688" t="s">
        <v>98</v>
      </c>
      <c r="F1688" t="str">
        <f>VLOOKUP(E1688&amp;"*",state_latlong_lookup!$A$1:$D$56,2,FALSE)</f>
        <v>MN</v>
      </c>
      <c r="G1688" t="str">
        <f>VLOOKUP(E1688&amp;"*",state_latlong_lookup!$A$1:$D$56,1,FALSE)</f>
        <v>MINNESOTA</v>
      </c>
      <c r="H1688" t="str">
        <f t="shared" si="53"/>
        <v>104_MN_04</v>
      </c>
      <c r="I1688">
        <f>IF(B1688=2012,IF(D1688="00",K1688,VLOOKUP(H1688,district_latlong_lookup!$A$1:$F$439,5,FALSE)),0)</f>
        <v>0</v>
      </c>
      <c r="J1688">
        <f>IF(B1688=2012,IF(D1688="00",L1688,VLOOKUP(H1688,district_latlong_lookup!$A$1:$F$439,6,FALSE)),0)</f>
        <v>0</v>
      </c>
      <c r="K1688">
        <f>VLOOKUP(E1688&amp;"*",state_latlong_lookup!$A$1:$D$56,3,FALSE)</f>
        <v>45.732599999999998</v>
      </c>
      <c r="L1688">
        <f>VLOOKUP(E1688&amp;"*",state_latlong_lookup!$A$1:$D$56,4,FALSE)</f>
        <v>-93.919600000000003</v>
      </c>
      <c r="M1688">
        <v>100</v>
      </c>
      <c r="N1688" t="str">
        <f t="shared" si="52"/>
        <v>Democrat</v>
      </c>
      <c r="O1688" t="s">
        <v>584</v>
      </c>
      <c r="P1688">
        <v>-0.498</v>
      </c>
      <c r="Q1688">
        <v>490000</v>
      </c>
      <c r="R1688" t="s">
        <v>1338</v>
      </c>
    </row>
    <row r="1689" spans="1:18">
      <c r="A1689">
        <v>104</v>
      </c>
      <c r="B1689">
        <f>VLOOKUP(A1689,year_congress_lookup!$A$1:$B$10,2)</f>
        <v>1996</v>
      </c>
      <c r="C1689">
        <v>14656</v>
      </c>
      <c r="D1689" s="1" t="s">
        <v>1791</v>
      </c>
      <c r="E1689" t="s">
        <v>98</v>
      </c>
      <c r="F1689" t="str">
        <f>VLOOKUP(E1689&amp;"*",state_latlong_lookup!$A$1:$D$56,2,FALSE)</f>
        <v>MN</v>
      </c>
      <c r="G1689" t="str">
        <f>VLOOKUP(E1689&amp;"*",state_latlong_lookup!$A$1:$D$56,1,FALSE)</f>
        <v>MINNESOTA</v>
      </c>
      <c r="H1689" t="str">
        <f t="shared" si="53"/>
        <v>104_MN_05</v>
      </c>
      <c r="I1689">
        <f>IF(B1689=2012,IF(D1689="00",K1689,VLOOKUP(H1689,district_latlong_lookup!$A$1:$F$439,5,FALSE)),0)</f>
        <v>0</v>
      </c>
      <c r="J1689">
        <f>IF(B1689=2012,IF(D1689="00",L1689,VLOOKUP(H1689,district_latlong_lookup!$A$1:$F$439,6,FALSE)),0)</f>
        <v>0</v>
      </c>
      <c r="K1689">
        <f>VLOOKUP(E1689&amp;"*",state_latlong_lookup!$A$1:$D$56,3,FALSE)</f>
        <v>45.732599999999998</v>
      </c>
      <c r="L1689">
        <f>VLOOKUP(E1689&amp;"*",state_latlong_lookup!$A$1:$D$56,4,FALSE)</f>
        <v>-93.919600000000003</v>
      </c>
      <c r="M1689">
        <v>100</v>
      </c>
      <c r="N1689" t="str">
        <f t="shared" si="52"/>
        <v>Democrat</v>
      </c>
      <c r="O1689" t="s">
        <v>585</v>
      </c>
      <c r="P1689">
        <v>-0.52900000000000003</v>
      </c>
      <c r="Q1689">
        <v>1384000</v>
      </c>
      <c r="R1689" t="s">
        <v>1339</v>
      </c>
    </row>
    <row r="1690" spans="1:18">
      <c r="A1690">
        <v>104</v>
      </c>
      <c r="B1690">
        <f>VLOOKUP(A1690,year_congress_lookup!$A$1:$B$10,2)</f>
        <v>1996</v>
      </c>
      <c r="C1690">
        <v>29533</v>
      </c>
      <c r="D1690" s="1" t="s">
        <v>1792</v>
      </c>
      <c r="E1690" t="s">
        <v>98</v>
      </c>
      <c r="F1690" t="str">
        <f>VLOOKUP(E1690&amp;"*",state_latlong_lookup!$A$1:$D$56,2,FALSE)</f>
        <v>MN</v>
      </c>
      <c r="G1690" t="str">
        <f>VLOOKUP(E1690&amp;"*",state_latlong_lookup!$A$1:$D$56,1,FALSE)</f>
        <v>MINNESOTA</v>
      </c>
      <c r="H1690" t="str">
        <f t="shared" si="53"/>
        <v>104_MN_06</v>
      </c>
      <c r="I1690">
        <f>IF(B1690=2012,IF(D1690="00",K1690,VLOOKUP(H1690,district_latlong_lookup!$A$1:$F$439,5,FALSE)),0)</f>
        <v>0</v>
      </c>
      <c r="J1690">
        <f>IF(B1690=2012,IF(D1690="00",L1690,VLOOKUP(H1690,district_latlong_lookup!$A$1:$F$439,6,FALSE)),0)</f>
        <v>0</v>
      </c>
      <c r="K1690">
        <f>VLOOKUP(E1690&amp;"*",state_latlong_lookup!$A$1:$D$56,3,FALSE)</f>
        <v>45.732599999999998</v>
      </c>
      <c r="L1690">
        <f>VLOOKUP(E1690&amp;"*",state_latlong_lookup!$A$1:$D$56,4,FALSE)</f>
        <v>-93.919600000000003</v>
      </c>
      <c r="M1690">
        <v>100</v>
      </c>
      <c r="N1690" t="str">
        <f t="shared" si="52"/>
        <v>Democrat</v>
      </c>
      <c r="O1690" t="s">
        <v>794</v>
      </c>
      <c r="P1690">
        <v>-0.29499999999999998</v>
      </c>
      <c r="Q1690">
        <v>366500</v>
      </c>
    </row>
    <row r="1691" spans="1:18">
      <c r="A1691">
        <v>104</v>
      </c>
      <c r="B1691">
        <f>VLOOKUP(A1691,year_congress_lookup!$A$1:$B$10,2)</f>
        <v>1996</v>
      </c>
      <c r="C1691">
        <v>29127</v>
      </c>
      <c r="D1691" s="1" t="s">
        <v>1793</v>
      </c>
      <c r="E1691" t="s">
        <v>98</v>
      </c>
      <c r="F1691" t="str">
        <f>VLOOKUP(E1691&amp;"*",state_latlong_lookup!$A$1:$D$56,2,FALSE)</f>
        <v>MN</v>
      </c>
      <c r="G1691" t="str">
        <f>VLOOKUP(E1691&amp;"*",state_latlong_lookup!$A$1:$D$56,1,FALSE)</f>
        <v>MINNESOTA</v>
      </c>
      <c r="H1691" t="str">
        <f t="shared" si="53"/>
        <v>104_MN_07</v>
      </c>
      <c r="I1691">
        <f>IF(B1691=2012,IF(D1691="00",K1691,VLOOKUP(H1691,district_latlong_lookup!$A$1:$F$439,5,FALSE)),0)</f>
        <v>0</v>
      </c>
      <c r="J1691">
        <f>IF(B1691=2012,IF(D1691="00",L1691,VLOOKUP(H1691,district_latlong_lookup!$A$1:$F$439,6,FALSE)),0)</f>
        <v>0</v>
      </c>
      <c r="K1691">
        <f>VLOOKUP(E1691&amp;"*",state_latlong_lookup!$A$1:$D$56,3,FALSE)</f>
        <v>45.732599999999998</v>
      </c>
      <c r="L1691">
        <f>VLOOKUP(E1691&amp;"*",state_latlong_lookup!$A$1:$D$56,4,FALSE)</f>
        <v>-93.919600000000003</v>
      </c>
      <c r="M1691">
        <v>100</v>
      </c>
      <c r="N1691" t="str">
        <f t="shared" si="52"/>
        <v>Democrat</v>
      </c>
      <c r="O1691" t="s">
        <v>586</v>
      </c>
      <c r="P1691">
        <v>-0.13</v>
      </c>
      <c r="Q1691">
        <v>480000</v>
      </c>
      <c r="R1691" t="s">
        <v>1340</v>
      </c>
    </row>
    <row r="1692" spans="1:18">
      <c r="A1692">
        <v>104</v>
      </c>
      <c r="B1692">
        <f>VLOOKUP(A1692,year_congress_lookup!$A$1:$B$10,2)</f>
        <v>1996</v>
      </c>
      <c r="C1692">
        <v>14265</v>
      </c>
      <c r="D1692" s="1" t="s">
        <v>1795</v>
      </c>
      <c r="E1692" t="s">
        <v>98</v>
      </c>
      <c r="F1692" t="str">
        <f>VLOOKUP(E1692&amp;"*",state_latlong_lookup!$A$1:$D$56,2,FALSE)</f>
        <v>MN</v>
      </c>
      <c r="G1692" t="str">
        <f>VLOOKUP(E1692&amp;"*",state_latlong_lookup!$A$1:$D$56,1,FALSE)</f>
        <v>MINNESOTA</v>
      </c>
      <c r="H1692" t="str">
        <f t="shared" si="53"/>
        <v>104_MN_08</v>
      </c>
      <c r="I1692">
        <f>IF(B1692=2012,IF(D1692="00",K1692,VLOOKUP(H1692,district_latlong_lookup!$A$1:$F$439,5,FALSE)),0)</f>
        <v>0</v>
      </c>
      <c r="J1692">
        <f>IF(B1692=2012,IF(D1692="00",L1692,VLOOKUP(H1692,district_latlong_lookup!$A$1:$F$439,6,FALSE)),0)</f>
        <v>0</v>
      </c>
      <c r="K1692">
        <f>VLOOKUP(E1692&amp;"*",state_latlong_lookup!$A$1:$D$56,3,FALSE)</f>
        <v>45.732599999999998</v>
      </c>
      <c r="L1692">
        <f>VLOOKUP(E1692&amp;"*",state_latlong_lookup!$A$1:$D$56,4,FALSE)</f>
        <v>-93.919600000000003</v>
      </c>
      <c r="M1692">
        <v>100</v>
      </c>
      <c r="N1692" t="str">
        <f t="shared" si="52"/>
        <v>Democrat</v>
      </c>
      <c r="O1692" t="s">
        <v>587</v>
      </c>
      <c r="P1692">
        <v>-0.54300000000000004</v>
      </c>
      <c r="Q1692">
        <v>5330500</v>
      </c>
      <c r="R1692" t="s">
        <v>1341</v>
      </c>
    </row>
    <row r="1693" spans="1:18">
      <c r="A1693">
        <v>104</v>
      </c>
      <c r="B1693">
        <f>VLOOKUP(A1693,year_congress_lookup!$A$1:$B$10,2)</f>
        <v>1996</v>
      </c>
      <c r="C1693">
        <v>29534</v>
      </c>
      <c r="D1693" s="1" t="s">
        <v>1787</v>
      </c>
      <c r="E1693" t="s">
        <v>47</v>
      </c>
      <c r="F1693" t="str">
        <f>VLOOKUP(E1693&amp;"*",state_latlong_lookup!$A$1:$D$56,2,FALSE)</f>
        <v>MS</v>
      </c>
      <c r="G1693" t="str">
        <f>VLOOKUP(E1693&amp;"*",state_latlong_lookup!$A$1:$D$56,1,FALSE)</f>
        <v>MISSISSIPPI</v>
      </c>
      <c r="H1693" t="str">
        <f t="shared" si="53"/>
        <v>104_MS_01</v>
      </c>
      <c r="I1693">
        <f>IF(B1693=2012,IF(D1693="00",K1693,VLOOKUP(H1693,district_latlong_lookup!$A$1:$F$439,5,FALSE)),0)</f>
        <v>0</v>
      </c>
      <c r="J1693">
        <f>IF(B1693=2012,IF(D1693="00",L1693,VLOOKUP(H1693,district_latlong_lookup!$A$1:$F$439,6,FALSE)),0)</f>
        <v>0</v>
      </c>
      <c r="K1693">
        <f>VLOOKUP(E1693&amp;"*",state_latlong_lookup!$A$1:$D$56,3,FALSE)</f>
        <v>32.767299999999999</v>
      </c>
      <c r="L1693">
        <f>VLOOKUP(E1693&amp;"*",state_latlong_lookup!$A$1:$D$56,4,FALSE)</f>
        <v>-89.681200000000004</v>
      </c>
      <c r="M1693">
        <v>200</v>
      </c>
      <c r="N1693" t="str">
        <f t="shared" si="52"/>
        <v>Republican</v>
      </c>
      <c r="O1693" t="s">
        <v>368</v>
      </c>
      <c r="P1693">
        <v>0.48699999999999999</v>
      </c>
      <c r="Q1693">
        <v>494500</v>
      </c>
      <c r="R1693" t="s">
        <v>1342</v>
      </c>
    </row>
    <row r="1694" spans="1:18">
      <c r="A1694">
        <v>104</v>
      </c>
      <c r="B1694">
        <f>VLOOKUP(A1694,year_congress_lookup!$A$1:$B$10,2)</f>
        <v>1996</v>
      </c>
      <c r="C1694">
        <v>29368</v>
      </c>
      <c r="D1694" s="1" t="s">
        <v>1788</v>
      </c>
      <c r="E1694" t="s">
        <v>47</v>
      </c>
      <c r="F1694" t="str">
        <f>VLOOKUP(E1694&amp;"*",state_latlong_lookup!$A$1:$D$56,2,FALSE)</f>
        <v>MS</v>
      </c>
      <c r="G1694" t="str">
        <f>VLOOKUP(E1694&amp;"*",state_latlong_lookup!$A$1:$D$56,1,FALSE)</f>
        <v>MISSISSIPPI</v>
      </c>
      <c r="H1694" t="str">
        <f t="shared" si="53"/>
        <v>104_MS_02</v>
      </c>
      <c r="I1694">
        <f>IF(B1694=2012,IF(D1694="00",K1694,VLOOKUP(H1694,district_latlong_lookup!$A$1:$F$439,5,FALSE)),0)</f>
        <v>0</v>
      </c>
      <c r="J1694">
        <f>IF(B1694=2012,IF(D1694="00",L1694,VLOOKUP(H1694,district_latlong_lookup!$A$1:$F$439,6,FALSE)),0)</f>
        <v>0</v>
      </c>
      <c r="K1694">
        <f>VLOOKUP(E1694&amp;"*",state_latlong_lookup!$A$1:$D$56,3,FALSE)</f>
        <v>32.767299999999999</v>
      </c>
      <c r="L1694">
        <f>VLOOKUP(E1694&amp;"*",state_latlong_lookup!$A$1:$D$56,4,FALSE)</f>
        <v>-89.681200000000004</v>
      </c>
      <c r="M1694">
        <v>100</v>
      </c>
      <c r="N1694" t="str">
        <f t="shared" si="52"/>
        <v>Democrat</v>
      </c>
      <c r="O1694" t="s">
        <v>44</v>
      </c>
      <c r="P1694">
        <v>-0.53500000000000003</v>
      </c>
      <c r="Q1694">
        <v>922000</v>
      </c>
      <c r="R1694" t="s">
        <v>1343</v>
      </c>
    </row>
    <row r="1695" spans="1:18">
      <c r="A1695">
        <v>104</v>
      </c>
      <c r="B1695">
        <f>VLOOKUP(A1695,year_congress_lookup!$A$1:$B$10,2)</f>
        <v>1996</v>
      </c>
      <c r="C1695">
        <v>11035</v>
      </c>
      <c r="D1695" s="1" t="s">
        <v>1789</v>
      </c>
      <c r="E1695" t="s">
        <v>47</v>
      </c>
      <c r="F1695" t="str">
        <f>VLOOKUP(E1695&amp;"*",state_latlong_lookup!$A$1:$D$56,2,FALSE)</f>
        <v>MS</v>
      </c>
      <c r="G1695" t="str">
        <f>VLOOKUP(E1695&amp;"*",state_latlong_lookup!$A$1:$D$56,1,FALSE)</f>
        <v>MISSISSIPPI</v>
      </c>
      <c r="H1695" t="str">
        <f t="shared" si="53"/>
        <v>104_MS_03</v>
      </c>
      <c r="I1695">
        <f>IF(B1695=2012,IF(D1695="00",K1695,VLOOKUP(H1695,district_latlong_lookup!$A$1:$F$439,5,FALSE)),0)</f>
        <v>0</v>
      </c>
      <c r="J1695">
        <f>IF(B1695=2012,IF(D1695="00",L1695,VLOOKUP(H1695,district_latlong_lookup!$A$1:$F$439,6,FALSE)),0)</f>
        <v>0</v>
      </c>
      <c r="K1695">
        <f>VLOOKUP(E1695&amp;"*",state_latlong_lookup!$A$1:$D$56,3,FALSE)</f>
        <v>32.767299999999999</v>
      </c>
      <c r="L1695">
        <f>VLOOKUP(E1695&amp;"*",state_latlong_lookup!$A$1:$D$56,4,FALSE)</f>
        <v>-89.681200000000004</v>
      </c>
      <c r="M1695">
        <v>100</v>
      </c>
      <c r="N1695" t="str">
        <f t="shared" si="52"/>
        <v>Democrat</v>
      </c>
      <c r="O1695" t="s">
        <v>589</v>
      </c>
      <c r="P1695">
        <v>-8.5999999999999993E-2</v>
      </c>
      <c r="Q1695">
        <v>10000</v>
      </c>
      <c r="R1695" t="s">
        <v>1344</v>
      </c>
    </row>
    <row r="1696" spans="1:18">
      <c r="A1696">
        <v>104</v>
      </c>
      <c r="B1696">
        <f>VLOOKUP(A1696,year_congress_lookup!$A$1:$B$10,2)</f>
        <v>1996</v>
      </c>
      <c r="C1696">
        <v>15617</v>
      </c>
      <c r="D1696" s="1" t="s">
        <v>1790</v>
      </c>
      <c r="E1696" t="s">
        <v>47</v>
      </c>
      <c r="F1696" t="str">
        <f>VLOOKUP(E1696&amp;"*",state_latlong_lookup!$A$1:$D$56,2,FALSE)</f>
        <v>MS</v>
      </c>
      <c r="G1696" t="str">
        <f>VLOOKUP(E1696&amp;"*",state_latlong_lookup!$A$1:$D$56,1,FALSE)</f>
        <v>MISSISSIPPI</v>
      </c>
      <c r="H1696" t="str">
        <f t="shared" si="53"/>
        <v>104_MS_04</v>
      </c>
      <c r="I1696">
        <f>IF(B1696=2012,IF(D1696="00",K1696,VLOOKUP(H1696,district_latlong_lookup!$A$1:$F$439,5,FALSE)),0)</f>
        <v>0</v>
      </c>
      <c r="J1696">
        <f>IF(B1696=2012,IF(D1696="00",L1696,VLOOKUP(H1696,district_latlong_lookup!$A$1:$F$439,6,FALSE)),0)</f>
        <v>0</v>
      </c>
      <c r="K1696">
        <f>VLOOKUP(E1696&amp;"*",state_latlong_lookup!$A$1:$D$56,3,FALSE)</f>
        <v>32.767299999999999</v>
      </c>
      <c r="L1696">
        <f>VLOOKUP(E1696&amp;"*",state_latlong_lookup!$A$1:$D$56,4,FALSE)</f>
        <v>-89.681200000000004</v>
      </c>
      <c r="M1696">
        <v>100</v>
      </c>
      <c r="N1696" t="str">
        <f t="shared" si="52"/>
        <v>Democrat</v>
      </c>
      <c r="O1696" t="s">
        <v>69</v>
      </c>
      <c r="P1696">
        <v>3.5000000000000003E-2</v>
      </c>
      <c r="Q1696">
        <v>591500</v>
      </c>
      <c r="R1696" t="s">
        <v>1345</v>
      </c>
    </row>
    <row r="1697" spans="1:18">
      <c r="A1697">
        <v>104</v>
      </c>
      <c r="B1697">
        <f>VLOOKUP(A1697,year_congress_lookup!$A$1:$B$10,2)</f>
        <v>1996</v>
      </c>
      <c r="C1697">
        <v>95617</v>
      </c>
      <c r="D1697" s="1" t="s">
        <v>1790</v>
      </c>
      <c r="E1697" t="s">
        <v>47</v>
      </c>
      <c r="F1697" t="str">
        <f>VLOOKUP(E1697&amp;"*",state_latlong_lookup!$A$1:$D$56,2,FALSE)</f>
        <v>MS</v>
      </c>
      <c r="G1697" t="str">
        <f>VLOOKUP(E1697&amp;"*",state_latlong_lookup!$A$1:$D$56,1,FALSE)</f>
        <v>MISSISSIPPI</v>
      </c>
      <c r="H1697" t="str">
        <f t="shared" si="53"/>
        <v>104_MS_04</v>
      </c>
      <c r="I1697">
        <f>IF(B1697=2012,IF(D1697="00",K1697,VLOOKUP(H1697,district_latlong_lookup!$A$1:$F$439,5,FALSE)),0)</f>
        <v>0</v>
      </c>
      <c r="J1697">
        <f>IF(B1697=2012,IF(D1697="00",L1697,VLOOKUP(H1697,district_latlong_lookup!$A$1:$F$439,6,FALSE)),0)</f>
        <v>0</v>
      </c>
      <c r="K1697">
        <f>VLOOKUP(E1697&amp;"*",state_latlong_lookup!$A$1:$D$56,3,FALSE)</f>
        <v>32.767299999999999</v>
      </c>
      <c r="L1697">
        <f>VLOOKUP(E1697&amp;"*",state_latlong_lookup!$A$1:$D$56,4,FALSE)</f>
        <v>-89.681200000000004</v>
      </c>
      <c r="M1697">
        <v>200</v>
      </c>
      <c r="N1697" t="str">
        <f t="shared" si="52"/>
        <v>Republican</v>
      </c>
      <c r="O1697" t="s">
        <v>69</v>
      </c>
      <c r="P1697">
        <v>0.41099999999999998</v>
      </c>
      <c r="Q1697">
        <v>339000</v>
      </c>
      <c r="R1697" t="s">
        <v>1346</v>
      </c>
    </row>
    <row r="1698" spans="1:18">
      <c r="A1698">
        <v>104</v>
      </c>
      <c r="B1698">
        <f>VLOOKUP(A1698,year_congress_lookup!$A$1:$B$10,2)</f>
        <v>1996</v>
      </c>
      <c r="C1698">
        <v>15637</v>
      </c>
      <c r="D1698" s="1" t="s">
        <v>1791</v>
      </c>
      <c r="E1698" t="s">
        <v>47</v>
      </c>
      <c r="F1698" t="str">
        <f>VLOOKUP(E1698&amp;"*",state_latlong_lookup!$A$1:$D$56,2,FALSE)</f>
        <v>MS</v>
      </c>
      <c r="G1698" t="str">
        <f>VLOOKUP(E1698&amp;"*",state_latlong_lookup!$A$1:$D$56,1,FALSE)</f>
        <v>MISSISSIPPI</v>
      </c>
      <c r="H1698" t="str">
        <f t="shared" si="53"/>
        <v>104_MS_05</v>
      </c>
      <c r="I1698">
        <f>IF(B1698=2012,IF(D1698="00",K1698,VLOOKUP(H1698,district_latlong_lookup!$A$1:$F$439,5,FALSE)),0)</f>
        <v>0</v>
      </c>
      <c r="J1698">
        <f>IF(B1698=2012,IF(D1698="00",L1698,VLOOKUP(H1698,district_latlong_lookup!$A$1:$F$439,6,FALSE)),0)</f>
        <v>0</v>
      </c>
      <c r="K1698">
        <f>VLOOKUP(E1698&amp;"*",state_latlong_lookup!$A$1:$D$56,3,FALSE)</f>
        <v>32.767299999999999</v>
      </c>
      <c r="L1698">
        <f>VLOOKUP(E1698&amp;"*",state_latlong_lookup!$A$1:$D$56,4,FALSE)</f>
        <v>-89.681200000000004</v>
      </c>
      <c r="M1698">
        <v>100</v>
      </c>
      <c r="N1698" t="str">
        <f t="shared" si="52"/>
        <v>Democrat</v>
      </c>
      <c r="O1698" t="s">
        <v>590</v>
      </c>
      <c r="P1698">
        <v>0</v>
      </c>
      <c r="Q1698">
        <v>873500</v>
      </c>
      <c r="R1698" t="s">
        <v>1347</v>
      </c>
    </row>
    <row r="1699" spans="1:18">
      <c r="A1699">
        <v>104</v>
      </c>
      <c r="B1699">
        <f>VLOOKUP(A1699,year_congress_lookup!$A$1:$B$10,2)</f>
        <v>1996</v>
      </c>
      <c r="C1699">
        <v>12009</v>
      </c>
      <c r="D1699" s="1" t="s">
        <v>1787</v>
      </c>
      <c r="E1699" t="s">
        <v>51</v>
      </c>
      <c r="F1699" t="str">
        <f>VLOOKUP(E1699&amp;"*",state_latlong_lookup!$A$1:$D$56,2,FALSE)</f>
        <v>MO</v>
      </c>
      <c r="G1699" t="str">
        <f>VLOOKUP(E1699&amp;"*",state_latlong_lookup!$A$1:$D$56,1,FALSE)</f>
        <v>MISSOURI</v>
      </c>
      <c r="H1699" t="str">
        <f t="shared" si="53"/>
        <v>104_MO_01</v>
      </c>
      <c r="I1699">
        <f>IF(B1699=2012,IF(D1699="00",K1699,VLOOKUP(H1699,district_latlong_lookup!$A$1:$F$439,5,FALSE)),0)</f>
        <v>0</v>
      </c>
      <c r="J1699">
        <f>IF(B1699=2012,IF(D1699="00",L1699,VLOOKUP(H1699,district_latlong_lookup!$A$1:$F$439,6,FALSE)),0)</f>
        <v>0</v>
      </c>
      <c r="K1699">
        <f>VLOOKUP(E1699&amp;"*",state_latlong_lookup!$A$1:$D$56,3,FALSE)</f>
        <v>38.462299999999999</v>
      </c>
      <c r="L1699">
        <f>VLOOKUP(E1699&amp;"*",state_latlong_lookup!$A$1:$D$56,4,FALSE)</f>
        <v>-92.302000000000007</v>
      </c>
      <c r="M1699">
        <v>100</v>
      </c>
      <c r="N1699" t="str">
        <f t="shared" si="52"/>
        <v>Democrat</v>
      </c>
      <c r="O1699" t="s">
        <v>59</v>
      </c>
      <c r="P1699">
        <v>-0.58099999999999996</v>
      </c>
      <c r="Q1699">
        <v>583000</v>
      </c>
      <c r="R1699" t="s">
        <v>1348</v>
      </c>
    </row>
    <row r="1700" spans="1:18">
      <c r="A1700">
        <v>104</v>
      </c>
      <c r="B1700">
        <f>VLOOKUP(A1700,year_congress_lookup!$A$1:$B$10,2)</f>
        <v>1996</v>
      </c>
      <c r="C1700">
        <v>29369</v>
      </c>
      <c r="D1700" s="1" t="s">
        <v>1788</v>
      </c>
      <c r="E1700" t="s">
        <v>51</v>
      </c>
      <c r="F1700" t="str">
        <f>VLOOKUP(E1700&amp;"*",state_latlong_lookup!$A$1:$D$56,2,FALSE)</f>
        <v>MO</v>
      </c>
      <c r="G1700" t="str">
        <f>VLOOKUP(E1700&amp;"*",state_latlong_lookup!$A$1:$D$56,1,FALSE)</f>
        <v>MISSOURI</v>
      </c>
      <c r="H1700" t="str">
        <f t="shared" si="53"/>
        <v>104_MO_02</v>
      </c>
      <c r="I1700">
        <f>IF(B1700=2012,IF(D1700="00",K1700,VLOOKUP(H1700,district_latlong_lookup!$A$1:$F$439,5,FALSE)),0)</f>
        <v>0</v>
      </c>
      <c r="J1700">
        <f>IF(B1700=2012,IF(D1700="00",L1700,VLOOKUP(H1700,district_latlong_lookup!$A$1:$F$439,6,FALSE)),0)</f>
        <v>0</v>
      </c>
      <c r="K1700">
        <f>VLOOKUP(E1700&amp;"*",state_latlong_lookup!$A$1:$D$56,3,FALSE)</f>
        <v>38.462299999999999</v>
      </c>
      <c r="L1700">
        <f>VLOOKUP(E1700&amp;"*",state_latlong_lookup!$A$1:$D$56,4,FALSE)</f>
        <v>-92.302000000000007</v>
      </c>
      <c r="M1700">
        <v>200</v>
      </c>
      <c r="N1700" t="str">
        <f t="shared" si="52"/>
        <v>Republican</v>
      </c>
      <c r="O1700" t="s">
        <v>352</v>
      </c>
      <c r="P1700">
        <v>0.47399999999999998</v>
      </c>
      <c r="Q1700">
        <v>1149500</v>
      </c>
      <c r="R1700" t="s">
        <v>1349</v>
      </c>
    </row>
    <row r="1701" spans="1:18">
      <c r="A1701">
        <v>104</v>
      </c>
      <c r="B1701">
        <f>VLOOKUP(A1701,year_congress_lookup!$A$1:$B$10,2)</f>
        <v>1996</v>
      </c>
      <c r="C1701">
        <v>14421</v>
      </c>
      <c r="D1701" s="1" t="s">
        <v>1789</v>
      </c>
      <c r="E1701" t="s">
        <v>51</v>
      </c>
      <c r="F1701" t="str">
        <f>VLOOKUP(E1701&amp;"*",state_latlong_lookup!$A$1:$D$56,2,FALSE)</f>
        <v>MO</v>
      </c>
      <c r="G1701" t="str">
        <f>VLOOKUP(E1701&amp;"*",state_latlong_lookup!$A$1:$D$56,1,FALSE)</f>
        <v>MISSOURI</v>
      </c>
      <c r="H1701" t="str">
        <f t="shared" si="53"/>
        <v>104_MO_03</v>
      </c>
      <c r="I1701">
        <f>IF(B1701=2012,IF(D1701="00",K1701,VLOOKUP(H1701,district_latlong_lookup!$A$1:$F$439,5,FALSE)),0)</f>
        <v>0</v>
      </c>
      <c r="J1701">
        <f>IF(B1701=2012,IF(D1701="00",L1701,VLOOKUP(H1701,district_latlong_lookup!$A$1:$F$439,6,FALSE)),0)</f>
        <v>0</v>
      </c>
      <c r="K1701">
        <f>VLOOKUP(E1701&amp;"*",state_latlong_lookup!$A$1:$D$56,3,FALSE)</f>
        <v>38.462299999999999</v>
      </c>
      <c r="L1701">
        <f>VLOOKUP(E1701&amp;"*",state_latlong_lookup!$A$1:$D$56,4,FALSE)</f>
        <v>-92.302000000000007</v>
      </c>
      <c r="M1701">
        <v>100</v>
      </c>
      <c r="N1701" t="str">
        <f t="shared" si="52"/>
        <v>Democrat</v>
      </c>
      <c r="O1701" t="s">
        <v>591</v>
      </c>
      <c r="P1701">
        <v>-0.44600000000000001</v>
      </c>
      <c r="Q1701">
        <v>342000</v>
      </c>
    </row>
    <row r="1702" spans="1:18">
      <c r="A1702">
        <v>104</v>
      </c>
      <c r="B1702">
        <f>VLOOKUP(A1702,year_congress_lookup!$A$1:$B$10,2)</f>
        <v>1996</v>
      </c>
      <c r="C1702">
        <v>14451</v>
      </c>
      <c r="D1702" s="1" t="s">
        <v>1790</v>
      </c>
      <c r="E1702" t="s">
        <v>51</v>
      </c>
      <c r="F1702" t="str">
        <f>VLOOKUP(E1702&amp;"*",state_latlong_lookup!$A$1:$D$56,2,FALSE)</f>
        <v>MO</v>
      </c>
      <c r="G1702" t="str">
        <f>VLOOKUP(E1702&amp;"*",state_latlong_lookup!$A$1:$D$56,1,FALSE)</f>
        <v>MISSOURI</v>
      </c>
      <c r="H1702" t="str">
        <f t="shared" si="53"/>
        <v>104_MO_04</v>
      </c>
      <c r="I1702">
        <f>IF(B1702=2012,IF(D1702="00",K1702,VLOOKUP(H1702,district_latlong_lookup!$A$1:$F$439,5,FALSE)),0)</f>
        <v>0</v>
      </c>
      <c r="J1702">
        <f>IF(B1702=2012,IF(D1702="00",L1702,VLOOKUP(H1702,district_latlong_lookup!$A$1:$F$439,6,FALSE)),0)</f>
        <v>0</v>
      </c>
      <c r="K1702">
        <f>VLOOKUP(E1702&amp;"*",state_latlong_lookup!$A$1:$D$56,3,FALSE)</f>
        <v>38.462299999999999</v>
      </c>
      <c r="L1702">
        <f>VLOOKUP(E1702&amp;"*",state_latlong_lookup!$A$1:$D$56,4,FALSE)</f>
        <v>-92.302000000000007</v>
      </c>
      <c r="M1702">
        <v>100</v>
      </c>
      <c r="N1702" t="str">
        <f t="shared" si="52"/>
        <v>Democrat</v>
      </c>
      <c r="O1702" t="s">
        <v>592</v>
      </c>
      <c r="P1702">
        <v>-0.159</v>
      </c>
      <c r="Q1702">
        <v>610000</v>
      </c>
      <c r="R1702" t="s">
        <v>1350</v>
      </c>
    </row>
    <row r="1703" spans="1:18">
      <c r="A1703">
        <v>104</v>
      </c>
      <c r="B1703">
        <f>VLOOKUP(A1703,year_congress_lookup!$A$1:$B$10,2)</f>
        <v>1996</v>
      </c>
      <c r="C1703">
        <v>29535</v>
      </c>
      <c r="D1703" s="1" t="s">
        <v>1791</v>
      </c>
      <c r="E1703" t="s">
        <v>51</v>
      </c>
      <c r="F1703" t="str">
        <f>VLOOKUP(E1703&amp;"*",state_latlong_lookup!$A$1:$D$56,2,FALSE)</f>
        <v>MO</v>
      </c>
      <c r="G1703" t="str">
        <f>VLOOKUP(E1703&amp;"*",state_latlong_lookup!$A$1:$D$56,1,FALSE)</f>
        <v>MISSOURI</v>
      </c>
      <c r="H1703" t="str">
        <f t="shared" si="53"/>
        <v>104_MO_05</v>
      </c>
      <c r="I1703">
        <f>IF(B1703=2012,IF(D1703="00",K1703,VLOOKUP(H1703,district_latlong_lookup!$A$1:$F$439,5,FALSE)),0)</f>
        <v>0</v>
      </c>
      <c r="J1703">
        <f>IF(B1703=2012,IF(D1703="00",L1703,VLOOKUP(H1703,district_latlong_lookup!$A$1:$F$439,6,FALSE)),0)</f>
        <v>0</v>
      </c>
      <c r="K1703">
        <f>VLOOKUP(E1703&amp;"*",state_latlong_lookup!$A$1:$D$56,3,FALSE)</f>
        <v>38.462299999999999</v>
      </c>
      <c r="L1703">
        <f>VLOOKUP(E1703&amp;"*",state_latlong_lookup!$A$1:$D$56,4,FALSE)</f>
        <v>-92.302000000000007</v>
      </c>
      <c r="M1703">
        <v>100</v>
      </c>
      <c r="N1703" t="str">
        <f t="shared" si="52"/>
        <v>Democrat</v>
      </c>
      <c r="O1703" t="s">
        <v>185</v>
      </c>
      <c r="P1703">
        <v>-0.27900000000000003</v>
      </c>
      <c r="Q1703">
        <v>847500</v>
      </c>
    </row>
    <row r="1704" spans="1:18">
      <c r="A1704">
        <v>104</v>
      </c>
      <c r="B1704">
        <f>VLOOKUP(A1704,year_congress_lookup!$A$1:$B$10,2)</f>
        <v>1996</v>
      </c>
      <c r="C1704">
        <v>29370</v>
      </c>
      <c r="D1704" s="1" t="s">
        <v>1792</v>
      </c>
      <c r="E1704" t="s">
        <v>51</v>
      </c>
      <c r="F1704" t="str">
        <f>VLOOKUP(E1704&amp;"*",state_latlong_lookup!$A$1:$D$56,2,FALSE)</f>
        <v>MO</v>
      </c>
      <c r="G1704" t="str">
        <f>VLOOKUP(E1704&amp;"*",state_latlong_lookup!$A$1:$D$56,1,FALSE)</f>
        <v>MISSOURI</v>
      </c>
      <c r="H1704" t="str">
        <f t="shared" si="53"/>
        <v>104_MO_06</v>
      </c>
      <c r="I1704">
        <f>IF(B1704=2012,IF(D1704="00",K1704,VLOOKUP(H1704,district_latlong_lookup!$A$1:$F$439,5,FALSE)),0)</f>
        <v>0</v>
      </c>
      <c r="J1704">
        <f>IF(B1704=2012,IF(D1704="00",L1704,VLOOKUP(H1704,district_latlong_lookup!$A$1:$F$439,6,FALSE)),0)</f>
        <v>0</v>
      </c>
      <c r="K1704">
        <f>VLOOKUP(E1704&amp;"*",state_latlong_lookup!$A$1:$D$56,3,FALSE)</f>
        <v>38.462299999999999</v>
      </c>
      <c r="L1704">
        <f>VLOOKUP(E1704&amp;"*",state_latlong_lookup!$A$1:$D$56,4,FALSE)</f>
        <v>-92.302000000000007</v>
      </c>
      <c r="M1704">
        <v>100</v>
      </c>
      <c r="N1704" t="str">
        <f t="shared" si="52"/>
        <v>Democrat</v>
      </c>
      <c r="O1704" t="s">
        <v>594</v>
      </c>
      <c r="P1704">
        <v>-0.182</v>
      </c>
      <c r="Q1704">
        <v>10000</v>
      </c>
      <c r="R1704" t="s">
        <v>1351</v>
      </c>
    </row>
    <row r="1705" spans="1:18">
      <c r="A1705">
        <v>104</v>
      </c>
      <c r="B1705">
        <f>VLOOKUP(A1705,year_congress_lookup!$A$1:$B$10,2)</f>
        <v>1996</v>
      </c>
      <c r="C1705">
        <v>15606</v>
      </c>
      <c r="D1705" s="1" t="s">
        <v>1793</v>
      </c>
      <c r="E1705" t="s">
        <v>51</v>
      </c>
      <c r="F1705" t="str">
        <f>VLOOKUP(E1705&amp;"*",state_latlong_lookup!$A$1:$D$56,2,FALSE)</f>
        <v>MO</v>
      </c>
      <c r="G1705" t="str">
        <f>VLOOKUP(E1705&amp;"*",state_latlong_lookup!$A$1:$D$56,1,FALSE)</f>
        <v>MISSOURI</v>
      </c>
      <c r="H1705" t="str">
        <f t="shared" si="53"/>
        <v>104_MO_07</v>
      </c>
      <c r="I1705">
        <f>IF(B1705=2012,IF(D1705="00",K1705,VLOOKUP(H1705,district_latlong_lookup!$A$1:$F$439,5,FALSE)),0)</f>
        <v>0</v>
      </c>
      <c r="J1705">
        <f>IF(B1705=2012,IF(D1705="00",L1705,VLOOKUP(H1705,district_latlong_lookup!$A$1:$F$439,6,FALSE)),0)</f>
        <v>0</v>
      </c>
      <c r="K1705">
        <f>VLOOKUP(E1705&amp;"*",state_latlong_lookup!$A$1:$D$56,3,FALSE)</f>
        <v>38.462299999999999</v>
      </c>
      <c r="L1705">
        <f>VLOOKUP(E1705&amp;"*",state_latlong_lookup!$A$1:$D$56,4,FALSE)</f>
        <v>-92.302000000000007</v>
      </c>
      <c r="M1705">
        <v>200</v>
      </c>
      <c r="N1705" t="str">
        <f t="shared" si="52"/>
        <v>Republican</v>
      </c>
      <c r="O1705" t="s">
        <v>595</v>
      </c>
      <c r="P1705">
        <v>0.79300000000000004</v>
      </c>
      <c r="Q1705">
        <v>1064000</v>
      </c>
    </row>
    <row r="1706" spans="1:18">
      <c r="A1706">
        <v>104</v>
      </c>
      <c r="B1706">
        <f>VLOOKUP(A1706,year_congress_lookup!$A$1:$B$10,2)</f>
        <v>1996</v>
      </c>
      <c r="C1706">
        <v>14819</v>
      </c>
      <c r="D1706" s="1" t="s">
        <v>1795</v>
      </c>
      <c r="E1706" t="s">
        <v>51</v>
      </c>
      <c r="F1706" t="str">
        <f>VLOOKUP(E1706&amp;"*",state_latlong_lookup!$A$1:$D$56,2,FALSE)</f>
        <v>MO</v>
      </c>
      <c r="G1706" t="str">
        <f>VLOOKUP(E1706&amp;"*",state_latlong_lookup!$A$1:$D$56,1,FALSE)</f>
        <v>MISSOURI</v>
      </c>
      <c r="H1706" t="str">
        <f t="shared" si="53"/>
        <v>104_MO_08</v>
      </c>
      <c r="I1706">
        <f>IF(B1706=2012,IF(D1706="00",K1706,VLOOKUP(H1706,district_latlong_lookup!$A$1:$F$439,5,FALSE)),0)</f>
        <v>0</v>
      </c>
      <c r="J1706">
        <f>IF(B1706=2012,IF(D1706="00",L1706,VLOOKUP(H1706,district_latlong_lookup!$A$1:$F$439,6,FALSE)),0)</f>
        <v>0</v>
      </c>
      <c r="K1706">
        <f>VLOOKUP(E1706&amp;"*",state_latlong_lookup!$A$1:$D$56,3,FALSE)</f>
        <v>38.462299999999999</v>
      </c>
      <c r="L1706">
        <f>VLOOKUP(E1706&amp;"*",state_latlong_lookup!$A$1:$D$56,4,FALSE)</f>
        <v>-92.302000000000007</v>
      </c>
      <c r="M1706">
        <v>200</v>
      </c>
      <c r="N1706" t="str">
        <f t="shared" si="52"/>
        <v>Republican</v>
      </c>
      <c r="O1706" t="s">
        <v>596</v>
      </c>
      <c r="P1706">
        <v>0.33600000000000002</v>
      </c>
      <c r="Q1706">
        <v>1711000</v>
      </c>
      <c r="R1706" t="s">
        <v>1352</v>
      </c>
    </row>
    <row r="1707" spans="1:18">
      <c r="A1707">
        <v>104</v>
      </c>
      <c r="B1707">
        <f>VLOOKUP(A1707,year_congress_lookup!$A$1:$B$10,2)</f>
        <v>1996</v>
      </c>
      <c r="C1707">
        <v>14459</v>
      </c>
      <c r="D1707" s="1" t="s">
        <v>1796</v>
      </c>
      <c r="E1707" t="s">
        <v>51</v>
      </c>
      <c r="F1707" t="str">
        <f>VLOOKUP(E1707&amp;"*",state_latlong_lookup!$A$1:$D$56,2,FALSE)</f>
        <v>MO</v>
      </c>
      <c r="G1707" t="str">
        <f>VLOOKUP(E1707&amp;"*",state_latlong_lookup!$A$1:$D$56,1,FALSE)</f>
        <v>MISSOURI</v>
      </c>
      <c r="H1707" t="str">
        <f t="shared" si="53"/>
        <v>104_MO_09</v>
      </c>
      <c r="I1707">
        <f>IF(B1707=2012,IF(D1707="00",K1707,VLOOKUP(H1707,district_latlong_lookup!$A$1:$F$439,5,FALSE)),0)</f>
        <v>0</v>
      </c>
      <c r="J1707">
        <f>IF(B1707=2012,IF(D1707="00",L1707,VLOOKUP(H1707,district_latlong_lookup!$A$1:$F$439,6,FALSE)),0)</f>
        <v>0</v>
      </c>
      <c r="K1707">
        <f>VLOOKUP(E1707&amp;"*",state_latlong_lookup!$A$1:$D$56,3,FALSE)</f>
        <v>38.462299999999999</v>
      </c>
      <c r="L1707">
        <f>VLOOKUP(E1707&amp;"*",state_latlong_lookup!$A$1:$D$56,4,FALSE)</f>
        <v>-92.302000000000007</v>
      </c>
      <c r="M1707">
        <v>100</v>
      </c>
      <c r="N1707" t="str">
        <f t="shared" si="52"/>
        <v>Democrat</v>
      </c>
      <c r="O1707" t="s">
        <v>597</v>
      </c>
      <c r="P1707">
        <v>-0.25</v>
      </c>
      <c r="Q1707">
        <v>10000</v>
      </c>
      <c r="R1707" t="s">
        <v>1353</v>
      </c>
    </row>
    <row r="1708" spans="1:18">
      <c r="A1708">
        <v>104</v>
      </c>
      <c r="B1708">
        <f>VLOOKUP(A1708,year_congress_lookup!$A$1:$B$10,2)</f>
        <v>1996</v>
      </c>
      <c r="C1708">
        <v>14672</v>
      </c>
      <c r="D1708" s="1" t="s">
        <v>1787</v>
      </c>
      <c r="E1708" t="s">
        <v>127</v>
      </c>
      <c r="F1708" t="str">
        <f>VLOOKUP(E1708&amp;"*",state_latlong_lookup!$A$1:$D$56,2,FALSE)</f>
        <v>MT</v>
      </c>
      <c r="G1708" t="str">
        <f>VLOOKUP(E1708&amp;"*",state_latlong_lookup!$A$1:$D$56,1,FALSE)</f>
        <v>MONTANA</v>
      </c>
      <c r="H1708" t="str">
        <f t="shared" si="53"/>
        <v>104_MT_01</v>
      </c>
      <c r="I1708">
        <f>IF(B1708=2012,IF(D1708="00",K1708,VLOOKUP(H1708,district_latlong_lookup!$A$1:$F$439,5,FALSE)),0)</f>
        <v>0</v>
      </c>
      <c r="J1708">
        <f>IF(B1708=2012,IF(D1708="00",L1708,VLOOKUP(H1708,district_latlong_lookup!$A$1:$F$439,6,FALSE)),0)</f>
        <v>0</v>
      </c>
      <c r="K1708">
        <f>VLOOKUP(E1708&amp;"*",state_latlong_lookup!$A$1:$D$56,3,FALSE)</f>
        <v>46.904800000000002</v>
      </c>
      <c r="L1708">
        <f>VLOOKUP(E1708&amp;"*",state_latlong_lookup!$A$1:$D$56,4,FALSE)</f>
        <v>-110.3261</v>
      </c>
      <c r="M1708">
        <v>100</v>
      </c>
      <c r="N1708" t="str">
        <f t="shared" si="52"/>
        <v>Democrat</v>
      </c>
      <c r="O1708" t="s">
        <v>598</v>
      </c>
      <c r="P1708">
        <v>-0.33400000000000002</v>
      </c>
      <c r="Q1708">
        <v>10000</v>
      </c>
      <c r="R1708" t="s">
        <v>1354</v>
      </c>
    </row>
    <row r="1709" spans="1:18">
      <c r="A1709">
        <v>104</v>
      </c>
      <c r="B1709">
        <f>VLOOKUP(A1709,year_congress_lookup!$A$1:$B$10,2)</f>
        <v>1996</v>
      </c>
      <c r="C1709">
        <v>14605</v>
      </c>
      <c r="D1709" s="1" t="s">
        <v>1787</v>
      </c>
      <c r="E1709" t="s">
        <v>117</v>
      </c>
      <c r="F1709" t="str">
        <f>VLOOKUP(E1709&amp;"*",state_latlong_lookup!$A$1:$D$56,2,FALSE)</f>
        <v>NE</v>
      </c>
      <c r="G1709" t="str">
        <f>VLOOKUP(E1709&amp;"*",state_latlong_lookup!$A$1:$D$56,1,FALSE)</f>
        <v>NEBRASKA</v>
      </c>
      <c r="H1709" t="str">
        <f t="shared" si="53"/>
        <v>104_NE_01</v>
      </c>
      <c r="I1709">
        <f>IF(B1709=2012,IF(D1709="00",K1709,VLOOKUP(H1709,district_latlong_lookup!$A$1:$F$439,5,FALSE)),0)</f>
        <v>0</v>
      </c>
      <c r="J1709">
        <f>IF(B1709=2012,IF(D1709="00",L1709,VLOOKUP(H1709,district_latlong_lookup!$A$1:$F$439,6,FALSE)),0)</f>
        <v>0</v>
      </c>
      <c r="K1709">
        <f>VLOOKUP(E1709&amp;"*",state_latlong_lookup!$A$1:$D$56,3,FALSE)</f>
        <v>41.128900000000002</v>
      </c>
      <c r="L1709">
        <f>VLOOKUP(E1709&amp;"*",state_latlong_lookup!$A$1:$D$56,4,FALSE)</f>
        <v>-98.288300000000007</v>
      </c>
      <c r="M1709">
        <v>200</v>
      </c>
      <c r="N1709" t="str">
        <f t="shared" si="52"/>
        <v>Republican</v>
      </c>
      <c r="O1709" t="s">
        <v>599</v>
      </c>
      <c r="P1709">
        <v>0.26400000000000001</v>
      </c>
      <c r="Q1709">
        <v>612500</v>
      </c>
      <c r="R1709" t="s">
        <v>1355</v>
      </c>
    </row>
    <row r="1710" spans="1:18">
      <c r="A1710">
        <v>104</v>
      </c>
      <c r="B1710">
        <f>VLOOKUP(A1710,year_congress_lookup!$A$1:$B$10,2)</f>
        <v>1996</v>
      </c>
      <c r="C1710">
        <v>29536</v>
      </c>
      <c r="D1710" s="1" t="s">
        <v>1788</v>
      </c>
      <c r="E1710" t="s">
        <v>117</v>
      </c>
      <c r="F1710" t="str">
        <f>VLOOKUP(E1710&amp;"*",state_latlong_lookup!$A$1:$D$56,2,FALSE)</f>
        <v>NE</v>
      </c>
      <c r="G1710" t="str">
        <f>VLOOKUP(E1710&amp;"*",state_latlong_lookup!$A$1:$D$56,1,FALSE)</f>
        <v>NEBRASKA</v>
      </c>
      <c r="H1710" t="str">
        <f t="shared" si="53"/>
        <v>104_NE_02</v>
      </c>
      <c r="I1710">
        <f>IF(B1710=2012,IF(D1710="00",K1710,VLOOKUP(H1710,district_latlong_lookup!$A$1:$F$439,5,FALSE)),0)</f>
        <v>0</v>
      </c>
      <c r="J1710">
        <f>IF(B1710=2012,IF(D1710="00",L1710,VLOOKUP(H1710,district_latlong_lookup!$A$1:$F$439,6,FALSE)),0)</f>
        <v>0</v>
      </c>
      <c r="K1710">
        <f>VLOOKUP(E1710&amp;"*",state_latlong_lookup!$A$1:$D$56,3,FALSE)</f>
        <v>41.128900000000002</v>
      </c>
      <c r="L1710">
        <f>VLOOKUP(E1710&amp;"*",state_latlong_lookup!$A$1:$D$56,4,FALSE)</f>
        <v>-98.288300000000007</v>
      </c>
      <c r="M1710">
        <v>200</v>
      </c>
      <c r="N1710" t="str">
        <f t="shared" si="52"/>
        <v>Republican</v>
      </c>
      <c r="O1710" t="s">
        <v>795</v>
      </c>
      <c r="P1710">
        <v>0.6</v>
      </c>
      <c r="Q1710">
        <v>10000</v>
      </c>
      <c r="R1710" t="s">
        <v>1356</v>
      </c>
    </row>
    <row r="1711" spans="1:18">
      <c r="A1711">
        <v>104</v>
      </c>
      <c r="B1711">
        <f>VLOOKUP(A1711,year_congress_lookup!$A$1:$B$10,2)</f>
        <v>1996</v>
      </c>
      <c r="C1711">
        <v>29129</v>
      </c>
      <c r="D1711" s="1" t="s">
        <v>1789</v>
      </c>
      <c r="E1711" t="s">
        <v>117</v>
      </c>
      <c r="F1711" t="str">
        <f>VLOOKUP(E1711&amp;"*",state_latlong_lookup!$A$1:$D$56,2,FALSE)</f>
        <v>NE</v>
      </c>
      <c r="G1711" t="str">
        <f>VLOOKUP(E1711&amp;"*",state_latlong_lookup!$A$1:$D$56,1,FALSE)</f>
        <v>NEBRASKA</v>
      </c>
      <c r="H1711" t="str">
        <f t="shared" si="53"/>
        <v>104_NE_03</v>
      </c>
      <c r="I1711">
        <f>IF(B1711=2012,IF(D1711="00",K1711,VLOOKUP(H1711,district_latlong_lookup!$A$1:$F$439,5,FALSE)),0)</f>
        <v>0</v>
      </c>
      <c r="J1711">
        <f>IF(B1711=2012,IF(D1711="00",L1711,VLOOKUP(H1711,district_latlong_lookup!$A$1:$F$439,6,FALSE)),0)</f>
        <v>0</v>
      </c>
      <c r="K1711">
        <f>VLOOKUP(E1711&amp;"*",state_latlong_lookup!$A$1:$D$56,3,FALSE)</f>
        <v>41.128900000000002</v>
      </c>
      <c r="L1711">
        <f>VLOOKUP(E1711&amp;"*",state_latlong_lookup!$A$1:$D$56,4,FALSE)</f>
        <v>-98.288300000000007</v>
      </c>
      <c r="M1711">
        <v>200</v>
      </c>
      <c r="N1711" t="str">
        <f t="shared" si="52"/>
        <v>Republican</v>
      </c>
      <c r="O1711" t="s">
        <v>193</v>
      </c>
      <c r="P1711">
        <v>0.41499999999999998</v>
      </c>
      <c r="Q1711">
        <v>928500</v>
      </c>
      <c r="R1711" t="s">
        <v>1357</v>
      </c>
    </row>
    <row r="1712" spans="1:18">
      <c r="A1712">
        <v>104</v>
      </c>
      <c r="B1712">
        <f>VLOOKUP(A1712,year_congress_lookup!$A$1:$B$10,2)</f>
        <v>1996</v>
      </c>
      <c r="C1712">
        <v>29537</v>
      </c>
      <c r="D1712" s="1" t="s">
        <v>1787</v>
      </c>
      <c r="E1712" t="s">
        <v>110</v>
      </c>
      <c r="F1712" t="str">
        <f>VLOOKUP(E1712&amp;"*",state_latlong_lookup!$A$1:$D$56,2,FALSE)</f>
        <v>NV</v>
      </c>
      <c r="G1712" t="str">
        <f>VLOOKUP(E1712&amp;"*",state_latlong_lookup!$A$1:$D$56,1,FALSE)</f>
        <v>NEVADA</v>
      </c>
      <c r="H1712" t="str">
        <f t="shared" si="53"/>
        <v>104_NV_01</v>
      </c>
      <c r="I1712">
        <f>IF(B1712=2012,IF(D1712="00",K1712,VLOOKUP(H1712,district_latlong_lookup!$A$1:$F$439,5,FALSE)),0)</f>
        <v>0</v>
      </c>
      <c r="J1712">
        <f>IF(B1712=2012,IF(D1712="00",L1712,VLOOKUP(H1712,district_latlong_lookup!$A$1:$F$439,6,FALSE)),0)</f>
        <v>0</v>
      </c>
      <c r="K1712">
        <f>VLOOKUP(E1712&amp;"*",state_latlong_lookup!$A$1:$D$56,3,FALSE)</f>
        <v>38.419899999999998</v>
      </c>
      <c r="L1712">
        <f>VLOOKUP(E1712&amp;"*",state_latlong_lookup!$A$1:$D$56,4,FALSE)</f>
        <v>-117.1219</v>
      </c>
      <c r="M1712">
        <v>200</v>
      </c>
      <c r="N1712" t="str">
        <f t="shared" si="52"/>
        <v>Republican</v>
      </c>
      <c r="O1712" t="s">
        <v>340</v>
      </c>
      <c r="P1712">
        <v>0.76200000000000001</v>
      </c>
      <c r="Q1712">
        <v>116000</v>
      </c>
    </row>
    <row r="1713" spans="1:18">
      <c r="A1713">
        <v>104</v>
      </c>
      <c r="B1713">
        <f>VLOOKUP(A1713,year_congress_lookup!$A$1:$B$10,2)</f>
        <v>1996</v>
      </c>
      <c r="C1713">
        <v>15075</v>
      </c>
      <c r="D1713" s="1" t="s">
        <v>1788</v>
      </c>
      <c r="E1713" t="s">
        <v>110</v>
      </c>
      <c r="F1713" t="str">
        <f>VLOOKUP(E1713&amp;"*",state_latlong_lookup!$A$1:$D$56,2,FALSE)</f>
        <v>NV</v>
      </c>
      <c r="G1713" t="str">
        <f>VLOOKUP(E1713&amp;"*",state_latlong_lookup!$A$1:$D$56,1,FALSE)</f>
        <v>NEVADA</v>
      </c>
      <c r="H1713" t="str">
        <f t="shared" si="53"/>
        <v>104_NV_02</v>
      </c>
      <c r="I1713">
        <f>IF(B1713=2012,IF(D1713="00",K1713,VLOOKUP(H1713,district_latlong_lookup!$A$1:$F$439,5,FALSE)),0)</f>
        <v>0</v>
      </c>
      <c r="J1713">
        <f>IF(B1713=2012,IF(D1713="00",L1713,VLOOKUP(H1713,district_latlong_lookup!$A$1:$F$439,6,FALSE)),0)</f>
        <v>0</v>
      </c>
      <c r="K1713">
        <f>VLOOKUP(E1713&amp;"*",state_latlong_lookup!$A$1:$D$56,3,FALSE)</f>
        <v>38.419899999999998</v>
      </c>
      <c r="L1713">
        <f>VLOOKUP(E1713&amp;"*",state_latlong_lookup!$A$1:$D$56,4,FALSE)</f>
        <v>-117.1219</v>
      </c>
      <c r="M1713">
        <v>200</v>
      </c>
      <c r="N1713" t="str">
        <f t="shared" si="52"/>
        <v>Republican</v>
      </c>
      <c r="O1713" t="s">
        <v>602</v>
      </c>
      <c r="P1713">
        <v>0.41399999999999998</v>
      </c>
      <c r="Q1713">
        <v>287500</v>
      </c>
      <c r="R1713" t="s">
        <v>1358</v>
      </c>
    </row>
    <row r="1714" spans="1:18">
      <c r="A1714">
        <v>104</v>
      </c>
      <c r="B1714">
        <f>VLOOKUP(A1714,year_congress_lookup!$A$1:$B$10,2)</f>
        <v>1996</v>
      </c>
      <c r="C1714">
        <v>29130</v>
      </c>
      <c r="D1714" s="1" t="s">
        <v>1787</v>
      </c>
      <c r="E1714" t="s">
        <v>7</v>
      </c>
      <c r="F1714" t="str">
        <f>VLOOKUP(E1714&amp;"*",state_latlong_lookup!$A$1:$D$56,2,FALSE)</f>
        <v>NH</v>
      </c>
      <c r="G1714" t="str">
        <f>VLOOKUP(E1714&amp;"*",state_latlong_lookup!$A$1:$D$56,1,FALSE)</f>
        <v>NEW HAMPSHIRE</v>
      </c>
      <c r="H1714" t="str">
        <f t="shared" si="53"/>
        <v>104_NH_01</v>
      </c>
      <c r="I1714">
        <f>IF(B1714=2012,IF(D1714="00",K1714,VLOOKUP(H1714,district_latlong_lookup!$A$1:$F$439,5,FALSE)),0)</f>
        <v>0</v>
      </c>
      <c r="J1714">
        <f>IF(B1714=2012,IF(D1714="00",L1714,VLOOKUP(H1714,district_latlong_lookup!$A$1:$F$439,6,FALSE)),0)</f>
        <v>0</v>
      </c>
      <c r="K1714">
        <f>VLOOKUP(E1714&amp;"*",state_latlong_lookup!$A$1:$D$56,3,FALSE)</f>
        <v>43.410800000000002</v>
      </c>
      <c r="L1714">
        <f>VLOOKUP(E1714&amp;"*",state_latlong_lookup!$A$1:$D$56,4,FALSE)</f>
        <v>-71.565299999999993</v>
      </c>
      <c r="M1714">
        <v>200</v>
      </c>
      <c r="N1714" t="str">
        <f t="shared" si="52"/>
        <v>Republican</v>
      </c>
      <c r="O1714" t="s">
        <v>603</v>
      </c>
      <c r="P1714">
        <v>0.47799999999999998</v>
      </c>
      <c r="Q1714">
        <v>498500</v>
      </c>
      <c r="R1714" t="s">
        <v>1359</v>
      </c>
    </row>
    <row r="1715" spans="1:18">
      <c r="A1715">
        <v>104</v>
      </c>
      <c r="B1715">
        <f>VLOOKUP(A1715,year_congress_lookup!$A$1:$B$10,2)</f>
        <v>1996</v>
      </c>
      <c r="C1715">
        <v>29538</v>
      </c>
      <c r="D1715" s="1" t="s">
        <v>1788</v>
      </c>
      <c r="E1715" t="s">
        <v>7</v>
      </c>
      <c r="F1715" t="str">
        <f>VLOOKUP(E1715&amp;"*",state_latlong_lookup!$A$1:$D$56,2,FALSE)</f>
        <v>NH</v>
      </c>
      <c r="G1715" t="str">
        <f>VLOOKUP(E1715&amp;"*",state_latlong_lookup!$A$1:$D$56,1,FALSE)</f>
        <v>NEW HAMPSHIRE</v>
      </c>
      <c r="H1715" t="str">
        <f t="shared" si="53"/>
        <v>104_NH_02</v>
      </c>
      <c r="I1715">
        <f>IF(B1715=2012,IF(D1715="00",K1715,VLOOKUP(H1715,district_latlong_lookup!$A$1:$F$439,5,FALSE)),0)</f>
        <v>0</v>
      </c>
      <c r="J1715">
        <f>IF(B1715=2012,IF(D1715="00",L1715,VLOOKUP(H1715,district_latlong_lookup!$A$1:$F$439,6,FALSE)),0)</f>
        <v>0</v>
      </c>
      <c r="K1715">
        <f>VLOOKUP(E1715&amp;"*",state_latlong_lookup!$A$1:$D$56,3,FALSE)</f>
        <v>43.410800000000002</v>
      </c>
      <c r="L1715">
        <f>VLOOKUP(E1715&amp;"*",state_latlong_lookup!$A$1:$D$56,4,FALSE)</f>
        <v>-71.565299999999993</v>
      </c>
      <c r="M1715">
        <v>200</v>
      </c>
      <c r="N1715" t="str">
        <f t="shared" si="52"/>
        <v>Republican</v>
      </c>
      <c r="O1715" t="s">
        <v>210</v>
      </c>
      <c r="P1715">
        <v>0.46300000000000002</v>
      </c>
      <c r="Q1715">
        <v>567500</v>
      </c>
      <c r="R1715" t="s">
        <v>1360</v>
      </c>
    </row>
    <row r="1716" spans="1:18">
      <c r="A1716">
        <v>104</v>
      </c>
      <c r="B1716">
        <f>VLOOKUP(A1716,year_congress_lookup!$A$1:$B$10,2)</f>
        <v>1996</v>
      </c>
      <c r="C1716">
        <v>29132</v>
      </c>
      <c r="D1716" s="1" t="s">
        <v>1787</v>
      </c>
      <c r="E1716" t="s">
        <v>8</v>
      </c>
      <c r="F1716" t="str">
        <f>VLOOKUP(E1716&amp;"*",state_latlong_lookup!$A$1:$D$56,2,FALSE)</f>
        <v>NJ</v>
      </c>
      <c r="G1716" t="str">
        <f>VLOOKUP(E1716&amp;"*",state_latlong_lookup!$A$1:$D$56,1,FALSE)</f>
        <v>NEW JERSEY</v>
      </c>
      <c r="H1716" t="str">
        <f t="shared" si="53"/>
        <v>104_NJ_01</v>
      </c>
      <c r="I1716">
        <f>IF(B1716=2012,IF(D1716="00",K1716,VLOOKUP(H1716,district_latlong_lookup!$A$1:$F$439,5,FALSE)),0)</f>
        <v>0</v>
      </c>
      <c r="J1716">
        <f>IF(B1716=2012,IF(D1716="00",L1716,VLOOKUP(H1716,district_latlong_lookup!$A$1:$F$439,6,FALSE)),0)</f>
        <v>0</v>
      </c>
      <c r="K1716">
        <f>VLOOKUP(E1716&amp;"*",state_latlong_lookup!$A$1:$D$56,3,FALSE)</f>
        <v>40.314</v>
      </c>
      <c r="L1716">
        <f>VLOOKUP(E1716&amp;"*",state_latlong_lookup!$A$1:$D$56,4,FALSE)</f>
        <v>-74.508899999999997</v>
      </c>
      <c r="M1716">
        <v>100</v>
      </c>
      <c r="N1716" t="str">
        <f t="shared" si="52"/>
        <v>Democrat</v>
      </c>
      <c r="O1716" t="s">
        <v>605</v>
      </c>
      <c r="P1716">
        <v>-0.21</v>
      </c>
      <c r="Q1716">
        <v>850500</v>
      </c>
    </row>
    <row r="1717" spans="1:18">
      <c r="A1717">
        <v>104</v>
      </c>
      <c r="B1717">
        <f>VLOOKUP(A1717,year_congress_lookup!$A$1:$B$10,2)</f>
        <v>1996</v>
      </c>
      <c r="C1717">
        <v>29539</v>
      </c>
      <c r="D1717" s="1" t="s">
        <v>1788</v>
      </c>
      <c r="E1717" t="s">
        <v>8</v>
      </c>
      <c r="F1717" t="str">
        <f>VLOOKUP(E1717&amp;"*",state_latlong_lookup!$A$1:$D$56,2,FALSE)</f>
        <v>NJ</v>
      </c>
      <c r="G1717" t="str">
        <f>VLOOKUP(E1717&amp;"*",state_latlong_lookup!$A$1:$D$56,1,FALSE)</f>
        <v>NEW JERSEY</v>
      </c>
      <c r="H1717" t="str">
        <f t="shared" si="53"/>
        <v>104_NJ_02</v>
      </c>
      <c r="I1717">
        <f>IF(B1717=2012,IF(D1717="00",K1717,VLOOKUP(H1717,district_latlong_lookup!$A$1:$F$439,5,FALSE)),0)</f>
        <v>0</v>
      </c>
      <c r="J1717">
        <f>IF(B1717=2012,IF(D1717="00",L1717,VLOOKUP(H1717,district_latlong_lookup!$A$1:$F$439,6,FALSE)),0)</f>
        <v>0</v>
      </c>
      <c r="K1717">
        <f>VLOOKUP(E1717&amp;"*",state_latlong_lookup!$A$1:$D$56,3,FALSE)</f>
        <v>40.314</v>
      </c>
      <c r="L1717">
        <f>VLOOKUP(E1717&amp;"*",state_latlong_lookup!$A$1:$D$56,4,FALSE)</f>
        <v>-74.508899999999997</v>
      </c>
      <c r="M1717">
        <v>200</v>
      </c>
      <c r="N1717" t="str">
        <f t="shared" si="52"/>
        <v>Republican</v>
      </c>
      <c r="O1717" t="s">
        <v>796</v>
      </c>
      <c r="P1717">
        <v>0.38300000000000001</v>
      </c>
      <c r="Q1717">
        <v>235500</v>
      </c>
      <c r="R1717" t="s">
        <v>1361</v>
      </c>
    </row>
    <row r="1718" spans="1:18">
      <c r="A1718">
        <v>104</v>
      </c>
      <c r="B1718">
        <f>VLOOKUP(A1718,year_congress_lookup!$A$1:$B$10,2)</f>
        <v>1996</v>
      </c>
      <c r="C1718">
        <v>15112</v>
      </c>
      <c r="D1718" s="1" t="s">
        <v>1789</v>
      </c>
      <c r="E1718" t="s">
        <v>8</v>
      </c>
      <c r="F1718" t="str">
        <f>VLOOKUP(E1718&amp;"*",state_latlong_lookup!$A$1:$D$56,2,FALSE)</f>
        <v>NJ</v>
      </c>
      <c r="G1718" t="str">
        <f>VLOOKUP(E1718&amp;"*",state_latlong_lookup!$A$1:$D$56,1,FALSE)</f>
        <v>NEW JERSEY</v>
      </c>
      <c r="H1718" t="str">
        <f t="shared" si="53"/>
        <v>104_NJ_03</v>
      </c>
      <c r="I1718">
        <f>IF(B1718=2012,IF(D1718="00",K1718,VLOOKUP(H1718,district_latlong_lookup!$A$1:$F$439,5,FALSE)),0)</f>
        <v>0</v>
      </c>
      <c r="J1718">
        <f>IF(B1718=2012,IF(D1718="00",L1718,VLOOKUP(H1718,district_latlong_lookup!$A$1:$F$439,6,FALSE)),0)</f>
        <v>0</v>
      </c>
      <c r="K1718">
        <f>VLOOKUP(E1718&amp;"*",state_latlong_lookup!$A$1:$D$56,3,FALSE)</f>
        <v>40.314</v>
      </c>
      <c r="L1718">
        <f>VLOOKUP(E1718&amp;"*",state_latlong_lookup!$A$1:$D$56,4,FALSE)</f>
        <v>-74.508899999999997</v>
      </c>
      <c r="M1718">
        <v>200</v>
      </c>
      <c r="N1718" t="str">
        <f t="shared" si="52"/>
        <v>Republican</v>
      </c>
      <c r="O1718" t="s">
        <v>606</v>
      </c>
      <c r="P1718">
        <v>0.28199999999999997</v>
      </c>
      <c r="Q1718">
        <v>1001500</v>
      </c>
      <c r="R1718" t="s">
        <v>1362</v>
      </c>
    </row>
    <row r="1719" spans="1:18">
      <c r="A1719">
        <v>104</v>
      </c>
      <c r="B1719">
        <f>VLOOKUP(A1719,year_congress_lookup!$A$1:$B$10,2)</f>
        <v>1996</v>
      </c>
      <c r="C1719">
        <v>14863</v>
      </c>
      <c r="D1719" s="1" t="s">
        <v>1790</v>
      </c>
      <c r="E1719" t="s">
        <v>8</v>
      </c>
      <c r="F1719" t="str">
        <f>VLOOKUP(E1719&amp;"*",state_latlong_lookup!$A$1:$D$56,2,FALSE)</f>
        <v>NJ</v>
      </c>
      <c r="G1719" t="str">
        <f>VLOOKUP(E1719&amp;"*",state_latlong_lookup!$A$1:$D$56,1,FALSE)</f>
        <v>NEW JERSEY</v>
      </c>
      <c r="H1719" t="str">
        <f t="shared" si="53"/>
        <v>104_NJ_04</v>
      </c>
      <c r="I1719">
        <f>IF(B1719=2012,IF(D1719="00",K1719,VLOOKUP(H1719,district_latlong_lookup!$A$1:$F$439,5,FALSE)),0)</f>
        <v>0</v>
      </c>
      <c r="J1719">
        <f>IF(B1719=2012,IF(D1719="00",L1719,VLOOKUP(H1719,district_latlong_lookup!$A$1:$F$439,6,FALSE)),0)</f>
        <v>0</v>
      </c>
      <c r="K1719">
        <f>VLOOKUP(E1719&amp;"*",state_latlong_lookup!$A$1:$D$56,3,FALSE)</f>
        <v>40.314</v>
      </c>
      <c r="L1719">
        <f>VLOOKUP(E1719&amp;"*",state_latlong_lookup!$A$1:$D$56,4,FALSE)</f>
        <v>-74.508899999999997</v>
      </c>
      <c r="M1719">
        <v>200</v>
      </c>
      <c r="N1719" t="str">
        <f t="shared" si="52"/>
        <v>Republican</v>
      </c>
      <c r="O1719" t="s">
        <v>607</v>
      </c>
      <c r="P1719">
        <v>0.18</v>
      </c>
      <c r="Q1719">
        <v>1465500</v>
      </c>
      <c r="R1719" t="s">
        <v>1363</v>
      </c>
    </row>
    <row r="1720" spans="1:18">
      <c r="A1720">
        <v>104</v>
      </c>
      <c r="B1720">
        <f>VLOOKUP(A1720,year_congress_lookup!$A$1:$B$10,2)</f>
        <v>1996</v>
      </c>
      <c r="C1720">
        <v>14855</v>
      </c>
      <c r="D1720" s="1" t="s">
        <v>1791</v>
      </c>
      <c r="E1720" t="s">
        <v>8</v>
      </c>
      <c r="F1720" t="str">
        <f>VLOOKUP(E1720&amp;"*",state_latlong_lookup!$A$1:$D$56,2,FALSE)</f>
        <v>NJ</v>
      </c>
      <c r="G1720" t="str">
        <f>VLOOKUP(E1720&amp;"*",state_latlong_lookup!$A$1:$D$56,1,FALSE)</f>
        <v>NEW JERSEY</v>
      </c>
      <c r="H1720" t="str">
        <f t="shared" si="53"/>
        <v>104_NJ_05</v>
      </c>
      <c r="I1720">
        <f>IF(B1720=2012,IF(D1720="00",K1720,VLOOKUP(H1720,district_latlong_lookup!$A$1:$F$439,5,FALSE)),0)</f>
        <v>0</v>
      </c>
      <c r="J1720">
        <f>IF(B1720=2012,IF(D1720="00",L1720,VLOOKUP(H1720,district_latlong_lookup!$A$1:$F$439,6,FALSE)),0)</f>
        <v>0</v>
      </c>
      <c r="K1720">
        <f>VLOOKUP(E1720&amp;"*",state_latlong_lookup!$A$1:$D$56,3,FALSE)</f>
        <v>40.314</v>
      </c>
      <c r="L1720">
        <f>VLOOKUP(E1720&amp;"*",state_latlong_lookup!$A$1:$D$56,4,FALSE)</f>
        <v>-74.508899999999997</v>
      </c>
      <c r="M1720">
        <v>200</v>
      </c>
      <c r="N1720" t="str">
        <f t="shared" si="52"/>
        <v>Republican</v>
      </c>
      <c r="O1720" t="s">
        <v>608</v>
      </c>
      <c r="P1720">
        <v>0.19400000000000001</v>
      </c>
      <c r="Q1720">
        <v>10000</v>
      </c>
      <c r="R1720" t="s">
        <v>1364</v>
      </c>
    </row>
    <row r="1721" spans="1:18">
      <c r="A1721">
        <v>104</v>
      </c>
      <c r="B1721">
        <f>VLOOKUP(A1721,year_congress_lookup!$A$1:$B$10,2)</f>
        <v>1996</v>
      </c>
      <c r="C1721">
        <v>15454</v>
      </c>
      <c r="D1721" s="1" t="s">
        <v>1792</v>
      </c>
      <c r="E1721" t="s">
        <v>8</v>
      </c>
      <c r="F1721" t="str">
        <f>VLOOKUP(E1721&amp;"*",state_latlong_lookup!$A$1:$D$56,2,FALSE)</f>
        <v>NJ</v>
      </c>
      <c r="G1721" t="str">
        <f>VLOOKUP(E1721&amp;"*",state_latlong_lookup!$A$1:$D$56,1,FALSE)</f>
        <v>NEW JERSEY</v>
      </c>
      <c r="H1721" t="str">
        <f t="shared" si="53"/>
        <v>104_NJ_06</v>
      </c>
      <c r="I1721">
        <f>IF(B1721=2012,IF(D1721="00",K1721,VLOOKUP(H1721,district_latlong_lookup!$A$1:$F$439,5,FALSE)),0)</f>
        <v>0</v>
      </c>
      <c r="J1721">
        <f>IF(B1721=2012,IF(D1721="00",L1721,VLOOKUP(H1721,district_latlong_lookup!$A$1:$F$439,6,FALSE)),0)</f>
        <v>0</v>
      </c>
      <c r="K1721">
        <f>VLOOKUP(E1721&amp;"*",state_latlong_lookup!$A$1:$D$56,3,FALSE)</f>
        <v>40.314</v>
      </c>
      <c r="L1721">
        <f>VLOOKUP(E1721&amp;"*",state_latlong_lookup!$A$1:$D$56,4,FALSE)</f>
        <v>-74.508899999999997</v>
      </c>
      <c r="M1721">
        <v>100</v>
      </c>
      <c r="N1721" t="str">
        <f t="shared" si="52"/>
        <v>Democrat</v>
      </c>
      <c r="O1721" t="s">
        <v>609</v>
      </c>
      <c r="P1721">
        <v>-0.309</v>
      </c>
      <c r="Q1721">
        <v>900500</v>
      </c>
    </row>
    <row r="1722" spans="1:18">
      <c r="A1722">
        <v>104</v>
      </c>
      <c r="B1722">
        <f>VLOOKUP(A1722,year_congress_lookup!$A$1:$B$10,2)</f>
        <v>1996</v>
      </c>
      <c r="C1722">
        <v>29371</v>
      </c>
      <c r="D1722" s="1" t="s">
        <v>1793</v>
      </c>
      <c r="E1722" t="s">
        <v>8</v>
      </c>
      <c r="F1722" t="str">
        <f>VLOOKUP(E1722&amp;"*",state_latlong_lookup!$A$1:$D$56,2,FALSE)</f>
        <v>NJ</v>
      </c>
      <c r="G1722" t="str">
        <f>VLOOKUP(E1722&amp;"*",state_latlong_lookup!$A$1:$D$56,1,FALSE)</f>
        <v>NEW JERSEY</v>
      </c>
      <c r="H1722" t="str">
        <f t="shared" si="53"/>
        <v>104_NJ_07</v>
      </c>
      <c r="I1722">
        <f>IF(B1722=2012,IF(D1722="00",K1722,VLOOKUP(H1722,district_latlong_lookup!$A$1:$F$439,5,FALSE)),0)</f>
        <v>0</v>
      </c>
      <c r="J1722">
        <f>IF(B1722=2012,IF(D1722="00",L1722,VLOOKUP(H1722,district_latlong_lookup!$A$1:$F$439,6,FALSE)),0)</f>
        <v>0</v>
      </c>
      <c r="K1722">
        <f>VLOOKUP(E1722&amp;"*",state_latlong_lookup!$A$1:$D$56,3,FALSE)</f>
        <v>40.314</v>
      </c>
      <c r="L1722">
        <f>VLOOKUP(E1722&amp;"*",state_latlong_lookup!$A$1:$D$56,4,FALSE)</f>
        <v>-74.508899999999997</v>
      </c>
      <c r="M1722">
        <v>200</v>
      </c>
      <c r="N1722" t="str">
        <f t="shared" si="52"/>
        <v>Republican</v>
      </c>
      <c r="O1722" t="s">
        <v>610</v>
      </c>
      <c r="P1722">
        <v>0.33200000000000002</v>
      </c>
      <c r="Q1722">
        <v>1623500</v>
      </c>
      <c r="R1722" t="s">
        <v>1365</v>
      </c>
    </row>
    <row r="1723" spans="1:18">
      <c r="A1723">
        <v>104</v>
      </c>
      <c r="B1723">
        <f>VLOOKUP(A1723,year_congress_lookup!$A$1:$B$10,2)</f>
        <v>1996</v>
      </c>
      <c r="C1723">
        <v>29540</v>
      </c>
      <c r="D1723" s="1" t="s">
        <v>1795</v>
      </c>
      <c r="E1723" t="s">
        <v>8</v>
      </c>
      <c r="F1723" t="str">
        <f>VLOOKUP(E1723&amp;"*",state_latlong_lookup!$A$1:$D$56,2,FALSE)</f>
        <v>NJ</v>
      </c>
      <c r="G1723" t="str">
        <f>VLOOKUP(E1723&amp;"*",state_latlong_lookup!$A$1:$D$56,1,FALSE)</f>
        <v>NEW JERSEY</v>
      </c>
      <c r="H1723" t="str">
        <f t="shared" si="53"/>
        <v>104_NJ_08</v>
      </c>
      <c r="I1723">
        <f>IF(B1723=2012,IF(D1723="00",K1723,VLOOKUP(H1723,district_latlong_lookup!$A$1:$F$439,5,FALSE)),0)</f>
        <v>0</v>
      </c>
      <c r="J1723">
        <f>IF(B1723=2012,IF(D1723="00",L1723,VLOOKUP(H1723,district_latlong_lookup!$A$1:$F$439,6,FALSE)),0)</f>
        <v>0</v>
      </c>
      <c r="K1723">
        <f>VLOOKUP(E1723&amp;"*",state_latlong_lookup!$A$1:$D$56,3,FALSE)</f>
        <v>40.314</v>
      </c>
      <c r="L1723">
        <f>VLOOKUP(E1723&amp;"*",state_latlong_lookup!$A$1:$D$56,4,FALSE)</f>
        <v>-74.508899999999997</v>
      </c>
      <c r="M1723">
        <v>200</v>
      </c>
      <c r="N1723" t="str">
        <f t="shared" si="52"/>
        <v>Republican</v>
      </c>
      <c r="O1723" t="s">
        <v>797</v>
      </c>
      <c r="P1723">
        <v>0.252</v>
      </c>
      <c r="Q1723">
        <v>342000</v>
      </c>
      <c r="R1723" t="s">
        <v>1366</v>
      </c>
    </row>
    <row r="1724" spans="1:18">
      <c r="A1724">
        <v>104</v>
      </c>
      <c r="B1724">
        <f>VLOOKUP(A1724,year_congress_lookup!$A$1:$B$10,2)</f>
        <v>1996</v>
      </c>
      <c r="C1724">
        <v>15071</v>
      </c>
      <c r="D1724" s="1" t="s">
        <v>1796</v>
      </c>
      <c r="E1724" t="s">
        <v>8</v>
      </c>
      <c r="F1724" t="str">
        <f>VLOOKUP(E1724&amp;"*",state_latlong_lookup!$A$1:$D$56,2,FALSE)</f>
        <v>NJ</v>
      </c>
      <c r="G1724" t="str">
        <f>VLOOKUP(E1724&amp;"*",state_latlong_lookup!$A$1:$D$56,1,FALSE)</f>
        <v>NEW JERSEY</v>
      </c>
      <c r="H1724" t="str">
        <f t="shared" si="53"/>
        <v>104_NJ_09</v>
      </c>
      <c r="I1724">
        <f>IF(B1724=2012,IF(D1724="00",K1724,VLOOKUP(H1724,district_latlong_lookup!$A$1:$F$439,5,FALSE)),0)</f>
        <v>0</v>
      </c>
      <c r="J1724">
        <f>IF(B1724=2012,IF(D1724="00",L1724,VLOOKUP(H1724,district_latlong_lookup!$A$1:$F$439,6,FALSE)),0)</f>
        <v>0</v>
      </c>
      <c r="K1724">
        <f>VLOOKUP(E1724&amp;"*",state_latlong_lookup!$A$1:$D$56,3,FALSE)</f>
        <v>40.314</v>
      </c>
      <c r="L1724">
        <f>VLOOKUP(E1724&amp;"*",state_latlong_lookup!$A$1:$D$56,4,FALSE)</f>
        <v>-74.508899999999997</v>
      </c>
      <c r="M1724">
        <v>100</v>
      </c>
      <c r="N1724" t="str">
        <f t="shared" si="52"/>
        <v>Democrat</v>
      </c>
      <c r="O1724" t="s">
        <v>322</v>
      </c>
      <c r="P1724">
        <v>-0.26900000000000002</v>
      </c>
      <c r="Q1724">
        <v>1311000</v>
      </c>
      <c r="R1724" t="s">
        <v>1367</v>
      </c>
    </row>
    <row r="1725" spans="1:18">
      <c r="A1725">
        <v>104</v>
      </c>
      <c r="B1725">
        <f>VLOOKUP(A1725,year_congress_lookup!$A$1:$B$10,2)</f>
        <v>1996</v>
      </c>
      <c r="C1725">
        <v>15619</v>
      </c>
      <c r="D1725" s="1" t="s">
        <v>1797</v>
      </c>
      <c r="E1725" t="s">
        <v>8</v>
      </c>
      <c r="F1725" t="str">
        <f>VLOOKUP(E1725&amp;"*",state_latlong_lookup!$A$1:$D$56,2,FALSE)</f>
        <v>NJ</v>
      </c>
      <c r="G1725" t="str">
        <f>VLOOKUP(E1725&amp;"*",state_latlong_lookup!$A$1:$D$56,1,FALSE)</f>
        <v>NEW JERSEY</v>
      </c>
      <c r="H1725" t="str">
        <f t="shared" si="53"/>
        <v>104_NJ_10</v>
      </c>
      <c r="I1725">
        <f>IF(B1725=2012,IF(D1725="00",K1725,VLOOKUP(H1725,district_latlong_lookup!$A$1:$F$439,5,FALSE)),0)</f>
        <v>0</v>
      </c>
      <c r="J1725">
        <f>IF(B1725=2012,IF(D1725="00",L1725,VLOOKUP(H1725,district_latlong_lookup!$A$1:$F$439,6,FALSE)),0)</f>
        <v>0</v>
      </c>
      <c r="K1725">
        <f>VLOOKUP(E1725&amp;"*",state_latlong_lookup!$A$1:$D$56,3,FALSE)</f>
        <v>40.314</v>
      </c>
      <c r="L1725">
        <f>VLOOKUP(E1725&amp;"*",state_latlong_lookup!$A$1:$D$56,4,FALSE)</f>
        <v>-74.508899999999997</v>
      </c>
      <c r="M1725">
        <v>100</v>
      </c>
      <c r="N1725" t="str">
        <f t="shared" si="52"/>
        <v>Democrat</v>
      </c>
      <c r="O1725" t="s">
        <v>612</v>
      </c>
      <c r="P1725">
        <v>-0.60299999999999998</v>
      </c>
      <c r="Q1725">
        <v>676500</v>
      </c>
    </row>
    <row r="1726" spans="1:18">
      <c r="A1726">
        <v>104</v>
      </c>
      <c r="B1726">
        <f>VLOOKUP(A1726,year_congress_lookup!$A$1:$B$10,2)</f>
        <v>1996</v>
      </c>
      <c r="C1726">
        <v>29541</v>
      </c>
      <c r="D1726" s="1" t="s">
        <v>1798</v>
      </c>
      <c r="E1726" t="s">
        <v>8</v>
      </c>
      <c r="F1726" t="str">
        <f>VLOOKUP(E1726&amp;"*",state_latlong_lookup!$A$1:$D$56,2,FALSE)</f>
        <v>NJ</v>
      </c>
      <c r="G1726" t="str">
        <f>VLOOKUP(E1726&amp;"*",state_latlong_lookup!$A$1:$D$56,1,FALSE)</f>
        <v>NEW JERSEY</v>
      </c>
      <c r="H1726" t="str">
        <f t="shared" si="53"/>
        <v>104_NJ_11</v>
      </c>
      <c r="I1726">
        <f>IF(B1726=2012,IF(D1726="00",K1726,VLOOKUP(H1726,district_latlong_lookup!$A$1:$F$439,5,FALSE)),0)</f>
        <v>0</v>
      </c>
      <c r="J1726">
        <f>IF(B1726=2012,IF(D1726="00",L1726,VLOOKUP(H1726,district_latlong_lookup!$A$1:$F$439,6,FALSE)),0)</f>
        <v>0</v>
      </c>
      <c r="K1726">
        <f>VLOOKUP(E1726&amp;"*",state_latlong_lookup!$A$1:$D$56,3,FALSE)</f>
        <v>40.314</v>
      </c>
      <c r="L1726">
        <f>VLOOKUP(E1726&amp;"*",state_latlong_lookup!$A$1:$D$56,4,FALSE)</f>
        <v>-74.508899999999997</v>
      </c>
      <c r="M1726">
        <v>200</v>
      </c>
      <c r="N1726" t="str">
        <f t="shared" si="52"/>
        <v>Republican</v>
      </c>
      <c r="O1726" t="s">
        <v>28</v>
      </c>
      <c r="P1726">
        <v>0.437</v>
      </c>
      <c r="Q1726">
        <v>685500</v>
      </c>
      <c r="R1726" t="s">
        <v>1368</v>
      </c>
    </row>
    <row r="1727" spans="1:18">
      <c r="A1727">
        <v>104</v>
      </c>
      <c r="B1727">
        <f>VLOOKUP(A1727,year_congress_lookup!$A$1:$B$10,2)</f>
        <v>1996</v>
      </c>
      <c r="C1727">
        <v>29133</v>
      </c>
      <c r="D1727" s="1" t="s">
        <v>1799</v>
      </c>
      <c r="E1727" t="s">
        <v>8</v>
      </c>
      <c r="F1727" t="str">
        <f>VLOOKUP(E1727&amp;"*",state_latlong_lookup!$A$1:$D$56,2,FALSE)</f>
        <v>NJ</v>
      </c>
      <c r="G1727" t="str">
        <f>VLOOKUP(E1727&amp;"*",state_latlong_lookup!$A$1:$D$56,1,FALSE)</f>
        <v>NEW JERSEY</v>
      </c>
      <c r="H1727" t="str">
        <f t="shared" si="53"/>
        <v>104_NJ_12</v>
      </c>
      <c r="I1727">
        <f>IF(B1727=2012,IF(D1727="00",K1727,VLOOKUP(H1727,district_latlong_lookup!$A$1:$F$439,5,FALSE)),0)</f>
        <v>0</v>
      </c>
      <c r="J1727">
        <f>IF(B1727=2012,IF(D1727="00",L1727,VLOOKUP(H1727,district_latlong_lookup!$A$1:$F$439,6,FALSE)),0)</f>
        <v>0</v>
      </c>
      <c r="K1727">
        <f>VLOOKUP(E1727&amp;"*",state_latlong_lookup!$A$1:$D$56,3,FALSE)</f>
        <v>40.314</v>
      </c>
      <c r="L1727">
        <f>VLOOKUP(E1727&amp;"*",state_latlong_lookup!$A$1:$D$56,4,FALSE)</f>
        <v>-74.508899999999997</v>
      </c>
      <c r="M1727">
        <v>200</v>
      </c>
      <c r="N1727" t="str">
        <f t="shared" si="52"/>
        <v>Republican</v>
      </c>
      <c r="O1727" t="s">
        <v>614</v>
      </c>
      <c r="P1727">
        <v>0.32700000000000001</v>
      </c>
      <c r="Q1727">
        <v>728500</v>
      </c>
      <c r="R1727" t="s">
        <v>1369</v>
      </c>
    </row>
    <row r="1728" spans="1:18">
      <c r="A1728">
        <v>104</v>
      </c>
      <c r="B1728">
        <f>VLOOKUP(A1728,year_congress_lookup!$A$1:$B$10,2)</f>
        <v>1996</v>
      </c>
      <c r="C1728">
        <v>29373</v>
      </c>
      <c r="D1728" s="1" t="s">
        <v>1800</v>
      </c>
      <c r="E1728" t="s">
        <v>8</v>
      </c>
      <c r="F1728" t="str">
        <f>VLOOKUP(E1728&amp;"*",state_latlong_lookup!$A$1:$D$56,2,FALSE)</f>
        <v>NJ</v>
      </c>
      <c r="G1728" t="str">
        <f>VLOOKUP(E1728&amp;"*",state_latlong_lookup!$A$1:$D$56,1,FALSE)</f>
        <v>NEW JERSEY</v>
      </c>
      <c r="H1728" t="str">
        <f t="shared" si="53"/>
        <v>104_NJ_13</v>
      </c>
      <c r="I1728">
        <f>IF(B1728=2012,IF(D1728="00",K1728,VLOOKUP(H1728,district_latlong_lookup!$A$1:$F$439,5,FALSE)),0)</f>
        <v>0</v>
      </c>
      <c r="J1728">
        <f>IF(B1728=2012,IF(D1728="00",L1728,VLOOKUP(H1728,district_latlong_lookup!$A$1:$F$439,6,FALSE)),0)</f>
        <v>0</v>
      </c>
      <c r="K1728">
        <f>VLOOKUP(E1728&amp;"*",state_latlong_lookup!$A$1:$D$56,3,FALSE)</f>
        <v>40.314</v>
      </c>
      <c r="L1728">
        <f>VLOOKUP(E1728&amp;"*",state_latlong_lookup!$A$1:$D$56,4,FALSE)</f>
        <v>-74.508899999999997</v>
      </c>
      <c r="M1728">
        <v>100</v>
      </c>
      <c r="N1728" t="str">
        <f t="shared" si="52"/>
        <v>Democrat</v>
      </c>
      <c r="O1728" t="s">
        <v>362</v>
      </c>
      <c r="P1728">
        <v>-0.35199999999999998</v>
      </c>
      <c r="Q1728">
        <v>515000</v>
      </c>
      <c r="R1728" t="s">
        <v>1370</v>
      </c>
    </row>
    <row r="1729" spans="1:18">
      <c r="A1729">
        <v>104</v>
      </c>
      <c r="B1729">
        <f>VLOOKUP(A1729,year_congress_lookup!$A$1:$B$10,2)</f>
        <v>1996</v>
      </c>
      <c r="C1729">
        <v>15624</v>
      </c>
      <c r="D1729" s="1" t="s">
        <v>1787</v>
      </c>
      <c r="E1729" t="s">
        <v>156</v>
      </c>
      <c r="F1729" t="str">
        <f>VLOOKUP(E1729&amp;"*",state_latlong_lookup!$A$1:$D$56,2,FALSE)</f>
        <v>NM</v>
      </c>
      <c r="G1729" t="str">
        <f>VLOOKUP(E1729&amp;"*",state_latlong_lookup!$A$1:$D$56,1,FALSE)</f>
        <v>NEW MEXICO</v>
      </c>
      <c r="H1729" t="str">
        <f t="shared" si="53"/>
        <v>104_NM_01</v>
      </c>
      <c r="I1729">
        <f>IF(B1729=2012,IF(D1729="00",K1729,VLOOKUP(H1729,district_latlong_lookup!$A$1:$F$439,5,FALSE)),0)</f>
        <v>0</v>
      </c>
      <c r="J1729">
        <f>IF(B1729=2012,IF(D1729="00",L1729,VLOOKUP(H1729,district_latlong_lookup!$A$1:$F$439,6,FALSE)),0)</f>
        <v>0</v>
      </c>
      <c r="K1729">
        <f>VLOOKUP(E1729&amp;"*",state_latlong_lookup!$A$1:$D$56,3,FALSE)</f>
        <v>34.837499999999999</v>
      </c>
      <c r="L1729">
        <f>VLOOKUP(E1729&amp;"*",state_latlong_lookup!$A$1:$D$56,4,FALSE)</f>
        <v>-106.2371</v>
      </c>
      <c r="M1729">
        <v>200</v>
      </c>
      <c r="N1729" t="str">
        <f t="shared" si="52"/>
        <v>Republican</v>
      </c>
      <c r="O1729" t="s">
        <v>615</v>
      </c>
      <c r="P1729">
        <v>0.218</v>
      </c>
      <c r="Q1729">
        <v>3147500</v>
      </c>
    </row>
    <row r="1730" spans="1:18">
      <c r="A1730">
        <v>104</v>
      </c>
      <c r="B1730">
        <f>VLOOKUP(A1730,year_congress_lookup!$A$1:$B$10,2)</f>
        <v>1996</v>
      </c>
      <c r="C1730">
        <v>14861</v>
      </c>
      <c r="D1730" s="1" t="s">
        <v>1788</v>
      </c>
      <c r="E1730" t="s">
        <v>156</v>
      </c>
      <c r="F1730" t="str">
        <f>VLOOKUP(E1730&amp;"*",state_latlong_lookup!$A$1:$D$56,2,FALSE)</f>
        <v>NM</v>
      </c>
      <c r="G1730" t="str">
        <f>VLOOKUP(E1730&amp;"*",state_latlong_lookup!$A$1:$D$56,1,FALSE)</f>
        <v>NEW MEXICO</v>
      </c>
      <c r="H1730" t="str">
        <f t="shared" si="53"/>
        <v>104_NM_02</v>
      </c>
      <c r="I1730">
        <f>IF(B1730=2012,IF(D1730="00",K1730,VLOOKUP(H1730,district_latlong_lookup!$A$1:$F$439,5,FALSE)),0)</f>
        <v>0</v>
      </c>
      <c r="J1730">
        <f>IF(B1730=2012,IF(D1730="00",L1730,VLOOKUP(H1730,district_latlong_lookup!$A$1:$F$439,6,FALSE)),0)</f>
        <v>0</v>
      </c>
      <c r="K1730">
        <f>VLOOKUP(E1730&amp;"*",state_latlong_lookup!$A$1:$D$56,3,FALSE)</f>
        <v>34.837499999999999</v>
      </c>
      <c r="L1730">
        <f>VLOOKUP(E1730&amp;"*",state_latlong_lookup!$A$1:$D$56,4,FALSE)</f>
        <v>-106.2371</v>
      </c>
      <c r="M1730">
        <v>200</v>
      </c>
      <c r="N1730" t="str">
        <f t="shared" ref="N1730:N1793" si="54">IF(M1730=100,"Democrat",IF(M1730=200,"Republican",IF(M1730=328,"Independent")))</f>
        <v>Republican</v>
      </c>
      <c r="O1730" t="s">
        <v>616</v>
      </c>
      <c r="P1730">
        <v>0.32100000000000001</v>
      </c>
      <c r="Q1730">
        <v>534000</v>
      </c>
      <c r="R1730" t="s">
        <v>1371</v>
      </c>
    </row>
    <row r="1731" spans="1:18">
      <c r="A1731">
        <v>104</v>
      </c>
      <c r="B1731">
        <f>VLOOKUP(A1731,year_congress_lookup!$A$1:$B$10,2)</f>
        <v>1996</v>
      </c>
      <c r="C1731">
        <v>15055</v>
      </c>
      <c r="D1731" s="1" t="s">
        <v>1789</v>
      </c>
      <c r="E1731" t="s">
        <v>156</v>
      </c>
      <c r="F1731" t="str">
        <f>VLOOKUP(E1731&amp;"*",state_latlong_lookup!$A$1:$D$56,2,FALSE)</f>
        <v>NM</v>
      </c>
      <c r="G1731" t="str">
        <f>VLOOKUP(E1731&amp;"*",state_latlong_lookup!$A$1:$D$56,1,FALSE)</f>
        <v>NEW MEXICO</v>
      </c>
      <c r="H1731" t="str">
        <f t="shared" ref="H1731:H1794" si="55">CONCATENATE(A1731,"_",F1731,"_",D1731)</f>
        <v>104_NM_03</v>
      </c>
      <c r="I1731">
        <f>IF(B1731=2012,IF(D1731="00",K1731,VLOOKUP(H1731,district_latlong_lookup!$A$1:$F$439,5,FALSE)),0)</f>
        <v>0</v>
      </c>
      <c r="J1731">
        <f>IF(B1731=2012,IF(D1731="00",L1731,VLOOKUP(H1731,district_latlong_lookup!$A$1:$F$439,6,FALSE)),0)</f>
        <v>0</v>
      </c>
      <c r="K1731">
        <f>VLOOKUP(E1731&amp;"*",state_latlong_lookup!$A$1:$D$56,3,FALSE)</f>
        <v>34.837499999999999</v>
      </c>
      <c r="L1731">
        <f>VLOOKUP(E1731&amp;"*",state_latlong_lookup!$A$1:$D$56,4,FALSE)</f>
        <v>-106.2371</v>
      </c>
      <c r="M1731">
        <v>100</v>
      </c>
      <c r="N1731" t="str">
        <f t="shared" si="54"/>
        <v>Democrat</v>
      </c>
      <c r="O1731" t="s">
        <v>104</v>
      </c>
      <c r="P1731">
        <v>-0.34</v>
      </c>
      <c r="Q1731">
        <v>851500</v>
      </c>
      <c r="R1731" t="s">
        <v>1372</v>
      </c>
    </row>
    <row r="1732" spans="1:18">
      <c r="A1732">
        <v>104</v>
      </c>
      <c r="B1732">
        <f>VLOOKUP(A1732,year_congress_lookup!$A$1:$B$10,2)</f>
        <v>1996</v>
      </c>
      <c r="C1732">
        <v>29542</v>
      </c>
      <c r="D1732" s="1" t="s">
        <v>1787</v>
      </c>
      <c r="E1732" t="s">
        <v>9</v>
      </c>
      <c r="F1732" t="str">
        <f>VLOOKUP(E1732&amp;"*",state_latlong_lookup!$A$1:$D$56,2,FALSE)</f>
        <v>NY</v>
      </c>
      <c r="G1732" t="str">
        <f>VLOOKUP(E1732&amp;"*",state_latlong_lookup!$A$1:$D$56,1,FALSE)</f>
        <v>NEW YORK</v>
      </c>
      <c r="H1732" t="str">
        <f t="shared" si="55"/>
        <v>104_NY_01</v>
      </c>
      <c r="I1732">
        <f>IF(B1732=2012,IF(D1732="00",K1732,VLOOKUP(H1732,district_latlong_lookup!$A$1:$F$439,5,FALSE)),0)</f>
        <v>0</v>
      </c>
      <c r="J1732">
        <f>IF(B1732=2012,IF(D1732="00",L1732,VLOOKUP(H1732,district_latlong_lookup!$A$1:$F$439,6,FALSE)),0)</f>
        <v>0</v>
      </c>
      <c r="K1732">
        <f>VLOOKUP(E1732&amp;"*",state_latlong_lookup!$A$1:$D$56,3,FALSE)</f>
        <v>42.149700000000003</v>
      </c>
      <c r="L1732">
        <f>VLOOKUP(E1732&amp;"*",state_latlong_lookup!$A$1:$D$56,4,FALSE)</f>
        <v>-74.938400000000001</v>
      </c>
      <c r="M1732">
        <v>200</v>
      </c>
      <c r="N1732" t="str">
        <f t="shared" si="54"/>
        <v>Republican</v>
      </c>
      <c r="O1732" t="s">
        <v>798</v>
      </c>
      <c r="P1732">
        <v>0.14599999999999999</v>
      </c>
      <c r="Q1732">
        <v>505500</v>
      </c>
      <c r="R1732" t="s">
        <v>1373</v>
      </c>
    </row>
    <row r="1733" spans="1:18">
      <c r="A1733">
        <v>104</v>
      </c>
      <c r="B1733">
        <f>VLOOKUP(A1733,year_congress_lookup!$A$1:$B$10,2)</f>
        <v>1996</v>
      </c>
      <c r="C1733">
        <v>29374</v>
      </c>
      <c r="D1733" s="1" t="s">
        <v>1788</v>
      </c>
      <c r="E1733" t="s">
        <v>9</v>
      </c>
      <c r="F1733" t="str">
        <f>VLOOKUP(E1733&amp;"*",state_latlong_lookup!$A$1:$D$56,2,FALSE)</f>
        <v>NY</v>
      </c>
      <c r="G1733" t="str">
        <f>VLOOKUP(E1733&amp;"*",state_latlong_lookup!$A$1:$D$56,1,FALSE)</f>
        <v>NEW YORK</v>
      </c>
      <c r="H1733" t="str">
        <f t="shared" si="55"/>
        <v>104_NY_02</v>
      </c>
      <c r="I1733">
        <f>IF(B1733=2012,IF(D1733="00",K1733,VLOOKUP(H1733,district_latlong_lookup!$A$1:$F$439,5,FALSE)),0)</f>
        <v>0</v>
      </c>
      <c r="J1733">
        <f>IF(B1733=2012,IF(D1733="00",L1733,VLOOKUP(H1733,district_latlong_lookup!$A$1:$F$439,6,FALSE)),0)</f>
        <v>0</v>
      </c>
      <c r="K1733">
        <f>VLOOKUP(E1733&amp;"*",state_latlong_lookup!$A$1:$D$56,3,FALSE)</f>
        <v>42.149700000000003</v>
      </c>
      <c r="L1733">
        <f>VLOOKUP(E1733&amp;"*",state_latlong_lookup!$A$1:$D$56,4,FALSE)</f>
        <v>-74.938400000000001</v>
      </c>
      <c r="M1733">
        <v>200</v>
      </c>
      <c r="N1733" t="str">
        <f t="shared" si="54"/>
        <v>Republican</v>
      </c>
      <c r="O1733" t="s">
        <v>618</v>
      </c>
      <c r="P1733">
        <v>0.27400000000000002</v>
      </c>
      <c r="Q1733">
        <v>2507500</v>
      </c>
      <c r="R1733" t="s">
        <v>1374</v>
      </c>
    </row>
    <row r="1734" spans="1:18">
      <c r="A1734">
        <v>104</v>
      </c>
      <c r="B1734">
        <f>VLOOKUP(A1734,year_congress_lookup!$A$1:$B$10,2)</f>
        <v>1996</v>
      </c>
      <c r="C1734">
        <v>29375</v>
      </c>
      <c r="D1734" s="1" t="s">
        <v>1789</v>
      </c>
      <c r="E1734" t="s">
        <v>9</v>
      </c>
      <c r="F1734" t="str">
        <f>VLOOKUP(E1734&amp;"*",state_latlong_lookup!$A$1:$D$56,2,FALSE)</f>
        <v>NY</v>
      </c>
      <c r="G1734" t="str">
        <f>VLOOKUP(E1734&amp;"*",state_latlong_lookup!$A$1:$D$56,1,FALSE)</f>
        <v>NEW YORK</v>
      </c>
      <c r="H1734" t="str">
        <f t="shared" si="55"/>
        <v>104_NY_03</v>
      </c>
      <c r="I1734">
        <f>IF(B1734=2012,IF(D1734="00",K1734,VLOOKUP(H1734,district_latlong_lookup!$A$1:$F$439,5,FALSE)),0)</f>
        <v>0</v>
      </c>
      <c r="J1734">
        <f>IF(B1734=2012,IF(D1734="00",L1734,VLOOKUP(H1734,district_latlong_lookup!$A$1:$F$439,6,FALSE)),0)</f>
        <v>0</v>
      </c>
      <c r="K1734">
        <f>VLOOKUP(E1734&amp;"*",state_latlong_lookup!$A$1:$D$56,3,FALSE)</f>
        <v>42.149700000000003</v>
      </c>
      <c r="L1734">
        <f>VLOOKUP(E1734&amp;"*",state_latlong_lookup!$A$1:$D$56,4,FALSE)</f>
        <v>-74.938400000000001</v>
      </c>
      <c r="M1734">
        <v>200</v>
      </c>
      <c r="N1734" t="str">
        <f t="shared" si="54"/>
        <v>Republican</v>
      </c>
      <c r="O1734" t="s">
        <v>10</v>
      </c>
      <c r="P1734">
        <v>0.377</v>
      </c>
      <c r="Q1734">
        <v>259500</v>
      </c>
      <c r="R1734" t="s">
        <v>1375</v>
      </c>
    </row>
    <row r="1735" spans="1:18">
      <c r="A1735">
        <v>104</v>
      </c>
      <c r="B1735">
        <f>VLOOKUP(A1735,year_congress_lookup!$A$1:$B$10,2)</f>
        <v>1996</v>
      </c>
      <c r="C1735">
        <v>29543</v>
      </c>
      <c r="D1735" s="1" t="s">
        <v>1790</v>
      </c>
      <c r="E1735" t="s">
        <v>9</v>
      </c>
      <c r="F1735" t="str">
        <f>VLOOKUP(E1735&amp;"*",state_latlong_lookup!$A$1:$D$56,2,FALSE)</f>
        <v>NY</v>
      </c>
      <c r="G1735" t="str">
        <f>VLOOKUP(E1735&amp;"*",state_latlong_lookup!$A$1:$D$56,1,FALSE)</f>
        <v>NEW YORK</v>
      </c>
      <c r="H1735" t="str">
        <f t="shared" si="55"/>
        <v>104_NY_04</v>
      </c>
      <c r="I1735">
        <f>IF(B1735=2012,IF(D1735="00",K1735,VLOOKUP(H1735,district_latlong_lookup!$A$1:$F$439,5,FALSE)),0)</f>
        <v>0</v>
      </c>
      <c r="J1735">
        <f>IF(B1735=2012,IF(D1735="00",L1735,VLOOKUP(H1735,district_latlong_lookup!$A$1:$F$439,6,FALSE)),0)</f>
        <v>0</v>
      </c>
      <c r="K1735">
        <f>VLOOKUP(E1735&amp;"*",state_latlong_lookup!$A$1:$D$56,3,FALSE)</f>
        <v>42.149700000000003</v>
      </c>
      <c r="L1735">
        <f>VLOOKUP(E1735&amp;"*",state_latlong_lookup!$A$1:$D$56,4,FALSE)</f>
        <v>-74.938400000000001</v>
      </c>
      <c r="M1735">
        <v>200</v>
      </c>
      <c r="N1735" t="str">
        <f t="shared" si="54"/>
        <v>Republican</v>
      </c>
      <c r="O1735" t="s">
        <v>799</v>
      </c>
      <c r="P1735">
        <v>0.31</v>
      </c>
      <c r="Q1735">
        <v>714000</v>
      </c>
      <c r="R1735" t="s">
        <v>1376</v>
      </c>
    </row>
    <row r="1736" spans="1:18">
      <c r="A1736">
        <v>104</v>
      </c>
      <c r="B1736">
        <f>VLOOKUP(A1736,year_congress_lookup!$A$1:$B$10,2)</f>
        <v>1996</v>
      </c>
      <c r="C1736">
        <v>15000</v>
      </c>
      <c r="D1736" s="1" t="s">
        <v>1791</v>
      </c>
      <c r="E1736" t="s">
        <v>9</v>
      </c>
      <c r="F1736" t="str">
        <f>VLOOKUP(E1736&amp;"*",state_latlong_lookup!$A$1:$D$56,2,FALSE)</f>
        <v>NY</v>
      </c>
      <c r="G1736" t="str">
        <f>VLOOKUP(E1736&amp;"*",state_latlong_lookup!$A$1:$D$56,1,FALSE)</f>
        <v>NEW YORK</v>
      </c>
      <c r="H1736" t="str">
        <f t="shared" si="55"/>
        <v>104_NY_05</v>
      </c>
      <c r="I1736">
        <f>IF(B1736=2012,IF(D1736="00",K1736,VLOOKUP(H1736,district_latlong_lookup!$A$1:$F$439,5,FALSE)),0)</f>
        <v>0</v>
      </c>
      <c r="J1736">
        <f>IF(B1736=2012,IF(D1736="00",L1736,VLOOKUP(H1736,district_latlong_lookup!$A$1:$F$439,6,FALSE)),0)</f>
        <v>0</v>
      </c>
      <c r="K1736">
        <f>VLOOKUP(E1736&amp;"*",state_latlong_lookup!$A$1:$D$56,3,FALSE)</f>
        <v>42.149700000000003</v>
      </c>
      <c r="L1736">
        <f>VLOOKUP(E1736&amp;"*",state_latlong_lookup!$A$1:$D$56,4,FALSE)</f>
        <v>-74.938400000000001</v>
      </c>
      <c r="M1736">
        <v>100</v>
      </c>
      <c r="N1736" t="str">
        <f t="shared" si="54"/>
        <v>Democrat</v>
      </c>
      <c r="O1736" t="s">
        <v>620</v>
      </c>
      <c r="P1736">
        <v>-0.42799999999999999</v>
      </c>
      <c r="Q1736">
        <v>1050000</v>
      </c>
    </row>
    <row r="1737" spans="1:18">
      <c r="A1737">
        <v>104</v>
      </c>
      <c r="B1737">
        <f>VLOOKUP(A1737,year_congress_lookup!$A$1:$B$10,2)</f>
        <v>1996</v>
      </c>
      <c r="C1737">
        <v>15412</v>
      </c>
      <c r="D1737" s="1" t="s">
        <v>1792</v>
      </c>
      <c r="E1737" t="s">
        <v>9</v>
      </c>
      <c r="F1737" t="str">
        <f>VLOOKUP(E1737&amp;"*",state_latlong_lookup!$A$1:$D$56,2,FALSE)</f>
        <v>NY</v>
      </c>
      <c r="G1737" t="str">
        <f>VLOOKUP(E1737&amp;"*",state_latlong_lookup!$A$1:$D$56,1,FALSE)</f>
        <v>NEW YORK</v>
      </c>
      <c r="H1737" t="str">
        <f t="shared" si="55"/>
        <v>104_NY_06</v>
      </c>
      <c r="I1737">
        <f>IF(B1737=2012,IF(D1737="00",K1737,VLOOKUP(H1737,district_latlong_lookup!$A$1:$F$439,5,FALSE)),0)</f>
        <v>0</v>
      </c>
      <c r="J1737">
        <f>IF(B1737=2012,IF(D1737="00",L1737,VLOOKUP(H1737,district_latlong_lookup!$A$1:$F$439,6,FALSE)),0)</f>
        <v>0</v>
      </c>
      <c r="K1737">
        <f>VLOOKUP(E1737&amp;"*",state_latlong_lookup!$A$1:$D$56,3,FALSE)</f>
        <v>42.149700000000003</v>
      </c>
      <c r="L1737">
        <f>VLOOKUP(E1737&amp;"*",state_latlong_lookup!$A$1:$D$56,4,FALSE)</f>
        <v>-74.938400000000001</v>
      </c>
      <c r="M1737">
        <v>100</v>
      </c>
      <c r="N1737" t="str">
        <f t="shared" si="54"/>
        <v>Democrat</v>
      </c>
      <c r="O1737" t="s">
        <v>621</v>
      </c>
      <c r="P1737">
        <v>-0.40899999999999997</v>
      </c>
      <c r="Q1737">
        <v>10000</v>
      </c>
      <c r="R1737" t="s">
        <v>1377</v>
      </c>
    </row>
    <row r="1738" spans="1:18">
      <c r="A1738">
        <v>104</v>
      </c>
      <c r="B1738">
        <f>VLOOKUP(A1738,year_congress_lookup!$A$1:$B$10,2)</f>
        <v>1996</v>
      </c>
      <c r="C1738">
        <v>15107</v>
      </c>
      <c r="D1738" s="1" t="s">
        <v>1793</v>
      </c>
      <c r="E1738" t="s">
        <v>9</v>
      </c>
      <c r="F1738" t="str">
        <f>VLOOKUP(E1738&amp;"*",state_latlong_lookup!$A$1:$D$56,2,FALSE)</f>
        <v>NY</v>
      </c>
      <c r="G1738" t="str">
        <f>VLOOKUP(E1738&amp;"*",state_latlong_lookup!$A$1:$D$56,1,FALSE)</f>
        <v>NEW YORK</v>
      </c>
      <c r="H1738" t="str">
        <f t="shared" si="55"/>
        <v>104_NY_07</v>
      </c>
      <c r="I1738">
        <f>IF(B1738=2012,IF(D1738="00",K1738,VLOOKUP(H1738,district_latlong_lookup!$A$1:$F$439,5,FALSE)),0)</f>
        <v>0</v>
      </c>
      <c r="J1738">
        <f>IF(B1738=2012,IF(D1738="00",L1738,VLOOKUP(H1738,district_latlong_lookup!$A$1:$F$439,6,FALSE)),0)</f>
        <v>0</v>
      </c>
      <c r="K1738">
        <f>VLOOKUP(E1738&amp;"*",state_latlong_lookup!$A$1:$D$56,3,FALSE)</f>
        <v>42.149700000000003</v>
      </c>
      <c r="L1738">
        <f>VLOOKUP(E1738&amp;"*",state_latlong_lookup!$A$1:$D$56,4,FALSE)</f>
        <v>-74.938400000000001</v>
      </c>
      <c r="M1738">
        <v>100</v>
      </c>
      <c r="N1738" t="str">
        <f t="shared" si="54"/>
        <v>Democrat</v>
      </c>
      <c r="O1738" t="s">
        <v>622</v>
      </c>
      <c r="P1738">
        <v>-0.32600000000000001</v>
      </c>
      <c r="Q1738">
        <v>1384500</v>
      </c>
      <c r="R1738" t="s">
        <v>1378</v>
      </c>
    </row>
    <row r="1739" spans="1:18">
      <c r="A1739">
        <v>104</v>
      </c>
      <c r="B1739">
        <f>VLOOKUP(A1739,year_congress_lookup!$A$1:$B$10,2)</f>
        <v>1996</v>
      </c>
      <c r="C1739">
        <v>29377</v>
      </c>
      <c r="D1739" s="1" t="s">
        <v>1795</v>
      </c>
      <c r="E1739" t="s">
        <v>9</v>
      </c>
      <c r="F1739" t="str">
        <f>VLOOKUP(E1739&amp;"*",state_latlong_lookup!$A$1:$D$56,2,FALSE)</f>
        <v>NY</v>
      </c>
      <c r="G1739" t="str">
        <f>VLOOKUP(E1739&amp;"*",state_latlong_lookup!$A$1:$D$56,1,FALSE)</f>
        <v>NEW YORK</v>
      </c>
      <c r="H1739" t="str">
        <f t="shared" si="55"/>
        <v>104_NY_08</v>
      </c>
      <c r="I1739">
        <f>IF(B1739=2012,IF(D1739="00",K1739,VLOOKUP(H1739,district_latlong_lookup!$A$1:$F$439,5,FALSE)),0)</f>
        <v>0</v>
      </c>
      <c r="J1739">
        <f>IF(B1739=2012,IF(D1739="00",L1739,VLOOKUP(H1739,district_latlong_lookup!$A$1:$F$439,6,FALSE)),0)</f>
        <v>0</v>
      </c>
      <c r="K1739">
        <f>VLOOKUP(E1739&amp;"*",state_latlong_lookup!$A$1:$D$56,3,FALSE)</f>
        <v>42.149700000000003</v>
      </c>
      <c r="L1739">
        <f>VLOOKUP(E1739&amp;"*",state_latlong_lookup!$A$1:$D$56,4,FALSE)</f>
        <v>-74.938400000000001</v>
      </c>
      <c r="M1739">
        <v>100</v>
      </c>
      <c r="N1739" t="str">
        <f t="shared" si="54"/>
        <v>Democrat</v>
      </c>
      <c r="O1739" t="s">
        <v>623</v>
      </c>
      <c r="P1739">
        <v>-0.53700000000000003</v>
      </c>
      <c r="Q1739">
        <v>300500</v>
      </c>
      <c r="R1739" t="s">
        <v>1379</v>
      </c>
    </row>
    <row r="1740" spans="1:18">
      <c r="A1740">
        <v>104</v>
      </c>
      <c r="B1740">
        <f>VLOOKUP(A1740,year_congress_lookup!$A$1:$B$10,2)</f>
        <v>1996</v>
      </c>
      <c r="C1740">
        <v>14858</v>
      </c>
      <c r="D1740" s="1" t="s">
        <v>1796</v>
      </c>
      <c r="E1740" t="s">
        <v>9</v>
      </c>
      <c r="F1740" t="str">
        <f>VLOOKUP(E1740&amp;"*",state_latlong_lookup!$A$1:$D$56,2,FALSE)</f>
        <v>NY</v>
      </c>
      <c r="G1740" t="str">
        <f>VLOOKUP(E1740&amp;"*",state_latlong_lookup!$A$1:$D$56,1,FALSE)</f>
        <v>NEW YORK</v>
      </c>
      <c r="H1740" t="str">
        <f t="shared" si="55"/>
        <v>104_NY_09</v>
      </c>
      <c r="I1740">
        <f>IF(B1740=2012,IF(D1740="00",K1740,VLOOKUP(H1740,district_latlong_lookup!$A$1:$F$439,5,FALSE)),0)</f>
        <v>0</v>
      </c>
      <c r="J1740">
        <f>IF(B1740=2012,IF(D1740="00",L1740,VLOOKUP(H1740,district_latlong_lookup!$A$1:$F$439,6,FALSE)),0)</f>
        <v>0</v>
      </c>
      <c r="K1740">
        <f>VLOOKUP(E1740&amp;"*",state_latlong_lookup!$A$1:$D$56,3,FALSE)</f>
        <v>42.149700000000003</v>
      </c>
      <c r="L1740">
        <f>VLOOKUP(E1740&amp;"*",state_latlong_lookup!$A$1:$D$56,4,FALSE)</f>
        <v>-74.938400000000001</v>
      </c>
      <c r="M1740">
        <v>100</v>
      </c>
      <c r="N1740" t="str">
        <f t="shared" si="54"/>
        <v>Democrat</v>
      </c>
      <c r="O1740" t="s">
        <v>328</v>
      </c>
      <c r="P1740">
        <v>-0.32300000000000001</v>
      </c>
      <c r="Q1740">
        <v>739500</v>
      </c>
      <c r="R1740" t="s">
        <v>1379</v>
      </c>
    </row>
    <row r="1741" spans="1:18">
      <c r="A1741">
        <v>104</v>
      </c>
      <c r="B1741">
        <f>VLOOKUP(A1741,year_congress_lookup!$A$1:$B$10,2)</f>
        <v>1996</v>
      </c>
      <c r="C1741">
        <v>15072</v>
      </c>
      <c r="D1741" s="1" t="s">
        <v>1797</v>
      </c>
      <c r="E1741" t="s">
        <v>9</v>
      </c>
      <c r="F1741" t="str">
        <f>VLOOKUP(E1741&amp;"*",state_latlong_lookup!$A$1:$D$56,2,FALSE)</f>
        <v>NY</v>
      </c>
      <c r="G1741" t="str">
        <f>VLOOKUP(E1741&amp;"*",state_latlong_lookup!$A$1:$D$56,1,FALSE)</f>
        <v>NEW YORK</v>
      </c>
      <c r="H1741" t="str">
        <f t="shared" si="55"/>
        <v>104_NY_10</v>
      </c>
      <c r="I1741">
        <f>IF(B1741=2012,IF(D1741="00",K1741,VLOOKUP(H1741,district_latlong_lookup!$A$1:$F$439,5,FALSE)),0)</f>
        <v>0</v>
      </c>
      <c r="J1741">
        <f>IF(B1741=2012,IF(D1741="00",L1741,VLOOKUP(H1741,district_latlong_lookup!$A$1:$F$439,6,FALSE)),0)</f>
        <v>0</v>
      </c>
      <c r="K1741">
        <f>VLOOKUP(E1741&amp;"*",state_latlong_lookup!$A$1:$D$56,3,FALSE)</f>
        <v>42.149700000000003</v>
      </c>
      <c r="L1741">
        <f>VLOOKUP(E1741&amp;"*",state_latlong_lookup!$A$1:$D$56,4,FALSE)</f>
        <v>-74.938400000000001</v>
      </c>
      <c r="M1741">
        <v>100</v>
      </c>
      <c r="N1741" t="str">
        <f t="shared" si="54"/>
        <v>Democrat</v>
      </c>
      <c r="O1741" t="s">
        <v>624</v>
      </c>
      <c r="P1741">
        <v>-0.52700000000000002</v>
      </c>
      <c r="Q1741">
        <v>10000</v>
      </c>
      <c r="R1741" t="s">
        <v>1380</v>
      </c>
    </row>
    <row r="1742" spans="1:18">
      <c r="A1742">
        <v>104</v>
      </c>
      <c r="B1742">
        <f>VLOOKUP(A1742,year_congress_lookup!$A$1:$B$10,2)</f>
        <v>1996</v>
      </c>
      <c r="C1742">
        <v>15050</v>
      </c>
      <c r="D1742" s="1" t="s">
        <v>1798</v>
      </c>
      <c r="E1742" t="s">
        <v>9</v>
      </c>
      <c r="F1742" t="str">
        <f>VLOOKUP(E1742&amp;"*",state_latlong_lookup!$A$1:$D$56,2,FALSE)</f>
        <v>NY</v>
      </c>
      <c r="G1742" t="str">
        <f>VLOOKUP(E1742&amp;"*",state_latlong_lookup!$A$1:$D$56,1,FALSE)</f>
        <v>NEW YORK</v>
      </c>
      <c r="H1742" t="str">
        <f t="shared" si="55"/>
        <v>104_NY_11</v>
      </c>
      <c r="I1742">
        <f>IF(B1742=2012,IF(D1742="00",K1742,VLOOKUP(H1742,district_latlong_lookup!$A$1:$F$439,5,FALSE)),0)</f>
        <v>0</v>
      </c>
      <c r="J1742">
        <f>IF(B1742=2012,IF(D1742="00",L1742,VLOOKUP(H1742,district_latlong_lookup!$A$1:$F$439,6,FALSE)),0)</f>
        <v>0</v>
      </c>
      <c r="K1742">
        <f>VLOOKUP(E1742&amp;"*",state_latlong_lookup!$A$1:$D$56,3,FALSE)</f>
        <v>42.149700000000003</v>
      </c>
      <c r="L1742">
        <f>VLOOKUP(E1742&amp;"*",state_latlong_lookup!$A$1:$D$56,4,FALSE)</f>
        <v>-74.938400000000001</v>
      </c>
      <c r="M1742">
        <v>100</v>
      </c>
      <c r="N1742" t="str">
        <f t="shared" si="54"/>
        <v>Democrat</v>
      </c>
      <c r="O1742" t="s">
        <v>625</v>
      </c>
      <c r="P1742">
        <v>-0.57299999999999995</v>
      </c>
      <c r="Q1742">
        <v>452000</v>
      </c>
    </row>
    <row r="1743" spans="1:18">
      <c r="A1743">
        <v>104</v>
      </c>
      <c r="B1743">
        <f>VLOOKUP(A1743,year_congress_lookup!$A$1:$B$10,2)</f>
        <v>1996</v>
      </c>
      <c r="C1743">
        <v>29378</v>
      </c>
      <c r="D1743" s="1" t="s">
        <v>1799</v>
      </c>
      <c r="E1743" t="s">
        <v>9</v>
      </c>
      <c r="F1743" t="str">
        <f>VLOOKUP(E1743&amp;"*",state_latlong_lookup!$A$1:$D$56,2,FALSE)</f>
        <v>NY</v>
      </c>
      <c r="G1743" t="str">
        <f>VLOOKUP(E1743&amp;"*",state_latlong_lookup!$A$1:$D$56,1,FALSE)</f>
        <v>NEW YORK</v>
      </c>
      <c r="H1743" t="str">
        <f t="shared" si="55"/>
        <v>104_NY_12</v>
      </c>
      <c r="I1743">
        <f>IF(B1743=2012,IF(D1743="00",K1743,VLOOKUP(H1743,district_latlong_lookup!$A$1:$F$439,5,FALSE)),0)</f>
        <v>0</v>
      </c>
      <c r="J1743">
        <f>IF(B1743=2012,IF(D1743="00",L1743,VLOOKUP(H1743,district_latlong_lookup!$A$1:$F$439,6,FALSE)),0)</f>
        <v>0</v>
      </c>
      <c r="K1743">
        <f>VLOOKUP(E1743&amp;"*",state_latlong_lookup!$A$1:$D$56,3,FALSE)</f>
        <v>42.149700000000003</v>
      </c>
      <c r="L1743">
        <f>VLOOKUP(E1743&amp;"*",state_latlong_lookup!$A$1:$D$56,4,FALSE)</f>
        <v>-74.938400000000001</v>
      </c>
      <c r="M1743">
        <v>100</v>
      </c>
      <c r="N1743" t="str">
        <f t="shared" si="54"/>
        <v>Democrat</v>
      </c>
      <c r="O1743" t="s">
        <v>626</v>
      </c>
      <c r="P1743">
        <v>-0.56999999999999995</v>
      </c>
      <c r="Q1743">
        <v>1649000</v>
      </c>
    </row>
    <row r="1744" spans="1:18">
      <c r="A1744">
        <v>104</v>
      </c>
      <c r="B1744">
        <f>VLOOKUP(A1744,year_congress_lookup!$A$1:$B$10,2)</f>
        <v>1996</v>
      </c>
      <c r="C1744">
        <v>15639</v>
      </c>
      <c r="D1744" s="1" t="s">
        <v>1800</v>
      </c>
      <c r="E1744" t="s">
        <v>9</v>
      </c>
      <c r="F1744" t="str">
        <f>VLOOKUP(E1744&amp;"*",state_latlong_lookup!$A$1:$D$56,2,FALSE)</f>
        <v>NY</v>
      </c>
      <c r="G1744" t="str">
        <f>VLOOKUP(E1744&amp;"*",state_latlong_lookup!$A$1:$D$56,1,FALSE)</f>
        <v>NEW YORK</v>
      </c>
      <c r="H1744" t="str">
        <f t="shared" si="55"/>
        <v>104_NY_13</v>
      </c>
      <c r="I1744">
        <f>IF(B1744=2012,IF(D1744="00",K1744,VLOOKUP(H1744,district_latlong_lookup!$A$1:$F$439,5,FALSE)),0)</f>
        <v>0</v>
      </c>
      <c r="J1744">
        <f>IF(B1744=2012,IF(D1744="00",L1744,VLOOKUP(H1744,district_latlong_lookup!$A$1:$F$439,6,FALSE)),0)</f>
        <v>0</v>
      </c>
      <c r="K1744">
        <f>VLOOKUP(E1744&amp;"*",state_latlong_lookup!$A$1:$D$56,3,FALSE)</f>
        <v>42.149700000000003</v>
      </c>
      <c r="L1744">
        <f>VLOOKUP(E1744&amp;"*",state_latlong_lookup!$A$1:$D$56,4,FALSE)</f>
        <v>-74.938400000000001</v>
      </c>
      <c r="M1744">
        <v>200</v>
      </c>
      <c r="N1744" t="str">
        <f t="shared" si="54"/>
        <v>Republican</v>
      </c>
      <c r="O1744" t="s">
        <v>627</v>
      </c>
      <c r="P1744">
        <v>0.315</v>
      </c>
      <c r="Q1744">
        <v>1083000</v>
      </c>
      <c r="R1744" t="s">
        <v>1381</v>
      </c>
    </row>
    <row r="1745" spans="1:18">
      <c r="A1745">
        <v>104</v>
      </c>
      <c r="B1745">
        <f>VLOOKUP(A1745,year_congress_lookup!$A$1:$B$10,2)</f>
        <v>1996</v>
      </c>
      <c r="C1745">
        <v>29379</v>
      </c>
      <c r="D1745" s="1" t="s">
        <v>1801</v>
      </c>
      <c r="E1745" t="s">
        <v>9</v>
      </c>
      <c r="F1745" t="str">
        <f>VLOOKUP(E1745&amp;"*",state_latlong_lookup!$A$1:$D$56,2,FALSE)</f>
        <v>NY</v>
      </c>
      <c r="G1745" t="str">
        <f>VLOOKUP(E1745&amp;"*",state_latlong_lookup!$A$1:$D$56,1,FALSE)</f>
        <v>NEW YORK</v>
      </c>
      <c r="H1745" t="str">
        <f t="shared" si="55"/>
        <v>104_NY_14</v>
      </c>
      <c r="I1745">
        <f>IF(B1745=2012,IF(D1745="00",K1745,VLOOKUP(H1745,district_latlong_lookup!$A$1:$F$439,5,FALSE)),0)</f>
        <v>0</v>
      </c>
      <c r="J1745">
        <f>IF(B1745=2012,IF(D1745="00",L1745,VLOOKUP(H1745,district_latlong_lookup!$A$1:$F$439,6,FALSE)),0)</f>
        <v>0</v>
      </c>
      <c r="K1745">
        <f>VLOOKUP(E1745&amp;"*",state_latlong_lookup!$A$1:$D$56,3,FALSE)</f>
        <v>42.149700000000003</v>
      </c>
      <c r="L1745">
        <f>VLOOKUP(E1745&amp;"*",state_latlong_lookup!$A$1:$D$56,4,FALSE)</f>
        <v>-74.938400000000001</v>
      </c>
      <c r="M1745">
        <v>100</v>
      </c>
      <c r="N1745" t="str">
        <f t="shared" si="54"/>
        <v>Democrat</v>
      </c>
      <c r="O1745" t="s">
        <v>166</v>
      </c>
      <c r="P1745">
        <v>-0.38800000000000001</v>
      </c>
      <c r="Q1745">
        <v>558500</v>
      </c>
      <c r="R1745" t="s">
        <v>1382</v>
      </c>
    </row>
    <row r="1746" spans="1:18">
      <c r="A1746">
        <v>104</v>
      </c>
      <c r="B1746">
        <f>VLOOKUP(A1746,year_congress_lookup!$A$1:$B$10,2)</f>
        <v>1996</v>
      </c>
      <c r="C1746">
        <v>13035</v>
      </c>
      <c r="D1746" s="1" t="s">
        <v>1802</v>
      </c>
      <c r="E1746" t="s">
        <v>9</v>
      </c>
      <c r="F1746" t="str">
        <f>VLOOKUP(E1746&amp;"*",state_latlong_lookup!$A$1:$D$56,2,FALSE)</f>
        <v>NY</v>
      </c>
      <c r="G1746" t="str">
        <f>VLOOKUP(E1746&amp;"*",state_latlong_lookup!$A$1:$D$56,1,FALSE)</f>
        <v>NEW YORK</v>
      </c>
      <c r="H1746" t="str">
        <f t="shared" si="55"/>
        <v>104_NY_15</v>
      </c>
      <c r="I1746">
        <f>IF(B1746=2012,IF(D1746="00",K1746,VLOOKUP(H1746,district_latlong_lookup!$A$1:$F$439,5,FALSE)),0)</f>
        <v>0</v>
      </c>
      <c r="J1746">
        <f>IF(B1746=2012,IF(D1746="00",L1746,VLOOKUP(H1746,district_latlong_lookup!$A$1:$F$439,6,FALSE)),0)</f>
        <v>0</v>
      </c>
      <c r="K1746">
        <f>VLOOKUP(E1746&amp;"*",state_latlong_lookup!$A$1:$D$56,3,FALSE)</f>
        <v>42.149700000000003</v>
      </c>
      <c r="L1746">
        <f>VLOOKUP(E1746&amp;"*",state_latlong_lookup!$A$1:$D$56,4,FALSE)</f>
        <v>-74.938400000000001</v>
      </c>
      <c r="M1746">
        <v>100</v>
      </c>
      <c r="N1746" t="str">
        <f t="shared" si="54"/>
        <v>Democrat</v>
      </c>
      <c r="O1746" t="s">
        <v>628</v>
      </c>
      <c r="P1746">
        <v>-0.496</v>
      </c>
      <c r="Q1746">
        <v>670500</v>
      </c>
      <c r="R1746" t="s">
        <v>1383</v>
      </c>
    </row>
    <row r="1747" spans="1:18">
      <c r="A1747">
        <v>104</v>
      </c>
      <c r="B1747">
        <f>VLOOKUP(A1747,year_congress_lookup!$A$1:$B$10,2)</f>
        <v>1996</v>
      </c>
      <c r="C1747">
        <v>29134</v>
      </c>
      <c r="D1747" s="1" t="s">
        <v>1803</v>
      </c>
      <c r="E1747" t="s">
        <v>9</v>
      </c>
      <c r="F1747" t="str">
        <f>VLOOKUP(E1747&amp;"*",state_latlong_lookup!$A$1:$D$56,2,FALSE)</f>
        <v>NY</v>
      </c>
      <c r="G1747" t="str">
        <f>VLOOKUP(E1747&amp;"*",state_latlong_lookup!$A$1:$D$56,1,FALSE)</f>
        <v>NEW YORK</v>
      </c>
      <c r="H1747" t="str">
        <f t="shared" si="55"/>
        <v>104_NY_16</v>
      </c>
      <c r="I1747">
        <f>IF(B1747=2012,IF(D1747="00",K1747,VLOOKUP(H1747,district_latlong_lookup!$A$1:$F$439,5,FALSE)),0)</f>
        <v>0</v>
      </c>
      <c r="J1747">
        <f>IF(B1747=2012,IF(D1747="00",L1747,VLOOKUP(H1747,district_latlong_lookup!$A$1:$F$439,6,FALSE)),0)</f>
        <v>0</v>
      </c>
      <c r="K1747">
        <f>VLOOKUP(E1747&amp;"*",state_latlong_lookup!$A$1:$D$56,3,FALSE)</f>
        <v>42.149700000000003</v>
      </c>
      <c r="L1747">
        <f>VLOOKUP(E1747&amp;"*",state_latlong_lookup!$A$1:$D$56,4,FALSE)</f>
        <v>-74.938400000000001</v>
      </c>
      <c r="M1747">
        <v>100</v>
      </c>
      <c r="N1747" t="str">
        <f t="shared" si="54"/>
        <v>Democrat</v>
      </c>
      <c r="O1747" t="s">
        <v>629</v>
      </c>
      <c r="P1747">
        <v>-0.48599999999999999</v>
      </c>
      <c r="Q1747">
        <v>256500</v>
      </c>
      <c r="R1747" t="s">
        <v>1384</v>
      </c>
    </row>
    <row r="1748" spans="1:18">
      <c r="A1748">
        <v>104</v>
      </c>
      <c r="B1748">
        <f>VLOOKUP(A1748,year_congress_lookup!$A$1:$B$10,2)</f>
        <v>1996</v>
      </c>
      <c r="C1748">
        <v>15603</v>
      </c>
      <c r="D1748" s="1" t="s">
        <v>1804</v>
      </c>
      <c r="E1748" t="s">
        <v>9</v>
      </c>
      <c r="F1748" t="str">
        <f>VLOOKUP(E1748&amp;"*",state_latlong_lookup!$A$1:$D$56,2,FALSE)</f>
        <v>NY</v>
      </c>
      <c r="G1748" t="str">
        <f>VLOOKUP(E1748&amp;"*",state_latlong_lookup!$A$1:$D$56,1,FALSE)</f>
        <v>NEW YORK</v>
      </c>
      <c r="H1748" t="str">
        <f t="shared" si="55"/>
        <v>104_NY_17</v>
      </c>
      <c r="I1748">
        <f>IF(B1748=2012,IF(D1748="00",K1748,VLOOKUP(H1748,district_latlong_lookup!$A$1:$F$439,5,FALSE)),0)</f>
        <v>0</v>
      </c>
      <c r="J1748">
        <f>IF(B1748=2012,IF(D1748="00",L1748,VLOOKUP(H1748,district_latlong_lookup!$A$1:$F$439,6,FALSE)),0)</f>
        <v>0</v>
      </c>
      <c r="K1748">
        <f>VLOOKUP(E1748&amp;"*",state_latlong_lookup!$A$1:$D$56,3,FALSE)</f>
        <v>42.149700000000003</v>
      </c>
      <c r="L1748">
        <f>VLOOKUP(E1748&amp;"*",state_latlong_lookup!$A$1:$D$56,4,FALSE)</f>
        <v>-74.938400000000001</v>
      </c>
      <c r="M1748">
        <v>100</v>
      </c>
      <c r="N1748" t="str">
        <f t="shared" si="54"/>
        <v>Democrat</v>
      </c>
      <c r="O1748" t="s">
        <v>630</v>
      </c>
      <c r="P1748">
        <v>-0.432</v>
      </c>
      <c r="Q1748">
        <v>545000</v>
      </c>
      <c r="R1748" t="s">
        <v>1385</v>
      </c>
    </row>
    <row r="1749" spans="1:18">
      <c r="A1749">
        <v>104</v>
      </c>
      <c r="B1749">
        <f>VLOOKUP(A1749,year_congress_lookup!$A$1:$B$10,2)</f>
        <v>1996</v>
      </c>
      <c r="C1749">
        <v>15612</v>
      </c>
      <c r="D1749" s="1" t="s">
        <v>1805</v>
      </c>
      <c r="E1749" t="s">
        <v>9</v>
      </c>
      <c r="F1749" t="str">
        <f>VLOOKUP(E1749&amp;"*",state_latlong_lookup!$A$1:$D$56,2,FALSE)</f>
        <v>NY</v>
      </c>
      <c r="G1749" t="str">
        <f>VLOOKUP(E1749&amp;"*",state_latlong_lookup!$A$1:$D$56,1,FALSE)</f>
        <v>NEW YORK</v>
      </c>
      <c r="H1749" t="str">
        <f t="shared" si="55"/>
        <v>104_NY_18</v>
      </c>
      <c r="I1749">
        <f>IF(B1749=2012,IF(D1749="00",K1749,VLOOKUP(H1749,district_latlong_lookup!$A$1:$F$439,5,FALSE)),0)</f>
        <v>0</v>
      </c>
      <c r="J1749">
        <f>IF(B1749=2012,IF(D1749="00",L1749,VLOOKUP(H1749,district_latlong_lookup!$A$1:$F$439,6,FALSE)),0)</f>
        <v>0</v>
      </c>
      <c r="K1749">
        <f>VLOOKUP(E1749&amp;"*",state_latlong_lookup!$A$1:$D$56,3,FALSE)</f>
        <v>42.149700000000003</v>
      </c>
      <c r="L1749">
        <f>VLOOKUP(E1749&amp;"*",state_latlong_lookup!$A$1:$D$56,4,FALSE)</f>
        <v>-74.938400000000001</v>
      </c>
      <c r="M1749">
        <v>100</v>
      </c>
      <c r="N1749" t="str">
        <f t="shared" si="54"/>
        <v>Democrat</v>
      </c>
      <c r="O1749" t="s">
        <v>631</v>
      </c>
      <c r="P1749">
        <v>-0.39300000000000002</v>
      </c>
      <c r="Q1749">
        <v>777500</v>
      </c>
    </row>
    <row r="1750" spans="1:18">
      <c r="A1750">
        <v>104</v>
      </c>
      <c r="B1750">
        <f>VLOOKUP(A1750,year_congress_lookup!$A$1:$B$10,2)</f>
        <v>1996</v>
      </c>
      <c r="C1750">
        <v>29544</v>
      </c>
      <c r="D1750" s="1" t="s">
        <v>1806</v>
      </c>
      <c r="E1750" t="s">
        <v>9</v>
      </c>
      <c r="F1750" t="str">
        <f>VLOOKUP(E1750&amp;"*",state_latlong_lookup!$A$1:$D$56,2,FALSE)</f>
        <v>NY</v>
      </c>
      <c r="G1750" t="str">
        <f>VLOOKUP(E1750&amp;"*",state_latlong_lookup!$A$1:$D$56,1,FALSE)</f>
        <v>NEW YORK</v>
      </c>
      <c r="H1750" t="str">
        <f t="shared" si="55"/>
        <v>104_NY_19</v>
      </c>
      <c r="I1750">
        <f>IF(B1750=2012,IF(D1750="00",K1750,VLOOKUP(H1750,district_latlong_lookup!$A$1:$F$439,5,FALSE)),0)</f>
        <v>0</v>
      </c>
      <c r="J1750">
        <f>IF(B1750=2012,IF(D1750="00",L1750,VLOOKUP(H1750,district_latlong_lookup!$A$1:$F$439,6,FALSE)),0)</f>
        <v>0</v>
      </c>
      <c r="K1750">
        <f>VLOOKUP(E1750&amp;"*",state_latlong_lookup!$A$1:$D$56,3,FALSE)</f>
        <v>42.149700000000003</v>
      </c>
      <c r="L1750">
        <f>VLOOKUP(E1750&amp;"*",state_latlong_lookup!$A$1:$D$56,4,FALSE)</f>
        <v>-74.938400000000001</v>
      </c>
      <c r="M1750">
        <v>200</v>
      </c>
      <c r="N1750" t="str">
        <f t="shared" si="54"/>
        <v>Republican</v>
      </c>
      <c r="O1750" t="s">
        <v>800</v>
      </c>
      <c r="P1750">
        <v>0.28100000000000003</v>
      </c>
      <c r="Q1750">
        <v>971000</v>
      </c>
      <c r="R1750" t="s">
        <v>1386</v>
      </c>
    </row>
    <row r="1751" spans="1:18">
      <c r="A1751">
        <v>104</v>
      </c>
      <c r="B1751">
        <f>VLOOKUP(A1751,year_congress_lookup!$A$1:$B$10,2)</f>
        <v>1996</v>
      </c>
      <c r="C1751">
        <v>14015</v>
      </c>
      <c r="D1751" s="1" t="s">
        <v>1807</v>
      </c>
      <c r="E1751" t="s">
        <v>9</v>
      </c>
      <c r="F1751" t="str">
        <f>VLOOKUP(E1751&amp;"*",state_latlong_lookup!$A$1:$D$56,2,FALSE)</f>
        <v>NY</v>
      </c>
      <c r="G1751" t="str">
        <f>VLOOKUP(E1751&amp;"*",state_latlong_lookup!$A$1:$D$56,1,FALSE)</f>
        <v>NEW YORK</v>
      </c>
      <c r="H1751" t="str">
        <f t="shared" si="55"/>
        <v>104_NY_20</v>
      </c>
      <c r="I1751">
        <f>IF(B1751=2012,IF(D1751="00",K1751,VLOOKUP(H1751,district_latlong_lookup!$A$1:$F$439,5,FALSE)),0)</f>
        <v>0</v>
      </c>
      <c r="J1751">
        <f>IF(B1751=2012,IF(D1751="00",L1751,VLOOKUP(H1751,district_latlong_lookup!$A$1:$F$439,6,FALSE)),0)</f>
        <v>0</v>
      </c>
      <c r="K1751">
        <f>VLOOKUP(E1751&amp;"*",state_latlong_lookup!$A$1:$D$56,3,FALSE)</f>
        <v>42.149700000000003</v>
      </c>
      <c r="L1751">
        <f>VLOOKUP(E1751&amp;"*",state_latlong_lookup!$A$1:$D$56,4,FALSE)</f>
        <v>-74.938400000000001</v>
      </c>
      <c r="M1751">
        <v>200</v>
      </c>
      <c r="N1751" t="str">
        <f t="shared" si="54"/>
        <v>Republican</v>
      </c>
      <c r="O1751" t="s">
        <v>632</v>
      </c>
      <c r="P1751">
        <v>8.4000000000000005E-2</v>
      </c>
      <c r="Q1751">
        <v>363500</v>
      </c>
      <c r="R1751" t="s">
        <v>1387</v>
      </c>
    </row>
    <row r="1752" spans="1:18">
      <c r="A1752">
        <v>104</v>
      </c>
      <c r="B1752">
        <f>VLOOKUP(A1752,year_congress_lookup!$A$1:$B$10,2)</f>
        <v>1996</v>
      </c>
      <c r="C1752">
        <v>15614</v>
      </c>
      <c r="D1752" s="1" t="s">
        <v>1808</v>
      </c>
      <c r="E1752" t="s">
        <v>9</v>
      </c>
      <c r="F1752" t="str">
        <f>VLOOKUP(E1752&amp;"*",state_latlong_lookup!$A$1:$D$56,2,FALSE)</f>
        <v>NY</v>
      </c>
      <c r="G1752" t="str">
        <f>VLOOKUP(E1752&amp;"*",state_latlong_lookup!$A$1:$D$56,1,FALSE)</f>
        <v>NEW YORK</v>
      </c>
      <c r="H1752" t="str">
        <f t="shared" si="55"/>
        <v>104_NY_21</v>
      </c>
      <c r="I1752">
        <f>IF(B1752=2012,IF(D1752="00",K1752,VLOOKUP(H1752,district_latlong_lookup!$A$1:$F$439,5,FALSE)),0)</f>
        <v>0</v>
      </c>
      <c r="J1752">
        <f>IF(B1752=2012,IF(D1752="00",L1752,VLOOKUP(H1752,district_latlong_lookup!$A$1:$F$439,6,FALSE)),0)</f>
        <v>0</v>
      </c>
      <c r="K1752">
        <f>VLOOKUP(E1752&amp;"*",state_latlong_lookup!$A$1:$D$56,3,FALSE)</f>
        <v>42.149700000000003</v>
      </c>
      <c r="L1752">
        <f>VLOOKUP(E1752&amp;"*",state_latlong_lookup!$A$1:$D$56,4,FALSE)</f>
        <v>-74.938400000000001</v>
      </c>
      <c r="M1752">
        <v>100</v>
      </c>
      <c r="N1752" t="str">
        <f t="shared" si="54"/>
        <v>Democrat</v>
      </c>
      <c r="O1752" t="s">
        <v>633</v>
      </c>
      <c r="P1752">
        <v>-0.34100000000000003</v>
      </c>
      <c r="Q1752">
        <v>10000</v>
      </c>
      <c r="R1752" t="s">
        <v>1388</v>
      </c>
    </row>
    <row r="1753" spans="1:18">
      <c r="A1753">
        <v>104</v>
      </c>
      <c r="B1753">
        <f>VLOOKUP(A1753,year_congress_lookup!$A$1:$B$10,2)</f>
        <v>1996</v>
      </c>
      <c r="C1753">
        <v>14662</v>
      </c>
      <c r="D1753" s="1" t="s">
        <v>1809</v>
      </c>
      <c r="E1753" t="s">
        <v>9</v>
      </c>
      <c r="F1753" t="str">
        <f>VLOOKUP(E1753&amp;"*",state_latlong_lookup!$A$1:$D$56,2,FALSE)</f>
        <v>NY</v>
      </c>
      <c r="G1753" t="str">
        <f>VLOOKUP(E1753&amp;"*",state_latlong_lookup!$A$1:$D$56,1,FALSE)</f>
        <v>NEW YORK</v>
      </c>
      <c r="H1753" t="str">
        <f t="shared" si="55"/>
        <v>104_NY_22</v>
      </c>
      <c r="I1753">
        <f>IF(B1753=2012,IF(D1753="00",K1753,VLOOKUP(H1753,district_latlong_lookup!$A$1:$F$439,5,FALSE)),0)</f>
        <v>0</v>
      </c>
      <c r="J1753">
        <f>IF(B1753=2012,IF(D1753="00",L1753,VLOOKUP(H1753,district_latlong_lookup!$A$1:$F$439,6,FALSE)),0)</f>
        <v>0</v>
      </c>
      <c r="K1753">
        <f>VLOOKUP(E1753&amp;"*",state_latlong_lookup!$A$1:$D$56,3,FALSE)</f>
        <v>42.149700000000003</v>
      </c>
      <c r="L1753">
        <f>VLOOKUP(E1753&amp;"*",state_latlong_lookup!$A$1:$D$56,4,FALSE)</f>
        <v>-74.938400000000001</v>
      </c>
      <c r="M1753">
        <v>200</v>
      </c>
      <c r="N1753" t="str">
        <f t="shared" si="54"/>
        <v>Republican</v>
      </c>
      <c r="O1753" t="s">
        <v>634</v>
      </c>
      <c r="P1753">
        <v>0.53600000000000003</v>
      </c>
      <c r="Q1753">
        <v>528000</v>
      </c>
      <c r="R1753" t="s">
        <v>1389</v>
      </c>
    </row>
    <row r="1754" spans="1:18">
      <c r="A1754">
        <v>104</v>
      </c>
      <c r="B1754">
        <f>VLOOKUP(A1754,year_congress_lookup!$A$1:$B$10,2)</f>
        <v>1996</v>
      </c>
      <c r="C1754">
        <v>15007</v>
      </c>
      <c r="D1754" s="1" t="s">
        <v>1810</v>
      </c>
      <c r="E1754" t="s">
        <v>9</v>
      </c>
      <c r="F1754" t="str">
        <f>VLOOKUP(E1754&amp;"*",state_latlong_lookup!$A$1:$D$56,2,FALSE)</f>
        <v>NY</v>
      </c>
      <c r="G1754" t="str">
        <f>VLOOKUP(E1754&amp;"*",state_latlong_lookup!$A$1:$D$56,1,FALSE)</f>
        <v>NEW YORK</v>
      </c>
      <c r="H1754" t="str">
        <f t="shared" si="55"/>
        <v>104_NY_23</v>
      </c>
      <c r="I1754">
        <f>IF(B1754=2012,IF(D1754="00",K1754,VLOOKUP(H1754,district_latlong_lookup!$A$1:$F$439,5,FALSE)),0)</f>
        <v>0</v>
      </c>
      <c r="J1754">
        <f>IF(B1754=2012,IF(D1754="00",L1754,VLOOKUP(H1754,district_latlong_lookup!$A$1:$F$439,6,FALSE)),0)</f>
        <v>0</v>
      </c>
      <c r="K1754">
        <f>VLOOKUP(E1754&amp;"*",state_latlong_lookup!$A$1:$D$56,3,FALSE)</f>
        <v>42.149700000000003</v>
      </c>
      <c r="L1754">
        <f>VLOOKUP(E1754&amp;"*",state_latlong_lookup!$A$1:$D$56,4,FALSE)</f>
        <v>-74.938400000000001</v>
      </c>
      <c r="M1754">
        <v>200</v>
      </c>
      <c r="N1754" t="str">
        <f t="shared" si="54"/>
        <v>Republican</v>
      </c>
      <c r="O1754" t="s">
        <v>635</v>
      </c>
      <c r="P1754">
        <v>0.13800000000000001</v>
      </c>
      <c r="Q1754">
        <v>10000</v>
      </c>
      <c r="R1754" t="s">
        <v>1390</v>
      </c>
    </row>
    <row r="1755" spans="1:18">
      <c r="A1755">
        <v>104</v>
      </c>
      <c r="B1755">
        <f>VLOOKUP(A1755,year_congress_lookup!$A$1:$B$10,2)</f>
        <v>1996</v>
      </c>
      <c r="C1755">
        <v>39316</v>
      </c>
      <c r="D1755" s="1" t="s">
        <v>1811</v>
      </c>
      <c r="E1755" t="s">
        <v>9</v>
      </c>
      <c r="F1755" t="str">
        <f>VLOOKUP(E1755&amp;"*",state_latlong_lookup!$A$1:$D$56,2,FALSE)</f>
        <v>NY</v>
      </c>
      <c r="G1755" t="str">
        <f>VLOOKUP(E1755&amp;"*",state_latlong_lookup!$A$1:$D$56,1,FALSE)</f>
        <v>NEW YORK</v>
      </c>
      <c r="H1755" t="str">
        <f t="shared" si="55"/>
        <v>104_NY_24</v>
      </c>
      <c r="I1755">
        <f>IF(B1755=2012,IF(D1755="00",K1755,VLOOKUP(H1755,district_latlong_lookup!$A$1:$F$439,5,FALSE)),0)</f>
        <v>0</v>
      </c>
      <c r="J1755">
        <f>IF(B1755=2012,IF(D1755="00",L1755,VLOOKUP(H1755,district_latlong_lookup!$A$1:$F$439,6,FALSE)),0)</f>
        <v>0</v>
      </c>
      <c r="K1755">
        <f>VLOOKUP(E1755&amp;"*",state_latlong_lookup!$A$1:$D$56,3,FALSE)</f>
        <v>42.149700000000003</v>
      </c>
      <c r="L1755">
        <f>VLOOKUP(E1755&amp;"*",state_latlong_lookup!$A$1:$D$56,4,FALSE)</f>
        <v>-74.938400000000001</v>
      </c>
      <c r="M1755">
        <v>200</v>
      </c>
      <c r="N1755" t="str">
        <f t="shared" si="54"/>
        <v>Republican</v>
      </c>
      <c r="O1755" t="s">
        <v>636</v>
      </c>
      <c r="P1755">
        <v>0.33100000000000002</v>
      </c>
      <c r="Q1755">
        <v>315000</v>
      </c>
      <c r="R1755" t="s">
        <v>1391</v>
      </c>
    </row>
    <row r="1756" spans="1:18">
      <c r="A1756">
        <v>104</v>
      </c>
      <c r="B1756">
        <f>VLOOKUP(A1756,year_congress_lookup!$A$1:$B$10,2)</f>
        <v>1996</v>
      </c>
      <c r="C1756">
        <v>15630</v>
      </c>
      <c r="D1756" s="1" t="s">
        <v>1812</v>
      </c>
      <c r="E1756" t="s">
        <v>9</v>
      </c>
      <c r="F1756" t="str">
        <f>VLOOKUP(E1756&amp;"*",state_latlong_lookup!$A$1:$D$56,2,FALSE)</f>
        <v>NY</v>
      </c>
      <c r="G1756" t="str">
        <f>VLOOKUP(E1756&amp;"*",state_latlong_lookup!$A$1:$D$56,1,FALSE)</f>
        <v>NEW YORK</v>
      </c>
      <c r="H1756" t="str">
        <f t="shared" si="55"/>
        <v>104_NY_25</v>
      </c>
      <c r="I1756">
        <f>IF(B1756=2012,IF(D1756="00",K1756,VLOOKUP(H1756,district_latlong_lookup!$A$1:$F$439,5,FALSE)),0)</f>
        <v>0</v>
      </c>
      <c r="J1756">
        <f>IF(B1756=2012,IF(D1756="00",L1756,VLOOKUP(H1756,district_latlong_lookup!$A$1:$F$439,6,FALSE)),0)</f>
        <v>0</v>
      </c>
      <c r="K1756">
        <f>VLOOKUP(E1756&amp;"*",state_latlong_lookup!$A$1:$D$56,3,FALSE)</f>
        <v>42.149700000000003</v>
      </c>
      <c r="L1756">
        <f>VLOOKUP(E1756&amp;"*",state_latlong_lookup!$A$1:$D$56,4,FALSE)</f>
        <v>-74.938400000000001</v>
      </c>
      <c r="M1756">
        <v>200</v>
      </c>
      <c r="N1756" t="str">
        <f t="shared" si="54"/>
        <v>Republican</v>
      </c>
      <c r="O1756" t="s">
        <v>161</v>
      </c>
      <c r="P1756">
        <v>0.23799999999999999</v>
      </c>
      <c r="Q1756">
        <v>10000</v>
      </c>
    </row>
    <row r="1757" spans="1:18">
      <c r="A1757">
        <v>104</v>
      </c>
      <c r="B1757">
        <f>VLOOKUP(A1757,year_congress_lookup!$A$1:$B$10,2)</f>
        <v>1996</v>
      </c>
      <c r="C1757">
        <v>29380</v>
      </c>
      <c r="D1757" s="1" t="s">
        <v>1813</v>
      </c>
      <c r="E1757" t="s">
        <v>9</v>
      </c>
      <c r="F1757" t="str">
        <f>VLOOKUP(E1757&amp;"*",state_latlong_lookup!$A$1:$D$56,2,FALSE)</f>
        <v>NY</v>
      </c>
      <c r="G1757" t="str">
        <f>VLOOKUP(E1757&amp;"*",state_latlong_lookup!$A$1:$D$56,1,FALSE)</f>
        <v>NEW YORK</v>
      </c>
      <c r="H1757" t="str">
        <f t="shared" si="55"/>
        <v>104_NY_26</v>
      </c>
      <c r="I1757">
        <f>IF(B1757=2012,IF(D1757="00",K1757,VLOOKUP(H1757,district_latlong_lookup!$A$1:$F$439,5,FALSE)),0)</f>
        <v>0</v>
      </c>
      <c r="J1757">
        <f>IF(B1757=2012,IF(D1757="00",L1757,VLOOKUP(H1757,district_latlong_lookup!$A$1:$F$439,6,FALSE)),0)</f>
        <v>0</v>
      </c>
      <c r="K1757">
        <f>VLOOKUP(E1757&amp;"*",state_latlong_lookup!$A$1:$D$56,3,FALSE)</f>
        <v>42.149700000000003</v>
      </c>
      <c r="L1757">
        <f>VLOOKUP(E1757&amp;"*",state_latlong_lookup!$A$1:$D$56,4,FALSE)</f>
        <v>-74.938400000000001</v>
      </c>
      <c r="M1757">
        <v>100</v>
      </c>
      <c r="N1757" t="str">
        <f t="shared" si="54"/>
        <v>Democrat</v>
      </c>
      <c r="O1757" t="s">
        <v>637</v>
      </c>
      <c r="P1757">
        <v>-0.56399999999999995</v>
      </c>
      <c r="Q1757">
        <v>1235500</v>
      </c>
      <c r="R1757" t="s">
        <v>1392</v>
      </c>
    </row>
    <row r="1758" spans="1:18">
      <c r="A1758">
        <v>104</v>
      </c>
      <c r="B1758">
        <f>VLOOKUP(A1758,year_congress_lookup!$A$1:$B$10,2)</f>
        <v>1996</v>
      </c>
      <c r="C1758">
        <v>15618</v>
      </c>
      <c r="D1758" s="1" t="s">
        <v>1814</v>
      </c>
      <c r="E1758" t="s">
        <v>9</v>
      </c>
      <c r="F1758" t="str">
        <f>VLOOKUP(E1758&amp;"*",state_latlong_lookup!$A$1:$D$56,2,FALSE)</f>
        <v>NY</v>
      </c>
      <c r="G1758" t="str">
        <f>VLOOKUP(E1758&amp;"*",state_latlong_lookup!$A$1:$D$56,1,FALSE)</f>
        <v>NEW YORK</v>
      </c>
      <c r="H1758" t="str">
        <f t="shared" si="55"/>
        <v>104_NY_27</v>
      </c>
      <c r="I1758">
        <f>IF(B1758=2012,IF(D1758="00",K1758,VLOOKUP(H1758,district_latlong_lookup!$A$1:$F$439,5,FALSE)),0)</f>
        <v>0</v>
      </c>
      <c r="J1758">
        <f>IF(B1758=2012,IF(D1758="00",L1758,VLOOKUP(H1758,district_latlong_lookup!$A$1:$F$439,6,FALSE)),0)</f>
        <v>0</v>
      </c>
      <c r="K1758">
        <f>VLOOKUP(E1758&amp;"*",state_latlong_lookup!$A$1:$D$56,3,FALSE)</f>
        <v>42.149700000000003</v>
      </c>
      <c r="L1758">
        <f>VLOOKUP(E1758&amp;"*",state_latlong_lookup!$A$1:$D$56,4,FALSE)</f>
        <v>-74.938400000000001</v>
      </c>
      <c r="M1758">
        <v>200</v>
      </c>
      <c r="N1758" t="str">
        <f t="shared" si="54"/>
        <v>Republican</v>
      </c>
      <c r="O1758" t="s">
        <v>638</v>
      </c>
      <c r="P1758">
        <v>0.53800000000000003</v>
      </c>
      <c r="Q1758">
        <v>478500</v>
      </c>
      <c r="R1758" t="s">
        <v>1393</v>
      </c>
    </row>
    <row r="1759" spans="1:18">
      <c r="A1759">
        <v>104</v>
      </c>
      <c r="B1759">
        <f>VLOOKUP(A1759,year_congress_lookup!$A$1:$B$10,2)</f>
        <v>1996</v>
      </c>
      <c r="C1759">
        <v>15444</v>
      </c>
      <c r="D1759" s="1" t="s">
        <v>1815</v>
      </c>
      <c r="E1759" t="s">
        <v>9</v>
      </c>
      <c r="F1759" t="str">
        <f>VLOOKUP(E1759&amp;"*",state_latlong_lookup!$A$1:$D$56,2,FALSE)</f>
        <v>NY</v>
      </c>
      <c r="G1759" t="str">
        <f>VLOOKUP(E1759&amp;"*",state_latlong_lookup!$A$1:$D$56,1,FALSE)</f>
        <v>NEW YORK</v>
      </c>
      <c r="H1759" t="str">
        <f t="shared" si="55"/>
        <v>104_NY_28</v>
      </c>
      <c r="I1759">
        <f>IF(B1759=2012,IF(D1759="00",K1759,VLOOKUP(H1759,district_latlong_lookup!$A$1:$F$439,5,FALSE)),0)</f>
        <v>0</v>
      </c>
      <c r="J1759">
        <f>IF(B1759=2012,IF(D1759="00",L1759,VLOOKUP(H1759,district_latlong_lookup!$A$1:$F$439,6,FALSE)),0)</f>
        <v>0</v>
      </c>
      <c r="K1759">
        <f>VLOOKUP(E1759&amp;"*",state_latlong_lookup!$A$1:$D$56,3,FALSE)</f>
        <v>42.149700000000003</v>
      </c>
      <c r="L1759">
        <f>VLOOKUP(E1759&amp;"*",state_latlong_lookup!$A$1:$D$56,4,FALSE)</f>
        <v>-74.938400000000001</v>
      </c>
      <c r="M1759">
        <v>100</v>
      </c>
      <c r="N1759" t="str">
        <f t="shared" si="54"/>
        <v>Democrat</v>
      </c>
      <c r="O1759" t="s">
        <v>639</v>
      </c>
      <c r="P1759">
        <v>-0.42499999999999999</v>
      </c>
      <c r="Q1759">
        <v>10000</v>
      </c>
      <c r="R1759" t="s">
        <v>1394</v>
      </c>
    </row>
    <row r="1760" spans="1:18">
      <c r="A1760">
        <v>104</v>
      </c>
      <c r="B1760">
        <f>VLOOKUP(A1760,year_congress_lookup!$A$1:$B$10,2)</f>
        <v>1996</v>
      </c>
      <c r="C1760">
        <v>14248</v>
      </c>
      <c r="D1760" s="1" t="s">
        <v>1816</v>
      </c>
      <c r="E1760" t="s">
        <v>9</v>
      </c>
      <c r="F1760" t="str">
        <f>VLOOKUP(E1760&amp;"*",state_latlong_lookup!$A$1:$D$56,2,FALSE)</f>
        <v>NY</v>
      </c>
      <c r="G1760" t="str">
        <f>VLOOKUP(E1760&amp;"*",state_latlong_lookup!$A$1:$D$56,1,FALSE)</f>
        <v>NEW YORK</v>
      </c>
      <c r="H1760" t="str">
        <f t="shared" si="55"/>
        <v>104_NY_29</v>
      </c>
      <c r="I1760">
        <f>IF(B1760=2012,IF(D1760="00",K1760,VLOOKUP(H1760,district_latlong_lookup!$A$1:$F$439,5,FALSE)),0)</f>
        <v>0</v>
      </c>
      <c r="J1760">
        <f>IF(B1760=2012,IF(D1760="00",L1760,VLOOKUP(H1760,district_latlong_lookup!$A$1:$F$439,6,FALSE)),0)</f>
        <v>0</v>
      </c>
      <c r="K1760">
        <f>VLOOKUP(E1760&amp;"*",state_latlong_lookup!$A$1:$D$56,3,FALSE)</f>
        <v>42.149700000000003</v>
      </c>
      <c r="L1760">
        <f>VLOOKUP(E1760&amp;"*",state_latlong_lookup!$A$1:$D$56,4,FALSE)</f>
        <v>-74.938400000000001</v>
      </c>
      <c r="M1760">
        <v>100</v>
      </c>
      <c r="N1760" t="str">
        <f t="shared" si="54"/>
        <v>Democrat</v>
      </c>
      <c r="O1760" t="s">
        <v>640</v>
      </c>
      <c r="P1760">
        <v>-0.38800000000000001</v>
      </c>
      <c r="Q1760">
        <v>1172000</v>
      </c>
      <c r="R1760" t="s">
        <v>1395</v>
      </c>
    </row>
    <row r="1761" spans="1:18">
      <c r="A1761">
        <v>104</v>
      </c>
      <c r="B1761">
        <f>VLOOKUP(A1761,year_congress_lookup!$A$1:$B$10,2)</f>
        <v>1996</v>
      </c>
      <c r="C1761">
        <v>29381</v>
      </c>
      <c r="D1761" s="1" t="s">
        <v>1817</v>
      </c>
      <c r="E1761" t="s">
        <v>9</v>
      </c>
      <c r="F1761" t="str">
        <f>VLOOKUP(E1761&amp;"*",state_latlong_lookup!$A$1:$D$56,2,FALSE)</f>
        <v>NY</v>
      </c>
      <c r="G1761" t="str">
        <f>VLOOKUP(E1761&amp;"*",state_latlong_lookup!$A$1:$D$56,1,FALSE)</f>
        <v>NEW YORK</v>
      </c>
      <c r="H1761" t="str">
        <f t="shared" si="55"/>
        <v>104_NY_30</v>
      </c>
      <c r="I1761">
        <f>IF(B1761=2012,IF(D1761="00",K1761,VLOOKUP(H1761,district_latlong_lookup!$A$1:$F$439,5,FALSE)),0)</f>
        <v>0</v>
      </c>
      <c r="J1761">
        <f>IF(B1761=2012,IF(D1761="00",L1761,VLOOKUP(H1761,district_latlong_lookup!$A$1:$F$439,6,FALSE)),0)</f>
        <v>0</v>
      </c>
      <c r="K1761">
        <f>VLOOKUP(E1761&amp;"*",state_latlong_lookup!$A$1:$D$56,3,FALSE)</f>
        <v>42.149700000000003</v>
      </c>
      <c r="L1761">
        <f>VLOOKUP(E1761&amp;"*",state_latlong_lookup!$A$1:$D$56,4,FALSE)</f>
        <v>-74.938400000000001</v>
      </c>
      <c r="M1761">
        <v>200</v>
      </c>
      <c r="N1761" t="str">
        <f t="shared" si="54"/>
        <v>Republican</v>
      </c>
      <c r="O1761" t="s">
        <v>641</v>
      </c>
      <c r="P1761">
        <v>0.245</v>
      </c>
      <c r="Q1761">
        <v>636000</v>
      </c>
    </row>
    <row r="1762" spans="1:18">
      <c r="A1762">
        <v>104</v>
      </c>
      <c r="B1762">
        <f>VLOOKUP(A1762,year_congress_lookup!$A$1:$B$10,2)</f>
        <v>1996</v>
      </c>
      <c r="C1762">
        <v>15423</v>
      </c>
      <c r="D1762" s="1" t="s">
        <v>1818</v>
      </c>
      <c r="E1762" t="s">
        <v>9</v>
      </c>
      <c r="F1762" t="str">
        <f>VLOOKUP(E1762&amp;"*",state_latlong_lookup!$A$1:$D$56,2,FALSE)</f>
        <v>NY</v>
      </c>
      <c r="G1762" t="str">
        <f>VLOOKUP(E1762&amp;"*",state_latlong_lookup!$A$1:$D$56,1,FALSE)</f>
        <v>NEW YORK</v>
      </c>
      <c r="H1762" t="str">
        <f t="shared" si="55"/>
        <v>104_NY_31</v>
      </c>
      <c r="I1762">
        <f>IF(B1762=2012,IF(D1762="00",K1762,VLOOKUP(H1762,district_latlong_lookup!$A$1:$F$439,5,FALSE)),0)</f>
        <v>0</v>
      </c>
      <c r="J1762">
        <f>IF(B1762=2012,IF(D1762="00",L1762,VLOOKUP(H1762,district_latlong_lookup!$A$1:$F$439,6,FALSE)),0)</f>
        <v>0</v>
      </c>
      <c r="K1762">
        <f>VLOOKUP(E1762&amp;"*",state_latlong_lookup!$A$1:$D$56,3,FALSE)</f>
        <v>42.149700000000003</v>
      </c>
      <c r="L1762">
        <f>VLOOKUP(E1762&amp;"*",state_latlong_lookup!$A$1:$D$56,4,FALSE)</f>
        <v>-74.938400000000001</v>
      </c>
      <c r="M1762">
        <v>200</v>
      </c>
      <c r="N1762" t="str">
        <f t="shared" si="54"/>
        <v>Republican</v>
      </c>
      <c r="O1762" t="s">
        <v>642</v>
      </c>
      <c r="P1762">
        <v>0.17299999999999999</v>
      </c>
      <c r="Q1762">
        <v>1695500</v>
      </c>
    </row>
    <row r="1763" spans="1:18">
      <c r="A1763">
        <v>104</v>
      </c>
      <c r="B1763">
        <f>VLOOKUP(A1763,year_congress_lookup!$A$1:$B$10,2)</f>
        <v>1996</v>
      </c>
      <c r="C1763">
        <v>29382</v>
      </c>
      <c r="D1763" s="1" t="s">
        <v>1787</v>
      </c>
      <c r="E1763" t="s">
        <v>11</v>
      </c>
      <c r="F1763" t="str">
        <f>VLOOKUP(E1763&amp;"*",state_latlong_lookup!$A$1:$D$56,2,FALSE)</f>
        <v>NC</v>
      </c>
      <c r="G1763" t="str">
        <f>VLOOKUP(E1763&amp;"*",state_latlong_lookup!$A$1:$D$56,1,FALSE)</f>
        <v>NORTH CAROLINA</v>
      </c>
      <c r="H1763" t="str">
        <f t="shared" si="55"/>
        <v>104_NC_01</v>
      </c>
      <c r="I1763">
        <f>IF(B1763=2012,IF(D1763="00",K1763,VLOOKUP(H1763,district_latlong_lookup!$A$1:$F$439,5,FALSE)),0)</f>
        <v>0</v>
      </c>
      <c r="J1763">
        <f>IF(B1763=2012,IF(D1763="00",L1763,VLOOKUP(H1763,district_latlong_lookup!$A$1:$F$439,6,FALSE)),0)</f>
        <v>0</v>
      </c>
      <c r="K1763">
        <f>VLOOKUP(E1763&amp;"*",state_latlong_lookup!$A$1:$D$56,3,FALSE)</f>
        <v>35.641100000000002</v>
      </c>
      <c r="L1763">
        <f>VLOOKUP(E1763&amp;"*",state_latlong_lookup!$A$1:$D$56,4,FALSE)</f>
        <v>-79.843100000000007</v>
      </c>
      <c r="M1763">
        <v>100</v>
      </c>
      <c r="N1763" t="str">
        <f t="shared" si="54"/>
        <v>Democrat</v>
      </c>
      <c r="O1763" t="s">
        <v>32</v>
      </c>
      <c r="P1763">
        <v>-0.46200000000000002</v>
      </c>
      <c r="Q1763">
        <v>10000</v>
      </c>
      <c r="R1763" t="s">
        <v>1396</v>
      </c>
    </row>
    <row r="1764" spans="1:18">
      <c r="A1764">
        <v>104</v>
      </c>
      <c r="B1764">
        <f>VLOOKUP(A1764,year_congress_lookup!$A$1:$B$10,2)</f>
        <v>1996</v>
      </c>
      <c r="C1764">
        <v>29545</v>
      </c>
      <c r="D1764" s="1" t="s">
        <v>1788</v>
      </c>
      <c r="E1764" t="s">
        <v>11</v>
      </c>
      <c r="F1764" t="str">
        <f>VLOOKUP(E1764&amp;"*",state_latlong_lookup!$A$1:$D$56,2,FALSE)</f>
        <v>NC</v>
      </c>
      <c r="G1764" t="str">
        <f>VLOOKUP(E1764&amp;"*",state_latlong_lookup!$A$1:$D$56,1,FALSE)</f>
        <v>NORTH CAROLINA</v>
      </c>
      <c r="H1764" t="str">
        <f t="shared" si="55"/>
        <v>104_NC_02</v>
      </c>
      <c r="I1764">
        <f>IF(B1764=2012,IF(D1764="00",K1764,VLOOKUP(H1764,district_latlong_lookup!$A$1:$F$439,5,FALSE)),0)</f>
        <v>0</v>
      </c>
      <c r="J1764">
        <f>IF(B1764=2012,IF(D1764="00",L1764,VLOOKUP(H1764,district_latlong_lookup!$A$1:$F$439,6,FALSE)),0)</f>
        <v>0</v>
      </c>
      <c r="K1764">
        <f>VLOOKUP(E1764&amp;"*",state_latlong_lookup!$A$1:$D$56,3,FALSE)</f>
        <v>35.641100000000002</v>
      </c>
      <c r="L1764">
        <f>VLOOKUP(E1764&amp;"*",state_latlong_lookup!$A$1:$D$56,4,FALSE)</f>
        <v>-79.843100000000007</v>
      </c>
      <c r="M1764">
        <v>200</v>
      </c>
      <c r="N1764" t="str">
        <f t="shared" si="54"/>
        <v>Republican</v>
      </c>
      <c r="O1764" t="s">
        <v>801</v>
      </c>
      <c r="P1764">
        <v>0.61</v>
      </c>
      <c r="Q1764">
        <v>837500</v>
      </c>
      <c r="R1764" t="s">
        <v>1397</v>
      </c>
    </row>
    <row r="1765" spans="1:18">
      <c r="A1765">
        <v>104</v>
      </c>
      <c r="B1765">
        <f>VLOOKUP(A1765,year_congress_lookup!$A$1:$B$10,2)</f>
        <v>1996</v>
      </c>
      <c r="C1765">
        <v>29546</v>
      </c>
      <c r="D1765" s="1" t="s">
        <v>1789</v>
      </c>
      <c r="E1765" t="s">
        <v>11</v>
      </c>
      <c r="F1765" t="str">
        <f>VLOOKUP(E1765&amp;"*",state_latlong_lookup!$A$1:$D$56,2,FALSE)</f>
        <v>NC</v>
      </c>
      <c r="G1765" t="str">
        <f>VLOOKUP(E1765&amp;"*",state_latlong_lookup!$A$1:$D$56,1,FALSE)</f>
        <v>NORTH CAROLINA</v>
      </c>
      <c r="H1765" t="str">
        <f t="shared" si="55"/>
        <v>104_NC_03</v>
      </c>
      <c r="I1765">
        <f>IF(B1765=2012,IF(D1765="00",K1765,VLOOKUP(H1765,district_latlong_lookup!$A$1:$F$439,5,FALSE)),0)</f>
        <v>0</v>
      </c>
      <c r="J1765">
        <f>IF(B1765=2012,IF(D1765="00",L1765,VLOOKUP(H1765,district_latlong_lookup!$A$1:$F$439,6,FALSE)),0)</f>
        <v>0</v>
      </c>
      <c r="K1765">
        <f>VLOOKUP(E1765&amp;"*",state_latlong_lookup!$A$1:$D$56,3,FALSE)</f>
        <v>35.641100000000002</v>
      </c>
      <c r="L1765">
        <f>VLOOKUP(E1765&amp;"*",state_latlong_lookup!$A$1:$D$56,4,FALSE)</f>
        <v>-79.843100000000007</v>
      </c>
      <c r="M1765">
        <v>200</v>
      </c>
      <c r="N1765" t="str">
        <f t="shared" si="54"/>
        <v>Republican</v>
      </c>
      <c r="O1765" t="s">
        <v>85</v>
      </c>
      <c r="P1765">
        <v>0.42899999999999999</v>
      </c>
      <c r="Q1765">
        <v>4790500</v>
      </c>
    </row>
    <row r="1766" spans="1:18">
      <c r="A1766">
        <v>104</v>
      </c>
      <c r="B1766">
        <f>VLOOKUP(A1766,year_congress_lookup!$A$1:$B$10,2)</f>
        <v>1996</v>
      </c>
      <c r="C1766">
        <v>29547</v>
      </c>
      <c r="D1766" s="1" t="s">
        <v>1790</v>
      </c>
      <c r="E1766" t="s">
        <v>11</v>
      </c>
      <c r="F1766" t="str">
        <f>VLOOKUP(E1766&amp;"*",state_latlong_lookup!$A$1:$D$56,2,FALSE)</f>
        <v>NC</v>
      </c>
      <c r="G1766" t="str">
        <f>VLOOKUP(E1766&amp;"*",state_latlong_lookup!$A$1:$D$56,1,FALSE)</f>
        <v>NORTH CAROLINA</v>
      </c>
      <c r="H1766" t="str">
        <f t="shared" si="55"/>
        <v>104_NC_04</v>
      </c>
      <c r="I1766">
        <f>IF(B1766=2012,IF(D1766="00",K1766,VLOOKUP(H1766,district_latlong_lookup!$A$1:$F$439,5,FALSE)),0)</f>
        <v>0</v>
      </c>
      <c r="J1766">
        <f>IF(B1766=2012,IF(D1766="00",L1766,VLOOKUP(H1766,district_latlong_lookup!$A$1:$F$439,6,FALSE)),0)</f>
        <v>0</v>
      </c>
      <c r="K1766">
        <f>VLOOKUP(E1766&amp;"*",state_latlong_lookup!$A$1:$D$56,3,FALSE)</f>
        <v>35.641100000000002</v>
      </c>
      <c r="L1766">
        <f>VLOOKUP(E1766&amp;"*",state_latlong_lookup!$A$1:$D$56,4,FALSE)</f>
        <v>-79.843100000000007</v>
      </c>
      <c r="M1766">
        <v>200</v>
      </c>
      <c r="N1766" t="str">
        <f t="shared" si="54"/>
        <v>Republican</v>
      </c>
      <c r="O1766" t="s">
        <v>802</v>
      </c>
      <c r="P1766">
        <v>0.36099999999999999</v>
      </c>
      <c r="Q1766">
        <v>1064000</v>
      </c>
      <c r="R1766" t="s">
        <v>1398</v>
      </c>
    </row>
    <row r="1767" spans="1:18">
      <c r="A1767">
        <v>104</v>
      </c>
      <c r="B1767">
        <f>VLOOKUP(A1767,year_congress_lookup!$A$1:$B$10,2)</f>
        <v>1996</v>
      </c>
      <c r="C1767">
        <v>29548</v>
      </c>
      <c r="D1767" s="1" t="s">
        <v>1791</v>
      </c>
      <c r="E1767" t="s">
        <v>11</v>
      </c>
      <c r="F1767" t="str">
        <f>VLOOKUP(E1767&amp;"*",state_latlong_lookup!$A$1:$D$56,2,FALSE)</f>
        <v>NC</v>
      </c>
      <c r="G1767" t="str">
        <f>VLOOKUP(E1767&amp;"*",state_latlong_lookup!$A$1:$D$56,1,FALSE)</f>
        <v>NORTH CAROLINA</v>
      </c>
      <c r="H1767" t="str">
        <f t="shared" si="55"/>
        <v>104_NC_05</v>
      </c>
      <c r="I1767">
        <f>IF(B1767=2012,IF(D1767="00",K1767,VLOOKUP(H1767,district_latlong_lookup!$A$1:$F$439,5,FALSE)),0)</f>
        <v>0</v>
      </c>
      <c r="J1767">
        <f>IF(B1767=2012,IF(D1767="00",L1767,VLOOKUP(H1767,district_latlong_lookup!$A$1:$F$439,6,FALSE)),0)</f>
        <v>0</v>
      </c>
      <c r="K1767">
        <f>VLOOKUP(E1767&amp;"*",state_latlong_lookup!$A$1:$D$56,3,FALSE)</f>
        <v>35.641100000000002</v>
      </c>
      <c r="L1767">
        <f>VLOOKUP(E1767&amp;"*",state_latlong_lookup!$A$1:$D$56,4,FALSE)</f>
        <v>-79.843100000000007</v>
      </c>
      <c r="M1767">
        <v>200</v>
      </c>
      <c r="N1767" t="str">
        <f t="shared" si="54"/>
        <v>Republican</v>
      </c>
      <c r="O1767" t="s">
        <v>20</v>
      </c>
      <c r="P1767">
        <v>0.51900000000000002</v>
      </c>
      <c r="Q1767">
        <v>10000</v>
      </c>
    </row>
    <row r="1768" spans="1:18">
      <c r="A1768">
        <v>104</v>
      </c>
      <c r="B1768">
        <f>VLOOKUP(A1768,year_congress_lookup!$A$1:$B$10,2)</f>
        <v>1996</v>
      </c>
      <c r="C1768">
        <v>15092</v>
      </c>
      <c r="D1768" s="1" t="s">
        <v>1792</v>
      </c>
      <c r="E1768" t="s">
        <v>11</v>
      </c>
      <c r="F1768" t="str">
        <f>VLOOKUP(E1768&amp;"*",state_latlong_lookup!$A$1:$D$56,2,FALSE)</f>
        <v>NC</v>
      </c>
      <c r="G1768" t="str">
        <f>VLOOKUP(E1768&amp;"*",state_latlong_lookup!$A$1:$D$56,1,FALSE)</f>
        <v>NORTH CAROLINA</v>
      </c>
      <c r="H1768" t="str">
        <f t="shared" si="55"/>
        <v>104_NC_06</v>
      </c>
      <c r="I1768">
        <f>IF(B1768=2012,IF(D1768="00",K1768,VLOOKUP(H1768,district_latlong_lookup!$A$1:$F$439,5,FALSE)),0)</f>
        <v>0</v>
      </c>
      <c r="J1768">
        <f>IF(B1768=2012,IF(D1768="00",L1768,VLOOKUP(H1768,district_latlong_lookup!$A$1:$F$439,6,FALSE)),0)</f>
        <v>0</v>
      </c>
      <c r="K1768">
        <f>VLOOKUP(E1768&amp;"*",state_latlong_lookup!$A$1:$D$56,3,FALSE)</f>
        <v>35.641100000000002</v>
      </c>
      <c r="L1768">
        <f>VLOOKUP(E1768&amp;"*",state_latlong_lookup!$A$1:$D$56,4,FALSE)</f>
        <v>-79.843100000000007</v>
      </c>
      <c r="M1768">
        <v>200</v>
      </c>
      <c r="N1768" t="str">
        <f t="shared" si="54"/>
        <v>Republican</v>
      </c>
      <c r="O1768" t="s">
        <v>647</v>
      </c>
      <c r="P1768">
        <v>0.59499999999999997</v>
      </c>
      <c r="Q1768">
        <v>740500</v>
      </c>
      <c r="R1768" t="s">
        <v>1399</v>
      </c>
    </row>
    <row r="1769" spans="1:18">
      <c r="A1769">
        <v>104</v>
      </c>
      <c r="B1769">
        <f>VLOOKUP(A1769,year_congress_lookup!$A$1:$B$10,2)</f>
        <v>1996</v>
      </c>
      <c r="C1769">
        <v>14048</v>
      </c>
      <c r="D1769" s="1" t="s">
        <v>1793</v>
      </c>
      <c r="E1769" t="s">
        <v>11</v>
      </c>
      <c r="F1769" t="str">
        <f>VLOOKUP(E1769&amp;"*",state_latlong_lookup!$A$1:$D$56,2,FALSE)</f>
        <v>NC</v>
      </c>
      <c r="G1769" t="str">
        <f>VLOOKUP(E1769&amp;"*",state_latlong_lookup!$A$1:$D$56,1,FALSE)</f>
        <v>NORTH CAROLINA</v>
      </c>
      <c r="H1769" t="str">
        <f t="shared" si="55"/>
        <v>104_NC_07</v>
      </c>
      <c r="I1769">
        <f>IF(B1769=2012,IF(D1769="00",K1769,VLOOKUP(H1769,district_latlong_lookup!$A$1:$F$439,5,FALSE)),0)</f>
        <v>0</v>
      </c>
      <c r="J1769">
        <f>IF(B1769=2012,IF(D1769="00",L1769,VLOOKUP(H1769,district_latlong_lookup!$A$1:$F$439,6,FALSE)),0)</f>
        <v>0</v>
      </c>
      <c r="K1769">
        <f>VLOOKUP(E1769&amp;"*",state_latlong_lookup!$A$1:$D$56,3,FALSE)</f>
        <v>35.641100000000002</v>
      </c>
      <c r="L1769">
        <f>VLOOKUP(E1769&amp;"*",state_latlong_lookup!$A$1:$D$56,4,FALSE)</f>
        <v>-79.843100000000007</v>
      </c>
      <c r="M1769">
        <v>100</v>
      </c>
      <c r="N1769" t="str">
        <f t="shared" si="54"/>
        <v>Democrat</v>
      </c>
      <c r="O1769" t="s">
        <v>648</v>
      </c>
      <c r="P1769">
        <v>-0.33900000000000002</v>
      </c>
      <c r="Q1769">
        <v>689500</v>
      </c>
      <c r="R1769" t="s">
        <v>1400</v>
      </c>
    </row>
    <row r="1770" spans="1:18">
      <c r="A1770">
        <v>104</v>
      </c>
      <c r="B1770">
        <f>VLOOKUP(A1770,year_congress_lookup!$A$1:$B$10,2)</f>
        <v>1996</v>
      </c>
      <c r="C1770">
        <v>14233</v>
      </c>
      <c r="D1770" s="1" t="s">
        <v>1795</v>
      </c>
      <c r="E1770" t="s">
        <v>11</v>
      </c>
      <c r="F1770" t="str">
        <f>VLOOKUP(E1770&amp;"*",state_latlong_lookup!$A$1:$D$56,2,FALSE)</f>
        <v>NC</v>
      </c>
      <c r="G1770" t="str">
        <f>VLOOKUP(E1770&amp;"*",state_latlong_lookup!$A$1:$D$56,1,FALSE)</f>
        <v>NORTH CAROLINA</v>
      </c>
      <c r="H1770" t="str">
        <f t="shared" si="55"/>
        <v>104_NC_08</v>
      </c>
      <c r="I1770">
        <f>IF(B1770=2012,IF(D1770="00",K1770,VLOOKUP(H1770,district_latlong_lookup!$A$1:$F$439,5,FALSE)),0)</f>
        <v>0</v>
      </c>
      <c r="J1770">
        <f>IF(B1770=2012,IF(D1770="00",L1770,VLOOKUP(H1770,district_latlong_lookup!$A$1:$F$439,6,FALSE)),0)</f>
        <v>0</v>
      </c>
      <c r="K1770">
        <f>VLOOKUP(E1770&amp;"*",state_latlong_lookup!$A$1:$D$56,3,FALSE)</f>
        <v>35.641100000000002</v>
      </c>
      <c r="L1770">
        <f>VLOOKUP(E1770&amp;"*",state_latlong_lookup!$A$1:$D$56,4,FALSE)</f>
        <v>-79.843100000000007</v>
      </c>
      <c r="M1770">
        <v>100</v>
      </c>
      <c r="N1770" t="str">
        <f t="shared" si="54"/>
        <v>Democrat</v>
      </c>
      <c r="O1770" t="s">
        <v>649</v>
      </c>
      <c r="P1770">
        <v>-0.33900000000000002</v>
      </c>
      <c r="Q1770">
        <v>374500</v>
      </c>
    </row>
    <row r="1771" spans="1:18">
      <c r="A1771">
        <v>104</v>
      </c>
      <c r="B1771">
        <f>VLOOKUP(A1771,year_congress_lookup!$A$1:$B$10,2)</f>
        <v>1996</v>
      </c>
      <c r="C1771">
        <v>29549</v>
      </c>
      <c r="D1771" s="1" t="s">
        <v>1796</v>
      </c>
      <c r="E1771" t="s">
        <v>11</v>
      </c>
      <c r="F1771" t="str">
        <f>VLOOKUP(E1771&amp;"*",state_latlong_lookup!$A$1:$D$56,2,FALSE)</f>
        <v>NC</v>
      </c>
      <c r="G1771" t="str">
        <f>VLOOKUP(E1771&amp;"*",state_latlong_lookup!$A$1:$D$56,1,FALSE)</f>
        <v>NORTH CAROLINA</v>
      </c>
      <c r="H1771" t="str">
        <f t="shared" si="55"/>
        <v>104_NC_09</v>
      </c>
      <c r="I1771">
        <f>IF(B1771=2012,IF(D1771="00",K1771,VLOOKUP(H1771,district_latlong_lookup!$A$1:$F$439,5,FALSE)),0)</f>
        <v>0</v>
      </c>
      <c r="J1771">
        <f>IF(B1771=2012,IF(D1771="00",L1771,VLOOKUP(H1771,district_latlong_lookup!$A$1:$F$439,6,FALSE)),0)</f>
        <v>0</v>
      </c>
      <c r="K1771">
        <f>VLOOKUP(E1771&amp;"*",state_latlong_lookup!$A$1:$D$56,3,FALSE)</f>
        <v>35.641100000000002</v>
      </c>
      <c r="L1771">
        <f>VLOOKUP(E1771&amp;"*",state_latlong_lookup!$A$1:$D$56,4,FALSE)</f>
        <v>-79.843100000000007</v>
      </c>
      <c r="M1771">
        <v>200</v>
      </c>
      <c r="N1771" t="str">
        <f t="shared" si="54"/>
        <v>Republican</v>
      </c>
      <c r="O1771" t="s">
        <v>803</v>
      </c>
      <c r="P1771">
        <v>0.67700000000000005</v>
      </c>
      <c r="Q1771">
        <v>1099500</v>
      </c>
    </row>
    <row r="1772" spans="1:18">
      <c r="A1772">
        <v>104</v>
      </c>
      <c r="B1772">
        <f>VLOOKUP(A1772,year_congress_lookup!$A$1:$B$10,2)</f>
        <v>1996</v>
      </c>
      <c r="C1772">
        <v>15402</v>
      </c>
      <c r="D1772" s="1" t="s">
        <v>1797</v>
      </c>
      <c r="E1772" t="s">
        <v>11</v>
      </c>
      <c r="F1772" t="str">
        <f>VLOOKUP(E1772&amp;"*",state_latlong_lookup!$A$1:$D$56,2,FALSE)</f>
        <v>NC</v>
      </c>
      <c r="G1772" t="str">
        <f>VLOOKUP(E1772&amp;"*",state_latlong_lookup!$A$1:$D$56,1,FALSE)</f>
        <v>NORTH CAROLINA</v>
      </c>
      <c r="H1772" t="str">
        <f t="shared" si="55"/>
        <v>104_NC_10</v>
      </c>
      <c r="I1772">
        <f>IF(B1772=2012,IF(D1772="00",K1772,VLOOKUP(H1772,district_latlong_lookup!$A$1:$F$439,5,FALSE)),0)</f>
        <v>0</v>
      </c>
      <c r="J1772">
        <f>IF(B1772=2012,IF(D1772="00",L1772,VLOOKUP(H1772,district_latlong_lookup!$A$1:$F$439,6,FALSE)),0)</f>
        <v>0</v>
      </c>
      <c r="K1772">
        <f>VLOOKUP(E1772&amp;"*",state_latlong_lookup!$A$1:$D$56,3,FALSE)</f>
        <v>35.641100000000002</v>
      </c>
      <c r="L1772">
        <f>VLOOKUP(E1772&amp;"*",state_latlong_lookup!$A$1:$D$56,4,FALSE)</f>
        <v>-79.843100000000007</v>
      </c>
      <c r="M1772">
        <v>200</v>
      </c>
      <c r="N1772" t="str">
        <f t="shared" si="54"/>
        <v>Republican</v>
      </c>
      <c r="O1772" t="s">
        <v>651</v>
      </c>
      <c r="P1772">
        <v>0.505</v>
      </c>
      <c r="Q1772">
        <v>10000</v>
      </c>
      <c r="R1772" t="s">
        <v>1401</v>
      </c>
    </row>
    <row r="1773" spans="1:18">
      <c r="A1773">
        <v>104</v>
      </c>
      <c r="B1773">
        <f>VLOOKUP(A1773,year_congress_lookup!$A$1:$B$10,2)</f>
        <v>1996</v>
      </c>
      <c r="C1773">
        <v>29135</v>
      </c>
      <c r="D1773" s="1" t="s">
        <v>1798</v>
      </c>
      <c r="E1773" t="s">
        <v>11</v>
      </c>
      <c r="F1773" t="str">
        <f>VLOOKUP(E1773&amp;"*",state_latlong_lookup!$A$1:$D$56,2,FALSE)</f>
        <v>NC</v>
      </c>
      <c r="G1773" t="str">
        <f>VLOOKUP(E1773&amp;"*",state_latlong_lookup!$A$1:$D$56,1,FALSE)</f>
        <v>NORTH CAROLINA</v>
      </c>
      <c r="H1773" t="str">
        <f t="shared" si="55"/>
        <v>104_NC_11</v>
      </c>
      <c r="I1773">
        <f>IF(B1773=2012,IF(D1773="00",K1773,VLOOKUP(H1773,district_latlong_lookup!$A$1:$F$439,5,FALSE)),0)</f>
        <v>0</v>
      </c>
      <c r="J1773">
        <f>IF(B1773=2012,IF(D1773="00",L1773,VLOOKUP(H1773,district_latlong_lookup!$A$1:$F$439,6,FALSE)),0)</f>
        <v>0</v>
      </c>
      <c r="K1773">
        <f>VLOOKUP(E1773&amp;"*",state_latlong_lookup!$A$1:$D$56,3,FALSE)</f>
        <v>35.641100000000002</v>
      </c>
      <c r="L1773">
        <f>VLOOKUP(E1773&amp;"*",state_latlong_lookup!$A$1:$D$56,4,FALSE)</f>
        <v>-79.843100000000007</v>
      </c>
      <c r="M1773">
        <v>200</v>
      </c>
      <c r="N1773" t="str">
        <f t="shared" si="54"/>
        <v>Republican</v>
      </c>
      <c r="O1773" t="s">
        <v>652</v>
      </c>
      <c r="P1773">
        <v>0.55200000000000005</v>
      </c>
      <c r="Q1773">
        <v>1180500</v>
      </c>
      <c r="R1773" t="s">
        <v>1402</v>
      </c>
    </row>
    <row r="1774" spans="1:18">
      <c r="A1774">
        <v>104</v>
      </c>
      <c r="B1774">
        <f>VLOOKUP(A1774,year_congress_lookup!$A$1:$B$10,2)</f>
        <v>1996</v>
      </c>
      <c r="C1774">
        <v>29383</v>
      </c>
      <c r="D1774" s="1" t="s">
        <v>1799</v>
      </c>
      <c r="E1774" t="s">
        <v>11</v>
      </c>
      <c r="F1774" t="str">
        <f>VLOOKUP(E1774&amp;"*",state_latlong_lookup!$A$1:$D$56,2,FALSE)</f>
        <v>NC</v>
      </c>
      <c r="G1774" t="str">
        <f>VLOOKUP(E1774&amp;"*",state_latlong_lookup!$A$1:$D$56,1,FALSE)</f>
        <v>NORTH CAROLINA</v>
      </c>
      <c r="H1774" t="str">
        <f t="shared" si="55"/>
        <v>104_NC_12</v>
      </c>
      <c r="I1774">
        <f>IF(B1774=2012,IF(D1774="00",K1774,VLOOKUP(H1774,district_latlong_lookup!$A$1:$F$439,5,FALSE)),0)</f>
        <v>0</v>
      </c>
      <c r="J1774">
        <f>IF(B1774=2012,IF(D1774="00",L1774,VLOOKUP(H1774,district_latlong_lookup!$A$1:$F$439,6,FALSE)),0)</f>
        <v>0</v>
      </c>
      <c r="K1774">
        <f>VLOOKUP(E1774&amp;"*",state_latlong_lookup!$A$1:$D$56,3,FALSE)</f>
        <v>35.641100000000002</v>
      </c>
      <c r="L1774">
        <f>VLOOKUP(E1774&amp;"*",state_latlong_lookup!$A$1:$D$56,4,FALSE)</f>
        <v>-79.843100000000007</v>
      </c>
      <c r="M1774">
        <v>100</v>
      </c>
      <c r="N1774" t="str">
        <f t="shared" si="54"/>
        <v>Democrat</v>
      </c>
      <c r="O1774" t="s">
        <v>653</v>
      </c>
      <c r="P1774">
        <v>-0.57999999999999996</v>
      </c>
      <c r="Q1774">
        <v>580500</v>
      </c>
    </row>
    <row r="1775" spans="1:18">
      <c r="A1775">
        <v>104</v>
      </c>
      <c r="B1775">
        <f>VLOOKUP(A1775,year_congress_lookup!$A$1:$B$10,2)</f>
        <v>1996</v>
      </c>
      <c r="C1775">
        <v>29384</v>
      </c>
      <c r="D1775" s="1" t="s">
        <v>1787</v>
      </c>
      <c r="E1775" t="s">
        <v>128</v>
      </c>
      <c r="F1775" t="str">
        <f>VLOOKUP(E1775&amp;"*",state_latlong_lookup!$A$1:$D$56,2,FALSE)</f>
        <v>ND</v>
      </c>
      <c r="G1775" t="str">
        <f>VLOOKUP(E1775&amp;"*",state_latlong_lookup!$A$1:$D$56,1,FALSE)</f>
        <v>NORTH DAKOTA</v>
      </c>
      <c r="H1775" t="str">
        <f t="shared" si="55"/>
        <v>104_ND_01</v>
      </c>
      <c r="I1775">
        <f>IF(B1775=2012,IF(D1775="00",K1775,VLOOKUP(H1775,district_latlong_lookup!$A$1:$F$439,5,FALSE)),0)</f>
        <v>0</v>
      </c>
      <c r="J1775">
        <f>IF(B1775=2012,IF(D1775="00",L1775,VLOOKUP(H1775,district_latlong_lookup!$A$1:$F$439,6,FALSE)),0)</f>
        <v>0</v>
      </c>
      <c r="K1775">
        <f>VLOOKUP(E1775&amp;"*",state_latlong_lookup!$A$1:$D$56,3,FALSE)</f>
        <v>47.536200000000001</v>
      </c>
      <c r="L1775">
        <f>VLOOKUP(E1775&amp;"*",state_latlong_lookup!$A$1:$D$56,4,FALSE)</f>
        <v>-99.793000000000006</v>
      </c>
      <c r="M1775">
        <v>100</v>
      </c>
      <c r="N1775" t="str">
        <f t="shared" si="54"/>
        <v>Democrat</v>
      </c>
      <c r="O1775" t="s">
        <v>106</v>
      </c>
      <c r="P1775">
        <v>-0.27</v>
      </c>
      <c r="Q1775">
        <v>536000</v>
      </c>
    </row>
    <row r="1776" spans="1:18">
      <c r="A1776">
        <v>104</v>
      </c>
      <c r="B1776">
        <f>VLOOKUP(A1776,year_congress_lookup!$A$1:$B$10,2)</f>
        <v>1996</v>
      </c>
      <c r="C1776">
        <v>29550</v>
      </c>
      <c r="D1776" s="1" t="s">
        <v>1787</v>
      </c>
      <c r="E1776" t="s">
        <v>40</v>
      </c>
      <c r="F1776" t="str">
        <f>VLOOKUP(E1776&amp;"*",state_latlong_lookup!$A$1:$D$56,2,FALSE)</f>
        <v>OH</v>
      </c>
      <c r="G1776" t="str">
        <f>VLOOKUP(E1776&amp;"*",state_latlong_lookup!$A$1:$D$56,1,FALSE)</f>
        <v>OHIO</v>
      </c>
      <c r="H1776" t="str">
        <f t="shared" si="55"/>
        <v>104_OH_01</v>
      </c>
      <c r="I1776">
        <f>IF(B1776=2012,IF(D1776="00",K1776,VLOOKUP(H1776,district_latlong_lookup!$A$1:$F$439,5,FALSE)),0)</f>
        <v>0</v>
      </c>
      <c r="J1776">
        <f>IF(B1776=2012,IF(D1776="00",L1776,VLOOKUP(H1776,district_latlong_lookup!$A$1:$F$439,6,FALSE)),0)</f>
        <v>0</v>
      </c>
      <c r="K1776">
        <f>VLOOKUP(E1776&amp;"*",state_latlong_lookup!$A$1:$D$56,3,FALSE)</f>
        <v>40.373600000000003</v>
      </c>
      <c r="L1776">
        <f>VLOOKUP(E1776&amp;"*",state_latlong_lookup!$A$1:$D$56,4,FALSE)</f>
        <v>-82.775499999999994</v>
      </c>
      <c r="M1776">
        <v>200</v>
      </c>
      <c r="N1776" t="str">
        <f t="shared" si="54"/>
        <v>Republican</v>
      </c>
      <c r="O1776" t="s">
        <v>804</v>
      </c>
      <c r="P1776">
        <v>0.76400000000000001</v>
      </c>
      <c r="Q1776">
        <v>10000</v>
      </c>
      <c r="R1776" t="s">
        <v>1403</v>
      </c>
    </row>
    <row r="1777" spans="1:18">
      <c r="A1777">
        <v>104</v>
      </c>
      <c r="B1777">
        <f>VLOOKUP(A1777,year_congress_lookup!$A$1:$B$10,2)</f>
        <v>1996</v>
      </c>
      <c r="C1777">
        <v>29386</v>
      </c>
      <c r="D1777" s="1" t="s">
        <v>1788</v>
      </c>
      <c r="E1777" t="s">
        <v>40</v>
      </c>
      <c r="F1777" t="str">
        <f>VLOOKUP(E1777&amp;"*",state_latlong_lookup!$A$1:$D$56,2,FALSE)</f>
        <v>OH</v>
      </c>
      <c r="G1777" t="str">
        <f>VLOOKUP(E1777&amp;"*",state_latlong_lookup!$A$1:$D$56,1,FALSE)</f>
        <v>OHIO</v>
      </c>
      <c r="H1777" t="str">
        <f t="shared" si="55"/>
        <v>104_OH_02</v>
      </c>
      <c r="I1777">
        <f>IF(B1777=2012,IF(D1777="00",K1777,VLOOKUP(H1777,district_latlong_lookup!$A$1:$F$439,5,FALSE)),0)</f>
        <v>0</v>
      </c>
      <c r="J1777">
        <f>IF(B1777=2012,IF(D1777="00",L1777,VLOOKUP(H1777,district_latlong_lookup!$A$1:$F$439,6,FALSE)),0)</f>
        <v>0</v>
      </c>
      <c r="K1777">
        <f>VLOOKUP(E1777&amp;"*",state_latlong_lookup!$A$1:$D$56,3,FALSE)</f>
        <v>40.373600000000003</v>
      </c>
      <c r="L1777">
        <f>VLOOKUP(E1777&amp;"*",state_latlong_lookup!$A$1:$D$56,4,FALSE)</f>
        <v>-82.775499999999994</v>
      </c>
      <c r="M1777">
        <v>200</v>
      </c>
      <c r="N1777" t="str">
        <f t="shared" si="54"/>
        <v>Republican</v>
      </c>
      <c r="O1777" t="s">
        <v>401</v>
      </c>
      <c r="P1777">
        <v>0.43099999999999999</v>
      </c>
      <c r="Q1777">
        <v>972000</v>
      </c>
      <c r="R1777" t="s">
        <v>1404</v>
      </c>
    </row>
    <row r="1778" spans="1:18">
      <c r="A1778">
        <v>104</v>
      </c>
      <c r="B1778">
        <f>VLOOKUP(A1778,year_congress_lookup!$A$1:$B$10,2)</f>
        <v>1996</v>
      </c>
      <c r="C1778">
        <v>14632</v>
      </c>
      <c r="D1778" s="1" t="s">
        <v>1789</v>
      </c>
      <c r="E1778" t="s">
        <v>40</v>
      </c>
      <c r="F1778" t="str">
        <f>VLOOKUP(E1778&amp;"*",state_latlong_lookup!$A$1:$D$56,2,FALSE)</f>
        <v>OH</v>
      </c>
      <c r="G1778" t="str">
        <f>VLOOKUP(E1778&amp;"*",state_latlong_lookup!$A$1:$D$56,1,FALSE)</f>
        <v>OHIO</v>
      </c>
      <c r="H1778" t="str">
        <f t="shared" si="55"/>
        <v>104_OH_03</v>
      </c>
      <c r="I1778">
        <f>IF(B1778=2012,IF(D1778="00",K1778,VLOOKUP(H1778,district_latlong_lookup!$A$1:$F$439,5,FALSE)),0)</f>
        <v>0</v>
      </c>
      <c r="J1778">
        <f>IF(B1778=2012,IF(D1778="00",L1778,VLOOKUP(H1778,district_latlong_lookup!$A$1:$F$439,6,FALSE)),0)</f>
        <v>0</v>
      </c>
      <c r="K1778">
        <f>VLOOKUP(E1778&amp;"*",state_latlong_lookup!$A$1:$D$56,3,FALSE)</f>
        <v>40.373600000000003</v>
      </c>
      <c r="L1778">
        <f>VLOOKUP(E1778&amp;"*",state_latlong_lookup!$A$1:$D$56,4,FALSE)</f>
        <v>-82.775499999999994</v>
      </c>
      <c r="M1778">
        <v>100</v>
      </c>
      <c r="N1778" t="str">
        <f t="shared" si="54"/>
        <v>Democrat</v>
      </c>
      <c r="O1778" t="s">
        <v>655</v>
      </c>
      <c r="P1778">
        <v>-0.26500000000000001</v>
      </c>
      <c r="Q1778">
        <v>585000</v>
      </c>
    </row>
    <row r="1779" spans="1:18">
      <c r="A1779">
        <v>104</v>
      </c>
      <c r="B1779">
        <f>VLOOKUP(A1779,year_congress_lookup!$A$1:$B$10,2)</f>
        <v>1996</v>
      </c>
      <c r="C1779">
        <v>14875</v>
      </c>
      <c r="D1779" s="1" t="s">
        <v>1790</v>
      </c>
      <c r="E1779" t="s">
        <v>40</v>
      </c>
      <c r="F1779" t="str">
        <f>VLOOKUP(E1779&amp;"*",state_latlong_lookup!$A$1:$D$56,2,FALSE)</f>
        <v>OH</v>
      </c>
      <c r="G1779" t="str">
        <f>VLOOKUP(E1779&amp;"*",state_latlong_lookup!$A$1:$D$56,1,FALSE)</f>
        <v>OHIO</v>
      </c>
      <c r="H1779" t="str">
        <f t="shared" si="55"/>
        <v>104_OH_04</v>
      </c>
      <c r="I1779">
        <f>IF(B1779=2012,IF(D1779="00",K1779,VLOOKUP(H1779,district_latlong_lookup!$A$1:$F$439,5,FALSE)),0)</f>
        <v>0</v>
      </c>
      <c r="J1779">
        <f>IF(B1779=2012,IF(D1779="00",L1779,VLOOKUP(H1779,district_latlong_lookup!$A$1:$F$439,6,FALSE)),0)</f>
        <v>0</v>
      </c>
      <c r="K1779">
        <f>VLOOKUP(E1779&amp;"*",state_latlong_lookup!$A$1:$D$56,3,FALSE)</f>
        <v>40.373600000000003</v>
      </c>
      <c r="L1779">
        <f>VLOOKUP(E1779&amp;"*",state_latlong_lookup!$A$1:$D$56,4,FALSE)</f>
        <v>-82.775499999999994</v>
      </c>
      <c r="M1779">
        <v>200</v>
      </c>
      <c r="N1779" t="str">
        <f t="shared" si="54"/>
        <v>Republican</v>
      </c>
      <c r="O1779" t="s">
        <v>656</v>
      </c>
      <c r="P1779">
        <v>0.42</v>
      </c>
      <c r="Q1779">
        <v>493000</v>
      </c>
      <c r="R1779" t="s">
        <v>1405</v>
      </c>
    </row>
    <row r="1780" spans="1:18">
      <c r="A1780">
        <v>104</v>
      </c>
      <c r="B1780">
        <f>VLOOKUP(A1780,year_congress_lookup!$A$1:$B$10,2)</f>
        <v>1996</v>
      </c>
      <c r="C1780">
        <v>15604</v>
      </c>
      <c r="D1780" s="1" t="s">
        <v>1791</v>
      </c>
      <c r="E1780" t="s">
        <v>40</v>
      </c>
      <c r="F1780" t="str">
        <f>VLOOKUP(E1780&amp;"*",state_latlong_lookup!$A$1:$D$56,2,FALSE)</f>
        <v>OH</v>
      </c>
      <c r="G1780" t="str">
        <f>VLOOKUP(E1780&amp;"*",state_latlong_lookup!$A$1:$D$56,1,FALSE)</f>
        <v>OHIO</v>
      </c>
      <c r="H1780" t="str">
        <f t="shared" si="55"/>
        <v>104_OH_05</v>
      </c>
      <c r="I1780">
        <f>IF(B1780=2012,IF(D1780="00",K1780,VLOOKUP(H1780,district_latlong_lookup!$A$1:$F$439,5,FALSE)),0)</f>
        <v>0</v>
      </c>
      <c r="J1780">
        <f>IF(B1780=2012,IF(D1780="00",L1780,VLOOKUP(H1780,district_latlong_lookup!$A$1:$F$439,6,FALSE)),0)</f>
        <v>0</v>
      </c>
      <c r="K1780">
        <f>VLOOKUP(E1780&amp;"*",state_latlong_lookup!$A$1:$D$56,3,FALSE)</f>
        <v>40.373600000000003</v>
      </c>
      <c r="L1780">
        <f>VLOOKUP(E1780&amp;"*",state_latlong_lookup!$A$1:$D$56,4,FALSE)</f>
        <v>-82.775499999999994</v>
      </c>
      <c r="M1780">
        <v>200</v>
      </c>
      <c r="N1780" t="str">
        <f t="shared" si="54"/>
        <v>Republican</v>
      </c>
      <c r="O1780" t="s">
        <v>657</v>
      </c>
      <c r="P1780">
        <v>0.27</v>
      </c>
      <c r="Q1780">
        <v>10000</v>
      </c>
      <c r="R1780" t="s">
        <v>1406</v>
      </c>
    </row>
    <row r="1781" spans="1:18">
      <c r="A1781">
        <v>104</v>
      </c>
      <c r="B1781">
        <f>VLOOKUP(A1781,year_congress_lookup!$A$1:$B$10,2)</f>
        <v>1996</v>
      </c>
      <c r="C1781">
        <v>29551</v>
      </c>
      <c r="D1781" s="1" t="s">
        <v>1792</v>
      </c>
      <c r="E1781" t="s">
        <v>40</v>
      </c>
      <c r="F1781" t="str">
        <f>VLOOKUP(E1781&amp;"*",state_latlong_lookup!$A$1:$D$56,2,FALSE)</f>
        <v>OH</v>
      </c>
      <c r="G1781" t="str">
        <f>VLOOKUP(E1781&amp;"*",state_latlong_lookup!$A$1:$D$56,1,FALSE)</f>
        <v>OHIO</v>
      </c>
      <c r="H1781" t="str">
        <f t="shared" si="55"/>
        <v>104_OH_06</v>
      </c>
      <c r="I1781">
        <f>IF(B1781=2012,IF(D1781="00",K1781,VLOOKUP(H1781,district_latlong_lookup!$A$1:$F$439,5,FALSE)),0)</f>
        <v>0</v>
      </c>
      <c r="J1781">
        <f>IF(B1781=2012,IF(D1781="00",L1781,VLOOKUP(H1781,district_latlong_lookup!$A$1:$F$439,6,FALSE)),0)</f>
        <v>0</v>
      </c>
      <c r="K1781">
        <f>VLOOKUP(E1781&amp;"*",state_latlong_lookup!$A$1:$D$56,3,FALSE)</f>
        <v>40.373600000000003</v>
      </c>
      <c r="L1781">
        <f>VLOOKUP(E1781&amp;"*",state_latlong_lookup!$A$1:$D$56,4,FALSE)</f>
        <v>-82.775499999999994</v>
      </c>
      <c r="M1781">
        <v>200</v>
      </c>
      <c r="N1781" t="str">
        <f t="shared" si="54"/>
        <v>Republican</v>
      </c>
      <c r="O1781" t="s">
        <v>805</v>
      </c>
      <c r="P1781">
        <v>0.44700000000000001</v>
      </c>
      <c r="Q1781">
        <v>666000</v>
      </c>
      <c r="R1781" t="s">
        <v>1407</v>
      </c>
    </row>
    <row r="1782" spans="1:18">
      <c r="A1782">
        <v>104</v>
      </c>
      <c r="B1782">
        <f>VLOOKUP(A1782,year_congress_lookup!$A$1:$B$10,2)</f>
        <v>1996</v>
      </c>
      <c r="C1782">
        <v>29136</v>
      </c>
      <c r="D1782" s="1" t="s">
        <v>1793</v>
      </c>
      <c r="E1782" t="s">
        <v>40</v>
      </c>
      <c r="F1782" t="str">
        <f>VLOOKUP(E1782&amp;"*",state_latlong_lookup!$A$1:$D$56,2,FALSE)</f>
        <v>OH</v>
      </c>
      <c r="G1782" t="str">
        <f>VLOOKUP(E1782&amp;"*",state_latlong_lookup!$A$1:$D$56,1,FALSE)</f>
        <v>OHIO</v>
      </c>
      <c r="H1782" t="str">
        <f t="shared" si="55"/>
        <v>104_OH_07</v>
      </c>
      <c r="I1782">
        <f>IF(B1782=2012,IF(D1782="00",K1782,VLOOKUP(H1782,district_latlong_lookup!$A$1:$F$439,5,FALSE)),0)</f>
        <v>0</v>
      </c>
      <c r="J1782">
        <f>IF(B1782=2012,IF(D1782="00",L1782,VLOOKUP(H1782,district_latlong_lookup!$A$1:$F$439,6,FALSE)),0)</f>
        <v>0</v>
      </c>
      <c r="K1782">
        <f>VLOOKUP(E1782&amp;"*",state_latlong_lookup!$A$1:$D$56,3,FALSE)</f>
        <v>40.373600000000003</v>
      </c>
      <c r="L1782">
        <f>VLOOKUP(E1782&amp;"*",state_latlong_lookup!$A$1:$D$56,4,FALSE)</f>
        <v>-82.775499999999994</v>
      </c>
      <c r="M1782">
        <v>200</v>
      </c>
      <c r="N1782" t="str">
        <f t="shared" si="54"/>
        <v>Republican</v>
      </c>
      <c r="O1782" t="s">
        <v>659</v>
      </c>
      <c r="P1782">
        <v>0.36699999999999999</v>
      </c>
      <c r="Q1782">
        <v>522500</v>
      </c>
      <c r="R1782" t="s">
        <v>1408</v>
      </c>
    </row>
    <row r="1783" spans="1:18">
      <c r="A1783">
        <v>104</v>
      </c>
      <c r="B1783">
        <f>VLOOKUP(A1783,year_congress_lookup!$A$1:$B$10,2)</f>
        <v>1996</v>
      </c>
      <c r="C1783">
        <v>29137</v>
      </c>
      <c r="D1783" s="1" t="s">
        <v>1795</v>
      </c>
      <c r="E1783" t="s">
        <v>40</v>
      </c>
      <c r="F1783" t="str">
        <f>VLOOKUP(E1783&amp;"*",state_latlong_lookup!$A$1:$D$56,2,FALSE)</f>
        <v>OH</v>
      </c>
      <c r="G1783" t="str">
        <f>VLOOKUP(E1783&amp;"*",state_latlong_lookup!$A$1:$D$56,1,FALSE)</f>
        <v>OHIO</v>
      </c>
      <c r="H1783" t="str">
        <f t="shared" si="55"/>
        <v>104_OH_08</v>
      </c>
      <c r="I1783">
        <f>IF(B1783=2012,IF(D1783="00",K1783,VLOOKUP(H1783,district_latlong_lookup!$A$1:$F$439,5,FALSE)),0)</f>
        <v>0</v>
      </c>
      <c r="J1783">
        <f>IF(B1783=2012,IF(D1783="00",L1783,VLOOKUP(H1783,district_latlong_lookup!$A$1:$F$439,6,FALSE)),0)</f>
        <v>0</v>
      </c>
      <c r="K1783">
        <f>VLOOKUP(E1783&amp;"*",state_latlong_lookup!$A$1:$D$56,3,FALSE)</f>
        <v>40.373600000000003</v>
      </c>
      <c r="L1783">
        <f>VLOOKUP(E1783&amp;"*",state_latlong_lookup!$A$1:$D$56,4,FALSE)</f>
        <v>-82.775499999999994</v>
      </c>
      <c r="M1783">
        <v>200</v>
      </c>
      <c r="N1783" t="str">
        <f t="shared" si="54"/>
        <v>Republican</v>
      </c>
      <c r="O1783" t="s">
        <v>660</v>
      </c>
      <c r="P1783">
        <v>0.58599999999999997</v>
      </c>
      <c r="Q1783">
        <v>382000</v>
      </c>
    </row>
    <row r="1784" spans="1:18">
      <c r="A1784">
        <v>104</v>
      </c>
      <c r="B1784">
        <f>VLOOKUP(A1784,year_congress_lookup!$A$1:$B$10,2)</f>
        <v>1996</v>
      </c>
      <c r="C1784">
        <v>15029</v>
      </c>
      <c r="D1784" s="1" t="s">
        <v>1796</v>
      </c>
      <c r="E1784" t="s">
        <v>40</v>
      </c>
      <c r="F1784" t="str">
        <f>VLOOKUP(E1784&amp;"*",state_latlong_lookup!$A$1:$D$56,2,FALSE)</f>
        <v>OH</v>
      </c>
      <c r="G1784" t="str">
        <f>VLOOKUP(E1784&amp;"*",state_latlong_lookup!$A$1:$D$56,1,FALSE)</f>
        <v>OHIO</v>
      </c>
      <c r="H1784" t="str">
        <f t="shared" si="55"/>
        <v>104_OH_09</v>
      </c>
      <c r="I1784">
        <f>IF(B1784=2012,IF(D1784="00",K1784,VLOOKUP(H1784,district_latlong_lookup!$A$1:$F$439,5,FALSE)),0)</f>
        <v>0</v>
      </c>
      <c r="J1784">
        <f>IF(B1784=2012,IF(D1784="00",L1784,VLOOKUP(H1784,district_latlong_lookup!$A$1:$F$439,6,FALSE)),0)</f>
        <v>0</v>
      </c>
      <c r="K1784">
        <f>VLOOKUP(E1784&amp;"*",state_latlong_lookup!$A$1:$D$56,3,FALSE)</f>
        <v>40.373600000000003</v>
      </c>
      <c r="L1784">
        <f>VLOOKUP(E1784&amp;"*",state_latlong_lookup!$A$1:$D$56,4,FALSE)</f>
        <v>-82.775499999999994</v>
      </c>
      <c r="M1784">
        <v>100</v>
      </c>
      <c r="N1784" t="str">
        <f t="shared" si="54"/>
        <v>Democrat</v>
      </c>
      <c r="O1784" t="s">
        <v>661</v>
      </c>
      <c r="P1784">
        <v>-0.34399999999999997</v>
      </c>
      <c r="Q1784">
        <v>574500</v>
      </c>
      <c r="R1784" t="s">
        <v>1409</v>
      </c>
    </row>
    <row r="1785" spans="1:18">
      <c r="A1785">
        <v>104</v>
      </c>
      <c r="B1785">
        <f>VLOOKUP(A1785,year_congress_lookup!$A$1:$B$10,2)</f>
        <v>1996</v>
      </c>
      <c r="C1785">
        <v>29388</v>
      </c>
      <c r="D1785" s="1" t="s">
        <v>1797</v>
      </c>
      <c r="E1785" t="s">
        <v>40</v>
      </c>
      <c r="F1785" t="str">
        <f>VLOOKUP(E1785&amp;"*",state_latlong_lookup!$A$1:$D$56,2,FALSE)</f>
        <v>OH</v>
      </c>
      <c r="G1785" t="str">
        <f>VLOOKUP(E1785&amp;"*",state_latlong_lookup!$A$1:$D$56,1,FALSE)</f>
        <v>OHIO</v>
      </c>
      <c r="H1785" t="str">
        <f t="shared" si="55"/>
        <v>104_OH_10</v>
      </c>
      <c r="I1785">
        <f>IF(B1785=2012,IF(D1785="00",K1785,VLOOKUP(H1785,district_latlong_lookup!$A$1:$F$439,5,FALSE)),0)</f>
        <v>0</v>
      </c>
      <c r="J1785">
        <f>IF(B1785=2012,IF(D1785="00",L1785,VLOOKUP(H1785,district_latlong_lookup!$A$1:$F$439,6,FALSE)),0)</f>
        <v>0</v>
      </c>
      <c r="K1785">
        <f>VLOOKUP(E1785&amp;"*",state_latlong_lookup!$A$1:$D$56,3,FALSE)</f>
        <v>40.373600000000003</v>
      </c>
      <c r="L1785">
        <f>VLOOKUP(E1785&amp;"*",state_latlong_lookup!$A$1:$D$56,4,FALSE)</f>
        <v>-82.775499999999994</v>
      </c>
      <c r="M1785">
        <v>200</v>
      </c>
      <c r="N1785" t="str">
        <f t="shared" si="54"/>
        <v>Republican</v>
      </c>
      <c r="O1785" t="s">
        <v>662</v>
      </c>
      <c r="P1785">
        <v>0.371</v>
      </c>
      <c r="Q1785">
        <v>1150500</v>
      </c>
      <c r="R1785" t="s">
        <v>1410</v>
      </c>
    </row>
    <row r="1786" spans="1:18">
      <c r="A1786">
        <v>104</v>
      </c>
      <c r="B1786">
        <f>VLOOKUP(A1786,year_congress_lookup!$A$1:$B$10,2)</f>
        <v>1996</v>
      </c>
      <c r="C1786">
        <v>12030</v>
      </c>
      <c r="D1786" s="1" t="s">
        <v>1798</v>
      </c>
      <c r="E1786" t="s">
        <v>40</v>
      </c>
      <c r="F1786" t="str">
        <f>VLOOKUP(E1786&amp;"*",state_latlong_lookup!$A$1:$D$56,2,FALSE)</f>
        <v>OH</v>
      </c>
      <c r="G1786" t="str">
        <f>VLOOKUP(E1786&amp;"*",state_latlong_lookup!$A$1:$D$56,1,FALSE)</f>
        <v>OHIO</v>
      </c>
      <c r="H1786" t="str">
        <f t="shared" si="55"/>
        <v>104_OH_11</v>
      </c>
      <c r="I1786">
        <f>IF(B1786=2012,IF(D1786="00",K1786,VLOOKUP(H1786,district_latlong_lookup!$A$1:$F$439,5,FALSE)),0)</f>
        <v>0</v>
      </c>
      <c r="J1786">
        <f>IF(B1786=2012,IF(D1786="00",L1786,VLOOKUP(H1786,district_latlong_lookup!$A$1:$F$439,6,FALSE)),0)</f>
        <v>0</v>
      </c>
      <c r="K1786">
        <f>VLOOKUP(E1786&amp;"*",state_latlong_lookup!$A$1:$D$56,3,FALSE)</f>
        <v>40.373600000000003</v>
      </c>
      <c r="L1786">
        <f>VLOOKUP(E1786&amp;"*",state_latlong_lookup!$A$1:$D$56,4,FALSE)</f>
        <v>-82.775499999999994</v>
      </c>
      <c r="M1786">
        <v>100</v>
      </c>
      <c r="N1786" t="str">
        <f t="shared" si="54"/>
        <v>Democrat</v>
      </c>
      <c r="O1786" t="s">
        <v>663</v>
      </c>
      <c r="P1786">
        <v>-0.52800000000000002</v>
      </c>
      <c r="Q1786">
        <v>1495000</v>
      </c>
      <c r="R1786" t="s">
        <v>1411</v>
      </c>
    </row>
    <row r="1787" spans="1:18">
      <c r="A1787">
        <v>104</v>
      </c>
      <c r="B1787">
        <f>VLOOKUP(A1787,year_congress_lookup!$A$1:$B$10,2)</f>
        <v>1996</v>
      </c>
      <c r="C1787">
        <v>15030</v>
      </c>
      <c r="D1787" s="1" t="s">
        <v>1799</v>
      </c>
      <c r="E1787" t="s">
        <v>40</v>
      </c>
      <c r="F1787" t="str">
        <f>VLOOKUP(E1787&amp;"*",state_latlong_lookup!$A$1:$D$56,2,FALSE)</f>
        <v>OH</v>
      </c>
      <c r="G1787" t="str">
        <f>VLOOKUP(E1787&amp;"*",state_latlong_lookup!$A$1:$D$56,1,FALSE)</f>
        <v>OHIO</v>
      </c>
      <c r="H1787" t="str">
        <f t="shared" si="55"/>
        <v>104_OH_12</v>
      </c>
      <c r="I1787">
        <f>IF(B1787=2012,IF(D1787="00",K1787,VLOOKUP(H1787,district_latlong_lookup!$A$1:$F$439,5,FALSE)),0)</f>
        <v>0</v>
      </c>
      <c r="J1787">
        <f>IF(B1787=2012,IF(D1787="00",L1787,VLOOKUP(H1787,district_latlong_lookup!$A$1:$F$439,6,FALSE)),0)</f>
        <v>0</v>
      </c>
      <c r="K1787">
        <f>VLOOKUP(E1787&amp;"*",state_latlong_lookup!$A$1:$D$56,3,FALSE)</f>
        <v>40.373600000000003</v>
      </c>
      <c r="L1787">
        <f>VLOOKUP(E1787&amp;"*",state_latlong_lookup!$A$1:$D$56,4,FALSE)</f>
        <v>-82.775499999999994</v>
      </c>
      <c r="M1787">
        <v>200</v>
      </c>
      <c r="N1787" t="str">
        <f t="shared" si="54"/>
        <v>Republican</v>
      </c>
      <c r="O1787" t="s">
        <v>664</v>
      </c>
      <c r="P1787">
        <v>0.36099999999999999</v>
      </c>
      <c r="Q1787">
        <v>10000</v>
      </c>
      <c r="R1787" t="s">
        <v>1412</v>
      </c>
    </row>
    <row r="1788" spans="1:18">
      <c r="A1788">
        <v>104</v>
      </c>
      <c r="B1788">
        <f>VLOOKUP(A1788,year_congress_lookup!$A$1:$B$10,2)</f>
        <v>1996</v>
      </c>
      <c r="C1788">
        <v>29389</v>
      </c>
      <c r="D1788" s="1" t="s">
        <v>1800</v>
      </c>
      <c r="E1788" t="s">
        <v>40</v>
      </c>
      <c r="F1788" t="str">
        <f>VLOOKUP(E1788&amp;"*",state_latlong_lookup!$A$1:$D$56,2,FALSE)</f>
        <v>OH</v>
      </c>
      <c r="G1788" t="str">
        <f>VLOOKUP(E1788&amp;"*",state_latlong_lookup!$A$1:$D$56,1,FALSE)</f>
        <v>OHIO</v>
      </c>
      <c r="H1788" t="str">
        <f t="shared" si="55"/>
        <v>104_OH_13</v>
      </c>
      <c r="I1788">
        <f>IF(B1788=2012,IF(D1788="00",K1788,VLOOKUP(H1788,district_latlong_lookup!$A$1:$F$439,5,FALSE)),0)</f>
        <v>0</v>
      </c>
      <c r="J1788">
        <f>IF(B1788=2012,IF(D1788="00",L1788,VLOOKUP(H1788,district_latlong_lookup!$A$1:$F$439,6,FALSE)),0)</f>
        <v>0</v>
      </c>
      <c r="K1788">
        <f>VLOOKUP(E1788&amp;"*",state_latlong_lookup!$A$1:$D$56,3,FALSE)</f>
        <v>40.373600000000003</v>
      </c>
      <c r="L1788">
        <f>VLOOKUP(E1788&amp;"*",state_latlong_lookup!$A$1:$D$56,4,FALSE)</f>
        <v>-82.775499999999994</v>
      </c>
      <c r="M1788">
        <v>100</v>
      </c>
      <c r="N1788" t="str">
        <f t="shared" si="54"/>
        <v>Democrat</v>
      </c>
      <c r="O1788" t="s">
        <v>665</v>
      </c>
      <c r="P1788">
        <v>-0.4</v>
      </c>
      <c r="Q1788">
        <v>1162500</v>
      </c>
      <c r="R1788" t="s">
        <v>1413</v>
      </c>
    </row>
    <row r="1789" spans="1:18">
      <c r="A1789">
        <v>104</v>
      </c>
      <c r="B1789">
        <f>VLOOKUP(A1789,year_congress_lookup!$A$1:$B$10,2)</f>
        <v>1996</v>
      </c>
      <c r="C1789">
        <v>15442</v>
      </c>
      <c r="D1789" s="1" t="s">
        <v>1801</v>
      </c>
      <c r="E1789" t="s">
        <v>40</v>
      </c>
      <c r="F1789" t="str">
        <f>VLOOKUP(E1789&amp;"*",state_latlong_lookup!$A$1:$D$56,2,FALSE)</f>
        <v>OH</v>
      </c>
      <c r="G1789" t="str">
        <f>VLOOKUP(E1789&amp;"*",state_latlong_lookup!$A$1:$D$56,1,FALSE)</f>
        <v>OHIO</v>
      </c>
      <c r="H1789" t="str">
        <f t="shared" si="55"/>
        <v>104_OH_14</v>
      </c>
      <c r="I1789">
        <f>IF(B1789=2012,IF(D1789="00",K1789,VLOOKUP(H1789,district_latlong_lookup!$A$1:$F$439,5,FALSE)),0)</f>
        <v>0</v>
      </c>
      <c r="J1789">
        <f>IF(B1789=2012,IF(D1789="00",L1789,VLOOKUP(H1789,district_latlong_lookup!$A$1:$F$439,6,FALSE)),0)</f>
        <v>0</v>
      </c>
      <c r="K1789">
        <f>VLOOKUP(E1789&amp;"*",state_latlong_lookup!$A$1:$D$56,3,FALSE)</f>
        <v>40.373600000000003</v>
      </c>
      <c r="L1789">
        <f>VLOOKUP(E1789&amp;"*",state_latlong_lookup!$A$1:$D$56,4,FALSE)</f>
        <v>-82.775499999999994</v>
      </c>
      <c r="M1789">
        <v>100</v>
      </c>
      <c r="N1789" t="str">
        <f t="shared" si="54"/>
        <v>Democrat</v>
      </c>
      <c r="O1789" t="s">
        <v>119</v>
      </c>
      <c r="P1789">
        <v>-0.374</v>
      </c>
      <c r="Q1789">
        <v>853500</v>
      </c>
      <c r="R1789" t="s">
        <v>1414</v>
      </c>
    </row>
    <row r="1790" spans="1:18">
      <c r="A1790">
        <v>104</v>
      </c>
      <c r="B1790">
        <f>VLOOKUP(A1790,year_congress_lookup!$A$1:$B$10,2)</f>
        <v>1996</v>
      </c>
      <c r="C1790">
        <v>29390</v>
      </c>
      <c r="D1790" s="1" t="s">
        <v>1802</v>
      </c>
      <c r="E1790" t="s">
        <v>40</v>
      </c>
      <c r="F1790" t="str">
        <f>VLOOKUP(E1790&amp;"*",state_latlong_lookup!$A$1:$D$56,2,FALSE)</f>
        <v>OH</v>
      </c>
      <c r="G1790" t="str">
        <f>VLOOKUP(E1790&amp;"*",state_latlong_lookup!$A$1:$D$56,1,FALSE)</f>
        <v>OHIO</v>
      </c>
      <c r="H1790" t="str">
        <f t="shared" si="55"/>
        <v>104_OH_15</v>
      </c>
      <c r="I1790">
        <f>IF(B1790=2012,IF(D1790="00",K1790,VLOOKUP(H1790,district_latlong_lookup!$A$1:$F$439,5,FALSE)),0)</f>
        <v>0</v>
      </c>
      <c r="J1790">
        <f>IF(B1790=2012,IF(D1790="00",L1790,VLOOKUP(H1790,district_latlong_lookup!$A$1:$F$439,6,FALSE)),0)</f>
        <v>0</v>
      </c>
      <c r="K1790">
        <f>VLOOKUP(E1790&amp;"*",state_latlong_lookup!$A$1:$D$56,3,FALSE)</f>
        <v>40.373600000000003</v>
      </c>
      <c r="L1790">
        <f>VLOOKUP(E1790&amp;"*",state_latlong_lookup!$A$1:$D$56,4,FALSE)</f>
        <v>-82.775499999999994</v>
      </c>
      <c r="M1790">
        <v>200</v>
      </c>
      <c r="N1790" t="str">
        <f t="shared" si="54"/>
        <v>Republican</v>
      </c>
      <c r="O1790" t="s">
        <v>666</v>
      </c>
      <c r="P1790">
        <v>0.42399999999999999</v>
      </c>
      <c r="Q1790">
        <v>315500</v>
      </c>
    </row>
    <row r="1791" spans="1:18">
      <c r="A1791">
        <v>104</v>
      </c>
      <c r="B1791">
        <f>VLOOKUP(A1791,year_congress_lookup!$A$1:$B$10,2)</f>
        <v>1996</v>
      </c>
      <c r="C1791">
        <v>14045</v>
      </c>
      <c r="D1791" s="1" t="s">
        <v>1803</v>
      </c>
      <c r="E1791" t="s">
        <v>40</v>
      </c>
      <c r="F1791" t="str">
        <f>VLOOKUP(E1791&amp;"*",state_latlong_lookup!$A$1:$D$56,2,FALSE)</f>
        <v>OH</v>
      </c>
      <c r="G1791" t="str">
        <f>VLOOKUP(E1791&amp;"*",state_latlong_lookup!$A$1:$D$56,1,FALSE)</f>
        <v>OHIO</v>
      </c>
      <c r="H1791" t="str">
        <f t="shared" si="55"/>
        <v>104_OH_16</v>
      </c>
      <c r="I1791">
        <f>IF(B1791=2012,IF(D1791="00",K1791,VLOOKUP(H1791,district_latlong_lookup!$A$1:$F$439,5,FALSE)),0)</f>
        <v>0</v>
      </c>
      <c r="J1791">
        <f>IF(B1791=2012,IF(D1791="00",L1791,VLOOKUP(H1791,district_latlong_lookup!$A$1:$F$439,6,FALSE)),0)</f>
        <v>0</v>
      </c>
      <c r="K1791">
        <f>VLOOKUP(E1791&amp;"*",state_latlong_lookup!$A$1:$D$56,3,FALSE)</f>
        <v>40.373600000000003</v>
      </c>
      <c r="L1791">
        <f>VLOOKUP(E1791&amp;"*",state_latlong_lookup!$A$1:$D$56,4,FALSE)</f>
        <v>-82.775499999999994</v>
      </c>
      <c r="M1791">
        <v>200</v>
      </c>
      <c r="N1791" t="str">
        <f t="shared" si="54"/>
        <v>Republican</v>
      </c>
      <c r="O1791" t="s">
        <v>667</v>
      </c>
      <c r="P1791">
        <v>0.28999999999999998</v>
      </c>
      <c r="Q1791">
        <v>315500</v>
      </c>
    </row>
    <row r="1792" spans="1:18">
      <c r="A1792">
        <v>104</v>
      </c>
      <c r="B1792">
        <f>VLOOKUP(A1792,year_congress_lookup!$A$1:$B$10,2)</f>
        <v>1996</v>
      </c>
      <c r="C1792">
        <v>15121</v>
      </c>
      <c r="D1792" s="1" t="s">
        <v>1804</v>
      </c>
      <c r="E1792" t="s">
        <v>40</v>
      </c>
      <c r="F1792" t="str">
        <f>VLOOKUP(E1792&amp;"*",state_latlong_lookup!$A$1:$D$56,2,FALSE)</f>
        <v>OH</v>
      </c>
      <c r="G1792" t="str">
        <f>VLOOKUP(E1792&amp;"*",state_latlong_lookup!$A$1:$D$56,1,FALSE)</f>
        <v>OHIO</v>
      </c>
      <c r="H1792" t="str">
        <f t="shared" si="55"/>
        <v>104_OH_17</v>
      </c>
      <c r="I1792">
        <f>IF(B1792=2012,IF(D1792="00",K1792,VLOOKUP(H1792,district_latlong_lookup!$A$1:$F$439,5,FALSE)),0)</f>
        <v>0</v>
      </c>
      <c r="J1792">
        <f>IF(B1792=2012,IF(D1792="00",L1792,VLOOKUP(H1792,district_latlong_lookup!$A$1:$F$439,6,FALSE)),0)</f>
        <v>0</v>
      </c>
      <c r="K1792">
        <f>VLOOKUP(E1792&amp;"*",state_latlong_lookup!$A$1:$D$56,3,FALSE)</f>
        <v>40.373600000000003</v>
      </c>
      <c r="L1792">
        <f>VLOOKUP(E1792&amp;"*",state_latlong_lookup!$A$1:$D$56,4,FALSE)</f>
        <v>-82.775499999999994</v>
      </c>
      <c r="M1792">
        <v>100</v>
      </c>
      <c r="N1792" t="str">
        <f t="shared" si="54"/>
        <v>Democrat</v>
      </c>
      <c r="O1792" t="s">
        <v>668</v>
      </c>
      <c r="P1792">
        <v>-1.2E-2</v>
      </c>
      <c r="Q1792">
        <v>1567000</v>
      </c>
      <c r="R1792" t="s">
        <v>1415</v>
      </c>
    </row>
    <row r="1793" spans="1:18">
      <c r="A1793">
        <v>104</v>
      </c>
      <c r="B1793">
        <f>VLOOKUP(A1793,year_congress_lookup!$A$1:$B$10,2)</f>
        <v>1996</v>
      </c>
      <c r="C1793">
        <v>29552</v>
      </c>
      <c r="D1793" s="1" t="s">
        <v>1805</v>
      </c>
      <c r="E1793" t="s">
        <v>40</v>
      </c>
      <c r="F1793" t="str">
        <f>VLOOKUP(E1793&amp;"*",state_latlong_lookup!$A$1:$D$56,2,FALSE)</f>
        <v>OH</v>
      </c>
      <c r="G1793" t="str">
        <f>VLOOKUP(E1793&amp;"*",state_latlong_lookup!$A$1:$D$56,1,FALSE)</f>
        <v>OHIO</v>
      </c>
      <c r="H1793" t="str">
        <f t="shared" si="55"/>
        <v>104_OH_18</v>
      </c>
      <c r="I1793">
        <f>IF(B1793=2012,IF(D1793="00",K1793,VLOOKUP(H1793,district_latlong_lookup!$A$1:$F$439,5,FALSE)),0)</f>
        <v>0</v>
      </c>
      <c r="J1793">
        <f>IF(B1793=2012,IF(D1793="00",L1793,VLOOKUP(H1793,district_latlong_lookup!$A$1:$F$439,6,FALSE)),0)</f>
        <v>0</v>
      </c>
      <c r="K1793">
        <f>VLOOKUP(E1793&amp;"*",state_latlong_lookup!$A$1:$D$56,3,FALSE)</f>
        <v>40.373600000000003</v>
      </c>
      <c r="L1793">
        <f>VLOOKUP(E1793&amp;"*",state_latlong_lookup!$A$1:$D$56,4,FALSE)</f>
        <v>-82.775499999999994</v>
      </c>
      <c r="M1793">
        <v>200</v>
      </c>
      <c r="N1793" t="str">
        <f t="shared" si="54"/>
        <v>Republican</v>
      </c>
      <c r="O1793" t="s">
        <v>806</v>
      </c>
      <c r="P1793">
        <v>0.307</v>
      </c>
      <c r="Q1793">
        <v>10000</v>
      </c>
      <c r="R1793" t="s">
        <v>1416</v>
      </c>
    </row>
    <row r="1794" spans="1:18">
      <c r="A1794">
        <v>104</v>
      </c>
      <c r="B1794">
        <f>VLOOKUP(A1794,year_congress_lookup!$A$1:$B$10,2)</f>
        <v>1996</v>
      </c>
      <c r="C1794">
        <v>29553</v>
      </c>
      <c r="D1794" s="1" t="s">
        <v>1806</v>
      </c>
      <c r="E1794" t="s">
        <v>40</v>
      </c>
      <c r="F1794" t="str">
        <f>VLOOKUP(E1794&amp;"*",state_latlong_lookup!$A$1:$D$56,2,FALSE)</f>
        <v>OH</v>
      </c>
      <c r="G1794" t="str">
        <f>VLOOKUP(E1794&amp;"*",state_latlong_lookup!$A$1:$D$56,1,FALSE)</f>
        <v>OHIO</v>
      </c>
      <c r="H1794" t="str">
        <f t="shared" si="55"/>
        <v>104_OH_19</v>
      </c>
      <c r="I1794">
        <f>IF(B1794=2012,IF(D1794="00",K1794,VLOOKUP(H1794,district_latlong_lookup!$A$1:$F$439,5,FALSE)),0)</f>
        <v>0</v>
      </c>
      <c r="J1794">
        <f>IF(B1794=2012,IF(D1794="00",L1794,VLOOKUP(H1794,district_latlong_lookup!$A$1:$F$439,6,FALSE)),0)</f>
        <v>0</v>
      </c>
      <c r="K1794">
        <f>VLOOKUP(E1794&amp;"*",state_latlong_lookup!$A$1:$D$56,3,FALSE)</f>
        <v>40.373600000000003</v>
      </c>
      <c r="L1794">
        <f>VLOOKUP(E1794&amp;"*",state_latlong_lookup!$A$1:$D$56,4,FALSE)</f>
        <v>-82.775499999999994</v>
      </c>
      <c r="M1794">
        <v>200</v>
      </c>
      <c r="N1794" t="str">
        <f t="shared" ref="N1794:N1857" si="56">IF(M1794=100,"Democrat",IF(M1794=200,"Republican",IF(M1794=328,"Independent")))</f>
        <v>Republican</v>
      </c>
      <c r="O1794" t="s">
        <v>807</v>
      </c>
      <c r="P1794">
        <v>0.30599999999999999</v>
      </c>
      <c r="Q1794">
        <v>10000</v>
      </c>
      <c r="R1794" t="s">
        <v>1417</v>
      </c>
    </row>
    <row r="1795" spans="1:18">
      <c r="A1795">
        <v>104</v>
      </c>
      <c r="B1795">
        <f>VLOOKUP(A1795,year_congress_lookup!$A$1:$B$10,2)</f>
        <v>1996</v>
      </c>
      <c r="C1795">
        <v>29554</v>
      </c>
      <c r="D1795" s="1" t="s">
        <v>1787</v>
      </c>
      <c r="E1795" t="s">
        <v>152</v>
      </c>
      <c r="F1795" t="str">
        <f>VLOOKUP(E1795&amp;"*",state_latlong_lookup!$A$1:$D$56,2,FALSE)</f>
        <v>OK</v>
      </c>
      <c r="G1795" t="str">
        <f>VLOOKUP(E1795&amp;"*",state_latlong_lookup!$A$1:$D$56,1,FALSE)</f>
        <v>OKLAHOMA</v>
      </c>
      <c r="H1795" t="str">
        <f t="shared" ref="H1795:H1858" si="57">CONCATENATE(A1795,"_",F1795,"_",D1795)</f>
        <v>104_OK_01</v>
      </c>
      <c r="I1795">
        <f>IF(B1795=2012,IF(D1795="00",K1795,VLOOKUP(H1795,district_latlong_lookup!$A$1:$F$439,5,FALSE)),0)</f>
        <v>0</v>
      </c>
      <c r="J1795">
        <f>IF(B1795=2012,IF(D1795="00",L1795,VLOOKUP(H1795,district_latlong_lookup!$A$1:$F$439,6,FALSE)),0)</f>
        <v>0</v>
      </c>
      <c r="K1795">
        <f>VLOOKUP(E1795&amp;"*",state_latlong_lookup!$A$1:$D$56,3,FALSE)</f>
        <v>35.537599999999998</v>
      </c>
      <c r="L1795">
        <f>VLOOKUP(E1795&amp;"*",state_latlong_lookup!$A$1:$D$56,4,FALSE)</f>
        <v>-96.924700000000001</v>
      </c>
      <c r="M1795">
        <v>200</v>
      </c>
      <c r="N1795" t="str">
        <f t="shared" si="56"/>
        <v>Republican</v>
      </c>
      <c r="O1795" t="s">
        <v>808</v>
      </c>
      <c r="P1795">
        <v>0.71899999999999997</v>
      </c>
      <c r="Q1795">
        <v>523000</v>
      </c>
      <c r="R1795" t="s">
        <v>1418</v>
      </c>
    </row>
    <row r="1796" spans="1:18">
      <c r="A1796">
        <v>104</v>
      </c>
      <c r="B1796">
        <f>VLOOKUP(A1796,year_congress_lookup!$A$1:$B$10,2)</f>
        <v>1996</v>
      </c>
      <c r="C1796">
        <v>29555</v>
      </c>
      <c r="D1796" s="1" t="s">
        <v>1788</v>
      </c>
      <c r="E1796" t="s">
        <v>152</v>
      </c>
      <c r="F1796" t="str">
        <f>VLOOKUP(E1796&amp;"*",state_latlong_lookup!$A$1:$D$56,2,FALSE)</f>
        <v>OK</v>
      </c>
      <c r="G1796" t="str">
        <f>VLOOKUP(E1796&amp;"*",state_latlong_lookup!$A$1:$D$56,1,FALSE)</f>
        <v>OKLAHOMA</v>
      </c>
      <c r="H1796" t="str">
        <f t="shared" si="57"/>
        <v>104_OK_02</v>
      </c>
      <c r="I1796">
        <f>IF(B1796=2012,IF(D1796="00",K1796,VLOOKUP(H1796,district_latlong_lookup!$A$1:$F$439,5,FALSE)),0)</f>
        <v>0</v>
      </c>
      <c r="J1796">
        <f>IF(B1796=2012,IF(D1796="00",L1796,VLOOKUP(H1796,district_latlong_lookup!$A$1:$F$439,6,FALSE)),0)</f>
        <v>0</v>
      </c>
      <c r="K1796">
        <f>VLOOKUP(E1796&amp;"*",state_latlong_lookup!$A$1:$D$56,3,FALSE)</f>
        <v>35.537599999999998</v>
      </c>
      <c r="L1796">
        <f>VLOOKUP(E1796&amp;"*",state_latlong_lookup!$A$1:$D$56,4,FALSE)</f>
        <v>-96.924700000000001</v>
      </c>
      <c r="M1796">
        <v>200</v>
      </c>
      <c r="N1796" t="str">
        <f t="shared" si="56"/>
        <v>Republican</v>
      </c>
      <c r="O1796" t="s">
        <v>363</v>
      </c>
      <c r="P1796">
        <v>0.84699999999999998</v>
      </c>
      <c r="Q1796">
        <v>1440500</v>
      </c>
      <c r="R1796" t="s">
        <v>1419</v>
      </c>
    </row>
    <row r="1797" spans="1:18">
      <c r="A1797">
        <v>104</v>
      </c>
      <c r="B1797">
        <f>VLOOKUP(A1797,year_congress_lookup!$A$1:$B$10,2)</f>
        <v>1996</v>
      </c>
      <c r="C1797">
        <v>29138</v>
      </c>
      <c r="D1797" s="1" t="s">
        <v>1789</v>
      </c>
      <c r="E1797" t="s">
        <v>152</v>
      </c>
      <c r="F1797" t="str">
        <f>VLOOKUP(E1797&amp;"*",state_latlong_lookup!$A$1:$D$56,2,FALSE)</f>
        <v>OK</v>
      </c>
      <c r="G1797" t="str">
        <f>VLOOKUP(E1797&amp;"*",state_latlong_lookup!$A$1:$D$56,1,FALSE)</f>
        <v>OKLAHOMA</v>
      </c>
      <c r="H1797" t="str">
        <f t="shared" si="57"/>
        <v>104_OK_03</v>
      </c>
      <c r="I1797">
        <f>IF(B1797=2012,IF(D1797="00",K1797,VLOOKUP(H1797,district_latlong_lookup!$A$1:$F$439,5,FALSE)),0)</f>
        <v>0</v>
      </c>
      <c r="J1797">
        <f>IF(B1797=2012,IF(D1797="00",L1797,VLOOKUP(H1797,district_latlong_lookup!$A$1:$F$439,6,FALSE)),0)</f>
        <v>0</v>
      </c>
      <c r="K1797">
        <f>VLOOKUP(E1797&amp;"*",state_latlong_lookup!$A$1:$D$56,3,FALSE)</f>
        <v>35.537599999999998</v>
      </c>
      <c r="L1797">
        <f>VLOOKUP(E1797&amp;"*",state_latlong_lookup!$A$1:$D$56,4,FALSE)</f>
        <v>-96.924700000000001</v>
      </c>
      <c r="M1797">
        <v>100</v>
      </c>
      <c r="N1797" t="str">
        <f t="shared" si="56"/>
        <v>Democrat</v>
      </c>
      <c r="O1797" t="s">
        <v>178</v>
      </c>
      <c r="P1797">
        <v>-7.9000000000000001E-2</v>
      </c>
      <c r="Q1797">
        <v>944500</v>
      </c>
      <c r="R1797" t="s">
        <v>1420</v>
      </c>
    </row>
    <row r="1798" spans="1:18">
      <c r="A1798">
        <v>104</v>
      </c>
      <c r="B1798">
        <f>VLOOKUP(A1798,year_congress_lookup!$A$1:$B$10,2)</f>
        <v>1996</v>
      </c>
      <c r="C1798">
        <v>29556</v>
      </c>
      <c r="D1798" s="1" t="s">
        <v>1790</v>
      </c>
      <c r="E1798" t="s">
        <v>152</v>
      </c>
      <c r="F1798" t="str">
        <f>VLOOKUP(E1798&amp;"*",state_latlong_lookup!$A$1:$D$56,2,FALSE)</f>
        <v>OK</v>
      </c>
      <c r="G1798" t="str">
        <f>VLOOKUP(E1798&amp;"*",state_latlong_lookup!$A$1:$D$56,1,FALSE)</f>
        <v>OKLAHOMA</v>
      </c>
      <c r="H1798" t="str">
        <f t="shared" si="57"/>
        <v>104_OK_04</v>
      </c>
      <c r="I1798">
        <f>IF(B1798=2012,IF(D1798="00",K1798,VLOOKUP(H1798,district_latlong_lookup!$A$1:$F$439,5,FALSE)),0)</f>
        <v>0</v>
      </c>
      <c r="J1798">
        <f>IF(B1798=2012,IF(D1798="00",L1798,VLOOKUP(H1798,district_latlong_lookup!$A$1:$F$439,6,FALSE)),0)</f>
        <v>0</v>
      </c>
      <c r="K1798">
        <f>VLOOKUP(E1798&amp;"*",state_latlong_lookup!$A$1:$D$56,3,FALSE)</f>
        <v>35.537599999999998</v>
      </c>
      <c r="L1798">
        <f>VLOOKUP(E1798&amp;"*",state_latlong_lookup!$A$1:$D$56,4,FALSE)</f>
        <v>-96.924700000000001</v>
      </c>
      <c r="M1798">
        <v>200</v>
      </c>
      <c r="N1798" t="str">
        <f t="shared" si="56"/>
        <v>Republican</v>
      </c>
      <c r="O1798" t="s">
        <v>809</v>
      </c>
      <c r="P1798">
        <v>0.505</v>
      </c>
      <c r="Q1798">
        <v>473500</v>
      </c>
    </row>
    <row r="1799" spans="1:18">
      <c r="A1799">
        <v>104</v>
      </c>
      <c r="B1799">
        <f>VLOOKUP(A1799,year_congress_lookup!$A$1:$B$10,2)</f>
        <v>1996</v>
      </c>
      <c r="C1799">
        <v>29392</v>
      </c>
      <c r="D1799" s="1" t="s">
        <v>1791</v>
      </c>
      <c r="E1799" t="s">
        <v>152</v>
      </c>
      <c r="F1799" t="str">
        <f>VLOOKUP(E1799&amp;"*",state_latlong_lookup!$A$1:$D$56,2,FALSE)</f>
        <v>OK</v>
      </c>
      <c r="G1799" t="str">
        <f>VLOOKUP(E1799&amp;"*",state_latlong_lookup!$A$1:$D$56,1,FALSE)</f>
        <v>OKLAHOMA</v>
      </c>
      <c r="H1799" t="str">
        <f t="shared" si="57"/>
        <v>104_OK_05</v>
      </c>
      <c r="I1799">
        <f>IF(B1799=2012,IF(D1799="00",K1799,VLOOKUP(H1799,district_latlong_lookup!$A$1:$F$439,5,FALSE)),0)</f>
        <v>0</v>
      </c>
      <c r="J1799">
        <f>IF(B1799=2012,IF(D1799="00",L1799,VLOOKUP(H1799,district_latlong_lookup!$A$1:$F$439,6,FALSE)),0)</f>
        <v>0</v>
      </c>
      <c r="K1799">
        <f>VLOOKUP(E1799&amp;"*",state_latlong_lookup!$A$1:$D$56,3,FALSE)</f>
        <v>35.537599999999998</v>
      </c>
      <c r="L1799">
        <f>VLOOKUP(E1799&amp;"*",state_latlong_lookup!$A$1:$D$56,4,FALSE)</f>
        <v>-96.924700000000001</v>
      </c>
      <c r="M1799">
        <v>200</v>
      </c>
      <c r="N1799" t="str">
        <f t="shared" si="56"/>
        <v>Republican</v>
      </c>
      <c r="O1799" t="s">
        <v>673</v>
      </c>
      <c r="P1799">
        <v>0.53600000000000003</v>
      </c>
      <c r="Q1799">
        <v>1008500</v>
      </c>
      <c r="R1799" t="s">
        <v>1421</v>
      </c>
    </row>
    <row r="1800" spans="1:18">
      <c r="A1800">
        <v>104</v>
      </c>
      <c r="B1800">
        <f>VLOOKUP(A1800,year_congress_lookup!$A$1:$B$10,2)</f>
        <v>1996</v>
      </c>
      <c r="C1800">
        <v>29393</v>
      </c>
      <c r="D1800" s="1" t="s">
        <v>1792</v>
      </c>
      <c r="E1800" t="s">
        <v>152</v>
      </c>
      <c r="F1800" t="str">
        <f>VLOOKUP(E1800&amp;"*",state_latlong_lookup!$A$1:$D$56,2,FALSE)</f>
        <v>OK</v>
      </c>
      <c r="G1800" t="str">
        <f>VLOOKUP(E1800&amp;"*",state_latlong_lookup!$A$1:$D$56,1,FALSE)</f>
        <v>OKLAHOMA</v>
      </c>
      <c r="H1800" t="str">
        <f t="shared" si="57"/>
        <v>104_OK_06</v>
      </c>
      <c r="I1800">
        <f>IF(B1800=2012,IF(D1800="00",K1800,VLOOKUP(H1800,district_latlong_lookup!$A$1:$F$439,5,FALSE)),0)</f>
        <v>0</v>
      </c>
      <c r="J1800">
        <f>IF(B1800=2012,IF(D1800="00",L1800,VLOOKUP(H1800,district_latlong_lookup!$A$1:$F$439,6,FALSE)),0)</f>
        <v>0</v>
      </c>
      <c r="K1800">
        <f>VLOOKUP(E1800&amp;"*",state_latlong_lookup!$A$1:$D$56,3,FALSE)</f>
        <v>35.537599999999998</v>
      </c>
      <c r="L1800">
        <f>VLOOKUP(E1800&amp;"*",state_latlong_lookup!$A$1:$D$56,4,FALSE)</f>
        <v>-96.924700000000001</v>
      </c>
      <c r="M1800">
        <v>200</v>
      </c>
      <c r="N1800" t="str">
        <f t="shared" si="56"/>
        <v>Republican</v>
      </c>
      <c r="O1800" t="s">
        <v>175</v>
      </c>
      <c r="P1800">
        <v>0.47699999999999998</v>
      </c>
      <c r="Q1800">
        <v>10000</v>
      </c>
      <c r="R1800" t="s">
        <v>1422</v>
      </c>
    </row>
    <row r="1801" spans="1:18">
      <c r="A1801">
        <v>104</v>
      </c>
      <c r="B1801">
        <f>VLOOKUP(A1801,year_congress_lookup!$A$1:$B$10,2)</f>
        <v>1996</v>
      </c>
      <c r="C1801">
        <v>29394</v>
      </c>
      <c r="D1801" s="1" t="s">
        <v>1787</v>
      </c>
      <c r="E1801" t="s">
        <v>99</v>
      </c>
      <c r="F1801" t="str">
        <f>VLOOKUP(E1801&amp;"*",state_latlong_lookup!$A$1:$D$56,2,FALSE)</f>
        <v>OR</v>
      </c>
      <c r="G1801" t="str">
        <f>VLOOKUP(E1801&amp;"*",state_latlong_lookup!$A$1:$D$56,1,FALSE)</f>
        <v>OREGON</v>
      </c>
      <c r="H1801" t="str">
        <f t="shared" si="57"/>
        <v>104_OR_01</v>
      </c>
      <c r="I1801">
        <f>IF(B1801=2012,IF(D1801="00",K1801,VLOOKUP(H1801,district_latlong_lookup!$A$1:$F$439,5,FALSE)),0)</f>
        <v>0</v>
      </c>
      <c r="J1801">
        <f>IF(B1801=2012,IF(D1801="00",L1801,VLOOKUP(H1801,district_latlong_lookup!$A$1:$F$439,6,FALSE)),0)</f>
        <v>0</v>
      </c>
      <c r="K1801">
        <f>VLOOKUP(E1801&amp;"*",state_latlong_lookup!$A$1:$D$56,3,FALSE)</f>
        <v>44.5672</v>
      </c>
      <c r="L1801">
        <f>VLOOKUP(E1801&amp;"*",state_latlong_lookup!$A$1:$D$56,4,FALSE)</f>
        <v>-122.12690000000001</v>
      </c>
      <c r="M1801">
        <v>100</v>
      </c>
      <c r="N1801" t="str">
        <f t="shared" si="56"/>
        <v>Democrat</v>
      </c>
      <c r="O1801" t="s">
        <v>675</v>
      </c>
      <c r="P1801">
        <v>-0.45600000000000002</v>
      </c>
      <c r="Q1801">
        <v>730000</v>
      </c>
      <c r="R1801" t="s">
        <v>1423</v>
      </c>
    </row>
    <row r="1802" spans="1:18">
      <c r="A1802">
        <v>104</v>
      </c>
      <c r="B1802">
        <f>VLOOKUP(A1802,year_congress_lookup!$A$1:$B$10,2)</f>
        <v>1996</v>
      </c>
      <c r="C1802">
        <v>29557</v>
      </c>
      <c r="D1802" s="1" t="s">
        <v>1788</v>
      </c>
      <c r="E1802" t="s">
        <v>99</v>
      </c>
      <c r="F1802" t="str">
        <f>VLOOKUP(E1802&amp;"*",state_latlong_lookup!$A$1:$D$56,2,FALSE)</f>
        <v>OR</v>
      </c>
      <c r="G1802" t="str">
        <f>VLOOKUP(E1802&amp;"*",state_latlong_lookup!$A$1:$D$56,1,FALSE)</f>
        <v>OREGON</v>
      </c>
      <c r="H1802" t="str">
        <f t="shared" si="57"/>
        <v>104_OR_02</v>
      </c>
      <c r="I1802">
        <f>IF(B1802=2012,IF(D1802="00",K1802,VLOOKUP(H1802,district_latlong_lookup!$A$1:$F$439,5,FALSE)),0)</f>
        <v>0</v>
      </c>
      <c r="J1802">
        <f>IF(B1802=2012,IF(D1802="00",L1802,VLOOKUP(H1802,district_latlong_lookup!$A$1:$F$439,6,FALSE)),0)</f>
        <v>0</v>
      </c>
      <c r="K1802">
        <f>VLOOKUP(E1802&amp;"*",state_latlong_lookup!$A$1:$D$56,3,FALSE)</f>
        <v>44.5672</v>
      </c>
      <c r="L1802">
        <f>VLOOKUP(E1802&amp;"*",state_latlong_lookup!$A$1:$D$56,4,FALSE)</f>
        <v>-122.12690000000001</v>
      </c>
      <c r="M1802">
        <v>200</v>
      </c>
      <c r="N1802" t="str">
        <f t="shared" si="56"/>
        <v>Republican</v>
      </c>
      <c r="O1802" t="s">
        <v>810</v>
      </c>
      <c r="P1802">
        <v>0.88100000000000001</v>
      </c>
      <c r="Q1802">
        <v>745000</v>
      </c>
      <c r="R1802" t="s">
        <v>1424</v>
      </c>
    </row>
    <row r="1803" spans="1:18">
      <c r="A1803">
        <v>104</v>
      </c>
      <c r="B1803">
        <f>VLOOKUP(A1803,year_congress_lookup!$A$1:$B$10,2)</f>
        <v>1996</v>
      </c>
      <c r="C1803">
        <v>14871</v>
      </c>
      <c r="D1803" s="1" t="s">
        <v>1789</v>
      </c>
      <c r="E1803" t="s">
        <v>99</v>
      </c>
      <c r="F1803" t="str">
        <f>VLOOKUP(E1803&amp;"*",state_latlong_lookup!$A$1:$D$56,2,FALSE)</f>
        <v>OR</v>
      </c>
      <c r="G1803" t="str">
        <f>VLOOKUP(E1803&amp;"*",state_latlong_lookup!$A$1:$D$56,1,FALSE)</f>
        <v>OREGON</v>
      </c>
      <c r="H1803" t="str">
        <f t="shared" si="57"/>
        <v>104_OR_03</v>
      </c>
      <c r="I1803">
        <f>IF(B1803=2012,IF(D1803="00",K1803,VLOOKUP(H1803,district_latlong_lookup!$A$1:$F$439,5,FALSE)),0)</f>
        <v>0</v>
      </c>
      <c r="J1803">
        <f>IF(B1803=2012,IF(D1803="00",L1803,VLOOKUP(H1803,district_latlong_lookup!$A$1:$F$439,6,FALSE)),0)</f>
        <v>0</v>
      </c>
      <c r="K1803">
        <f>VLOOKUP(E1803&amp;"*",state_latlong_lookup!$A$1:$D$56,3,FALSE)</f>
        <v>44.5672</v>
      </c>
      <c r="L1803">
        <f>VLOOKUP(E1803&amp;"*",state_latlong_lookup!$A$1:$D$56,4,FALSE)</f>
        <v>-122.12690000000001</v>
      </c>
      <c r="M1803">
        <v>100</v>
      </c>
      <c r="N1803" t="str">
        <f t="shared" si="56"/>
        <v>Democrat</v>
      </c>
      <c r="O1803" t="s">
        <v>308</v>
      </c>
      <c r="P1803">
        <v>-0.33300000000000002</v>
      </c>
      <c r="Q1803">
        <v>786000</v>
      </c>
      <c r="R1803" t="s">
        <v>1425</v>
      </c>
    </row>
    <row r="1804" spans="1:18">
      <c r="A1804">
        <v>104</v>
      </c>
      <c r="B1804">
        <f>VLOOKUP(A1804,year_congress_lookup!$A$1:$B$10,2)</f>
        <v>1996</v>
      </c>
      <c r="C1804">
        <v>29588</v>
      </c>
      <c r="D1804" s="1" t="s">
        <v>1789</v>
      </c>
      <c r="E1804" t="s">
        <v>99</v>
      </c>
      <c r="F1804" t="str">
        <f>VLOOKUP(E1804&amp;"*",state_latlong_lookup!$A$1:$D$56,2,FALSE)</f>
        <v>OR</v>
      </c>
      <c r="G1804" t="str">
        <f>VLOOKUP(E1804&amp;"*",state_latlong_lookup!$A$1:$D$56,1,FALSE)</f>
        <v>OREGON</v>
      </c>
      <c r="H1804" t="str">
        <f t="shared" si="57"/>
        <v>104_OR_03</v>
      </c>
      <c r="I1804">
        <f>IF(B1804=2012,IF(D1804="00",K1804,VLOOKUP(H1804,district_latlong_lookup!$A$1:$F$439,5,FALSE)),0)</f>
        <v>0</v>
      </c>
      <c r="J1804">
        <f>IF(B1804=2012,IF(D1804="00",L1804,VLOOKUP(H1804,district_latlong_lookup!$A$1:$F$439,6,FALSE)),0)</f>
        <v>0</v>
      </c>
      <c r="K1804">
        <f>VLOOKUP(E1804&amp;"*",state_latlong_lookup!$A$1:$D$56,3,FALSE)</f>
        <v>44.5672</v>
      </c>
      <c r="L1804">
        <f>VLOOKUP(E1804&amp;"*",state_latlong_lookup!$A$1:$D$56,4,FALSE)</f>
        <v>-122.12690000000001</v>
      </c>
      <c r="M1804">
        <v>100</v>
      </c>
      <c r="N1804" t="str">
        <f t="shared" si="56"/>
        <v>Democrat</v>
      </c>
      <c r="O1804" t="s">
        <v>811</v>
      </c>
      <c r="P1804">
        <v>-0.39300000000000002</v>
      </c>
      <c r="Q1804">
        <v>310500</v>
      </c>
      <c r="R1804" t="s">
        <v>1426</v>
      </c>
    </row>
    <row r="1805" spans="1:18">
      <c r="A1805">
        <v>104</v>
      </c>
      <c r="B1805">
        <f>VLOOKUP(A1805,year_congress_lookup!$A$1:$B$10,2)</f>
        <v>1996</v>
      </c>
      <c r="C1805">
        <v>15410</v>
      </c>
      <c r="D1805" s="1" t="s">
        <v>1790</v>
      </c>
      <c r="E1805" t="s">
        <v>99</v>
      </c>
      <c r="F1805" t="str">
        <f>VLOOKUP(E1805&amp;"*",state_latlong_lookup!$A$1:$D$56,2,FALSE)</f>
        <v>OR</v>
      </c>
      <c r="G1805" t="str">
        <f>VLOOKUP(E1805&amp;"*",state_latlong_lookup!$A$1:$D$56,1,FALSE)</f>
        <v>OREGON</v>
      </c>
      <c r="H1805" t="str">
        <f t="shared" si="57"/>
        <v>104_OR_04</v>
      </c>
      <c r="I1805">
        <f>IF(B1805=2012,IF(D1805="00",K1805,VLOOKUP(H1805,district_latlong_lookup!$A$1:$F$439,5,FALSE)),0)</f>
        <v>0</v>
      </c>
      <c r="J1805">
        <f>IF(B1805=2012,IF(D1805="00",L1805,VLOOKUP(H1805,district_latlong_lookup!$A$1:$F$439,6,FALSE)),0)</f>
        <v>0</v>
      </c>
      <c r="K1805">
        <f>VLOOKUP(E1805&amp;"*",state_latlong_lookup!$A$1:$D$56,3,FALSE)</f>
        <v>44.5672</v>
      </c>
      <c r="L1805">
        <f>VLOOKUP(E1805&amp;"*",state_latlong_lookup!$A$1:$D$56,4,FALSE)</f>
        <v>-122.12690000000001</v>
      </c>
      <c r="M1805">
        <v>100</v>
      </c>
      <c r="N1805" t="str">
        <f t="shared" si="56"/>
        <v>Democrat</v>
      </c>
      <c r="O1805" t="s">
        <v>676</v>
      </c>
      <c r="P1805">
        <v>-0.47199999999999998</v>
      </c>
      <c r="Q1805">
        <v>1415500</v>
      </c>
      <c r="R1805" t="s">
        <v>1427</v>
      </c>
    </row>
    <row r="1806" spans="1:18">
      <c r="A1806">
        <v>104</v>
      </c>
      <c r="B1806">
        <f>VLOOKUP(A1806,year_congress_lookup!$A$1:$B$10,2)</f>
        <v>1996</v>
      </c>
      <c r="C1806">
        <v>29558</v>
      </c>
      <c r="D1806" s="1" t="s">
        <v>1791</v>
      </c>
      <c r="E1806" t="s">
        <v>99</v>
      </c>
      <c r="F1806" t="str">
        <f>VLOOKUP(E1806&amp;"*",state_latlong_lookup!$A$1:$D$56,2,FALSE)</f>
        <v>OR</v>
      </c>
      <c r="G1806" t="str">
        <f>VLOOKUP(E1806&amp;"*",state_latlong_lookup!$A$1:$D$56,1,FALSE)</f>
        <v>OREGON</v>
      </c>
      <c r="H1806" t="str">
        <f t="shared" si="57"/>
        <v>104_OR_05</v>
      </c>
      <c r="I1806">
        <f>IF(B1806=2012,IF(D1806="00",K1806,VLOOKUP(H1806,district_latlong_lookup!$A$1:$F$439,5,FALSE)),0)</f>
        <v>0</v>
      </c>
      <c r="J1806">
        <f>IF(B1806=2012,IF(D1806="00",L1806,VLOOKUP(H1806,district_latlong_lookup!$A$1:$F$439,6,FALSE)),0)</f>
        <v>0</v>
      </c>
      <c r="K1806">
        <f>VLOOKUP(E1806&amp;"*",state_latlong_lookup!$A$1:$D$56,3,FALSE)</f>
        <v>44.5672</v>
      </c>
      <c r="L1806">
        <f>VLOOKUP(E1806&amp;"*",state_latlong_lookup!$A$1:$D$56,4,FALSE)</f>
        <v>-122.12690000000001</v>
      </c>
      <c r="M1806">
        <v>200</v>
      </c>
      <c r="N1806" t="str">
        <f t="shared" si="56"/>
        <v>Republican</v>
      </c>
      <c r="O1806" t="s">
        <v>812</v>
      </c>
      <c r="P1806">
        <v>0.215</v>
      </c>
      <c r="Q1806">
        <v>790500</v>
      </c>
      <c r="R1806" t="s">
        <v>1428</v>
      </c>
    </row>
    <row r="1807" spans="1:18">
      <c r="A1807">
        <v>104</v>
      </c>
      <c r="B1807">
        <f>VLOOKUP(A1807,year_congress_lookup!$A$1:$B$10,2)</f>
        <v>1996</v>
      </c>
      <c r="C1807">
        <v>14823</v>
      </c>
      <c r="D1807" s="1" t="s">
        <v>1787</v>
      </c>
      <c r="E1807" t="s">
        <v>12</v>
      </c>
      <c r="F1807" t="str">
        <f>VLOOKUP(E1807&amp;"*",state_latlong_lookup!$A$1:$D$56,2,FALSE)</f>
        <v>PA</v>
      </c>
      <c r="G1807" t="str">
        <f>VLOOKUP(E1807&amp;"*",state_latlong_lookup!$A$1:$D$56,1,FALSE)</f>
        <v>PENNSYLVANIA</v>
      </c>
      <c r="H1807" t="str">
        <f t="shared" si="57"/>
        <v>104_PA_01</v>
      </c>
      <c r="I1807">
        <f>IF(B1807=2012,IF(D1807="00",K1807,VLOOKUP(H1807,district_latlong_lookup!$A$1:$F$439,5,FALSE)),0)</f>
        <v>0</v>
      </c>
      <c r="J1807">
        <f>IF(B1807=2012,IF(D1807="00",L1807,VLOOKUP(H1807,district_latlong_lookup!$A$1:$F$439,6,FALSE)),0)</f>
        <v>0</v>
      </c>
      <c r="K1807">
        <f>VLOOKUP(E1807&amp;"*",state_latlong_lookup!$A$1:$D$56,3,FALSE)</f>
        <v>40.577300000000001</v>
      </c>
      <c r="L1807">
        <f>VLOOKUP(E1807&amp;"*",state_latlong_lookup!$A$1:$D$56,4,FALSE)</f>
        <v>-77.263999999999996</v>
      </c>
      <c r="M1807">
        <v>100</v>
      </c>
      <c r="N1807" t="str">
        <f t="shared" si="56"/>
        <v>Democrat</v>
      </c>
      <c r="O1807" t="s">
        <v>678</v>
      </c>
      <c r="P1807">
        <v>-0.54700000000000004</v>
      </c>
      <c r="Q1807">
        <v>10000</v>
      </c>
      <c r="R1807" t="s">
        <v>1429</v>
      </c>
    </row>
    <row r="1808" spans="1:18">
      <c r="A1808">
        <v>104</v>
      </c>
      <c r="B1808">
        <f>VLOOKUP(A1808,year_congress_lookup!$A$1:$B$10,2)</f>
        <v>1996</v>
      </c>
      <c r="C1808">
        <v>29559</v>
      </c>
      <c r="D1808" s="1" t="s">
        <v>1788</v>
      </c>
      <c r="E1808" t="s">
        <v>12</v>
      </c>
      <c r="F1808" t="str">
        <f>VLOOKUP(E1808&amp;"*",state_latlong_lookup!$A$1:$D$56,2,FALSE)</f>
        <v>PA</v>
      </c>
      <c r="G1808" t="str">
        <f>VLOOKUP(E1808&amp;"*",state_latlong_lookup!$A$1:$D$56,1,FALSE)</f>
        <v>PENNSYLVANIA</v>
      </c>
      <c r="H1808" t="str">
        <f t="shared" si="57"/>
        <v>104_PA_02</v>
      </c>
      <c r="I1808">
        <f>IF(B1808=2012,IF(D1808="00",K1808,VLOOKUP(H1808,district_latlong_lookup!$A$1:$F$439,5,FALSE)),0)</f>
        <v>0</v>
      </c>
      <c r="J1808">
        <f>IF(B1808=2012,IF(D1808="00",L1808,VLOOKUP(H1808,district_latlong_lookup!$A$1:$F$439,6,FALSE)),0)</f>
        <v>0</v>
      </c>
      <c r="K1808">
        <f>VLOOKUP(E1808&amp;"*",state_latlong_lookup!$A$1:$D$56,3,FALSE)</f>
        <v>40.577300000000001</v>
      </c>
      <c r="L1808">
        <f>VLOOKUP(E1808&amp;"*",state_latlong_lookup!$A$1:$D$56,4,FALSE)</f>
        <v>-77.263999999999996</v>
      </c>
      <c r="M1808">
        <v>100</v>
      </c>
      <c r="N1808" t="str">
        <f t="shared" si="56"/>
        <v>Democrat</v>
      </c>
      <c r="O1808" t="s">
        <v>813</v>
      </c>
      <c r="P1808">
        <v>-0.55100000000000005</v>
      </c>
      <c r="Q1808">
        <v>10000</v>
      </c>
      <c r="R1808" t="s">
        <v>1430</v>
      </c>
    </row>
    <row r="1809" spans="1:18">
      <c r="A1809">
        <v>104</v>
      </c>
      <c r="B1809">
        <f>VLOOKUP(A1809,year_congress_lookup!$A$1:$B$10,2)</f>
        <v>1996</v>
      </c>
      <c r="C1809">
        <v>15008</v>
      </c>
      <c r="D1809" s="1" t="s">
        <v>1789</v>
      </c>
      <c r="E1809" t="s">
        <v>12</v>
      </c>
      <c r="F1809" t="str">
        <f>VLOOKUP(E1809&amp;"*",state_latlong_lookup!$A$1:$D$56,2,FALSE)</f>
        <v>PA</v>
      </c>
      <c r="G1809" t="str">
        <f>VLOOKUP(E1809&amp;"*",state_latlong_lookup!$A$1:$D$56,1,FALSE)</f>
        <v>PENNSYLVANIA</v>
      </c>
      <c r="H1809" t="str">
        <f t="shared" si="57"/>
        <v>104_PA_03</v>
      </c>
      <c r="I1809">
        <f>IF(B1809=2012,IF(D1809="00",K1809,VLOOKUP(H1809,district_latlong_lookup!$A$1:$F$439,5,FALSE)),0)</f>
        <v>0</v>
      </c>
      <c r="J1809">
        <f>IF(B1809=2012,IF(D1809="00",L1809,VLOOKUP(H1809,district_latlong_lookup!$A$1:$F$439,6,FALSE)),0)</f>
        <v>0</v>
      </c>
      <c r="K1809">
        <f>VLOOKUP(E1809&amp;"*",state_latlong_lookup!$A$1:$D$56,3,FALSE)</f>
        <v>40.577300000000001</v>
      </c>
      <c r="L1809">
        <f>VLOOKUP(E1809&amp;"*",state_latlong_lookup!$A$1:$D$56,4,FALSE)</f>
        <v>-77.263999999999996</v>
      </c>
      <c r="M1809">
        <v>100</v>
      </c>
      <c r="N1809" t="str">
        <f t="shared" si="56"/>
        <v>Democrat</v>
      </c>
      <c r="O1809" t="s">
        <v>680</v>
      </c>
      <c r="P1809">
        <v>-0.41299999999999998</v>
      </c>
      <c r="Q1809">
        <v>907000</v>
      </c>
      <c r="R1809" t="s">
        <v>1431</v>
      </c>
    </row>
    <row r="1810" spans="1:18">
      <c r="A1810">
        <v>104</v>
      </c>
      <c r="B1810">
        <f>VLOOKUP(A1810,year_congress_lookup!$A$1:$B$10,2)</f>
        <v>1996</v>
      </c>
      <c r="C1810">
        <v>29395</v>
      </c>
      <c r="D1810" s="1" t="s">
        <v>1790</v>
      </c>
      <c r="E1810" t="s">
        <v>12</v>
      </c>
      <c r="F1810" t="str">
        <f>VLOOKUP(E1810&amp;"*",state_latlong_lookup!$A$1:$D$56,2,FALSE)</f>
        <v>PA</v>
      </c>
      <c r="G1810" t="str">
        <f>VLOOKUP(E1810&amp;"*",state_latlong_lookup!$A$1:$D$56,1,FALSE)</f>
        <v>PENNSYLVANIA</v>
      </c>
      <c r="H1810" t="str">
        <f t="shared" si="57"/>
        <v>104_PA_04</v>
      </c>
      <c r="I1810">
        <f>IF(B1810=2012,IF(D1810="00",K1810,VLOOKUP(H1810,district_latlong_lookup!$A$1:$F$439,5,FALSE)),0)</f>
        <v>0</v>
      </c>
      <c r="J1810">
        <f>IF(B1810=2012,IF(D1810="00",L1810,VLOOKUP(H1810,district_latlong_lookup!$A$1:$F$439,6,FALSE)),0)</f>
        <v>0</v>
      </c>
      <c r="K1810">
        <f>VLOOKUP(E1810&amp;"*",state_latlong_lookup!$A$1:$D$56,3,FALSE)</f>
        <v>40.577300000000001</v>
      </c>
      <c r="L1810">
        <f>VLOOKUP(E1810&amp;"*",state_latlong_lookup!$A$1:$D$56,4,FALSE)</f>
        <v>-77.263999999999996</v>
      </c>
      <c r="M1810">
        <v>100</v>
      </c>
      <c r="N1810" t="str">
        <f t="shared" si="56"/>
        <v>Democrat</v>
      </c>
      <c r="O1810" t="s">
        <v>681</v>
      </c>
      <c r="P1810">
        <v>-0.309</v>
      </c>
      <c r="Q1810">
        <v>10000</v>
      </c>
      <c r="R1810" t="s">
        <v>1432</v>
      </c>
    </row>
    <row r="1811" spans="1:18">
      <c r="A1811">
        <v>104</v>
      </c>
      <c r="B1811">
        <f>VLOOKUP(A1811,year_congress_lookup!$A$1:$B$10,2)</f>
        <v>1996</v>
      </c>
      <c r="C1811">
        <v>14612</v>
      </c>
      <c r="D1811" s="1" t="s">
        <v>1791</v>
      </c>
      <c r="E1811" t="s">
        <v>12</v>
      </c>
      <c r="F1811" t="str">
        <f>VLOOKUP(E1811&amp;"*",state_latlong_lookup!$A$1:$D$56,2,FALSE)</f>
        <v>PA</v>
      </c>
      <c r="G1811" t="str">
        <f>VLOOKUP(E1811&amp;"*",state_latlong_lookup!$A$1:$D$56,1,FALSE)</f>
        <v>PENNSYLVANIA</v>
      </c>
      <c r="H1811" t="str">
        <f t="shared" si="57"/>
        <v>104_PA_05</v>
      </c>
      <c r="I1811">
        <f>IF(B1811=2012,IF(D1811="00",K1811,VLOOKUP(H1811,district_latlong_lookup!$A$1:$F$439,5,FALSE)),0)</f>
        <v>0</v>
      </c>
      <c r="J1811">
        <f>IF(B1811=2012,IF(D1811="00",L1811,VLOOKUP(H1811,district_latlong_lookup!$A$1:$F$439,6,FALSE)),0)</f>
        <v>0</v>
      </c>
      <c r="K1811">
        <f>VLOOKUP(E1811&amp;"*",state_latlong_lookup!$A$1:$D$56,3,FALSE)</f>
        <v>40.577300000000001</v>
      </c>
      <c r="L1811">
        <f>VLOOKUP(E1811&amp;"*",state_latlong_lookup!$A$1:$D$56,4,FALSE)</f>
        <v>-77.263999999999996</v>
      </c>
      <c r="M1811">
        <v>200</v>
      </c>
      <c r="N1811" t="str">
        <f t="shared" si="56"/>
        <v>Republican</v>
      </c>
      <c r="O1811" t="s">
        <v>682</v>
      </c>
      <c r="P1811">
        <v>0.23200000000000001</v>
      </c>
      <c r="Q1811">
        <v>572500</v>
      </c>
      <c r="R1811" t="s">
        <v>1433</v>
      </c>
    </row>
    <row r="1812" spans="1:18">
      <c r="A1812">
        <v>104</v>
      </c>
      <c r="B1812">
        <f>VLOOKUP(A1812,year_congress_lookup!$A$1:$B$10,2)</f>
        <v>1996</v>
      </c>
      <c r="C1812">
        <v>29396</v>
      </c>
      <c r="D1812" s="1" t="s">
        <v>1792</v>
      </c>
      <c r="E1812" t="s">
        <v>12</v>
      </c>
      <c r="F1812" t="str">
        <f>VLOOKUP(E1812&amp;"*",state_latlong_lookup!$A$1:$D$56,2,FALSE)</f>
        <v>PA</v>
      </c>
      <c r="G1812" t="str">
        <f>VLOOKUP(E1812&amp;"*",state_latlong_lookup!$A$1:$D$56,1,FALSE)</f>
        <v>PENNSYLVANIA</v>
      </c>
      <c r="H1812" t="str">
        <f t="shared" si="57"/>
        <v>104_PA_06</v>
      </c>
      <c r="I1812">
        <f>IF(B1812=2012,IF(D1812="00",K1812,VLOOKUP(H1812,district_latlong_lookup!$A$1:$F$439,5,FALSE)),0)</f>
        <v>0</v>
      </c>
      <c r="J1812">
        <f>IF(B1812=2012,IF(D1812="00",L1812,VLOOKUP(H1812,district_latlong_lookup!$A$1:$F$439,6,FALSE)),0)</f>
        <v>0</v>
      </c>
      <c r="K1812">
        <f>VLOOKUP(E1812&amp;"*",state_latlong_lookup!$A$1:$D$56,3,FALSE)</f>
        <v>40.577300000000001</v>
      </c>
      <c r="L1812">
        <f>VLOOKUP(E1812&amp;"*",state_latlong_lookup!$A$1:$D$56,4,FALSE)</f>
        <v>-77.263999999999996</v>
      </c>
      <c r="M1812">
        <v>100</v>
      </c>
      <c r="N1812" t="str">
        <f t="shared" si="56"/>
        <v>Democrat</v>
      </c>
      <c r="O1812" t="s">
        <v>683</v>
      </c>
      <c r="P1812">
        <v>-0.2</v>
      </c>
      <c r="Q1812">
        <v>10000</v>
      </c>
      <c r="R1812" t="s">
        <v>1434</v>
      </c>
    </row>
    <row r="1813" spans="1:18">
      <c r="A1813">
        <v>104</v>
      </c>
      <c r="B1813">
        <f>VLOOKUP(A1813,year_congress_lookup!$A$1:$B$10,2)</f>
        <v>1996</v>
      </c>
      <c r="C1813">
        <v>15447</v>
      </c>
      <c r="D1813" s="1" t="s">
        <v>1793</v>
      </c>
      <c r="E1813" t="s">
        <v>12</v>
      </c>
      <c r="F1813" t="str">
        <f>VLOOKUP(E1813&amp;"*",state_latlong_lookup!$A$1:$D$56,2,FALSE)</f>
        <v>PA</v>
      </c>
      <c r="G1813" t="str">
        <f>VLOOKUP(E1813&amp;"*",state_latlong_lookup!$A$1:$D$56,1,FALSE)</f>
        <v>PENNSYLVANIA</v>
      </c>
      <c r="H1813" t="str">
        <f t="shared" si="57"/>
        <v>104_PA_07</v>
      </c>
      <c r="I1813">
        <f>IF(B1813=2012,IF(D1813="00",K1813,VLOOKUP(H1813,district_latlong_lookup!$A$1:$F$439,5,FALSE)),0)</f>
        <v>0</v>
      </c>
      <c r="J1813">
        <f>IF(B1813=2012,IF(D1813="00",L1813,VLOOKUP(H1813,district_latlong_lookup!$A$1:$F$439,6,FALSE)),0)</f>
        <v>0</v>
      </c>
      <c r="K1813">
        <f>VLOOKUP(E1813&amp;"*",state_latlong_lookup!$A$1:$D$56,3,FALSE)</f>
        <v>40.577300000000001</v>
      </c>
      <c r="L1813">
        <f>VLOOKUP(E1813&amp;"*",state_latlong_lookup!$A$1:$D$56,4,FALSE)</f>
        <v>-77.263999999999996</v>
      </c>
      <c r="M1813">
        <v>200</v>
      </c>
      <c r="N1813" t="str">
        <f t="shared" si="56"/>
        <v>Republican</v>
      </c>
      <c r="O1813" t="s">
        <v>684</v>
      </c>
      <c r="P1813">
        <v>0.25800000000000001</v>
      </c>
      <c r="Q1813">
        <v>10000</v>
      </c>
      <c r="R1813" t="s">
        <v>1435</v>
      </c>
    </row>
    <row r="1814" spans="1:18">
      <c r="A1814">
        <v>104</v>
      </c>
      <c r="B1814">
        <f>VLOOKUP(A1814,year_congress_lookup!$A$1:$B$10,2)</f>
        <v>1996</v>
      </c>
      <c r="C1814">
        <v>29397</v>
      </c>
      <c r="D1814" s="1" t="s">
        <v>1795</v>
      </c>
      <c r="E1814" t="s">
        <v>12</v>
      </c>
      <c r="F1814" t="str">
        <f>VLOOKUP(E1814&amp;"*",state_latlong_lookup!$A$1:$D$56,2,FALSE)</f>
        <v>PA</v>
      </c>
      <c r="G1814" t="str">
        <f>VLOOKUP(E1814&amp;"*",state_latlong_lookup!$A$1:$D$56,1,FALSE)</f>
        <v>PENNSYLVANIA</v>
      </c>
      <c r="H1814" t="str">
        <f t="shared" si="57"/>
        <v>104_PA_08</v>
      </c>
      <c r="I1814">
        <f>IF(B1814=2012,IF(D1814="00",K1814,VLOOKUP(H1814,district_latlong_lookup!$A$1:$F$439,5,FALSE)),0)</f>
        <v>0</v>
      </c>
      <c r="J1814">
        <f>IF(B1814=2012,IF(D1814="00",L1814,VLOOKUP(H1814,district_latlong_lookup!$A$1:$F$439,6,FALSE)),0)</f>
        <v>0</v>
      </c>
      <c r="K1814">
        <f>VLOOKUP(E1814&amp;"*",state_latlong_lookup!$A$1:$D$56,3,FALSE)</f>
        <v>40.577300000000001</v>
      </c>
      <c r="L1814">
        <f>VLOOKUP(E1814&amp;"*",state_latlong_lookup!$A$1:$D$56,4,FALSE)</f>
        <v>-77.263999999999996</v>
      </c>
      <c r="M1814">
        <v>200</v>
      </c>
      <c r="N1814" t="str">
        <f t="shared" si="56"/>
        <v>Republican</v>
      </c>
      <c r="O1814" t="s">
        <v>685</v>
      </c>
      <c r="P1814">
        <v>0.23300000000000001</v>
      </c>
      <c r="Q1814">
        <v>5281500</v>
      </c>
      <c r="R1814" t="s">
        <v>1436</v>
      </c>
    </row>
    <row r="1815" spans="1:18">
      <c r="A1815">
        <v>104</v>
      </c>
      <c r="B1815">
        <f>VLOOKUP(A1815,year_congress_lookup!$A$1:$B$10,2)</f>
        <v>1996</v>
      </c>
      <c r="C1815">
        <v>14052</v>
      </c>
      <c r="D1815" s="1" t="s">
        <v>1796</v>
      </c>
      <c r="E1815" t="s">
        <v>12</v>
      </c>
      <c r="F1815" t="str">
        <f>VLOOKUP(E1815&amp;"*",state_latlong_lookup!$A$1:$D$56,2,FALSE)</f>
        <v>PA</v>
      </c>
      <c r="G1815" t="str">
        <f>VLOOKUP(E1815&amp;"*",state_latlong_lookup!$A$1:$D$56,1,FALSE)</f>
        <v>PENNSYLVANIA</v>
      </c>
      <c r="H1815" t="str">
        <f t="shared" si="57"/>
        <v>104_PA_09</v>
      </c>
      <c r="I1815">
        <f>IF(B1815=2012,IF(D1815="00",K1815,VLOOKUP(H1815,district_latlong_lookup!$A$1:$F$439,5,FALSE)),0)</f>
        <v>0</v>
      </c>
      <c r="J1815">
        <f>IF(B1815=2012,IF(D1815="00",L1815,VLOOKUP(H1815,district_latlong_lookup!$A$1:$F$439,6,FALSE)),0)</f>
        <v>0</v>
      </c>
      <c r="K1815">
        <f>VLOOKUP(E1815&amp;"*",state_latlong_lookup!$A$1:$D$56,3,FALSE)</f>
        <v>40.577300000000001</v>
      </c>
      <c r="L1815">
        <f>VLOOKUP(E1815&amp;"*",state_latlong_lookup!$A$1:$D$56,4,FALSE)</f>
        <v>-77.263999999999996</v>
      </c>
      <c r="M1815">
        <v>200</v>
      </c>
      <c r="N1815" t="str">
        <f t="shared" si="56"/>
        <v>Republican</v>
      </c>
      <c r="O1815" t="s">
        <v>686</v>
      </c>
      <c r="P1815">
        <v>0.41199999999999998</v>
      </c>
      <c r="Q1815">
        <v>1203000</v>
      </c>
      <c r="R1815" t="s">
        <v>1437</v>
      </c>
    </row>
    <row r="1816" spans="1:18">
      <c r="A1816">
        <v>104</v>
      </c>
      <c r="B1816">
        <f>VLOOKUP(A1816,year_congress_lookup!$A$1:$B$10,2)</f>
        <v>1996</v>
      </c>
      <c r="C1816">
        <v>10607</v>
      </c>
      <c r="D1816" s="1" t="s">
        <v>1797</v>
      </c>
      <c r="E1816" t="s">
        <v>12</v>
      </c>
      <c r="F1816" t="str">
        <f>VLOOKUP(E1816&amp;"*",state_latlong_lookup!$A$1:$D$56,2,FALSE)</f>
        <v>PA</v>
      </c>
      <c r="G1816" t="str">
        <f>VLOOKUP(E1816&amp;"*",state_latlong_lookup!$A$1:$D$56,1,FALSE)</f>
        <v>PENNSYLVANIA</v>
      </c>
      <c r="H1816" t="str">
        <f t="shared" si="57"/>
        <v>104_PA_10</v>
      </c>
      <c r="I1816">
        <f>IF(B1816=2012,IF(D1816="00",K1816,VLOOKUP(H1816,district_latlong_lookup!$A$1:$F$439,5,FALSE)),0)</f>
        <v>0</v>
      </c>
      <c r="J1816">
        <f>IF(B1816=2012,IF(D1816="00",L1816,VLOOKUP(H1816,district_latlong_lookup!$A$1:$F$439,6,FALSE)),0)</f>
        <v>0</v>
      </c>
      <c r="K1816">
        <f>VLOOKUP(E1816&amp;"*",state_latlong_lookup!$A$1:$D$56,3,FALSE)</f>
        <v>40.577300000000001</v>
      </c>
      <c r="L1816">
        <f>VLOOKUP(E1816&amp;"*",state_latlong_lookup!$A$1:$D$56,4,FALSE)</f>
        <v>-77.263999999999996</v>
      </c>
      <c r="M1816">
        <v>200</v>
      </c>
      <c r="N1816" t="str">
        <f t="shared" si="56"/>
        <v>Republican</v>
      </c>
      <c r="O1816" t="s">
        <v>687</v>
      </c>
      <c r="P1816">
        <v>0.185</v>
      </c>
      <c r="Q1816">
        <v>10000</v>
      </c>
      <c r="R1816" t="s">
        <v>1438</v>
      </c>
    </row>
    <row r="1817" spans="1:18">
      <c r="A1817">
        <v>104</v>
      </c>
      <c r="B1817">
        <f>VLOOKUP(A1817,year_congress_lookup!$A$1:$B$10,2)</f>
        <v>1996</v>
      </c>
      <c r="C1817">
        <v>15104</v>
      </c>
      <c r="D1817" s="1" t="s">
        <v>1798</v>
      </c>
      <c r="E1817" t="s">
        <v>12</v>
      </c>
      <c r="F1817" t="str">
        <f>VLOOKUP(E1817&amp;"*",state_latlong_lookup!$A$1:$D$56,2,FALSE)</f>
        <v>PA</v>
      </c>
      <c r="G1817" t="str">
        <f>VLOOKUP(E1817&amp;"*",state_latlong_lookup!$A$1:$D$56,1,FALSE)</f>
        <v>PENNSYLVANIA</v>
      </c>
      <c r="H1817" t="str">
        <f t="shared" si="57"/>
        <v>104_PA_11</v>
      </c>
      <c r="I1817">
        <f>IF(B1817=2012,IF(D1817="00",K1817,VLOOKUP(H1817,district_latlong_lookup!$A$1:$F$439,5,FALSE)),0)</f>
        <v>0</v>
      </c>
      <c r="J1817">
        <f>IF(B1817=2012,IF(D1817="00",L1817,VLOOKUP(H1817,district_latlong_lookup!$A$1:$F$439,6,FALSE)),0)</f>
        <v>0</v>
      </c>
      <c r="K1817">
        <f>VLOOKUP(E1817&amp;"*",state_latlong_lookup!$A$1:$D$56,3,FALSE)</f>
        <v>40.577300000000001</v>
      </c>
      <c r="L1817">
        <f>VLOOKUP(E1817&amp;"*",state_latlong_lookup!$A$1:$D$56,4,FALSE)</f>
        <v>-77.263999999999996</v>
      </c>
      <c r="M1817">
        <v>100</v>
      </c>
      <c r="N1817" t="str">
        <f t="shared" si="56"/>
        <v>Democrat</v>
      </c>
      <c r="O1817" t="s">
        <v>688</v>
      </c>
      <c r="P1817">
        <v>-0.30399999999999999</v>
      </c>
      <c r="Q1817">
        <v>409000</v>
      </c>
      <c r="R1817" t="s">
        <v>1439</v>
      </c>
    </row>
    <row r="1818" spans="1:18">
      <c r="A1818">
        <v>104</v>
      </c>
      <c r="B1818">
        <f>VLOOKUP(A1818,year_congress_lookup!$A$1:$B$10,2)</f>
        <v>1996</v>
      </c>
      <c r="C1818">
        <v>14072</v>
      </c>
      <c r="D1818" s="1" t="s">
        <v>1799</v>
      </c>
      <c r="E1818" t="s">
        <v>12</v>
      </c>
      <c r="F1818" t="str">
        <f>VLOOKUP(E1818&amp;"*",state_latlong_lookup!$A$1:$D$56,2,FALSE)</f>
        <v>PA</v>
      </c>
      <c r="G1818" t="str">
        <f>VLOOKUP(E1818&amp;"*",state_latlong_lookup!$A$1:$D$56,1,FALSE)</f>
        <v>PENNSYLVANIA</v>
      </c>
      <c r="H1818" t="str">
        <f t="shared" si="57"/>
        <v>104_PA_12</v>
      </c>
      <c r="I1818">
        <f>IF(B1818=2012,IF(D1818="00",K1818,VLOOKUP(H1818,district_latlong_lookup!$A$1:$F$439,5,FALSE)),0)</f>
        <v>0</v>
      </c>
      <c r="J1818">
        <f>IF(B1818=2012,IF(D1818="00",L1818,VLOOKUP(H1818,district_latlong_lookup!$A$1:$F$439,6,FALSE)),0)</f>
        <v>0</v>
      </c>
      <c r="K1818">
        <f>VLOOKUP(E1818&amp;"*",state_latlong_lookup!$A$1:$D$56,3,FALSE)</f>
        <v>40.577300000000001</v>
      </c>
      <c r="L1818">
        <f>VLOOKUP(E1818&amp;"*",state_latlong_lookup!$A$1:$D$56,4,FALSE)</f>
        <v>-77.263999999999996</v>
      </c>
      <c r="M1818">
        <v>100</v>
      </c>
      <c r="N1818" t="str">
        <f t="shared" si="56"/>
        <v>Democrat</v>
      </c>
      <c r="O1818" t="s">
        <v>689</v>
      </c>
      <c r="P1818">
        <v>-0.24399999999999999</v>
      </c>
      <c r="Q1818">
        <v>10000</v>
      </c>
      <c r="R1818" t="s">
        <v>1440</v>
      </c>
    </row>
    <row r="1819" spans="1:18">
      <c r="A1819">
        <v>104</v>
      </c>
      <c r="B1819">
        <f>VLOOKUP(A1819,year_congress_lookup!$A$1:$B$10,2)</f>
        <v>1996</v>
      </c>
      <c r="C1819">
        <v>29560</v>
      </c>
      <c r="D1819" s="1" t="s">
        <v>1800</v>
      </c>
      <c r="E1819" t="s">
        <v>12</v>
      </c>
      <c r="F1819" t="str">
        <f>VLOOKUP(E1819&amp;"*",state_latlong_lookup!$A$1:$D$56,2,FALSE)</f>
        <v>PA</v>
      </c>
      <c r="G1819" t="str">
        <f>VLOOKUP(E1819&amp;"*",state_latlong_lookup!$A$1:$D$56,1,FALSE)</f>
        <v>PENNSYLVANIA</v>
      </c>
      <c r="H1819" t="str">
        <f t="shared" si="57"/>
        <v>104_PA_13</v>
      </c>
      <c r="I1819">
        <f>IF(B1819=2012,IF(D1819="00",K1819,VLOOKUP(H1819,district_latlong_lookup!$A$1:$F$439,5,FALSE)),0)</f>
        <v>0</v>
      </c>
      <c r="J1819">
        <f>IF(B1819=2012,IF(D1819="00",L1819,VLOOKUP(H1819,district_latlong_lookup!$A$1:$F$439,6,FALSE)),0)</f>
        <v>0</v>
      </c>
      <c r="K1819">
        <f>VLOOKUP(E1819&amp;"*",state_latlong_lookup!$A$1:$D$56,3,FALSE)</f>
        <v>40.577300000000001</v>
      </c>
      <c r="L1819">
        <f>VLOOKUP(E1819&amp;"*",state_latlong_lookup!$A$1:$D$56,4,FALSE)</f>
        <v>-77.263999999999996</v>
      </c>
      <c r="M1819">
        <v>200</v>
      </c>
      <c r="N1819" t="str">
        <f t="shared" si="56"/>
        <v>Republican</v>
      </c>
      <c r="O1819" t="s">
        <v>814</v>
      </c>
      <c r="P1819">
        <v>0.31</v>
      </c>
      <c r="Q1819">
        <v>561000</v>
      </c>
      <c r="R1819" t="s">
        <v>1441</v>
      </c>
    </row>
    <row r="1820" spans="1:18">
      <c r="A1820">
        <v>104</v>
      </c>
      <c r="B1820">
        <f>VLOOKUP(A1820,year_congress_lookup!$A$1:$B$10,2)</f>
        <v>1996</v>
      </c>
      <c r="C1820">
        <v>14808</v>
      </c>
      <c r="D1820" s="1" t="s">
        <v>1801</v>
      </c>
      <c r="E1820" t="s">
        <v>12</v>
      </c>
      <c r="F1820" t="str">
        <f>VLOOKUP(E1820&amp;"*",state_latlong_lookup!$A$1:$D$56,2,FALSE)</f>
        <v>PA</v>
      </c>
      <c r="G1820" t="str">
        <f>VLOOKUP(E1820&amp;"*",state_latlong_lookup!$A$1:$D$56,1,FALSE)</f>
        <v>PENNSYLVANIA</v>
      </c>
      <c r="H1820" t="str">
        <f t="shared" si="57"/>
        <v>104_PA_14</v>
      </c>
      <c r="I1820">
        <f>IF(B1820=2012,IF(D1820="00",K1820,VLOOKUP(H1820,district_latlong_lookup!$A$1:$F$439,5,FALSE)),0)</f>
        <v>0</v>
      </c>
      <c r="J1820">
        <f>IF(B1820=2012,IF(D1820="00",L1820,VLOOKUP(H1820,district_latlong_lookup!$A$1:$F$439,6,FALSE)),0)</f>
        <v>0</v>
      </c>
      <c r="K1820">
        <f>VLOOKUP(E1820&amp;"*",state_latlong_lookup!$A$1:$D$56,3,FALSE)</f>
        <v>40.577300000000001</v>
      </c>
      <c r="L1820">
        <f>VLOOKUP(E1820&amp;"*",state_latlong_lookup!$A$1:$D$56,4,FALSE)</f>
        <v>-77.263999999999996</v>
      </c>
      <c r="M1820">
        <v>100</v>
      </c>
      <c r="N1820" t="str">
        <f t="shared" si="56"/>
        <v>Democrat</v>
      </c>
      <c r="O1820" t="s">
        <v>691</v>
      </c>
      <c r="P1820">
        <v>-0.48899999999999999</v>
      </c>
      <c r="Q1820">
        <v>421500</v>
      </c>
      <c r="R1820" t="s">
        <v>1442</v>
      </c>
    </row>
    <row r="1821" spans="1:18">
      <c r="A1821">
        <v>104</v>
      </c>
      <c r="B1821">
        <f>VLOOKUP(A1821,year_congress_lookup!$A$1:$B$10,2)</f>
        <v>1996</v>
      </c>
      <c r="C1821">
        <v>29399</v>
      </c>
      <c r="D1821" s="1" t="s">
        <v>1802</v>
      </c>
      <c r="E1821" t="s">
        <v>12</v>
      </c>
      <c r="F1821" t="str">
        <f>VLOOKUP(E1821&amp;"*",state_latlong_lookup!$A$1:$D$56,2,FALSE)</f>
        <v>PA</v>
      </c>
      <c r="G1821" t="str">
        <f>VLOOKUP(E1821&amp;"*",state_latlong_lookup!$A$1:$D$56,1,FALSE)</f>
        <v>PENNSYLVANIA</v>
      </c>
      <c r="H1821" t="str">
        <f t="shared" si="57"/>
        <v>104_PA_15</v>
      </c>
      <c r="I1821">
        <f>IF(B1821=2012,IF(D1821="00",K1821,VLOOKUP(H1821,district_latlong_lookup!$A$1:$F$439,5,FALSE)),0)</f>
        <v>0</v>
      </c>
      <c r="J1821">
        <f>IF(B1821=2012,IF(D1821="00",L1821,VLOOKUP(H1821,district_latlong_lookup!$A$1:$F$439,6,FALSE)),0)</f>
        <v>0</v>
      </c>
      <c r="K1821">
        <f>VLOOKUP(E1821&amp;"*",state_latlong_lookup!$A$1:$D$56,3,FALSE)</f>
        <v>40.577300000000001</v>
      </c>
      <c r="L1821">
        <f>VLOOKUP(E1821&amp;"*",state_latlong_lookup!$A$1:$D$56,4,FALSE)</f>
        <v>-77.263999999999996</v>
      </c>
      <c r="M1821">
        <v>100</v>
      </c>
      <c r="N1821" t="str">
        <f t="shared" si="56"/>
        <v>Democrat</v>
      </c>
      <c r="O1821" t="s">
        <v>692</v>
      </c>
      <c r="P1821">
        <v>-0.23599999999999999</v>
      </c>
      <c r="Q1821">
        <v>10000</v>
      </c>
      <c r="R1821" t="s">
        <v>1443</v>
      </c>
    </row>
    <row r="1822" spans="1:18">
      <c r="A1822">
        <v>104</v>
      </c>
      <c r="B1822">
        <f>VLOOKUP(A1822,year_congress_lookup!$A$1:$B$10,2)</f>
        <v>1996</v>
      </c>
      <c r="C1822">
        <v>14461</v>
      </c>
      <c r="D1822" s="1" t="s">
        <v>1803</v>
      </c>
      <c r="E1822" t="s">
        <v>12</v>
      </c>
      <c r="F1822" t="str">
        <f>VLOOKUP(E1822&amp;"*",state_latlong_lookup!$A$1:$D$56,2,FALSE)</f>
        <v>PA</v>
      </c>
      <c r="G1822" t="str">
        <f>VLOOKUP(E1822&amp;"*",state_latlong_lookup!$A$1:$D$56,1,FALSE)</f>
        <v>PENNSYLVANIA</v>
      </c>
      <c r="H1822" t="str">
        <f t="shared" si="57"/>
        <v>104_PA_16</v>
      </c>
      <c r="I1822">
        <f>IF(B1822=2012,IF(D1822="00",K1822,VLOOKUP(H1822,district_latlong_lookup!$A$1:$F$439,5,FALSE)),0)</f>
        <v>0</v>
      </c>
      <c r="J1822">
        <f>IF(B1822=2012,IF(D1822="00",L1822,VLOOKUP(H1822,district_latlong_lookup!$A$1:$F$439,6,FALSE)),0)</f>
        <v>0</v>
      </c>
      <c r="K1822">
        <f>VLOOKUP(E1822&amp;"*",state_latlong_lookup!$A$1:$D$56,3,FALSE)</f>
        <v>40.577300000000001</v>
      </c>
      <c r="L1822">
        <f>VLOOKUP(E1822&amp;"*",state_latlong_lookup!$A$1:$D$56,4,FALSE)</f>
        <v>-77.263999999999996</v>
      </c>
      <c r="M1822">
        <v>200</v>
      </c>
      <c r="N1822" t="str">
        <f t="shared" si="56"/>
        <v>Republican</v>
      </c>
      <c r="O1822" t="s">
        <v>18</v>
      </c>
      <c r="P1822">
        <v>0.65800000000000003</v>
      </c>
      <c r="Q1822">
        <v>10000</v>
      </c>
      <c r="R1822" t="s">
        <v>1444</v>
      </c>
    </row>
    <row r="1823" spans="1:18">
      <c r="A1823">
        <v>104</v>
      </c>
      <c r="B1823">
        <f>VLOOKUP(A1823,year_congress_lookup!$A$1:$B$10,2)</f>
        <v>1996</v>
      </c>
      <c r="C1823">
        <v>15026</v>
      </c>
      <c r="D1823" s="1" t="s">
        <v>1804</v>
      </c>
      <c r="E1823" t="s">
        <v>12</v>
      </c>
      <c r="F1823" t="str">
        <f>VLOOKUP(E1823&amp;"*",state_latlong_lookup!$A$1:$D$56,2,FALSE)</f>
        <v>PA</v>
      </c>
      <c r="G1823" t="str">
        <f>VLOOKUP(E1823&amp;"*",state_latlong_lookup!$A$1:$D$56,1,FALSE)</f>
        <v>PENNSYLVANIA</v>
      </c>
      <c r="H1823" t="str">
        <f t="shared" si="57"/>
        <v>104_PA_17</v>
      </c>
      <c r="I1823">
        <f>IF(B1823=2012,IF(D1823="00",K1823,VLOOKUP(H1823,district_latlong_lookup!$A$1:$F$439,5,FALSE)),0)</f>
        <v>0</v>
      </c>
      <c r="J1823">
        <f>IF(B1823=2012,IF(D1823="00",L1823,VLOOKUP(H1823,district_latlong_lookup!$A$1:$F$439,6,FALSE)),0)</f>
        <v>0</v>
      </c>
      <c r="K1823">
        <f>VLOOKUP(E1823&amp;"*",state_latlong_lookup!$A$1:$D$56,3,FALSE)</f>
        <v>40.577300000000001</v>
      </c>
      <c r="L1823">
        <f>VLOOKUP(E1823&amp;"*",state_latlong_lookup!$A$1:$D$56,4,FALSE)</f>
        <v>-77.263999999999996</v>
      </c>
      <c r="M1823">
        <v>200</v>
      </c>
      <c r="N1823" t="str">
        <f t="shared" si="56"/>
        <v>Republican</v>
      </c>
      <c r="O1823" t="s">
        <v>693</v>
      </c>
      <c r="P1823">
        <v>0.45200000000000001</v>
      </c>
      <c r="Q1823">
        <v>376000</v>
      </c>
    </row>
    <row r="1824" spans="1:18">
      <c r="A1824">
        <v>104</v>
      </c>
      <c r="B1824">
        <f>VLOOKUP(A1824,year_congress_lookup!$A$1:$B$10,2)</f>
        <v>1996</v>
      </c>
      <c r="C1824">
        <v>29561</v>
      </c>
      <c r="D1824" s="1" t="s">
        <v>1805</v>
      </c>
      <c r="E1824" t="s">
        <v>12</v>
      </c>
      <c r="F1824" t="str">
        <f>VLOOKUP(E1824&amp;"*",state_latlong_lookup!$A$1:$D$56,2,FALSE)</f>
        <v>PA</v>
      </c>
      <c r="G1824" t="str">
        <f>VLOOKUP(E1824&amp;"*",state_latlong_lookup!$A$1:$D$56,1,FALSE)</f>
        <v>PENNSYLVANIA</v>
      </c>
      <c r="H1824" t="str">
        <f t="shared" si="57"/>
        <v>104_PA_18</v>
      </c>
      <c r="I1824">
        <f>IF(B1824=2012,IF(D1824="00",K1824,VLOOKUP(H1824,district_latlong_lookup!$A$1:$F$439,5,FALSE)),0)</f>
        <v>0</v>
      </c>
      <c r="J1824">
        <f>IF(B1824=2012,IF(D1824="00",L1824,VLOOKUP(H1824,district_latlong_lookup!$A$1:$F$439,6,FALSE)),0)</f>
        <v>0</v>
      </c>
      <c r="K1824">
        <f>VLOOKUP(E1824&amp;"*",state_latlong_lookup!$A$1:$D$56,3,FALSE)</f>
        <v>40.577300000000001</v>
      </c>
      <c r="L1824">
        <f>VLOOKUP(E1824&amp;"*",state_latlong_lookup!$A$1:$D$56,4,FALSE)</f>
        <v>-77.263999999999996</v>
      </c>
      <c r="M1824">
        <v>100</v>
      </c>
      <c r="N1824" t="str">
        <f t="shared" si="56"/>
        <v>Democrat</v>
      </c>
      <c r="O1824" t="s">
        <v>815</v>
      </c>
      <c r="P1824">
        <v>-0.19700000000000001</v>
      </c>
      <c r="Q1824">
        <v>347000</v>
      </c>
      <c r="R1824" t="s">
        <v>1445</v>
      </c>
    </row>
    <row r="1825" spans="1:18">
      <c r="A1825">
        <v>104</v>
      </c>
      <c r="B1825">
        <f>VLOOKUP(A1825,year_congress_lookup!$A$1:$B$10,2)</f>
        <v>1996</v>
      </c>
      <c r="C1825">
        <v>14288</v>
      </c>
      <c r="D1825" s="1" t="s">
        <v>1806</v>
      </c>
      <c r="E1825" t="s">
        <v>12</v>
      </c>
      <c r="F1825" t="str">
        <f>VLOOKUP(E1825&amp;"*",state_latlong_lookup!$A$1:$D$56,2,FALSE)</f>
        <v>PA</v>
      </c>
      <c r="G1825" t="str">
        <f>VLOOKUP(E1825&amp;"*",state_latlong_lookup!$A$1:$D$56,1,FALSE)</f>
        <v>PENNSYLVANIA</v>
      </c>
      <c r="H1825" t="str">
        <f t="shared" si="57"/>
        <v>104_PA_19</v>
      </c>
      <c r="I1825">
        <f>IF(B1825=2012,IF(D1825="00",K1825,VLOOKUP(H1825,district_latlong_lookup!$A$1:$F$439,5,FALSE)),0)</f>
        <v>0</v>
      </c>
      <c r="J1825">
        <f>IF(B1825=2012,IF(D1825="00",L1825,VLOOKUP(H1825,district_latlong_lookup!$A$1:$F$439,6,FALSE)),0)</f>
        <v>0</v>
      </c>
      <c r="K1825">
        <f>VLOOKUP(E1825&amp;"*",state_latlong_lookup!$A$1:$D$56,3,FALSE)</f>
        <v>40.577300000000001</v>
      </c>
      <c r="L1825">
        <f>VLOOKUP(E1825&amp;"*",state_latlong_lookup!$A$1:$D$56,4,FALSE)</f>
        <v>-77.263999999999996</v>
      </c>
      <c r="M1825">
        <v>200</v>
      </c>
      <c r="N1825" t="str">
        <f t="shared" si="56"/>
        <v>Republican</v>
      </c>
      <c r="O1825" t="s">
        <v>694</v>
      </c>
      <c r="P1825">
        <v>0.35399999999999998</v>
      </c>
      <c r="Q1825">
        <v>10000</v>
      </c>
    </row>
    <row r="1826" spans="1:18">
      <c r="A1826">
        <v>104</v>
      </c>
      <c r="B1826">
        <f>VLOOKUP(A1826,year_congress_lookup!$A$1:$B$10,2)</f>
        <v>1996</v>
      </c>
      <c r="C1826">
        <v>29562</v>
      </c>
      <c r="D1826" s="1" t="s">
        <v>1807</v>
      </c>
      <c r="E1826" t="s">
        <v>12</v>
      </c>
      <c r="F1826" t="str">
        <f>VLOOKUP(E1826&amp;"*",state_latlong_lookup!$A$1:$D$56,2,FALSE)</f>
        <v>PA</v>
      </c>
      <c r="G1826" t="str">
        <f>VLOOKUP(E1826&amp;"*",state_latlong_lookup!$A$1:$D$56,1,FALSE)</f>
        <v>PENNSYLVANIA</v>
      </c>
      <c r="H1826" t="str">
        <f t="shared" si="57"/>
        <v>104_PA_20</v>
      </c>
      <c r="I1826">
        <f>IF(B1826=2012,IF(D1826="00",K1826,VLOOKUP(H1826,district_latlong_lookup!$A$1:$F$439,5,FALSE)),0)</f>
        <v>0</v>
      </c>
      <c r="J1826">
        <f>IF(B1826=2012,IF(D1826="00",L1826,VLOOKUP(H1826,district_latlong_lookup!$A$1:$F$439,6,FALSE)),0)</f>
        <v>0</v>
      </c>
      <c r="K1826">
        <f>VLOOKUP(E1826&amp;"*",state_latlong_lookup!$A$1:$D$56,3,FALSE)</f>
        <v>40.577300000000001</v>
      </c>
      <c r="L1826">
        <f>VLOOKUP(E1826&amp;"*",state_latlong_lookup!$A$1:$D$56,4,FALSE)</f>
        <v>-77.263999999999996</v>
      </c>
      <c r="M1826">
        <v>100</v>
      </c>
      <c r="N1826" t="str">
        <f t="shared" si="56"/>
        <v>Democrat</v>
      </c>
      <c r="O1826" t="s">
        <v>816</v>
      </c>
      <c r="P1826">
        <v>-0.25600000000000001</v>
      </c>
      <c r="Q1826">
        <v>10000</v>
      </c>
      <c r="R1826" t="s">
        <v>1446</v>
      </c>
    </row>
    <row r="1827" spans="1:18">
      <c r="A1827">
        <v>104</v>
      </c>
      <c r="B1827">
        <f>VLOOKUP(A1827,year_congress_lookup!$A$1:$B$10,2)</f>
        <v>1996</v>
      </c>
      <c r="C1827">
        <v>29563</v>
      </c>
      <c r="D1827" s="1" t="s">
        <v>1808</v>
      </c>
      <c r="E1827" t="s">
        <v>12</v>
      </c>
      <c r="F1827" t="str">
        <f>VLOOKUP(E1827&amp;"*",state_latlong_lookup!$A$1:$D$56,2,FALSE)</f>
        <v>PA</v>
      </c>
      <c r="G1827" t="str">
        <f>VLOOKUP(E1827&amp;"*",state_latlong_lookup!$A$1:$D$56,1,FALSE)</f>
        <v>PENNSYLVANIA</v>
      </c>
      <c r="H1827" t="str">
        <f t="shared" si="57"/>
        <v>104_PA_21</v>
      </c>
      <c r="I1827">
        <f>IF(B1827=2012,IF(D1827="00",K1827,VLOOKUP(H1827,district_latlong_lookup!$A$1:$F$439,5,FALSE)),0)</f>
        <v>0</v>
      </c>
      <c r="J1827">
        <f>IF(B1827=2012,IF(D1827="00",L1827,VLOOKUP(H1827,district_latlong_lookup!$A$1:$F$439,6,FALSE)),0)</f>
        <v>0</v>
      </c>
      <c r="K1827">
        <f>VLOOKUP(E1827&amp;"*",state_latlong_lookup!$A$1:$D$56,3,FALSE)</f>
        <v>40.577300000000001</v>
      </c>
      <c r="L1827">
        <f>VLOOKUP(E1827&amp;"*",state_latlong_lookup!$A$1:$D$56,4,FALSE)</f>
        <v>-77.263999999999996</v>
      </c>
      <c r="M1827">
        <v>200</v>
      </c>
      <c r="N1827" t="str">
        <f t="shared" si="56"/>
        <v>Republican</v>
      </c>
      <c r="O1827" t="s">
        <v>674</v>
      </c>
      <c r="P1827">
        <v>0.441</v>
      </c>
      <c r="Q1827">
        <v>621000</v>
      </c>
      <c r="R1827" t="s">
        <v>1447</v>
      </c>
    </row>
    <row r="1828" spans="1:18">
      <c r="A1828">
        <v>104</v>
      </c>
      <c r="B1828">
        <f>VLOOKUP(A1828,year_congress_lookup!$A$1:$B$10,2)</f>
        <v>1996</v>
      </c>
      <c r="C1828">
        <v>29564</v>
      </c>
      <c r="D1828" s="1" t="s">
        <v>1787</v>
      </c>
      <c r="E1828" t="s">
        <v>13</v>
      </c>
      <c r="F1828" t="str">
        <f>VLOOKUP(E1828&amp;"*",state_latlong_lookup!$A$1:$D$56,2,FALSE)</f>
        <v>RI</v>
      </c>
      <c r="G1828" t="str">
        <f>VLOOKUP(E1828&amp;"*",state_latlong_lookup!$A$1:$D$56,1,FALSE)</f>
        <v>RHODE ISLAND</v>
      </c>
      <c r="H1828" t="str">
        <f t="shared" si="57"/>
        <v>104_RI_01</v>
      </c>
      <c r="I1828">
        <f>IF(B1828=2012,IF(D1828="00",K1828,VLOOKUP(H1828,district_latlong_lookup!$A$1:$F$439,5,FALSE)),0)</f>
        <v>0</v>
      </c>
      <c r="J1828">
        <f>IF(B1828=2012,IF(D1828="00",L1828,VLOOKUP(H1828,district_latlong_lookup!$A$1:$F$439,6,FALSE)),0)</f>
        <v>0</v>
      </c>
      <c r="K1828">
        <f>VLOOKUP(E1828&amp;"*",state_latlong_lookup!$A$1:$D$56,3,FALSE)</f>
        <v>41.677199999999999</v>
      </c>
      <c r="L1828">
        <f>VLOOKUP(E1828&amp;"*",state_latlong_lookup!$A$1:$D$56,4,FALSE)</f>
        <v>-71.510099999999994</v>
      </c>
      <c r="M1828">
        <v>100</v>
      </c>
      <c r="N1828" t="str">
        <f t="shared" si="56"/>
        <v>Democrat</v>
      </c>
      <c r="O1828" t="s">
        <v>97</v>
      </c>
      <c r="P1828">
        <v>-0.40899999999999997</v>
      </c>
      <c r="Q1828">
        <v>1044000</v>
      </c>
      <c r="R1828" t="s">
        <v>1448</v>
      </c>
    </row>
    <row r="1829" spans="1:18">
      <c r="A1829">
        <v>104</v>
      </c>
      <c r="B1829">
        <f>VLOOKUP(A1829,year_congress_lookup!$A$1:$B$10,2)</f>
        <v>1996</v>
      </c>
      <c r="C1829">
        <v>29142</v>
      </c>
      <c r="D1829" s="1" t="s">
        <v>1788</v>
      </c>
      <c r="E1829" t="s">
        <v>13</v>
      </c>
      <c r="F1829" t="str">
        <f>VLOOKUP(E1829&amp;"*",state_latlong_lookup!$A$1:$D$56,2,FALSE)</f>
        <v>RI</v>
      </c>
      <c r="G1829" t="str">
        <f>VLOOKUP(E1829&amp;"*",state_latlong_lookup!$A$1:$D$56,1,FALSE)</f>
        <v>RHODE ISLAND</v>
      </c>
      <c r="H1829" t="str">
        <f t="shared" si="57"/>
        <v>104_RI_02</v>
      </c>
      <c r="I1829">
        <f>IF(B1829=2012,IF(D1829="00",K1829,VLOOKUP(H1829,district_latlong_lookup!$A$1:$F$439,5,FALSE)),0)</f>
        <v>0</v>
      </c>
      <c r="J1829">
        <f>IF(B1829=2012,IF(D1829="00",L1829,VLOOKUP(H1829,district_latlong_lookup!$A$1:$F$439,6,FALSE)),0)</f>
        <v>0</v>
      </c>
      <c r="K1829">
        <f>VLOOKUP(E1829&amp;"*",state_latlong_lookup!$A$1:$D$56,3,FALSE)</f>
        <v>41.677199999999999</v>
      </c>
      <c r="L1829">
        <f>VLOOKUP(E1829&amp;"*",state_latlong_lookup!$A$1:$D$56,4,FALSE)</f>
        <v>-71.510099999999994</v>
      </c>
      <c r="M1829">
        <v>100</v>
      </c>
      <c r="N1829" t="str">
        <f t="shared" si="56"/>
        <v>Democrat</v>
      </c>
      <c r="O1829" t="s">
        <v>159</v>
      </c>
      <c r="P1829">
        <v>-0.35299999999999998</v>
      </c>
      <c r="Q1829">
        <v>10000</v>
      </c>
      <c r="R1829" t="s">
        <v>1449</v>
      </c>
    </row>
    <row r="1830" spans="1:18">
      <c r="A1830">
        <v>104</v>
      </c>
      <c r="B1830">
        <f>VLOOKUP(A1830,year_congress_lookup!$A$1:$B$10,2)</f>
        <v>1996</v>
      </c>
      <c r="C1830">
        <v>29565</v>
      </c>
      <c r="D1830" s="1" t="s">
        <v>1787</v>
      </c>
      <c r="E1830" t="s">
        <v>15</v>
      </c>
      <c r="F1830" t="str">
        <f>VLOOKUP(E1830&amp;"*",state_latlong_lookup!$A$1:$D$56,2,FALSE)</f>
        <v>SC</v>
      </c>
      <c r="G1830" t="str">
        <f>VLOOKUP(E1830&amp;"*",state_latlong_lookup!$A$1:$D$56,1,FALSE)</f>
        <v>SOUTH CAROLINA</v>
      </c>
      <c r="H1830" t="str">
        <f t="shared" si="57"/>
        <v>104_SC_01</v>
      </c>
      <c r="I1830">
        <f>IF(B1830=2012,IF(D1830="00",K1830,VLOOKUP(H1830,district_latlong_lookup!$A$1:$F$439,5,FALSE)),0)</f>
        <v>0</v>
      </c>
      <c r="J1830">
        <f>IF(B1830=2012,IF(D1830="00",L1830,VLOOKUP(H1830,district_latlong_lookup!$A$1:$F$439,6,FALSE)),0)</f>
        <v>0</v>
      </c>
      <c r="K1830">
        <f>VLOOKUP(E1830&amp;"*",state_latlong_lookup!$A$1:$D$56,3,FALSE)</f>
        <v>33.819099999999999</v>
      </c>
      <c r="L1830">
        <f>VLOOKUP(E1830&amp;"*",state_latlong_lookup!$A$1:$D$56,4,FALSE)</f>
        <v>-80.906599999999997</v>
      </c>
      <c r="M1830">
        <v>200</v>
      </c>
      <c r="N1830" t="str">
        <f t="shared" si="56"/>
        <v>Republican</v>
      </c>
      <c r="O1830" t="s">
        <v>277</v>
      </c>
      <c r="P1830">
        <v>0.92900000000000005</v>
      </c>
      <c r="Q1830">
        <v>6155000</v>
      </c>
    </row>
    <row r="1831" spans="1:18">
      <c r="A1831">
        <v>104</v>
      </c>
      <c r="B1831">
        <f>VLOOKUP(A1831,year_congress_lookup!$A$1:$B$10,2)</f>
        <v>1996</v>
      </c>
      <c r="C1831">
        <v>13042</v>
      </c>
      <c r="D1831" s="1" t="s">
        <v>1788</v>
      </c>
      <c r="E1831" t="s">
        <v>15</v>
      </c>
      <c r="F1831" t="str">
        <f>VLOOKUP(E1831&amp;"*",state_latlong_lookup!$A$1:$D$56,2,FALSE)</f>
        <v>SC</v>
      </c>
      <c r="G1831" t="str">
        <f>VLOOKUP(E1831&amp;"*",state_latlong_lookup!$A$1:$D$56,1,FALSE)</f>
        <v>SOUTH CAROLINA</v>
      </c>
      <c r="H1831" t="str">
        <f t="shared" si="57"/>
        <v>104_SC_02</v>
      </c>
      <c r="I1831">
        <f>IF(B1831=2012,IF(D1831="00",K1831,VLOOKUP(H1831,district_latlong_lookup!$A$1:$F$439,5,FALSE)),0)</f>
        <v>0</v>
      </c>
      <c r="J1831">
        <f>IF(B1831=2012,IF(D1831="00",L1831,VLOOKUP(H1831,district_latlong_lookup!$A$1:$F$439,6,FALSE)),0)</f>
        <v>0</v>
      </c>
      <c r="K1831">
        <f>VLOOKUP(E1831&amp;"*",state_latlong_lookup!$A$1:$D$56,3,FALSE)</f>
        <v>33.819099999999999</v>
      </c>
      <c r="L1831">
        <f>VLOOKUP(E1831&amp;"*",state_latlong_lookup!$A$1:$D$56,4,FALSE)</f>
        <v>-80.906599999999997</v>
      </c>
      <c r="M1831">
        <v>200</v>
      </c>
      <c r="N1831" t="str">
        <f t="shared" si="56"/>
        <v>Republican</v>
      </c>
      <c r="O1831" t="s">
        <v>61</v>
      </c>
      <c r="P1831">
        <v>0.36699999999999999</v>
      </c>
      <c r="Q1831">
        <v>380500</v>
      </c>
      <c r="R1831" t="s">
        <v>1450</v>
      </c>
    </row>
    <row r="1832" spans="1:18">
      <c r="A1832">
        <v>104</v>
      </c>
      <c r="B1832">
        <f>VLOOKUP(A1832,year_congress_lookup!$A$1:$B$10,2)</f>
        <v>1996</v>
      </c>
      <c r="C1832">
        <v>29566</v>
      </c>
      <c r="D1832" s="1" t="s">
        <v>1789</v>
      </c>
      <c r="E1832" t="s">
        <v>15</v>
      </c>
      <c r="F1832" t="str">
        <f>VLOOKUP(E1832&amp;"*",state_latlong_lookup!$A$1:$D$56,2,FALSE)</f>
        <v>SC</v>
      </c>
      <c r="G1832" t="str">
        <f>VLOOKUP(E1832&amp;"*",state_latlong_lookup!$A$1:$D$56,1,FALSE)</f>
        <v>SOUTH CAROLINA</v>
      </c>
      <c r="H1832" t="str">
        <f t="shared" si="57"/>
        <v>104_SC_03</v>
      </c>
      <c r="I1832">
        <f>IF(B1832=2012,IF(D1832="00",K1832,VLOOKUP(H1832,district_latlong_lookup!$A$1:$F$439,5,FALSE)),0)</f>
        <v>0</v>
      </c>
      <c r="J1832">
        <f>IF(B1832=2012,IF(D1832="00",L1832,VLOOKUP(H1832,district_latlong_lookup!$A$1:$F$439,6,FALSE)),0)</f>
        <v>0</v>
      </c>
      <c r="K1832">
        <f>VLOOKUP(E1832&amp;"*",state_latlong_lookup!$A$1:$D$56,3,FALSE)</f>
        <v>33.819099999999999</v>
      </c>
      <c r="L1832">
        <f>VLOOKUP(E1832&amp;"*",state_latlong_lookup!$A$1:$D$56,4,FALSE)</f>
        <v>-80.906599999999997</v>
      </c>
      <c r="M1832">
        <v>200</v>
      </c>
      <c r="N1832" t="str">
        <f t="shared" si="56"/>
        <v>Republican</v>
      </c>
      <c r="O1832" t="s">
        <v>72</v>
      </c>
      <c r="P1832">
        <v>0.504</v>
      </c>
      <c r="Q1832">
        <v>1317500</v>
      </c>
    </row>
    <row r="1833" spans="1:18">
      <c r="A1833">
        <v>104</v>
      </c>
      <c r="B1833">
        <f>VLOOKUP(A1833,year_congress_lookup!$A$1:$B$10,2)</f>
        <v>1996</v>
      </c>
      <c r="C1833">
        <v>39300</v>
      </c>
      <c r="D1833" s="1" t="s">
        <v>1790</v>
      </c>
      <c r="E1833" t="s">
        <v>15</v>
      </c>
      <c r="F1833" t="str">
        <f>VLOOKUP(E1833&amp;"*",state_latlong_lookup!$A$1:$D$56,2,FALSE)</f>
        <v>SC</v>
      </c>
      <c r="G1833" t="str">
        <f>VLOOKUP(E1833&amp;"*",state_latlong_lookup!$A$1:$D$56,1,FALSE)</f>
        <v>SOUTH CAROLINA</v>
      </c>
      <c r="H1833" t="str">
        <f t="shared" si="57"/>
        <v>104_SC_04</v>
      </c>
      <c r="I1833">
        <f>IF(B1833=2012,IF(D1833="00",K1833,VLOOKUP(H1833,district_latlong_lookup!$A$1:$F$439,5,FALSE)),0)</f>
        <v>0</v>
      </c>
      <c r="J1833">
        <f>IF(B1833=2012,IF(D1833="00",L1833,VLOOKUP(H1833,district_latlong_lookup!$A$1:$F$439,6,FALSE)),0)</f>
        <v>0</v>
      </c>
      <c r="K1833">
        <f>VLOOKUP(E1833&amp;"*",state_latlong_lookup!$A$1:$D$56,3,FALSE)</f>
        <v>33.819099999999999</v>
      </c>
      <c r="L1833">
        <f>VLOOKUP(E1833&amp;"*",state_latlong_lookup!$A$1:$D$56,4,FALSE)</f>
        <v>-80.906599999999997</v>
      </c>
      <c r="M1833">
        <v>200</v>
      </c>
      <c r="N1833" t="str">
        <f t="shared" si="56"/>
        <v>Republican</v>
      </c>
      <c r="O1833" t="s">
        <v>699</v>
      </c>
      <c r="P1833">
        <v>0.54200000000000004</v>
      </c>
      <c r="Q1833">
        <v>1276500</v>
      </c>
      <c r="R1833" t="s">
        <v>1451</v>
      </c>
    </row>
    <row r="1834" spans="1:18">
      <c r="A1834">
        <v>104</v>
      </c>
      <c r="B1834">
        <f>VLOOKUP(A1834,year_congress_lookup!$A$1:$B$10,2)</f>
        <v>1996</v>
      </c>
      <c r="C1834">
        <v>15064</v>
      </c>
      <c r="D1834" s="1" t="s">
        <v>1791</v>
      </c>
      <c r="E1834" t="s">
        <v>15</v>
      </c>
      <c r="F1834" t="str">
        <f>VLOOKUP(E1834&amp;"*",state_latlong_lookup!$A$1:$D$56,2,FALSE)</f>
        <v>SC</v>
      </c>
      <c r="G1834" t="str">
        <f>VLOOKUP(E1834&amp;"*",state_latlong_lookup!$A$1:$D$56,1,FALSE)</f>
        <v>SOUTH CAROLINA</v>
      </c>
      <c r="H1834" t="str">
        <f t="shared" si="57"/>
        <v>104_SC_05</v>
      </c>
      <c r="I1834">
        <f>IF(B1834=2012,IF(D1834="00",K1834,VLOOKUP(H1834,district_latlong_lookup!$A$1:$F$439,5,FALSE)),0)</f>
        <v>0</v>
      </c>
      <c r="J1834">
        <f>IF(B1834=2012,IF(D1834="00",L1834,VLOOKUP(H1834,district_latlong_lookup!$A$1:$F$439,6,FALSE)),0)</f>
        <v>0</v>
      </c>
      <c r="K1834">
        <f>VLOOKUP(E1834&amp;"*",state_latlong_lookup!$A$1:$D$56,3,FALSE)</f>
        <v>33.819099999999999</v>
      </c>
      <c r="L1834">
        <f>VLOOKUP(E1834&amp;"*",state_latlong_lookup!$A$1:$D$56,4,FALSE)</f>
        <v>-80.906599999999997</v>
      </c>
      <c r="M1834">
        <v>100</v>
      </c>
      <c r="N1834" t="str">
        <f t="shared" si="56"/>
        <v>Democrat</v>
      </c>
      <c r="O1834" t="s">
        <v>700</v>
      </c>
      <c r="P1834">
        <v>-0.24399999999999999</v>
      </c>
      <c r="Q1834">
        <v>10000</v>
      </c>
      <c r="R1834" t="s">
        <v>1452</v>
      </c>
    </row>
    <row r="1835" spans="1:18">
      <c r="A1835">
        <v>104</v>
      </c>
      <c r="B1835">
        <f>VLOOKUP(A1835,year_congress_lookup!$A$1:$B$10,2)</f>
        <v>1996</v>
      </c>
      <c r="C1835">
        <v>39301</v>
      </c>
      <c r="D1835" s="1" t="s">
        <v>1792</v>
      </c>
      <c r="E1835" t="s">
        <v>15</v>
      </c>
      <c r="F1835" t="str">
        <f>VLOOKUP(E1835&amp;"*",state_latlong_lookup!$A$1:$D$56,2,FALSE)</f>
        <v>SC</v>
      </c>
      <c r="G1835" t="str">
        <f>VLOOKUP(E1835&amp;"*",state_latlong_lookup!$A$1:$D$56,1,FALSE)</f>
        <v>SOUTH CAROLINA</v>
      </c>
      <c r="H1835" t="str">
        <f t="shared" si="57"/>
        <v>104_SC_06</v>
      </c>
      <c r="I1835">
        <f>IF(B1835=2012,IF(D1835="00",K1835,VLOOKUP(H1835,district_latlong_lookup!$A$1:$F$439,5,FALSE)),0)</f>
        <v>0</v>
      </c>
      <c r="J1835">
        <f>IF(B1835=2012,IF(D1835="00",L1835,VLOOKUP(H1835,district_latlong_lookup!$A$1:$F$439,6,FALSE)),0)</f>
        <v>0</v>
      </c>
      <c r="K1835">
        <f>VLOOKUP(E1835&amp;"*",state_latlong_lookup!$A$1:$D$56,3,FALSE)</f>
        <v>33.819099999999999</v>
      </c>
      <c r="L1835">
        <f>VLOOKUP(E1835&amp;"*",state_latlong_lookup!$A$1:$D$56,4,FALSE)</f>
        <v>-80.906599999999997</v>
      </c>
      <c r="M1835">
        <v>100</v>
      </c>
      <c r="N1835" t="str">
        <f t="shared" si="56"/>
        <v>Democrat</v>
      </c>
      <c r="O1835" t="s">
        <v>701</v>
      </c>
      <c r="P1835">
        <v>-0.49199999999999999</v>
      </c>
      <c r="Q1835">
        <v>1078000</v>
      </c>
      <c r="R1835" t="s">
        <v>1453</v>
      </c>
    </row>
    <row r="1836" spans="1:18">
      <c r="A1836">
        <v>104</v>
      </c>
      <c r="B1836">
        <f>VLOOKUP(A1836,year_congress_lookup!$A$1:$B$10,2)</f>
        <v>1996</v>
      </c>
      <c r="C1836">
        <v>15425</v>
      </c>
      <c r="D1836" s="1" t="s">
        <v>1787</v>
      </c>
      <c r="E1836" t="s">
        <v>129</v>
      </c>
      <c r="F1836" t="str">
        <f>VLOOKUP(E1836&amp;"*",state_latlong_lookup!$A$1:$D$56,2,FALSE)</f>
        <v>SD</v>
      </c>
      <c r="G1836" t="str">
        <f>VLOOKUP(E1836&amp;"*",state_latlong_lookup!$A$1:$D$56,1,FALSE)</f>
        <v>SOUTH DAKOTA</v>
      </c>
      <c r="H1836" t="str">
        <f t="shared" si="57"/>
        <v>104_SD_01</v>
      </c>
      <c r="I1836">
        <f>IF(B1836=2012,IF(D1836="00",K1836,VLOOKUP(H1836,district_latlong_lookup!$A$1:$F$439,5,FALSE)),0)</f>
        <v>0</v>
      </c>
      <c r="J1836">
        <f>IF(B1836=2012,IF(D1836="00",L1836,VLOOKUP(H1836,district_latlong_lookup!$A$1:$F$439,6,FALSE)),0)</f>
        <v>0</v>
      </c>
      <c r="K1836">
        <f>VLOOKUP(E1836&amp;"*",state_latlong_lookup!$A$1:$D$56,3,FALSE)</f>
        <v>44.285299999999999</v>
      </c>
      <c r="L1836">
        <f>VLOOKUP(E1836&amp;"*",state_latlong_lookup!$A$1:$D$56,4,FALSE)</f>
        <v>-99.463200000000001</v>
      </c>
      <c r="M1836">
        <v>100</v>
      </c>
      <c r="N1836" t="str">
        <f t="shared" si="56"/>
        <v>Democrat</v>
      </c>
      <c r="O1836" t="s">
        <v>702</v>
      </c>
      <c r="P1836">
        <v>-0.25700000000000001</v>
      </c>
      <c r="Q1836">
        <v>1000000</v>
      </c>
      <c r="R1836" t="s">
        <v>1454</v>
      </c>
    </row>
    <row r="1837" spans="1:18">
      <c r="A1837">
        <v>104</v>
      </c>
      <c r="B1837">
        <f>VLOOKUP(A1837,year_congress_lookup!$A$1:$B$10,2)</f>
        <v>1996</v>
      </c>
      <c r="C1837">
        <v>10616</v>
      </c>
      <c r="D1837" s="1" t="s">
        <v>1787</v>
      </c>
      <c r="E1837" t="s">
        <v>36</v>
      </c>
      <c r="F1837" t="str">
        <f>VLOOKUP(E1837&amp;"*",state_latlong_lookup!$A$1:$D$56,2,FALSE)</f>
        <v>TN</v>
      </c>
      <c r="G1837" t="str">
        <f>VLOOKUP(E1837&amp;"*",state_latlong_lookup!$A$1:$D$56,1,FALSE)</f>
        <v>TENNESSEE</v>
      </c>
      <c r="H1837" t="str">
        <f t="shared" si="57"/>
        <v>104_TN_01</v>
      </c>
      <c r="I1837">
        <f>IF(B1837=2012,IF(D1837="00",K1837,VLOOKUP(H1837,district_latlong_lookup!$A$1:$F$439,5,FALSE)),0)</f>
        <v>0</v>
      </c>
      <c r="J1837">
        <f>IF(B1837=2012,IF(D1837="00",L1837,VLOOKUP(H1837,district_latlong_lookup!$A$1:$F$439,6,FALSE)),0)</f>
        <v>0</v>
      </c>
      <c r="K1837">
        <f>VLOOKUP(E1837&amp;"*",state_latlong_lookup!$A$1:$D$56,3,FALSE)</f>
        <v>35.744900000000001</v>
      </c>
      <c r="L1837">
        <f>VLOOKUP(E1837&amp;"*",state_latlong_lookup!$A$1:$D$56,4,FALSE)</f>
        <v>-86.748900000000006</v>
      </c>
      <c r="M1837">
        <v>200</v>
      </c>
      <c r="N1837" t="str">
        <f t="shared" si="56"/>
        <v>Republican</v>
      </c>
      <c r="O1837" t="s">
        <v>703</v>
      </c>
      <c r="P1837">
        <v>0.254</v>
      </c>
      <c r="Q1837">
        <v>1162000</v>
      </c>
      <c r="R1837" t="s">
        <v>1455</v>
      </c>
    </row>
    <row r="1838" spans="1:18">
      <c r="A1838">
        <v>104</v>
      </c>
      <c r="B1838">
        <f>VLOOKUP(A1838,year_congress_lookup!$A$1:$B$10,2)</f>
        <v>1996</v>
      </c>
      <c r="C1838">
        <v>15455</v>
      </c>
      <c r="D1838" s="1" t="s">
        <v>1788</v>
      </c>
      <c r="E1838" t="s">
        <v>36</v>
      </c>
      <c r="F1838" t="str">
        <f>VLOOKUP(E1838&amp;"*",state_latlong_lookup!$A$1:$D$56,2,FALSE)</f>
        <v>TN</v>
      </c>
      <c r="G1838" t="str">
        <f>VLOOKUP(E1838&amp;"*",state_latlong_lookup!$A$1:$D$56,1,FALSE)</f>
        <v>TENNESSEE</v>
      </c>
      <c r="H1838" t="str">
        <f t="shared" si="57"/>
        <v>104_TN_02</v>
      </c>
      <c r="I1838">
        <f>IF(B1838=2012,IF(D1838="00",K1838,VLOOKUP(H1838,district_latlong_lookup!$A$1:$F$439,5,FALSE)),0)</f>
        <v>0</v>
      </c>
      <c r="J1838">
        <f>IF(B1838=2012,IF(D1838="00",L1838,VLOOKUP(H1838,district_latlong_lookup!$A$1:$F$439,6,FALSE)),0)</f>
        <v>0</v>
      </c>
      <c r="K1838">
        <f>VLOOKUP(E1838&amp;"*",state_latlong_lookup!$A$1:$D$56,3,FALSE)</f>
        <v>35.744900000000001</v>
      </c>
      <c r="L1838">
        <f>VLOOKUP(E1838&amp;"*",state_latlong_lookup!$A$1:$D$56,4,FALSE)</f>
        <v>-86.748900000000006</v>
      </c>
      <c r="M1838">
        <v>200</v>
      </c>
      <c r="N1838" t="str">
        <f t="shared" si="56"/>
        <v>Republican</v>
      </c>
      <c r="O1838" t="s">
        <v>704</v>
      </c>
      <c r="P1838">
        <v>0.66400000000000003</v>
      </c>
      <c r="Q1838">
        <v>625000</v>
      </c>
      <c r="R1838" t="s">
        <v>1456</v>
      </c>
    </row>
    <row r="1839" spans="1:18">
      <c r="A1839">
        <v>104</v>
      </c>
      <c r="B1839">
        <f>VLOOKUP(A1839,year_congress_lookup!$A$1:$B$10,2)</f>
        <v>1996</v>
      </c>
      <c r="C1839">
        <v>29567</v>
      </c>
      <c r="D1839" s="1" t="s">
        <v>1789</v>
      </c>
      <c r="E1839" t="s">
        <v>36</v>
      </c>
      <c r="F1839" t="str">
        <f>VLOOKUP(E1839&amp;"*",state_latlong_lookup!$A$1:$D$56,2,FALSE)</f>
        <v>TN</v>
      </c>
      <c r="G1839" t="str">
        <f>VLOOKUP(E1839&amp;"*",state_latlong_lookup!$A$1:$D$56,1,FALSE)</f>
        <v>TENNESSEE</v>
      </c>
      <c r="H1839" t="str">
        <f t="shared" si="57"/>
        <v>104_TN_03</v>
      </c>
      <c r="I1839">
        <f>IF(B1839=2012,IF(D1839="00",K1839,VLOOKUP(H1839,district_latlong_lookup!$A$1:$F$439,5,FALSE)),0)</f>
        <v>0</v>
      </c>
      <c r="J1839">
        <f>IF(B1839=2012,IF(D1839="00",L1839,VLOOKUP(H1839,district_latlong_lookup!$A$1:$F$439,6,FALSE)),0)</f>
        <v>0</v>
      </c>
      <c r="K1839">
        <f>VLOOKUP(E1839&amp;"*",state_latlong_lookup!$A$1:$D$56,3,FALSE)</f>
        <v>35.744900000000001</v>
      </c>
      <c r="L1839">
        <f>VLOOKUP(E1839&amp;"*",state_latlong_lookup!$A$1:$D$56,4,FALSE)</f>
        <v>-86.748900000000006</v>
      </c>
      <c r="M1839">
        <v>200</v>
      </c>
      <c r="N1839" t="str">
        <f t="shared" si="56"/>
        <v>Republican</v>
      </c>
      <c r="O1839" t="s">
        <v>817</v>
      </c>
      <c r="P1839">
        <v>0.54800000000000004</v>
      </c>
      <c r="Q1839">
        <v>544500</v>
      </c>
      <c r="R1839" t="s">
        <v>1457</v>
      </c>
    </row>
    <row r="1840" spans="1:18">
      <c r="A1840">
        <v>104</v>
      </c>
      <c r="B1840">
        <f>VLOOKUP(A1840,year_congress_lookup!$A$1:$B$10,2)</f>
        <v>1996</v>
      </c>
      <c r="C1840">
        <v>29568</v>
      </c>
      <c r="D1840" s="1" t="s">
        <v>1790</v>
      </c>
      <c r="E1840" t="s">
        <v>36</v>
      </c>
      <c r="F1840" t="str">
        <f>VLOOKUP(E1840&amp;"*",state_latlong_lookup!$A$1:$D$56,2,FALSE)</f>
        <v>TN</v>
      </c>
      <c r="G1840" t="str">
        <f>VLOOKUP(E1840&amp;"*",state_latlong_lookup!$A$1:$D$56,1,FALSE)</f>
        <v>TENNESSEE</v>
      </c>
      <c r="H1840" t="str">
        <f t="shared" si="57"/>
        <v>104_TN_04</v>
      </c>
      <c r="I1840">
        <f>IF(B1840=2012,IF(D1840="00",K1840,VLOOKUP(H1840,district_latlong_lookup!$A$1:$F$439,5,FALSE)),0)</f>
        <v>0</v>
      </c>
      <c r="J1840">
        <f>IF(B1840=2012,IF(D1840="00",L1840,VLOOKUP(H1840,district_latlong_lookup!$A$1:$F$439,6,FALSE)),0)</f>
        <v>0</v>
      </c>
      <c r="K1840">
        <f>VLOOKUP(E1840&amp;"*",state_latlong_lookup!$A$1:$D$56,3,FALSE)</f>
        <v>35.744900000000001</v>
      </c>
      <c r="L1840">
        <f>VLOOKUP(E1840&amp;"*",state_latlong_lookup!$A$1:$D$56,4,FALSE)</f>
        <v>-86.748900000000006</v>
      </c>
      <c r="M1840">
        <v>200</v>
      </c>
      <c r="N1840" t="str">
        <f t="shared" si="56"/>
        <v>Republican</v>
      </c>
      <c r="O1840" t="s">
        <v>818</v>
      </c>
      <c r="P1840">
        <v>0.64100000000000001</v>
      </c>
      <c r="Q1840">
        <v>316000</v>
      </c>
      <c r="R1840" t="s">
        <v>1458</v>
      </c>
    </row>
    <row r="1841" spans="1:18">
      <c r="A1841">
        <v>104</v>
      </c>
      <c r="B1841">
        <f>VLOOKUP(A1841,year_congress_lookup!$A$1:$B$10,2)</f>
        <v>1996</v>
      </c>
      <c r="C1841">
        <v>15450</v>
      </c>
      <c r="D1841" s="1" t="s">
        <v>1791</v>
      </c>
      <c r="E1841" t="s">
        <v>36</v>
      </c>
      <c r="F1841" t="str">
        <f>VLOOKUP(E1841&amp;"*",state_latlong_lookup!$A$1:$D$56,2,FALSE)</f>
        <v>TN</v>
      </c>
      <c r="G1841" t="str">
        <f>VLOOKUP(E1841&amp;"*",state_latlong_lookup!$A$1:$D$56,1,FALSE)</f>
        <v>TENNESSEE</v>
      </c>
      <c r="H1841" t="str">
        <f t="shared" si="57"/>
        <v>104_TN_05</v>
      </c>
      <c r="I1841">
        <f>IF(B1841=2012,IF(D1841="00",K1841,VLOOKUP(H1841,district_latlong_lookup!$A$1:$F$439,5,FALSE)),0)</f>
        <v>0</v>
      </c>
      <c r="J1841">
        <f>IF(B1841=2012,IF(D1841="00",L1841,VLOOKUP(H1841,district_latlong_lookup!$A$1:$F$439,6,FALSE)),0)</f>
        <v>0</v>
      </c>
      <c r="K1841">
        <f>VLOOKUP(E1841&amp;"*",state_latlong_lookup!$A$1:$D$56,3,FALSE)</f>
        <v>35.744900000000001</v>
      </c>
      <c r="L1841">
        <f>VLOOKUP(E1841&amp;"*",state_latlong_lookup!$A$1:$D$56,4,FALSE)</f>
        <v>-86.748900000000006</v>
      </c>
      <c r="M1841">
        <v>100</v>
      </c>
      <c r="N1841" t="str">
        <f t="shared" si="56"/>
        <v>Democrat</v>
      </c>
      <c r="O1841" t="s">
        <v>705</v>
      </c>
      <c r="P1841">
        <v>-0.21</v>
      </c>
      <c r="Q1841">
        <v>10000</v>
      </c>
      <c r="R1841" t="s">
        <v>1459</v>
      </c>
    </row>
    <row r="1842" spans="1:18">
      <c r="A1842">
        <v>104</v>
      </c>
      <c r="B1842">
        <f>VLOOKUP(A1842,year_congress_lookup!$A$1:$B$10,2)</f>
        <v>1996</v>
      </c>
      <c r="C1842">
        <v>15100</v>
      </c>
      <c r="D1842" s="1" t="s">
        <v>1792</v>
      </c>
      <c r="E1842" t="s">
        <v>36</v>
      </c>
      <c r="F1842" t="str">
        <f>VLOOKUP(E1842&amp;"*",state_latlong_lookup!$A$1:$D$56,2,FALSE)</f>
        <v>TN</v>
      </c>
      <c r="G1842" t="str">
        <f>VLOOKUP(E1842&amp;"*",state_latlong_lookup!$A$1:$D$56,1,FALSE)</f>
        <v>TENNESSEE</v>
      </c>
      <c r="H1842" t="str">
        <f t="shared" si="57"/>
        <v>104_TN_06</v>
      </c>
      <c r="I1842">
        <f>IF(B1842=2012,IF(D1842="00",K1842,VLOOKUP(H1842,district_latlong_lookup!$A$1:$F$439,5,FALSE)),0)</f>
        <v>0</v>
      </c>
      <c r="J1842">
        <f>IF(B1842=2012,IF(D1842="00",L1842,VLOOKUP(H1842,district_latlong_lookup!$A$1:$F$439,6,FALSE)),0)</f>
        <v>0</v>
      </c>
      <c r="K1842">
        <f>VLOOKUP(E1842&amp;"*",state_latlong_lookup!$A$1:$D$56,3,FALSE)</f>
        <v>35.744900000000001</v>
      </c>
      <c r="L1842">
        <f>VLOOKUP(E1842&amp;"*",state_latlong_lookup!$A$1:$D$56,4,FALSE)</f>
        <v>-86.748900000000006</v>
      </c>
      <c r="M1842">
        <v>100</v>
      </c>
      <c r="N1842" t="str">
        <f t="shared" si="56"/>
        <v>Democrat</v>
      </c>
      <c r="O1842" t="s">
        <v>134</v>
      </c>
      <c r="P1842">
        <v>-0.20200000000000001</v>
      </c>
      <c r="Q1842">
        <v>10000</v>
      </c>
      <c r="R1842" t="s">
        <v>1460</v>
      </c>
    </row>
    <row r="1843" spans="1:18">
      <c r="A1843">
        <v>104</v>
      </c>
      <c r="B1843">
        <f>VLOOKUP(A1843,year_congress_lookup!$A$1:$B$10,2)</f>
        <v>1996</v>
      </c>
      <c r="C1843">
        <v>29569</v>
      </c>
      <c r="D1843" s="1" t="s">
        <v>1793</v>
      </c>
      <c r="E1843" t="s">
        <v>36</v>
      </c>
      <c r="F1843" t="str">
        <f>VLOOKUP(E1843&amp;"*",state_latlong_lookup!$A$1:$D$56,2,FALSE)</f>
        <v>TN</v>
      </c>
      <c r="G1843" t="str">
        <f>VLOOKUP(E1843&amp;"*",state_latlong_lookup!$A$1:$D$56,1,FALSE)</f>
        <v>TENNESSEE</v>
      </c>
      <c r="H1843" t="str">
        <f t="shared" si="57"/>
        <v>104_TN_07</v>
      </c>
      <c r="I1843">
        <f>IF(B1843=2012,IF(D1843="00",K1843,VLOOKUP(H1843,district_latlong_lookup!$A$1:$F$439,5,FALSE)),0)</f>
        <v>0</v>
      </c>
      <c r="J1843">
        <f>IF(B1843=2012,IF(D1843="00",L1843,VLOOKUP(H1843,district_latlong_lookup!$A$1:$F$439,6,FALSE)),0)</f>
        <v>0</v>
      </c>
      <c r="K1843">
        <f>VLOOKUP(E1843&amp;"*",state_latlong_lookup!$A$1:$D$56,3,FALSE)</f>
        <v>35.744900000000001</v>
      </c>
      <c r="L1843">
        <f>VLOOKUP(E1843&amp;"*",state_latlong_lookup!$A$1:$D$56,4,FALSE)</f>
        <v>-86.748900000000006</v>
      </c>
      <c r="M1843">
        <v>200</v>
      </c>
      <c r="N1843" t="str">
        <f t="shared" si="56"/>
        <v>Republican</v>
      </c>
      <c r="O1843" t="s">
        <v>819</v>
      </c>
      <c r="P1843">
        <v>0.52200000000000002</v>
      </c>
      <c r="Q1843">
        <v>476000</v>
      </c>
    </row>
    <row r="1844" spans="1:18">
      <c r="A1844">
        <v>104</v>
      </c>
      <c r="B1844">
        <f>VLOOKUP(A1844,year_congress_lookup!$A$1:$B$10,2)</f>
        <v>1996</v>
      </c>
      <c r="C1844">
        <v>15628</v>
      </c>
      <c r="D1844" s="1" t="s">
        <v>1795</v>
      </c>
      <c r="E1844" t="s">
        <v>36</v>
      </c>
      <c r="F1844" t="str">
        <f>VLOOKUP(E1844&amp;"*",state_latlong_lookup!$A$1:$D$56,2,FALSE)</f>
        <v>TN</v>
      </c>
      <c r="G1844" t="str">
        <f>VLOOKUP(E1844&amp;"*",state_latlong_lookup!$A$1:$D$56,1,FALSE)</f>
        <v>TENNESSEE</v>
      </c>
      <c r="H1844" t="str">
        <f t="shared" si="57"/>
        <v>104_TN_08</v>
      </c>
      <c r="I1844">
        <f>IF(B1844=2012,IF(D1844="00",K1844,VLOOKUP(H1844,district_latlong_lookup!$A$1:$F$439,5,FALSE)),0)</f>
        <v>0</v>
      </c>
      <c r="J1844">
        <f>IF(B1844=2012,IF(D1844="00",L1844,VLOOKUP(H1844,district_latlong_lookup!$A$1:$F$439,6,FALSE)),0)</f>
        <v>0</v>
      </c>
      <c r="K1844">
        <f>VLOOKUP(E1844&amp;"*",state_latlong_lookup!$A$1:$D$56,3,FALSE)</f>
        <v>35.744900000000001</v>
      </c>
      <c r="L1844">
        <f>VLOOKUP(E1844&amp;"*",state_latlong_lookup!$A$1:$D$56,4,FALSE)</f>
        <v>-86.748900000000006</v>
      </c>
      <c r="M1844">
        <v>100</v>
      </c>
      <c r="N1844" t="str">
        <f t="shared" si="56"/>
        <v>Democrat</v>
      </c>
      <c r="O1844" t="s">
        <v>707</v>
      </c>
      <c r="P1844">
        <v>-0.16</v>
      </c>
      <c r="Q1844">
        <v>606000</v>
      </c>
      <c r="R1844" t="s">
        <v>1461</v>
      </c>
    </row>
    <row r="1845" spans="1:18">
      <c r="A1845">
        <v>104</v>
      </c>
      <c r="B1845">
        <f>VLOOKUP(A1845,year_congress_lookup!$A$1:$B$10,2)</f>
        <v>1996</v>
      </c>
      <c r="C1845">
        <v>14224</v>
      </c>
      <c r="D1845" s="1" t="s">
        <v>1796</v>
      </c>
      <c r="E1845" t="s">
        <v>36</v>
      </c>
      <c r="F1845" t="str">
        <f>VLOOKUP(E1845&amp;"*",state_latlong_lookup!$A$1:$D$56,2,FALSE)</f>
        <v>TN</v>
      </c>
      <c r="G1845" t="str">
        <f>VLOOKUP(E1845&amp;"*",state_latlong_lookup!$A$1:$D$56,1,FALSE)</f>
        <v>TENNESSEE</v>
      </c>
      <c r="H1845" t="str">
        <f t="shared" si="57"/>
        <v>104_TN_09</v>
      </c>
      <c r="I1845">
        <f>IF(B1845=2012,IF(D1845="00",K1845,VLOOKUP(H1845,district_latlong_lookup!$A$1:$F$439,5,FALSE)),0)</f>
        <v>0</v>
      </c>
      <c r="J1845">
        <f>IF(B1845=2012,IF(D1845="00",L1845,VLOOKUP(H1845,district_latlong_lookup!$A$1:$F$439,6,FALSE)),0)</f>
        <v>0</v>
      </c>
      <c r="K1845">
        <f>VLOOKUP(E1845&amp;"*",state_latlong_lookup!$A$1:$D$56,3,FALSE)</f>
        <v>35.744900000000001</v>
      </c>
      <c r="L1845">
        <f>VLOOKUP(E1845&amp;"*",state_latlong_lookup!$A$1:$D$56,4,FALSE)</f>
        <v>-86.748900000000006</v>
      </c>
      <c r="M1845">
        <v>100</v>
      </c>
      <c r="N1845" t="str">
        <f t="shared" si="56"/>
        <v>Democrat</v>
      </c>
      <c r="O1845" t="s">
        <v>708</v>
      </c>
      <c r="P1845">
        <v>-0.434</v>
      </c>
      <c r="Q1845">
        <v>672000</v>
      </c>
    </row>
    <row r="1846" spans="1:18">
      <c r="A1846">
        <v>104</v>
      </c>
      <c r="B1846">
        <f>VLOOKUP(A1846,year_congress_lookup!$A$1:$B$10,2)</f>
        <v>1996</v>
      </c>
      <c r="C1846">
        <v>15129</v>
      </c>
      <c r="D1846" s="1" t="s">
        <v>1787</v>
      </c>
      <c r="E1846" t="s">
        <v>82</v>
      </c>
      <c r="F1846" t="str">
        <f>VLOOKUP(E1846&amp;"*",state_latlong_lookup!$A$1:$D$56,2,FALSE)</f>
        <v>TX</v>
      </c>
      <c r="G1846" t="str">
        <f>VLOOKUP(E1846&amp;"*",state_latlong_lookup!$A$1:$D$56,1,FALSE)</f>
        <v>TEXAS</v>
      </c>
      <c r="H1846" t="str">
        <f t="shared" si="57"/>
        <v>104_TX_01</v>
      </c>
      <c r="I1846">
        <f>IF(B1846=2012,IF(D1846="00",K1846,VLOOKUP(H1846,district_latlong_lookup!$A$1:$F$439,5,FALSE)),0)</f>
        <v>0</v>
      </c>
      <c r="J1846">
        <f>IF(B1846=2012,IF(D1846="00",L1846,VLOOKUP(H1846,district_latlong_lookup!$A$1:$F$439,6,FALSE)),0)</f>
        <v>0</v>
      </c>
      <c r="K1846">
        <f>VLOOKUP(E1846&amp;"*",state_latlong_lookup!$A$1:$D$56,3,FALSE)</f>
        <v>31.106000000000002</v>
      </c>
      <c r="L1846">
        <f>VLOOKUP(E1846&amp;"*",state_latlong_lookup!$A$1:$D$56,4,FALSE)</f>
        <v>-97.647499999999994</v>
      </c>
      <c r="M1846">
        <v>100</v>
      </c>
      <c r="N1846" t="str">
        <f t="shared" si="56"/>
        <v>Democrat</v>
      </c>
      <c r="O1846" t="s">
        <v>186</v>
      </c>
      <c r="P1846">
        <v>-0.23599999999999999</v>
      </c>
      <c r="Q1846">
        <v>9430000</v>
      </c>
      <c r="R1846" t="s">
        <v>1462</v>
      </c>
    </row>
    <row r="1847" spans="1:18">
      <c r="A1847">
        <v>104</v>
      </c>
      <c r="B1847">
        <f>VLOOKUP(A1847,year_congress_lookup!$A$1:$B$10,2)</f>
        <v>1996</v>
      </c>
      <c r="C1847">
        <v>14062</v>
      </c>
      <c r="D1847" s="1" t="s">
        <v>1788</v>
      </c>
      <c r="E1847" t="s">
        <v>82</v>
      </c>
      <c r="F1847" t="str">
        <f>VLOOKUP(E1847&amp;"*",state_latlong_lookup!$A$1:$D$56,2,FALSE)</f>
        <v>TX</v>
      </c>
      <c r="G1847" t="str">
        <f>VLOOKUP(E1847&amp;"*",state_latlong_lookup!$A$1:$D$56,1,FALSE)</f>
        <v>TEXAS</v>
      </c>
      <c r="H1847" t="str">
        <f t="shared" si="57"/>
        <v>104_TX_02</v>
      </c>
      <c r="I1847">
        <f>IF(B1847=2012,IF(D1847="00",K1847,VLOOKUP(H1847,district_latlong_lookup!$A$1:$F$439,5,FALSE)),0)</f>
        <v>0</v>
      </c>
      <c r="J1847">
        <f>IF(B1847=2012,IF(D1847="00",L1847,VLOOKUP(H1847,district_latlong_lookup!$A$1:$F$439,6,FALSE)),0)</f>
        <v>0</v>
      </c>
      <c r="K1847">
        <f>VLOOKUP(E1847&amp;"*",state_latlong_lookup!$A$1:$D$56,3,FALSE)</f>
        <v>31.106000000000002</v>
      </c>
      <c r="L1847">
        <f>VLOOKUP(E1847&amp;"*",state_latlong_lookup!$A$1:$D$56,4,FALSE)</f>
        <v>-97.647499999999994</v>
      </c>
      <c r="M1847">
        <v>100</v>
      </c>
      <c r="N1847" t="str">
        <f t="shared" si="56"/>
        <v>Democrat</v>
      </c>
      <c r="O1847" t="s">
        <v>709</v>
      </c>
      <c r="P1847">
        <v>-0.16200000000000001</v>
      </c>
      <c r="Q1847">
        <v>2340000</v>
      </c>
      <c r="R1847" t="s">
        <v>1463</v>
      </c>
    </row>
    <row r="1848" spans="1:18">
      <c r="A1848">
        <v>104</v>
      </c>
      <c r="B1848">
        <f>VLOOKUP(A1848,year_congress_lookup!$A$1:$B$10,2)</f>
        <v>1996</v>
      </c>
      <c r="C1848">
        <v>29143</v>
      </c>
      <c r="D1848" s="1" t="s">
        <v>1789</v>
      </c>
      <c r="E1848" t="s">
        <v>82</v>
      </c>
      <c r="F1848" t="str">
        <f>VLOOKUP(E1848&amp;"*",state_latlong_lookup!$A$1:$D$56,2,FALSE)</f>
        <v>TX</v>
      </c>
      <c r="G1848" t="str">
        <f>VLOOKUP(E1848&amp;"*",state_latlong_lookup!$A$1:$D$56,1,FALSE)</f>
        <v>TEXAS</v>
      </c>
      <c r="H1848" t="str">
        <f t="shared" si="57"/>
        <v>104_TX_03</v>
      </c>
      <c r="I1848">
        <f>IF(B1848=2012,IF(D1848="00",K1848,VLOOKUP(H1848,district_latlong_lookup!$A$1:$F$439,5,FALSE)),0)</f>
        <v>0</v>
      </c>
      <c r="J1848">
        <f>IF(B1848=2012,IF(D1848="00",L1848,VLOOKUP(H1848,district_latlong_lookup!$A$1:$F$439,6,FALSE)),0)</f>
        <v>0</v>
      </c>
      <c r="K1848">
        <f>VLOOKUP(E1848&amp;"*",state_latlong_lookup!$A$1:$D$56,3,FALSE)</f>
        <v>31.106000000000002</v>
      </c>
      <c r="L1848">
        <f>VLOOKUP(E1848&amp;"*",state_latlong_lookup!$A$1:$D$56,4,FALSE)</f>
        <v>-97.647499999999994</v>
      </c>
      <c r="M1848">
        <v>200</v>
      </c>
      <c r="N1848" t="str">
        <f t="shared" si="56"/>
        <v>Republican</v>
      </c>
      <c r="O1848" t="s">
        <v>710</v>
      </c>
      <c r="P1848">
        <v>0.65600000000000003</v>
      </c>
      <c r="Q1848">
        <v>1149000</v>
      </c>
      <c r="R1848" t="s">
        <v>1464</v>
      </c>
    </row>
    <row r="1849" spans="1:18">
      <c r="A1849">
        <v>104</v>
      </c>
      <c r="B1849">
        <f>VLOOKUP(A1849,year_congress_lookup!$A$1:$B$10,2)</f>
        <v>1996</v>
      </c>
      <c r="C1849">
        <v>14828</v>
      </c>
      <c r="D1849" s="1" t="s">
        <v>1790</v>
      </c>
      <c r="E1849" t="s">
        <v>82</v>
      </c>
      <c r="F1849" t="str">
        <f>VLOOKUP(E1849&amp;"*",state_latlong_lookup!$A$1:$D$56,2,FALSE)</f>
        <v>TX</v>
      </c>
      <c r="G1849" t="str">
        <f>VLOOKUP(E1849&amp;"*",state_latlong_lookup!$A$1:$D$56,1,FALSE)</f>
        <v>TEXAS</v>
      </c>
      <c r="H1849" t="str">
        <f t="shared" si="57"/>
        <v>104_TX_04</v>
      </c>
      <c r="I1849">
        <f>IF(B1849=2012,IF(D1849="00",K1849,VLOOKUP(H1849,district_latlong_lookup!$A$1:$F$439,5,FALSE)),0)</f>
        <v>0</v>
      </c>
      <c r="J1849">
        <f>IF(B1849=2012,IF(D1849="00",L1849,VLOOKUP(H1849,district_latlong_lookup!$A$1:$F$439,6,FALSE)),0)</f>
        <v>0</v>
      </c>
      <c r="K1849">
        <f>VLOOKUP(E1849&amp;"*",state_latlong_lookup!$A$1:$D$56,3,FALSE)</f>
        <v>31.106000000000002</v>
      </c>
      <c r="L1849">
        <f>VLOOKUP(E1849&amp;"*",state_latlong_lookup!$A$1:$D$56,4,FALSE)</f>
        <v>-97.647499999999994</v>
      </c>
      <c r="M1849">
        <v>100</v>
      </c>
      <c r="N1849" t="str">
        <f t="shared" si="56"/>
        <v>Democrat</v>
      </c>
      <c r="O1849" t="s">
        <v>711</v>
      </c>
      <c r="P1849">
        <v>9.5000000000000001E-2</v>
      </c>
      <c r="Q1849">
        <v>10000</v>
      </c>
    </row>
    <row r="1850" spans="1:18">
      <c r="A1850">
        <v>104</v>
      </c>
      <c r="B1850">
        <f>VLOOKUP(A1850,year_congress_lookup!$A$1:$B$10,2)</f>
        <v>1996</v>
      </c>
      <c r="C1850">
        <v>15013</v>
      </c>
      <c r="D1850" s="1" t="s">
        <v>1791</v>
      </c>
      <c r="E1850" t="s">
        <v>82</v>
      </c>
      <c r="F1850" t="str">
        <f>VLOOKUP(E1850&amp;"*",state_latlong_lookup!$A$1:$D$56,2,FALSE)</f>
        <v>TX</v>
      </c>
      <c r="G1850" t="str">
        <f>VLOOKUP(E1850&amp;"*",state_latlong_lookup!$A$1:$D$56,1,FALSE)</f>
        <v>TEXAS</v>
      </c>
      <c r="H1850" t="str">
        <f t="shared" si="57"/>
        <v>104_TX_05</v>
      </c>
      <c r="I1850">
        <f>IF(B1850=2012,IF(D1850="00",K1850,VLOOKUP(H1850,district_latlong_lookup!$A$1:$F$439,5,FALSE)),0)</f>
        <v>0</v>
      </c>
      <c r="J1850">
        <f>IF(B1850=2012,IF(D1850="00",L1850,VLOOKUP(H1850,district_latlong_lookup!$A$1:$F$439,6,FALSE)),0)</f>
        <v>0</v>
      </c>
      <c r="K1850">
        <f>VLOOKUP(E1850&amp;"*",state_latlong_lookup!$A$1:$D$56,3,FALSE)</f>
        <v>31.106000000000002</v>
      </c>
      <c r="L1850">
        <f>VLOOKUP(E1850&amp;"*",state_latlong_lookup!$A$1:$D$56,4,FALSE)</f>
        <v>-97.647499999999994</v>
      </c>
      <c r="M1850">
        <v>100</v>
      </c>
      <c r="N1850" t="str">
        <f t="shared" si="56"/>
        <v>Democrat</v>
      </c>
      <c r="O1850" t="s">
        <v>712</v>
      </c>
      <c r="P1850">
        <v>-0.39700000000000002</v>
      </c>
      <c r="Q1850">
        <v>464000</v>
      </c>
      <c r="R1850" t="s">
        <v>1465</v>
      </c>
    </row>
    <row r="1851" spans="1:18">
      <c r="A1851">
        <v>104</v>
      </c>
      <c r="B1851">
        <f>VLOOKUP(A1851,year_congress_lookup!$A$1:$B$10,2)</f>
        <v>1996</v>
      </c>
      <c r="C1851">
        <v>15085</v>
      </c>
      <c r="D1851" s="1" t="s">
        <v>1792</v>
      </c>
      <c r="E1851" t="s">
        <v>82</v>
      </c>
      <c r="F1851" t="str">
        <f>VLOOKUP(E1851&amp;"*",state_latlong_lookup!$A$1:$D$56,2,FALSE)</f>
        <v>TX</v>
      </c>
      <c r="G1851" t="str">
        <f>VLOOKUP(E1851&amp;"*",state_latlong_lookup!$A$1:$D$56,1,FALSE)</f>
        <v>TEXAS</v>
      </c>
      <c r="H1851" t="str">
        <f t="shared" si="57"/>
        <v>104_TX_06</v>
      </c>
      <c r="I1851">
        <f>IF(B1851=2012,IF(D1851="00",K1851,VLOOKUP(H1851,district_latlong_lookup!$A$1:$F$439,5,FALSE)),0)</f>
        <v>0</v>
      </c>
      <c r="J1851">
        <f>IF(B1851=2012,IF(D1851="00",L1851,VLOOKUP(H1851,district_latlong_lookup!$A$1:$F$439,6,FALSE)),0)</f>
        <v>0</v>
      </c>
      <c r="K1851">
        <f>VLOOKUP(E1851&amp;"*",state_latlong_lookup!$A$1:$D$56,3,FALSE)</f>
        <v>31.106000000000002</v>
      </c>
      <c r="L1851">
        <f>VLOOKUP(E1851&amp;"*",state_latlong_lookup!$A$1:$D$56,4,FALSE)</f>
        <v>-97.647499999999994</v>
      </c>
      <c r="M1851">
        <v>200</v>
      </c>
      <c r="N1851" t="str">
        <f t="shared" si="56"/>
        <v>Republican</v>
      </c>
      <c r="O1851" t="s">
        <v>713</v>
      </c>
      <c r="P1851">
        <v>0.61599999999999999</v>
      </c>
      <c r="Q1851">
        <v>1190000</v>
      </c>
      <c r="R1851" t="s">
        <v>1466</v>
      </c>
    </row>
    <row r="1852" spans="1:18">
      <c r="A1852">
        <v>104</v>
      </c>
      <c r="B1852">
        <f>VLOOKUP(A1852,year_congress_lookup!$A$1:$B$10,2)</f>
        <v>1996</v>
      </c>
      <c r="C1852">
        <v>13002</v>
      </c>
      <c r="D1852" s="1" t="s">
        <v>1793</v>
      </c>
      <c r="E1852" t="s">
        <v>82</v>
      </c>
      <c r="F1852" t="str">
        <f>VLOOKUP(E1852&amp;"*",state_latlong_lookup!$A$1:$D$56,2,FALSE)</f>
        <v>TX</v>
      </c>
      <c r="G1852" t="str">
        <f>VLOOKUP(E1852&amp;"*",state_latlong_lookup!$A$1:$D$56,1,FALSE)</f>
        <v>TEXAS</v>
      </c>
      <c r="H1852" t="str">
        <f t="shared" si="57"/>
        <v>104_TX_07</v>
      </c>
      <c r="I1852">
        <f>IF(B1852=2012,IF(D1852="00",K1852,VLOOKUP(H1852,district_latlong_lookup!$A$1:$F$439,5,FALSE)),0)</f>
        <v>0</v>
      </c>
      <c r="J1852">
        <f>IF(B1852=2012,IF(D1852="00",L1852,VLOOKUP(H1852,district_latlong_lookup!$A$1:$F$439,6,FALSE)),0)</f>
        <v>0</v>
      </c>
      <c r="K1852">
        <f>VLOOKUP(E1852&amp;"*",state_latlong_lookup!$A$1:$D$56,3,FALSE)</f>
        <v>31.106000000000002</v>
      </c>
      <c r="L1852">
        <f>VLOOKUP(E1852&amp;"*",state_latlong_lookup!$A$1:$D$56,4,FALSE)</f>
        <v>-97.647499999999994</v>
      </c>
      <c r="M1852">
        <v>200</v>
      </c>
      <c r="N1852" t="str">
        <f t="shared" si="56"/>
        <v>Republican</v>
      </c>
      <c r="O1852" t="s">
        <v>78</v>
      </c>
      <c r="P1852">
        <v>0.51900000000000002</v>
      </c>
      <c r="Q1852">
        <v>555000</v>
      </c>
      <c r="R1852" t="s">
        <v>1467</v>
      </c>
    </row>
    <row r="1853" spans="1:18">
      <c r="A1853">
        <v>104</v>
      </c>
      <c r="B1853">
        <f>VLOOKUP(A1853,year_congress_lookup!$A$1:$B$10,2)</f>
        <v>1996</v>
      </c>
      <c r="C1853">
        <v>14822</v>
      </c>
      <c r="D1853" s="1" t="s">
        <v>1795</v>
      </c>
      <c r="E1853" t="s">
        <v>82</v>
      </c>
      <c r="F1853" t="str">
        <f>VLOOKUP(E1853&amp;"*",state_latlong_lookup!$A$1:$D$56,2,FALSE)</f>
        <v>TX</v>
      </c>
      <c r="G1853" t="str">
        <f>VLOOKUP(E1853&amp;"*",state_latlong_lookup!$A$1:$D$56,1,FALSE)</f>
        <v>TEXAS</v>
      </c>
      <c r="H1853" t="str">
        <f t="shared" si="57"/>
        <v>104_TX_08</v>
      </c>
      <c r="I1853">
        <f>IF(B1853=2012,IF(D1853="00",K1853,VLOOKUP(H1853,district_latlong_lookup!$A$1:$F$439,5,FALSE)),0)</f>
        <v>0</v>
      </c>
      <c r="J1853">
        <f>IF(B1853=2012,IF(D1853="00",L1853,VLOOKUP(H1853,district_latlong_lookup!$A$1:$F$439,6,FALSE)),0)</f>
        <v>0</v>
      </c>
      <c r="K1853">
        <f>VLOOKUP(E1853&amp;"*",state_latlong_lookup!$A$1:$D$56,3,FALSE)</f>
        <v>31.106000000000002</v>
      </c>
      <c r="L1853">
        <f>VLOOKUP(E1853&amp;"*",state_latlong_lookup!$A$1:$D$56,4,FALSE)</f>
        <v>-97.647499999999994</v>
      </c>
      <c r="M1853">
        <v>200</v>
      </c>
      <c r="N1853" t="str">
        <f t="shared" si="56"/>
        <v>Republican</v>
      </c>
      <c r="O1853" t="s">
        <v>714</v>
      </c>
      <c r="P1853">
        <v>0.58599999999999997</v>
      </c>
      <c r="Q1853">
        <v>556000</v>
      </c>
      <c r="R1853" t="s">
        <v>1468</v>
      </c>
    </row>
    <row r="1854" spans="1:18">
      <c r="A1854">
        <v>104</v>
      </c>
      <c r="B1854">
        <f>VLOOKUP(A1854,year_congress_lookup!$A$1:$B$10,2)</f>
        <v>1996</v>
      </c>
      <c r="C1854">
        <v>29570</v>
      </c>
      <c r="D1854" s="1" t="s">
        <v>1796</v>
      </c>
      <c r="E1854" t="s">
        <v>82</v>
      </c>
      <c r="F1854" t="str">
        <f>VLOOKUP(E1854&amp;"*",state_latlong_lookup!$A$1:$D$56,2,FALSE)</f>
        <v>TX</v>
      </c>
      <c r="G1854" t="str">
        <f>VLOOKUP(E1854&amp;"*",state_latlong_lookup!$A$1:$D$56,1,FALSE)</f>
        <v>TEXAS</v>
      </c>
      <c r="H1854" t="str">
        <f t="shared" si="57"/>
        <v>104_TX_09</v>
      </c>
      <c r="I1854">
        <f>IF(B1854=2012,IF(D1854="00",K1854,VLOOKUP(H1854,district_latlong_lookup!$A$1:$F$439,5,FALSE)),0)</f>
        <v>0</v>
      </c>
      <c r="J1854">
        <f>IF(B1854=2012,IF(D1854="00",L1854,VLOOKUP(H1854,district_latlong_lookup!$A$1:$F$439,6,FALSE)),0)</f>
        <v>0</v>
      </c>
      <c r="K1854">
        <f>VLOOKUP(E1854&amp;"*",state_latlong_lookup!$A$1:$D$56,3,FALSE)</f>
        <v>31.106000000000002</v>
      </c>
      <c r="L1854">
        <f>VLOOKUP(E1854&amp;"*",state_latlong_lookup!$A$1:$D$56,4,FALSE)</f>
        <v>-97.647499999999994</v>
      </c>
      <c r="M1854">
        <v>200</v>
      </c>
      <c r="N1854" t="str">
        <f t="shared" si="56"/>
        <v>Republican</v>
      </c>
      <c r="O1854" t="s">
        <v>820</v>
      </c>
      <c r="P1854">
        <v>0.97799999999999998</v>
      </c>
      <c r="Q1854">
        <v>423500</v>
      </c>
      <c r="R1854" t="s">
        <v>1469</v>
      </c>
    </row>
    <row r="1855" spans="1:18">
      <c r="A1855">
        <v>104</v>
      </c>
      <c r="B1855">
        <f>VLOOKUP(A1855,year_congress_lookup!$A$1:$B$10,2)</f>
        <v>1996</v>
      </c>
      <c r="C1855">
        <v>29571</v>
      </c>
      <c r="D1855" s="1" t="s">
        <v>1797</v>
      </c>
      <c r="E1855" t="s">
        <v>82</v>
      </c>
      <c r="F1855" t="str">
        <f>VLOOKUP(E1855&amp;"*",state_latlong_lookup!$A$1:$D$56,2,FALSE)</f>
        <v>TX</v>
      </c>
      <c r="G1855" t="str">
        <f>VLOOKUP(E1855&amp;"*",state_latlong_lookup!$A$1:$D$56,1,FALSE)</f>
        <v>TEXAS</v>
      </c>
      <c r="H1855" t="str">
        <f t="shared" si="57"/>
        <v>104_TX_10</v>
      </c>
      <c r="I1855">
        <f>IF(B1855=2012,IF(D1855="00",K1855,VLOOKUP(H1855,district_latlong_lookup!$A$1:$F$439,5,FALSE)),0)</f>
        <v>0</v>
      </c>
      <c r="J1855">
        <f>IF(B1855=2012,IF(D1855="00",L1855,VLOOKUP(H1855,district_latlong_lookup!$A$1:$F$439,6,FALSE)),0)</f>
        <v>0</v>
      </c>
      <c r="K1855">
        <f>VLOOKUP(E1855&amp;"*",state_latlong_lookup!$A$1:$D$56,3,FALSE)</f>
        <v>31.106000000000002</v>
      </c>
      <c r="L1855">
        <f>VLOOKUP(E1855&amp;"*",state_latlong_lookup!$A$1:$D$56,4,FALSE)</f>
        <v>-97.647499999999994</v>
      </c>
      <c r="M1855">
        <v>100</v>
      </c>
      <c r="N1855" t="str">
        <f t="shared" si="56"/>
        <v>Democrat</v>
      </c>
      <c r="O1855" t="s">
        <v>821</v>
      </c>
      <c r="P1855">
        <v>-0.39800000000000002</v>
      </c>
      <c r="Q1855">
        <v>425000</v>
      </c>
      <c r="R1855" t="s">
        <v>1470</v>
      </c>
    </row>
    <row r="1856" spans="1:18">
      <c r="A1856">
        <v>104</v>
      </c>
      <c r="B1856">
        <f>VLOOKUP(A1856,year_congress_lookup!$A$1:$B$10,2)</f>
        <v>1996</v>
      </c>
      <c r="C1856">
        <v>29144</v>
      </c>
      <c r="D1856" s="1" t="s">
        <v>1798</v>
      </c>
      <c r="E1856" t="s">
        <v>82</v>
      </c>
      <c r="F1856" t="str">
        <f>VLOOKUP(E1856&amp;"*",state_latlong_lookup!$A$1:$D$56,2,FALSE)</f>
        <v>TX</v>
      </c>
      <c r="G1856" t="str">
        <f>VLOOKUP(E1856&amp;"*",state_latlong_lookup!$A$1:$D$56,1,FALSE)</f>
        <v>TEXAS</v>
      </c>
      <c r="H1856" t="str">
        <f t="shared" si="57"/>
        <v>104_TX_11</v>
      </c>
      <c r="I1856">
        <f>IF(B1856=2012,IF(D1856="00",K1856,VLOOKUP(H1856,district_latlong_lookup!$A$1:$F$439,5,FALSE)),0)</f>
        <v>0</v>
      </c>
      <c r="J1856">
        <f>IF(B1856=2012,IF(D1856="00",L1856,VLOOKUP(H1856,district_latlong_lookup!$A$1:$F$439,6,FALSE)),0)</f>
        <v>0</v>
      </c>
      <c r="K1856">
        <f>VLOOKUP(E1856&amp;"*",state_latlong_lookup!$A$1:$D$56,3,FALSE)</f>
        <v>31.106000000000002</v>
      </c>
      <c r="L1856">
        <f>VLOOKUP(E1856&amp;"*",state_latlong_lookup!$A$1:$D$56,4,FALSE)</f>
        <v>-97.647499999999994</v>
      </c>
      <c r="M1856">
        <v>100</v>
      </c>
      <c r="N1856" t="str">
        <f t="shared" si="56"/>
        <v>Democrat</v>
      </c>
      <c r="O1856" t="s">
        <v>716</v>
      </c>
      <c r="P1856">
        <v>-0.217</v>
      </c>
      <c r="Q1856">
        <v>544000</v>
      </c>
    </row>
    <row r="1857" spans="1:18">
      <c r="A1857">
        <v>104</v>
      </c>
      <c r="B1857">
        <f>VLOOKUP(A1857,year_congress_lookup!$A$1:$B$10,2)</f>
        <v>1996</v>
      </c>
      <c r="C1857">
        <v>15636</v>
      </c>
      <c r="D1857" s="1" t="s">
        <v>1799</v>
      </c>
      <c r="E1857" t="s">
        <v>82</v>
      </c>
      <c r="F1857" t="str">
        <f>VLOOKUP(E1857&amp;"*",state_latlong_lookup!$A$1:$D$56,2,FALSE)</f>
        <v>TX</v>
      </c>
      <c r="G1857" t="str">
        <f>VLOOKUP(E1857&amp;"*",state_latlong_lookup!$A$1:$D$56,1,FALSE)</f>
        <v>TEXAS</v>
      </c>
      <c r="H1857" t="str">
        <f t="shared" si="57"/>
        <v>104_TX_12</v>
      </c>
      <c r="I1857">
        <f>IF(B1857=2012,IF(D1857="00",K1857,VLOOKUP(H1857,district_latlong_lookup!$A$1:$F$439,5,FALSE)),0)</f>
        <v>0</v>
      </c>
      <c r="J1857">
        <f>IF(B1857=2012,IF(D1857="00",L1857,VLOOKUP(H1857,district_latlong_lookup!$A$1:$F$439,6,FALSE)),0)</f>
        <v>0</v>
      </c>
      <c r="K1857">
        <f>VLOOKUP(E1857&amp;"*",state_latlong_lookup!$A$1:$D$56,3,FALSE)</f>
        <v>31.106000000000002</v>
      </c>
      <c r="L1857">
        <f>VLOOKUP(E1857&amp;"*",state_latlong_lookup!$A$1:$D$56,4,FALSE)</f>
        <v>-97.647499999999994</v>
      </c>
      <c r="M1857">
        <v>100</v>
      </c>
      <c r="N1857" t="str">
        <f t="shared" si="56"/>
        <v>Democrat</v>
      </c>
      <c r="O1857" t="s">
        <v>717</v>
      </c>
      <c r="P1857">
        <v>-3.6999999999999998E-2</v>
      </c>
      <c r="Q1857">
        <v>2546000</v>
      </c>
      <c r="R1857" t="s">
        <v>1471</v>
      </c>
    </row>
    <row r="1858" spans="1:18">
      <c r="A1858">
        <v>104</v>
      </c>
      <c r="B1858">
        <f>VLOOKUP(A1858,year_congress_lookup!$A$1:$B$10,2)</f>
        <v>1996</v>
      </c>
      <c r="C1858">
        <v>29572</v>
      </c>
      <c r="D1858" s="1" t="s">
        <v>1800</v>
      </c>
      <c r="E1858" t="s">
        <v>82</v>
      </c>
      <c r="F1858" t="str">
        <f>VLOOKUP(E1858&amp;"*",state_latlong_lookup!$A$1:$D$56,2,FALSE)</f>
        <v>TX</v>
      </c>
      <c r="G1858" t="str">
        <f>VLOOKUP(E1858&amp;"*",state_latlong_lookup!$A$1:$D$56,1,FALSE)</f>
        <v>TEXAS</v>
      </c>
      <c r="H1858" t="str">
        <f t="shared" si="57"/>
        <v>104_TX_13</v>
      </c>
      <c r="I1858">
        <f>IF(B1858=2012,IF(D1858="00",K1858,VLOOKUP(H1858,district_latlong_lookup!$A$1:$F$439,5,FALSE)),0)</f>
        <v>0</v>
      </c>
      <c r="J1858">
        <f>IF(B1858=2012,IF(D1858="00",L1858,VLOOKUP(H1858,district_latlong_lookup!$A$1:$F$439,6,FALSE)),0)</f>
        <v>0</v>
      </c>
      <c r="K1858">
        <f>VLOOKUP(E1858&amp;"*",state_latlong_lookup!$A$1:$D$56,3,FALSE)</f>
        <v>31.106000000000002</v>
      </c>
      <c r="L1858">
        <f>VLOOKUP(E1858&amp;"*",state_latlong_lookup!$A$1:$D$56,4,FALSE)</f>
        <v>-97.647499999999994</v>
      </c>
      <c r="M1858">
        <v>200</v>
      </c>
      <c r="N1858" t="str">
        <f t="shared" ref="N1858:N1921" si="58">IF(M1858=100,"Democrat",IF(M1858=200,"Republican",IF(M1858=328,"Independent")))</f>
        <v>Republican</v>
      </c>
      <c r="O1858" t="s">
        <v>822</v>
      </c>
      <c r="P1858">
        <v>0.61899999999999999</v>
      </c>
      <c r="Q1858">
        <v>1138500</v>
      </c>
      <c r="R1858" t="s">
        <v>1472</v>
      </c>
    </row>
    <row r="1859" spans="1:18">
      <c r="A1859">
        <v>104</v>
      </c>
      <c r="B1859">
        <f>VLOOKUP(A1859,year_congress_lookup!$A$1:$B$10,2)</f>
        <v>1996</v>
      </c>
      <c r="C1859">
        <v>15611</v>
      </c>
      <c r="D1859" s="1" t="s">
        <v>1801</v>
      </c>
      <c r="E1859" t="s">
        <v>82</v>
      </c>
      <c r="F1859" t="str">
        <f>VLOOKUP(E1859&amp;"*",state_latlong_lookup!$A$1:$D$56,2,FALSE)</f>
        <v>TX</v>
      </c>
      <c r="G1859" t="str">
        <f>VLOOKUP(E1859&amp;"*",state_latlong_lookup!$A$1:$D$56,1,FALSE)</f>
        <v>TEXAS</v>
      </c>
      <c r="H1859" t="str">
        <f t="shared" ref="H1859:H1922" si="59">CONCATENATE(A1859,"_",F1859,"_",D1859)</f>
        <v>104_TX_14</v>
      </c>
      <c r="I1859">
        <f>IF(B1859=2012,IF(D1859="00",K1859,VLOOKUP(H1859,district_latlong_lookup!$A$1:$F$439,5,FALSE)),0)</f>
        <v>0</v>
      </c>
      <c r="J1859">
        <f>IF(B1859=2012,IF(D1859="00",L1859,VLOOKUP(H1859,district_latlong_lookup!$A$1:$F$439,6,FALSE)),0)</f>
        <v>0</v>
      </c>
      <c r="K1859">
        <f>VLOOKUP(E1859&amp;"*",state_latlong_lookup!$A$1:$D$56,3,FALSE)</f>
        <v>31.106000000000002</v>
      </c>
      <c r="L1859">
        <f>VLOOKUP(E1859&amp;"*",state_latlong_lookup!$A$1:$D$56,4,FALSE)</f>
        <v>-97.647499999999994</v>
      </c>
      <c r="M1859">
        <v>100</v>
      </c>
      <c r="N1859" t="str">
        <f t="shared" si="58"/>
        <v>Democrat</v>
      </c>
      <c r="O1859" t="s">
        <v>719</v>
      </c>
      <c r="P1859">
        <v>-0.10199999999999999</v>
      </c>
      <c r="Q1859">
        <v>3646000</v>
      </c>
      <c r="R1859" t="s">
        <v>1473</v>
      </c>
    </row>
    <row r="1860" spans="1:18">
      <c r="A1860">
        <v>104</v>
      </c>
      <c r="B1860">
        <f>VLOOKUP(A1860,year_congress_lookup!$A$1:$B$10,2)</f>
        <v>1996</v>
      </c>
      <c r="C1860">
        <v>95611</v>
      </c>
      <c r="D1860" s="1" t="s">
        <v>1801</v>
      </c>
      <c r="E1860" t="s">
        <v>82</v>
      </c>
      <c r="F1860" t="str">
        <f>VLOOKUP(E1860&amp;"*",state_latlong_lookup!$A$1:$D$56,2,FALSE)</f>
        <v>TX</v>
      </c>
      <c r="G1860" t="str">
        <f>VLOOKUP(E1860&amp;"*",state_latlong_lookup!$A$1:$D$56,1,FALSE)</f>
        <v>TEXAS</v>
      </c>
      <c r="H1860" t="str">
        <f t="shared" si="59"/>
        <v>104_TX_14</v>
      </c>
      <c r="I1860">
        <f>IF(B1860=2012,IF(D1860="00",K1860,VLOOKUP(H1860,district_latlong_lookup!$A$1:$F$439,5,FALSE)),0)</f>
        <v>0</v>
      </c>
      <c r="J1860">
        <f>IF(B1860=2012,IF(D1860="00",L1860,VLOOKUP(H1860,district_latlong_lookup!$A$1:$F$439,6,FALSE)),0)</f>
        <v>0</v>
      </c>
      <c r="K1860">
        <f>VLOOKUP(E1860&amp;"*",state_latlong_lookup!$A$1:$D$56,3,FALSE)</f>
        <v>31.106000000000002</v>
      </c>
      <c r="L1860">
        <f>VLOOKUP(E1860&amp;"*",state_latlong_lookup!$A$1:$D$56,4,FALSE)</f>
        <v>-97.647499999999994</v>
      </c>
      <c r="M1860">
        <v>200</v>
      </c>
      <c r="N1860" t="str">
        <f t="shared" si="58"/>
        <v>Republican</v>
      </c>
      <c r="O1860" t="s">
        <v>719</v>
      </c>
      <c r="P1860">
        <v>0.51100000000000001</v>
      </c>
      <c r="Q1860">
        <v>375000</v>
      </c>
      <c r="R1860" t="s">
        <v>1474</v>
      </c>
    </row>
    <row r="1861" spans="1:18">
      <c r="A1861">
        <v>104</v>
      </c>
      <c r="B1861">
        <f>VLOOKUP(A1861,year_congress_lookup!$A$1:$B$10,2)</f>
        <v>1996</v>
      </c>
      <c r="C1861">
        <v>10716</v>
      </c>
      <c r="D1861" s="1" t="s">
        <v>1802</v>
      </c>
      <c r="E1861" t="s">
        <v>82</v>
      </c>
      <c r="F1861" t="str">
        <f>VLOOKUP(E1861&amp;"*",state_latlong_lookup!$A$1:$D$56,2,FALSE)</f>
        <v>TX</v>
      </c>
      <c r="G1861" t="str">
        <f>VLOOKUP(E1861&amp;"*",state_latlong_lookup!$A$1:$D$56,1,FALSE)</f>
        <v>TEXAS</v>
      </c>
      <c r="H1861" t="str">
        <f t="shared" si="59"/>
        <v>104_TX_15</v>
      </c>
      <c r="I1861">
        <f>IF(B1861=2012,IF(D1861="00",K1861,VLOOKUP(H1861,district_latlong_lookup!$A$1:$F$439,5,FALSE)),0)</f>
        <v>0</v>
      </c>
      <c r="J1861">
        <f>IF(B1861=2012,IF(D1861="00",L1861,VLOOKUP(H1861,district_latlong_lookup!$A$1:$F$439,6,FALSE)),0)</f>
        <v>0</v>
      </c>
      <c r="K1861">
        <f>VLOOKUP(E1861&amp;"*",state_latlong_lookup!$A$1:$D$56,3,FALSE)</f>
        <v>31.106000000000002</v>
      </c>
      <c r="L1861">
        <f>VLOOKUP(E1861&amp;"*",state_latlong_lookup!$A$1:$D$56,4,FALSE)</f>
        <v>-97.647499999999994</v>
      </c>
      <c r="M1861">
        <v>100</v>
      </c>
      <c r="N1861" t="str">
        <f t="shared" si="58"/>
        <v>Democrat</v>
      </c>
      <c r="O1861" t="s">
        <v>720</v>
      </c>
      <c r="P1861">
        <v>-0.29799999999999999</v>
      </c>
      <c r="Q1861">
        <v>1361500</v>
      </c>
      <c r="R1861" t="s">
        <v>1475</v>
      </c>
    </row>
    <row r="1862" spans="1:18">
      <c r="A1862">
        <v>104</v>
      </c>
      <c r="B1862">
        <f>VLOOKUP(A1862,year_congress_lookup!$A$1:$B$10,2)</f>
        <v>1996</v>
      </c>
      <c r="C1862">
        <v>15018</v>
      </c>
      <c r="D1862" s="1" t="s">
        <v>1803</v>
      </c>
      <c r="E1862" t="s">
        <v>82</v>
      </c>
      <c r="F1862" t="str">
        <f>VLOOKUP(E1862&amp;"*",state_latlong_lookup!$A$1:$D$56,2,FALSE)</f>
        <v>TX</v>
      </c>
      <c r="G1862" t="str">
        <f>VLOOKUP(E1862&amp;"*",state_latlong_lookup!$A$1:$D$56,1,FALSE)</f>
        <v>TEXAS</v>
      </c>
      <c r="H1862" t="str">
        <f t="shared" si="59"/>
        <v>104_TX_16</v>
      </c>
      <c r="I1862">
        <f>IF(B1862=2012,IF(D1862="00",K1862,VLOOKUP(H1862,district_latlong_lookup!$A$1:$F$439,5,FALSE)),0)</f>
        <v>0</v>
      </c>
      <c r="J1862">
        <f>IF(B1862=2012,IF(D1862="00",L1862,VLOOKUP(H1862,district_latlong_lookup!$A$1:$F$439,6,FALSE)),0)</f>
        <v>0</v>
      </c>
      <c r="K1862">
        <f>VLOOKUP(E1862&amp;"*",state_latlong_lookup!$A$1:$D$56,3,FALSE)</f>
        <v>31.106000000000002</v>
      </c>
      <c r="L1862">
        <f>VLOOKUP(E1862&amp;"*",state_latlong_lookup!$A$1:$D$56,4,FALSE)</f>
        <v>-97.647499999999994</v>
      </c>
      <c r="M1862">
        <v>100</v>
      </c>
      <c r="N1862" t="str">
        <f t="shared" si="58"/>
        <v>Democrat</v>
      </c>
      <c r="O1862" t="s">
        <v>721</v>
      </c>
      <c r="P1862">
        <v>-0.46200000000000002</v>
      </c>
      <c r="Q1862">
        <v>367500</v>
      </c>
      <c r="R1862" t="s">
        <v>1476</v>
      </c>
    </row>
    <row r="1863" spans="1:18">
      <c r="A1863">
        <v>104</v>
      </c>
      <c r="B1863">
        <f>VLOOKUP(A1863,year_congress_lookup!$A$1:$B$10,2)</f>
        <v>1996</v>
      </c>
      <c r="C1863">
        <v>14664</v>
      </c>
      <c r="D1863" s="1" t="s">
        <v>1804</v>
      </c>
      <c r="E1863" t="s">
        <v>82</v>
      </c>
      <c r="F1863" t="str">
        <f>VLOOKUP(E1863&amp;"*",state_latlong_lookup!$A$1:$D$56,2,FALSE)</f>
        <v>TX</v>
      </c>
      <c r="G1863" t="str">
        <f>VLOOKUP(E1863&amp;"*",state_latlong_lookup!$A$1:$D$56,1,FALSE)</f>
        <v>TEXAS</v>
      </c>
      <c r="H1863" t="str">
        <f t="shared" si="59"/>
        <v>104_TX_17</v>
      </c>
      <c r="I1863">
        <f>IF(B1863=2012,IF(D1863="00",K1863,VLOOKUP(H1863,district_latlong_lookup!$A$1:$F$439,5,FALSE)),0)</f>
        <v>0</v>
      </c>
      <c r="J1863">
        <f>IF(B1863=2012,IF(D1863="00",L1863,VLOOKUP(H1863,district_latlong_lookup!$A$1:$F$439,6,FALSE)),0)</f>
        <v>0</v>
      </c>
      <c r="K1863">
        <f>VLOOKUP(E1863&amp;"*",state_latlong_lookup!$A$1:$D$56,3,FALSE)</f>
        <v>31.106000000000002</v>
      </c>
      <c r="L1863">
        <f>VLOOKUP(E1863&amp;"*",state_latlong_lookup!$A$1:$D$56,4,FALSE)</f>
        <v>-97.647499999999994</v>
      </c>
      <c r="M1863">
        <v>100</v>
      </c>
      <c r="N1863" t="str">
        <f t="shared" si="58"/>
        <v>Democrat</v>
      </c>
      <c r="O1863" t="s">
        <v>722</v>
      </c>
      <c r="P1863">
        <v>-3.1E-2</v>
      </c>
      <c r="Q1863">
        <v>561500</v>
      </c>
    </row>
    <row r="1864" spans="1:18">
      <c r="A1864">
        <v>104</v>
      </c>
      <c r="B1864">
        <f>VLOOKUP(A1864,year_congress_lookup!$A$1:$B$10,2)</f>
        <v>1996</v>
      </c>
      <c r="C1864">
        <v>29573</v>
      </c>
      <c r="D1864" s="1" t="s">
        <v>1805</v>
      </c>
      <c r="E1864" t="s">
        <v>82</v>
      </c>
      <c r="F1864" t="str">
        <f>VLOOKUP(E1864&amp;"*",state_latlong_lookup!$A$1:$D$56,2,FALSE)</f>
        <v>TX</v>
      </c>
      <c r="G1864" t="str">
        <f>VLOOKUP(E1864&amp;"*",state_latlong_lookup!$A$1:$D$56,1,FALSE)</f>
        <v>TEXAS</v>
      </c>
      <c r="H1864" t="str">
        <f t="shared" si="59"/>
        <v>104_TX_18</v>
      </c>
      <c r="I1864">
        <f>IF(B1864=2012,IF(D1864="00",K1864,VLOOKUP(H1864,district_latlong_lookup!$A$1:$F$439,5,FALSE)),0)</f>
        <v>0</v>
      </c>
      <c r="J1864">
        <f>IF(B1864=2012,IF(D1864="00",L1864,VLOOKUP(H1864,district_latlong_lookup!$A$1:$F$439,6,FALSE)),0)</f>
        <v>0</v>
      </c>
      <c r="K1864">
        <f>VLOOKUP(E1864&amp;"*",state_latlong_lookup!$A$1:$D$56,3,FALSE)</f>
        <v>31.106000000000002</v>
      </c>
      <c r="L1864">
        <f>VLOOKUP(E1864&amp;"*",state_latlong_lookup!$A$1:$D$56,4,FALSE)</f>
        <v>-97.647499999999994</v>
      </c>
      <c r="M1864">
        <v>100</v>
      </c>
      <c r="N1864" t="str">
        <f t="shared" si="58"/>
        <v>Democrat</v>
      </c>
      <c r="O1864" t="s">
        <v>823</v>
      </c>
      <c r="P1864">
        <v>-0.42299999999999999</v>
      </c>
      <c r="Q1864">
        <v>2445000</v>
      </c>
      <c r="R1864" t="s">
        <v>1477</v>
      </c>
    </row>
    <row r="1865" spans="1:18">
      <c r="A1865">
        <v>104</v>
      </c>
      <c r="B1865">
        <f>VLOOKUP(A1865,year_congress_lookup!$A$1:$B$10,2)</f>
        <v>1996</v>
      </c>
      <c r="C1865">
        <v>15093</v>
      </c>
      <c r="D1865" s="1" t="s">
        <v>1806</v>
      </c>
      <c r="E1865" t="s">
        <v>82</v>
      </c>
      <c r="F1865" t="str">
        <f>VLOOKUP(E1865&amp;"*",state_latlong_lookup!$A$1:$D$56,2,FALSE)</f>
        <v>TX</v>
      </c>
      <c r="G1865" t="str">
        <f>VLOOKUP(E1865&amp;"*",state_latlong_lookup!$A$1:$D$56,1,FALSE)</f>
        <v>TEXAS</v>
      </c>
      <c r="H1865" t="str">
        <f t="shared" si="59"/>
        <v>104_TX_19</v>
      </c>
      <c r="I1865">
        <f>IF(B1865=2012,IF(D1865="00",K1865,VLOOKUP(H1865,district_latlong_lookup!$A$1:$F$439,5,FALSE)),0)</f>
        <v>0</v>
      </c>
      <c r="J1865">
        <f>IF(B1865=2012,IF(D1865="00",L1865,VLOOKUP(H1865,district_latlong_lookup!$A$1:$F$439,6,FALSE)),0)</f>
        <v>0</v>
      </c>
      <c r="K1865">
        <f>VLOOKUP(E1865&amp;"*",state_latlong_lookup!$A$1:$D$56,3,FALSE)</f>
        <v>31.106000000000002</v>
      </c>
      <c r="L1865">
        <f>VLOOKUP(E1865&amp;"*",state_latlong_lookup!$A$1:$D$56,4,FALSE)</f>
        <v>-97.647499999999994</v>
      </c>
      <c r="M1865">
        <v>200</v>
      </c>
      <c r="N1865" t="str">
        <f t="shared" si="58"/>
        <v>Republican</v>
      </c>
      <c r="O1865" t="s">
        <v>724</v>
      </c>
      <c r="P1865">
        <v>0.46800000000000003</v>
      </c>
      <c r="Q1865">
        <v>751500</v>
      </c>
    </row>
    <row r="1866" spans="1:18">
      <c r="A1866">
        <v>104</v>
      </c>
      <c r="B1866">
        <f>VLOOKUP(A1866,year_congress_lookup!$A$1:$B$10,2)</f>
        <v>1996</v>
      </c>
      <c r="C1866">
        <v>10520</v>
      </c>
      <c r="D1866" s="1" t="s">
        <v>1807</v>
      </c>
      <c r="E1866" t="s">
        <v>82</v>
      </c>
      <c r="F1866" t="str">
        <f>VLOOKUP(E1866&amp;"*",state_latlong_lookup!$A$1:$D$56,2,FALSE)</f>
        <v>TX</v>
      </c>
      <c r="G1866" t="str">
        <f>VLOOKUP(E1866&amp;"*",state_latlong_lookup!$A$1:$D$56,1,FALSE)</f>
        <v>TEXAS</v>
      </c>
      <c r="H1866" t="str">
        <f t="shared" si="59"/>
        <v>104_TX_20</v>
      </c>
      <c r="I1866">
        <f>IF(B1866=2012,IF(D1866="00",K1866,VLOOKUP(H1866,district_latlong_lookup!$A$1:$F$439,5,FALSE)),0)</f>
        <v>0</v>
      </c>
      <c r="J1866">
        <f>IF(B1866=2012,IF(D1866="00",L1866,VLOOKUP(H1866,district_latlong_lookup!$A$1:$F$439,6,FALSE)),0)</f>
        <v>0</v>
      </c>
      <c r="K1866">
        <f>VLOOKUP(E1866&amp;"*",state_latlong_lookup!$A$1:$D$56,3,FALSE)</f>
        <v>31.106000000000002</v>
      </c>
      <c r="L1866">
        <f>VLOOKUP(E1866&amp;"*",state_latlong_lookup!$A$1:$D$56,4,FALSE)</f>
        <v>-97.647499999999994</v>
      </c>
      <c r="M1866">
        <v>100</v>
      </c>
      <c r="N1866" t="str">
        <f t="shared" si="58"/>
        <v>Democrat</v>
      </c>
      <c r="O1866" t="s">
        <v>725</v>
      </c>
      <c r="P1866">
        <v>-0.46700000000000003</v>
      </c>
      <c r="Q1866">
        <v>822000</v>
      </c>
      <c r="R1866" t="s">
        <v>1478</v>
      </c>
    </row>
    <row r="1867" spans="1:18">
      <c r="A1867">
        <v>104</v>
      </c>
      <c r="B1867">
        <f>VLOOKUP(A1867,year_congress_lookup!$A$1:$B$10,2)</f>
        <v>1996</v>
      </c>
      <c r="C1867">
        <v>15445</v>
      </c>
      <c r="D1867" s="1" t="s">
        <v>1808</v>
      </c>
      <c r="E1867" t="s">
        <v>82</v>
      </c>
      <c r="F1867" t="str">
        <f>VLOOKUP(E1867&amp;"*",state_latlong_lookup!$A$1:$D$56,2,FALSE)</f>
        <v>TX</v>
      </c>
      <c r="G1867" t="str">
        <f>VLOOKUP(E1867&amp;"*",state_latlong_lookup!$A$1:$D$56,1,FALSE)</f>
        <v>TEXAS</v>
      </c>
      <c r="H1867" t="str">
        <f t="shared" si="59"/>
        <v>104_TX_21</v>
      </c>
      <c r="I1867">
        <f>IF(B1867=2012,IF(D1867="00",K1867,VLOOKUP(H1867,district_latlong_lookup!$A$1:$F$439,5,FALSE)),0)</f>
        <v>0</v>
      </c>
      <c r="J1867">
        <f>IF(B1867=2012,IF(D1867="00",L1867,VLOOKUP(H1867,district_latlong_lookup!$A$1:$F$439,6,FALSE)),0)</f>
        <v>0</v>
      </c>
      <c r="K1867">
        <f>VLOOKUP(E1867&amp;"*",state_latlong_lookup!$A$1:$D$56,3,FALSE)</f>
        <v>31.106000000000002</v>
      </c>
      <c r="L1867">
        <f>VLOOKUP(E1867&amp;"*",state_latlong_lookup!$A$1:$D$56,4,FALSE)</f>
        <v>-97.647499999999994</v>
      </c>
      <c r="M1867">
        <v>200</v>
      </c>
      <c r="N1867" t="str">
        <f t="shared" si="58"/>
        <v>Republican</v>
      </c>
      <c r="O1867" t="s">
        <v>726</v>
      </c>
      <c r="P1867">
        <v>0.48099999999999998</v>
      </c>
      <c r="Q1867">
        <v>1093000</v>
      </c>
      <c r="R1867" t="s">
        <v>1479</v>
      </c>
    </row>
    <row r="1868" spans="1:18">
      <c r="A1868">
        <v>104</v>
      </c>
      <c r="B1868">
        <f>VLOOKUP(A1868,year_congress_lookup!$A$1:$B$10,2)</f>
        <v>1996</v>
      </c>
      <c r="C1868">
        <v>15094</v>
      </c>
      <c r="D1868" s="1" t="s">
        <v>1809</v>
      </c>
      <c r="E1868" t="s">
        <v>82</v>
      </c>
      <c r="F1868" t="str">
        <f>VLOOKUP(E1868&amp;"*",state_latlong_lookup!$A$1:$D$56,2,FALSE)</f>
        <v>TX</v>
      </c>
      <c r="G1868" t="str">
        <f>VLOOKUP(E1868&amp;"*",state_latlong_lookup!$A$1:$D$56,1,FALSE)</f>
        <v>TEXAS</v>
      </c>
      <c r="H1868" t="str">
        <f t="shared" si="59"/>
        <v>104_TX_22</v>
      </c>
      <c r="I1868">
        <f>IF(B1868=2012,IF(D1868="00",K1868,VLOOKUP(H1868,district_latlong_lookup!$A$1:$F$439,5,FALSE)),0)</f>
        <v>0</v>
      </c>
      <c r="J1868">
        <f>IF(B1868=2012,IF(D1868="00",L1868,VLOOKUP(H1868,district_latlong_lookup!$A$1:$F$439,6,FALSE)),0)</f>
        <v>0</v>
      </c>
      <c r="K1868">
        <f>VLOOKUP(E1868&amp;"*",state_latlong_lookup!$A$1:$D$56,3,FALSE)</f>
        <v>31.106000000000002</v>
      </c>
      <c r="L1868">
        <f>VLOOKUP(E1868&amp;"*",state_latlong_lookup!$A$1:$D$56,4,FALSE)</f>
        <v>-97.647499999999994</v>
      </c>
      <c r="M1868">
        <v>200</v>
      </c>
      <c r="N1868" t="str">
        <f t="shared" si="58"/>
        <v>Republican</v>
      </c>
      <c r="O1868" t="s">
        <v>727</v>
      </c>
      <c r="P1868">
        <v>0.63600000000000001</v>
      </c>
      <c r="Q1868">
        <v>472000</v>
      </c>
    </row>
    <row r="1869" spans="1:18">
      <c r="A1869">
        <v>104</v>
      </c>
      <c r="B1869">
        <f>VLOOKUP(A1869,year_congress_lookup!$A$1:$B$10,2)</f>
        <v>1996</v>
      </c>
      <c r="C1869">
        <v>39302</v>
      </c>
      <c r="D1869" s="1" t="s">
        <v>1810</v>
      </c>
      <c r="E1869" t="s">
        <v>82</v>
      </c>
      <c r="F1869" t="str">
        <f>VLOOKUP(E1869&amp;"*",state_latlong_lookup!$A$1:$D$56,2,FALSE)</f>
        <v>TX</v>
      </c>
      <c r="G1869" t="str">
        <f>VLOOKUP(E1869&amp;"*",state_latlong_lookup!$A$1:$D$56,1,FALSE)</f>
        <v>TEXAS</v>
      </c>
      <c r="H1869" t="str">
        <f t="shared" si="59"/>
        <v>104_TX_23</v>
      </c>
      <c r="I1869">
        <f>IF(B1869=2012,IF(D1869="00",K1869,VLOOKUP(H1869,district_latlong_lookup!$A$1:$F$439,5,FALSE)),0)</f>
        <v>0</v>
      </c>
      <c r="J1869">
        <f>IF(B1869=2012,IF(D1869="00",L1869,VLOOKUP(H1869,district_latlong_lookup!$A$1:$F$439,6,FALSE)),0)</f>
        <v>0</v>
      </c>
      <c r="K1869">
        <f>VLOOKUP(E1869&amp;"*",state_latlong_lookup!$A$1:$D$56,3,FALSE)</f>
        <v>31.106000000000002</v>
      </c>
      <c r="L1869">
        <f>VLOOKUP(E1869&amp;"*",state_latlong_lookup!$A$1:$D$56,4,FALSE)</f>
        <v>-97.647499999999994</v>
      </c>
      <c r="M1869">
        <v>200</v>
      </c>
      <c r="N1869" t="str">
        <f t="shared" si="58"/>
        <v>Republican</v>
      </c>
      <c r="O1869" t="s">
        <v>728</v>
      </c>
      <c r="P1869">
        <v>0.45100000000000001</v>
      </c>
      <c r="Q1869">
        <v>439500</v>
      </c>
    </row>
    <row r="1870" spans="1:18">
      <c r="A1870">
        <v>104</v>
      </c>
      <c r="B1870">
        <f>VLOOKUP(A1870,year_congress_lookup!$A$1:$B$10,2)</f>
        <v>1996</v>
      </c>
      <c r="C1870">
        <v>14626</v>
      </c>
      <c r="D1870" s="1" t="s">
        <v>1811</v>
      </c>
      <c r="E1870" t="s">
        <v>82</v>
      </c>
      <c r="F1870" t="str">
        <f>VLOOKUP(E1870&amp;"*",state_latlong_lookup!$A$1:$D$56,2,FALSE)</f>
        <v>TX</v>
      </c>
      <c r="G1870" t="str">
        <f>VLOOKUP(E1870&amp;"*",state_latlong_lookup!$A$1:$D$56,1,FALSE)</f>
        <v>TEXAS</v>
      </c>
      <c r="H1870" t="str">
        <f t="shared" si="59"/>
        <v>104_TX_24</v>
      </c>
      <c r="I1870">
        <f>IF(B1870=2012,IF(D1870="00",K1870,VLOOKUP(H1870,district_latlong_lookup!$A$1:$F$439,5,FALSE)),0)</f>
        <v>0</v>
      </c>
      <c r="J1870">
        <f>IF(B1870=2012,IF(D1870="00",L1870,VLOOKUP(H1870,district_latlong_lookup!$A$1:$F$439,6,FALSE)),0)</f>
        <v>0</v>
      </c>
      <c r="K1870">
        <f>VLOOKUP(E1870&amp;"*",state_latlong_lookup!$A$1:$D$56,3,FALSE)</f>
        <v>31.106000000000002</v>
      </c>
      <c r="L1870">
        <f>VLOOKUP(E1870&amp;"*",state_latlong_lookup!$A$1:$D$56,4,FALSE)</f>
        <v>-97.647499999999994</v>
      </c>
      <c r="M1870">
        <v>100</v>
      </c>
      <c r="N1870" t="str">
        <f t="shared" si="58"/>
        <v>Democrat</v>
      </c>
      <c r="O1870" t="s">
        <v>729</v>
      </c>
      <c r="P1870">
        <v>-0.30299999999999999</v>
      </c>
      <c r="Q1870">
        <v>791500</v>
      </c>
      <c r="R1870" t="s">
        <v>1480</v>
      </c>
    </row>
    <row r="1871" spans="1:18">
      <c r="A1871">
        <v>104</v>
      </c>
      <c r="B1871">
        <f>VLOOKUP(A1871,year_congress_lookup!$A$1:$B$10,2)</f>
        <v>1996</v>
      </c>
      <c r="C1871">
        <v>29574</v>
      </c>
      <c r="D1871" s="1" t="s">
        <v>1812</v>
      </c>
      <c r="E1871" t="s">
        <v>82</v>
      </c>
      <c r="F1871" t="str">
        <f>VLOOKUP(E1871&amp;"*",state_latlong_lookup!$A$1:$D$56,2,FALSE)</f>
        <v>TX</v>
      </c>
      <c r="G1871" t="str">
        <f>VLOOKUP(E1871&amp;"*",state_latlong_lookup!$A$1:$D$56,1,FALSE)</f>
        <v>TEXAS</v>
      </c>
      <c r="H1871" t="str">
        <f t="shared" si="59"/>
        <v>104_TX_25</v>
      </c>
      <c r="I1871">
        <f>IF(B1871=2012,IF(D1871="00",K1871,VLOOKUP(H1871,district_latlong_lookup!$A$1:$F$439,5,FALSE)),0)</f>
        <v>0</v>
      </c>
      <c r="J1871">
        <f>IF(B1871=2012,IF(D1871="00",L1871,VLOOKUP(H1871,district_latlong_lookup!$A$1:$F$439,6,FALSE)),0)</f>
        <v>0</v>
      </c>
      <c r="K1871">
        <f>VLOOKUP(E1871&amp;"*",state_latlong_lookup!$A$1:$D$56,3,FALSE)</f>
        <v>31.106000000000002</v>
      </c>
      <c r="L1871">
        <f>VLOOKUP(E1871&amp;"*",state_latlong_lookup!$A$1:$D$56,4,FALSE)</f>
        <v>-97.647499999999994</v>
      </c>
      <c r="M1871">
        <v>100</v>
      </c>
      <c r="N1871" t="str">
        <f t="shared" si="58"/>
        <v>Democrat</v>
      </c>
      <c r="O1871" t="s">
        <v>225</v>
      </c>
      <c r="P1871">
        <v>-0.28799999999999998</v>
      </c>
      <c r="Q1871">
        <v>793000</v>
      </c>
    </row>
    <row r="1872" spans="1:18">
      <c r="A1872">
        <v>104</v>
      </c>
      <c r="B1872">
        <f>VLOOKUP(A1872,year_congress_lookup!$A$1:$B$10,2)</f>
        <v>1996</v>
      </c>
      <c r="C1872">
        <v>15125</v>
      </c>
      <c r="D1872" s="1" t="s">
        <v>1813</v>
      </c>
      <c r="E1872" t="s">
        <v>82</v>
      </c>
      <c r="F1872" t="str">
        <f>VLOOKUP(E1872&amp;"*",state_latlong_lookup!$A$1:$D$56,2,FALSE)</f>
        <v>TX</v>
      </c>
      <c r="G1872" t="str">
        <f>VLOOKUP(E1872&amp;"*",state_latlong_lookup!$A$1:$D$56,1,FALSE)</f>
        <v>TEXAS</v>
      </c>
      <c r="H1872" t="str">
        <f t="shared" si="59"/>
        <v>104_TX_26</v>
      </c>
      <c r="I1872">
        <f>IF(B1872=2012,IF(D1872="00",K1872,VLOOKUP(H1872,district_latlong_lookup!$A$1:$F$439,5,FALSE)),0)</f>
        <v>0</v>
      </c>
      <c r="J1872">
        <f>IF(B1872=2012,IF(D1872="00",L1872,VLOOKUP(H1872,district_latlong_lookup!$A$1:$F$439,6,FALSE)),0)</f>
        <v>0</v>
      </c>
      <c r="K1872">
        <f>VLOOKUP(E1872&amp;"*",state_latlong_lookup!$A$1:$D$56,3,FALSE)</f>
        <v>31.106000000000002</v>
      </c>
      <c r="L1872">
        <f>VLOOKUP(E1872&amp;"*",state_latlong_lookup!$A$1:$D$56,4,FALSE)</f>
        <v>-97.647499999999994</v>
      </c>
      <c r="M1872">
        <v>200</v>
      </c>
      <c r="N1872" t="str">
        <f t="shared" si="58"/>
        <v>Republican</v>
      </c>
      <c r="O1872" t="s">
        <v>731</v>
      </c>
      <c r="P1872">
        <v>0.66200000000000003</v>
      </c>
      <c r="Q1872">
        <v>423000</v>
      </c>
      <c r="R1872" t="s">
        <v>1481</v>
      </c>
    </row>
    <row r="1873" spans="1:18">
      <c r="A1873">
        <v>104</v>
      </c>
      <c r="B1873">
        <f>VLOOKUP(A1873,year_congress_lookup!$A$1:$B$10,2)</f>
        <v>1996</v>
      </c>
      <c r="C1873">
        <v>15049</v>
      </c>
      <c r="D1873" s="1" t="s">
        <v>1814</v>
      </c>
      <c r="E1873" t="s">
        <v>82</v>
      </c>
      <c r="F1873" t="str">
        <f>VLOOKUP(E1873&amp;"*",state_latlong_lookup!$A$1:$D$56,2,FALSE)</f>
        <v>TX</v>
      </c>
      <c r="G1873" t="str">
        <f>VLOOKUP(E1873&amp;"*",state_latlong_lookup!$A$1:$D$56,1,FALSE)</f>
        <v>TEXAS</v>
      </c>
      <c r="H1873" t="str">
        <f t="shared" si="59"/>
        <v>104_TX_27</v>
      </c>
      <c r="I1873">
        <f>IF(B1873=2012,IF(D1873="00",K1873,VLOOKUP(H1873,district_latlong_lookup!$A$1:$F$439,5,FALSE)),0)</f>
        <v>0</v>
      </c>
      <c r="J1873">
        <f>IF(B1873=2012,IF(D1873="00",L1873,VLOOKUP(H1873,district_latlong_lookup!$A$1:$F$439,6,FALSE)),0)</f>
        <v>0</v>
      </c>
      <c r="K1873">
        <f>VLOOKUP(E1873&amp;"*",state_latlong_lookup!$A$1:$D$56,3,FALSE)</f>
        <v>31.106000000000002</v>
      </c>
      <c r="L1873">
        <f>VLOOKUP(E1873&amp;"*",state_latlong_lookup!$A$1:$D$56,4,FALSE)</f>
        <v>-97.647499999999994</v>
      </c>
      <c r="M1873">
        <v>100</v>
      </c>
      <c r="N1873" t="str">
        <f t="shared" si="58"/>
        <v>Democrat</v>
      </c>
      <c r="O1873" t="s">
        <v>732</v>
      </c>
      <c r="P1873">
        <v>-0.253</v>
      </c>
      <c r="Q1873">
        <v>10000</v>
      </c>
      <c r="R1873" t="s">
        <v>1482</v>
      </c>
    </row>
    <row r="1874" spans="1:18">
      <c r="A1874">
        <v>104</v>
      </c>
      <c r="B1874">
        <f>VLOOKUP(A1874,year_congress_lookup!$A$1:$B$10,2)</f>
        <v>1996</v>
      </c>
      <c r="C1874">
        <v>39303</v>
      </c>
      <c r="D1874" s="1" t="s">
        <v>1815</v>
      </c>
      <c r="E1874" t="s">
        <v>82</v>
      </c>
      <c r="F1874" t="str">
        <f>VLOOKUP(E1874&amp;"*",state_latlong_lookup!$A$1:$D$56,2,FALSE)</f>
        <v>TX</v>
      </c>
      <c r="G1874" t="str">
        <f>VLOOKUP(E1874&amp;"*",state_latlong_lookup!$A$1:$D$56,1,FALSE)</f>
        <v>TEXAS</v>
      </c>
      <c r="H1874" t="str">
        <f t="shared" si="59"/>
        <v>104_TX_28</v>
      </c>
      <c r="I1874">
        <f>IF(B1874=2012,IF(D1874="00",K1874,VLOOKUP(H1874,district_latlong_lookup!$A$1:$F$439,5,FALSE)),0)</f>
        <v>0</v>
      </c>
      <c r="J1874">
        <f>IF(B1874=2012,IF(D1874="00",L1874,VLOOKUP(H1874,district_latlong_lookup!$A$1:$F$439,6,FALSE)),0)</f>
        <v>0</v>
      </c>
      <c r="K1874">
        <f>VLOOKUP(E1874&amp;"*",state_latlong_lookup!$A$1:$D$56,3,FALSE)</f>
        <v>31.106000000000002</v>
      </c>
      <c r="L1874">
        <f>VLOOKUP(E1874&amp;"*",state_latlong_lookup!$A$1:$D$56,4,FALSE)</f>
        <v>-97.647499999999994</v>
      </c>
      <c r="M1874">
        <v>100</v>
      </c>
      <c r="N1874" t="str">
        <f t="shared" si="58"/>
        <v>Democrat</v>
      </c>
      <c r="O1874" t="s">
        <v>733</v>
      </c>
      <c r="P1874">
        <v>-0.26500000000000001</v>
      </c>
      <c r="Q1874">
        <v>10000</v>
      </c>
      <c r="R1874" t="s">
        <v>1483</v>
      </c>
    </row>
    <row r="1875" spans="1:18">
      <c r="A1875">
        <v>104</v>
      </c>
      <c r="B1875">
        <f>VLOOKUP(A1875,year_congress_lookup!$A$1:$B$10,2)</f>
        <v>1996</v>
      </c>
      <c r="C1875">
        <v>39304</v>
      </c>
      <c r="D1875" s="1" t="s">
        <v>1816</v>
      </c>
      <c r="E1875" t="s">
        <v>82</v>
      </c>
      <c r="F1875" t="str">
        <f>VLOOKUP(E1875&amp;"*",state_latlong_lookup!$A$1:$D$56,2,FALSE)</f>
        <v>TX</v>
      </c>
      <c r="G1875" t="str">
        <f>VLOOKUP(E1875&amp;"*",state_latlong_lookup!$A$1:$D$56,1,FALSE)</f>
        <v>TEXAS</v>
      </c>
      <c r="H1875" t="str">
        <f t="shared" si="59"/>
        <v>104_TX_29</v>
      </c>
      <c r="I1875">
        <f>IF(B1875=2012,IF(D1875="00",K1875,VLOOKUP(H1875,district_latlong_lookup!$A$1:$F$439,5,FALSE)),0)</f>
        <v>0</v>
      </c>
      <c r="J1875">
        <f>IF(B1875=2012,IF(D1875="00",L1875,VLOOKUP(H1875,district_latlong_lookup!$A$1:$F$439,6,FALSE)),0)</f>
        <v>0</v>
      </c>
      <c r="K1875">
        <f>VLOOKUP(E1875&amp;"*",state_latlong_lookup!$A$1:$D$56,3,FALSE)</f>
        <v>31.106000000000002</v>
      </c>
      <c r="L1875">
        <f>VLOOKUP(E1875&amp;"*",state_latlong_lookup!$A$1:$D$56,4,FALSE)</f>
        <v>-97.647499999999994</v>
      </c>
      <c r="M1875">
        <v>100</v>
      </c>
      <c r="N1875" t="str">
        <f t="shared" si="58"/>
        <v>Democrat</v>
      </c>
      <c r="O1875" t="s">
        <v>734</v>
      </c>
      <c r="P1875">
        <v>-0.32</v>
      </c>
      <c r="Q1875">
        <v>629000</v>
      </c>
    </row>
    <row r="1876" spans="1:18">
      <c r="A1876">
        <v>104</v>
      </c>
      <c r="B1876">
        <f>VLOOKUP(A1876,year_congress_lookup!$A$1:$B$10,2)</f>
        <v>1996</v>
      </c>
      <c r="C1876">
        <v>39305</v>
      </c>
      <c r="D1876" s="1" t="s">
        <v>1817</v>
      </c>
      <c r="E1876" t="s">
        <v>82</v>
      </c>
      <c r="F1876" t="str">
        <f>VLOOKUP(E1876&amp;"*",state_latlong_lookup!$A$1:$D$56,2,FALSE)</f>
        <v>TX</v>
      </c>
      <c r="G1876" t="str">
        <f>VLOOKUP(E1876&amp;"*",state_latlong_lookup!$A$1:$D$56,1,FALSE)</f>
        <v>TEXAS</v>
      </c>
      <c r="H1876" t="str">
        <f t="shared" si="59"/>
        <v>104_TX_30</v>
      </c>
      <c r="I1876">
        <f>IF(B1876=2012,IF(D1876="00",K1876,VLOOKUP(H1876,district_latlong_lookup!$A$1:$F$439,5,FALSE)),0)</f>
        <v>0</v>
      </c>
      <c r="J1876">
        <f>IF(B1876=2012,IF(D1876="00",L1876,VLOOKUP(H1876,district_latlong_lookup!$A$1:$F$439,6,FALSE)),0)</f>
        <v>0</v>
      </c>
      <c r="K1876">
        <f>VLOOKUP(E1876&amp;"*",state_latlong_lookup!$A$1:$D$56,3,FALSE)</f>
        <v>31.106000000000002</v>
      </c>
      <c r="L1876">
        <f>VLOOKUP(E1876&amp;"*",state_latlong_lookup!$A$1:$D$56,4,FALSE)</f>
        <v>-97.647499999999994</v>
      </c>
      <c r="M1876">
        <v>100</v>
      </c>
      <c r="N1876" t="str">
        <f t="shared" si="58"/>
        <v>Democrat</v>
      </c>
      <c r="O1876" t="s">
        <v>735</v>
      </c>
      <c r="P1876">
        <v>-0.48199999999999998</v>
      </c>
      <c r="Q1876">
        <v>10000</v>
      </c>
    </row>
    <row r="1877" spans="1:18">
      <c r="A1877">
        <v>104</v>
      </c>
      <c r="B1877">
        <f>VLOOKUP(A1877,year_congress_lookup!$A$1:$B$10,2)</f>
        <v>1996</v>
      </c>
      <c r="C1877">
        <v>14829</v>
      </c>
      <c r="D1877" s="1" t="s">
        <v>1787</v>
      </c>
      <c r="E1877" t="s">
        <v>142</v>
      </c>
      <c r="F1877" t="str">
        <f>VLOOKUP(E1877&amp;"*",state_latlong_lookup!$A$1:$D$56,2,FALSE)</f>
        <v>UT</v>
      </c>
      <c r="G1877" t="str">
        <f>VLOOKUP(E1877&amp;"*",state_latlong_lookup!$A$1:$D$56,1,FALSE)</f>
        <v>UTAH</v>
      </c>
      <c r="H1877" t="str">
        <f t="shared" si="59"/>
        <v>104_UT_01</v>
      </c>
      <c r="I1877">
        <f>IF(B1877=2012,IF(D1877="00",K1877,VLOOKUP(H1877,district_latlong_lookup!$A$1:$F$439,5,FALSE)),0)</f>
        <v>0</v>
      </c>
      <c r="J1877">
        <f>IF(B1877=2012,IF(D1877="00",L1877,VLOOKUP(H1877,district_latlong_lookup!$A$1:$F$439,6,FALSE)),0)</f>
        <v>0</v>
      </c>
      <c r="K1877">
        <f>VLOOKUP(E1877&amp;"*",state_latlong_lookup!$A$1:$D$56,3,FALSE)</f>
        <v>40.113500000000002</v>
      </c>
      <c r="L1877">
        <f>VLOOKUP(E1877&amp;"*",state_latlong_lookup!$A$1:$D$56,4,FALSE)</f>
        <v>-111.8535</v>
      </c>
      <c r="M1877">
        <v>200</v>
      </c>
      <c r="N1877" t="str">
        <f t="shared" si="58"/>
        <v>Republican</v>
      </c>
      <c r="O1877" t="s">
        <v>212</v>
      </c>
      <c r="P1877">
        <v>0.50700000000000001</v>
      </c>
      <c r="Q1877">
        <v>928500</v>
      </c>
    </row>
    <row r="1878" spans="1:18">
      <c r="A1878">
        <v>104</v>
      </c>
      <c r="B1878">
        <f>VLOOKUP(A1878,year_congress_lookup!$A$1:$B$10,2)</f>
        <v>1996</v>
      </c>
      <c r="C1878">
        <v>29575</v>
      </c>
      <c r="D1878" s="1" t="s">
        <v>1788</v>
      </c>
      <c r="E1878" t="s">
        <v>142</v>
      </c>
      <c r="F1878" t="str">
        <f>VLOOKUP(E1878&amp;"*",state_latlong_lookup!$A$1:$D$56,2,FALSE)</f>
        <v>UT</v>
      </c>
      <c r="G1878" t="str">
        <f>VLOOKUP(E1878&amp;"*",state_latlong_lookup!$A$1:$D$56,1,FALSE)</f>
        <v>UTAH</v>
      </c>
      <c r="H1878" t="str">
        <f t="shared" si="59"/>
        <v>104_UT_02</v>
      </c>
      <c r="I1878">
        <f>IF(B1878=2012,IF(D1878="00",K1878,VLOOKUP(H1878,district_latlong_lookup!$A$1:$F$439,5,FALSE)),0)</f>
        <v>0</v>
      </c>
      <c r="J1878">
        <f>IF(B1878=2012,IF(D1878="00",L1878,VLOOKUP(H1878,district_latlong_lookup!$A$1:$F$439,6,FALSE)),0)</f>
        <v>0</v>
      </c>
      <c r="K1878">
        <f>VLOOKUP(E1878&amp;"*",state_latlong_lookup!$A$1:$D$56,3,FALSE)</f>
        <v>40.113500000000002</v>
      </c>
      <c r="L1878">
        <f>VLOOKUP(E1878&amp;"*",state_latlong_lookup!$A$1:$D$56,4,FALSE)</f>
        <v>-111.8535</v>
      </c>
      <c r="M1878">
        <v>200</v>
      </c>
      <c r="N1878" t="str">
        <f t="shared" si="58"/>
        <v>Republican</v>
      </c>
      <c r="O1878" t="s">
        <v>824</v>
      </c>
      <c r="P1878">
        <v>0.48199999999999998</v>
      </c>
      <c r="Q1878">
        <v>593500</v>
      </c>
    </row>
    <row r="1879" spans="1:18">
      <c r="A1879">
        <v>104</v>
      </c>
      <c r="B1879">
        <f>VLOOKUP(A1879,year_congress_lookup!$A$1:$B$10,2)</f>
        <v>1996</v>
      </c>
      <c r="C1879">
        <v>29146</v>
      </c>
      <c r="D1879" s="1" t="s">
        <v>1789</v>
      </c>
      <c r="E1879" t="s">
        <v>142</v>
      </c>
      <c r="F1879" t="str">
        <f>VLOOKUP(E1879&amp;"*",state_latlong_lookup!$A$1:$D$56,2,FALSE)</f>
        <v>UT</v>
      </c>
      <c r="G1879" t="str">
        <f>VLOOKUP(E1879&amp;"*",state_latlong_lookup!$A$1:$D$56,1,FALSE)</f>
        <v>UTAH</v>
      </c>
      <c r="H1879" t="str">
        <f t="shared" si="59"/>
        <v>104_UT_03</v>
      </c>
      <c r="I1879">
        <f>IF(B1879=2012,IF(D1879="00",K1879,VLOOKUP(H1879,district_latlong_lookup!$A$1:$F$439,5,FALSE)),0)</f>
        <v>0</v>
      </c>
      <c r="J1879">
        <f>IF(B1879=2012,IF(D1879="00",L1879,VLOOKUP(H1879,district_latlong_lookup!$A$1:$F$439,6,FALSE)),0)</f>
        <v>0</v>
      </c>
      <c r="K1879">
        <f>VLOOKUP(E1879&amp;"*",state_latlong_lookup!$A$1:$D$56,3,FALSE)</f>
        <v>40.113500000000002</v>
      </c>
      <c r="L1879">
        <f>VLOOKUP(E1879&amp;"*",state_latlong_lookup!$A$1:$D$56,4,FALSE)</f>
        <v>-111.8535</v>
      </c>
      <c r="M1879">
        <v>100</v>
      </c>
      <c r="N1879" t="str">
        <f t="shared" si="58"/>
        <v>Democrat</v>
      </c>
      <c r="O1879" t="s">
        <v>737</v>
      </c>
      <c r="P1879">
        <v>-8.6999999999999994E-2</v>
      </c>
      <c r="Q1879">
        <v>10000</v>
      </c>
    </row>
    <row r="1880" spans="1:18">
      <c r="A1880">
        <v>104</v>
      </c>
      <c r="B1880">
        <f>VLOOKUP(A1880,year_congress_lookup!$A$1:$B$10,2)</f>
        <v>1996</v>
      </c>
      <c r="C1880">
        <v>29147</v>
      </c>
      <c r="D1880" s="1" t="s">
        <v>1787</v>
      </c>
      <c r="E1880" t="s">
        <v>21</v>
      </c>
      <c r="F1880" t="str">
        <f>VLOOKUP(E1880&amp;"*",state_latlong_lookup!$A$1:$D$56,2,FALSE)</f>
        <v>VT</v>
      </c>
      <c r="G1880" t="str">
        <f>VLOOKUP(E1880&amp;"*",state_latlong_lookup!$A$1:$D$56,1,FALSE)</f>
        <v>VERMONT</v>
      </c>
      <c r="H1880" t="str">
        <f t="shared" si="59"/>
        <v>104_VT_01</v>
      </c>
      <c r="I1880">
        <f>IF(B1880=2012,IF(D1880="00",K1880,VLOOKUP(H1880,district_latlong_lookup!$A$1:$F$439,5,FALSE)),0)</f>
        <v>0</v>
      </c>
      <c r="J1880">
        <f>IF(B1880=2012,IF(D1880="00",L1880,VLOOKUP(H1880,district_latlong_lookup!$A$1:$F$439,6,FALSE)),0)</f>
        <v>0</v>
      </c>
      <c r="K1880">
        <f>VLOOKUP(E1880&amp;"*",state_latlong_lookup!$A$1:$D$56,3,FALSE)</f>
        <v>44.040700000000001</v>
      </c>
      <c r="L1880">
        <f>VLOOKUP(E1880&amp;"*",state_latlong_lookup!$A$1:$D$56,4,FALSE)</f>
        <v>-72.709299999999999</v>
      </c>
      <c r="M1880">
        <v>328</v>
      </c>
      <c r="N1880" t="str">
        <f t="shared" si="58"/>
        <v>Independent</v>
      </c>
      <c r="O1880" t="s">
        <v>136</v>
      </c>
      <c r="P1880">
        <v>-0.503</v>
      </c>
      <c r="Q1880">
        <v>10000</v>
      </c>
      <c r="R1880" t="s">
        <v>1484</v>
      </c>
    </row>
    <row r="1881" spans="1:18">
      <c r="A1881">
        <v>104</v>
      </c>
      <c r="B1881">
        <f>VLOOKUP(A1881,year_congress_lookup!$A$1:$B$10,2)</f>
        <v>1996</v>
      </c>
      <c r="C1881">
        <v>15003</v>
      </c>
      <c r="D1881" s="1" t="s">
        <v>1787</v>
      </c>
      <c r="E1881" t="s">
        <v>16</v>
      </c>
      <c r="F1881" t="str">
        <f>VLOOKUP(E1881&amp;"*",state_latlong_lookup!$A$1:$D$56,2,FALSE)</f>
        <v>VA</v>
      </c>
      <c r="G1881" t="str">
        <f>VLOOKUP(E1881&amp;"*",state_latlong_lookup!$A$1:$D$56,1,FALSE)</f>
        <v>VIRGINIA</v>
      </c>
      <c r="H1881" t="str">
        <f t="shared" si="59"/>
        <v>104_VA_01</v>
      </c>
      <c r="I1881">
        <f>IF(B1881=2012,IF(D1881="00",K1881,VLOOKUP(H1881,district_latlong_lookup!$A$1:$F$439,5,FALSE)),0)</f>
        <v>0</v>
      </c>
      <c r="J1881">
        <f>IF(B1881=2012,IF(D1881="00",L1881,VLOOKUP(H1881,district_latlong_lookup!$A$1:$F$439,6,FALSE)),0)</f>
        <v>0</v>
      </c>
      <c r="K1881">
        <f>VLOOKUP(E1881&amp;"*",state_latlong_lookup!$A$1:$D$56,3,FALSE)</f>
        <v>37.768000000000001</v>
      </c>
      <c r="L1881">
        <f>VLOOKUP(E1881&amp;"*",state_latlong_lookup!$A$1:$D$56,4,FALSE)</f>
        <v>-78.205699999999993</v>
      </c>
      <c r="M1881">
        <v>200</v>
      </c>
      <c r="N1881" t="str">
        <f t="shared" si="58"/>
        <v>Republican</v>
      </c>
      <c r="O1881" t="s">
        <v>738</v>
      </c>
      <c r="P1881">
        <v>0.27100000000000002</v>
      </c>
      <c r="Q1881">
        <v>10000</v>
      </c>
      <c r="R1881" t="s">
        <v>1485</v>
      </c>
    </row>
    <row r="1882" spans="1:18">
      <c r="A1882">
        <v>104</v>
      </c>
      <c r="B1882">
        <f>VLOOKUP(A1882,year_congress_lookup!$A$1:$B$10,2)</f>
        <v>1996</v>
      </c>
      <c r="C1882">
        <v>15437</v>
      </c>
      <c r="D1882" s="1" t="s">
        <v>1788</v>
      </c>
      <c r="E1882" t="s">
        <v>16</v>
      </c>
      <c r="F1882" t="str">
        <f>VLOOKUP(E1882&amp;"*",state_latlong_lookup!$A$1:$D$56,2,FALSE)</f>
        <v>VA</v>
      </c>
      <c r="G1882" t="str">
        <f>VLOOKUP(E1882&amp;"*",state_latlong_lookup!$A$1:$D$56,1,FALSE)</f>
        <v>VIRGINIA</v>
      </c>
      <c r="H1882" t="str">
        <f t="shared" si="59"/>
        <v>104_VA_02</v>
      </c>
      <c r="I1882">
        <f>IF(B1882=2012,IF(D1882="00",K1882,VLOOKUP(H1882,district_latlong_lookup!$A$1:$F$439,5,FALSE)),0)</f>
        <v>0</v>
      </c>
      <c r="J1882">
        <f>IF(B1882=2012,IF(D1882="00",L1882,VLOOKUP(H1882,district_latlong_lookup!$A$1:$F$439,6,FALSE)),0)</f>
        <v>0</v>
      </c>
      <c r="K1882">
        <f>VLOOKUP(E1882&amp;"*",state_latlong_lookup!$A$1:$D$56,3,FALSE)</f>
        <v>37.768000000000001</v>
      </c>
      <c r="L1882">
        <f>VLOOKUP(E1882&amp;"*",state_latlong_lookup!$A$1:$D$56,4,FALSE)</f>
        <v>-78.205699999999993</v>
      </c>
      <c r="M1882">
        <v>100</v>
      </c>
      <c r="N1882" t="str">
        <f t="shared" si="58"/>
        <v>Democrat</v>
      </c>
      <c r="O1882" t="s">
        <v>739</v>
      </c>
      <c r="P1882">
        <v>-0.16400000000000001</v>
      </c>
      <c r="Q1882">
        <v>566000</v>
      </c>
      <c r="R1882" t="s">
        <v>1486</v>
      </c>
    </row>
    <row r="1883" spans="1:18">
      <c r="A1883">
        <v>104</v>
      </c>
      <c r="B1883">
        <f>VLOOKUP(A1883,year_congress_lookup!$A$1:$B$10,2)</f>
        <v>1996</v>
      </c>
      <c r="C1883">
        <v>39307</v>
      </c>
      <c r="D1883" s="1" t="s">
        <v>1789</v>
      </c>
      <c r="E1883" t="s">
        <v>16</v>
      </c>
      <c r="F1883" t="str">
        <f>VLOOKUP(E1883&amp;"*",state_latlong_lookup!$A$1:$D$56,2,FALSE)</f>
        <v>VA</v>
      </c>
      <c r="G1883" t="str">
        <f>VLOOKUP(E1883&amp;"*",state_latlong_lookup!$A$1:$D$56,1,FALSE)</f>
        <v>VIRGINIA</v>
      </c>
      <c r="H1883" t="str">
        <f t="shared" si="59"/>
        <v>104_VA_03</v>
      </c>
      <c r="I1883">
        <f>IF(B1883=2012,IF(D1883="00",K1883,VLOOKUP(H1883,district_latlong_lookup!$A$1:$F$439,5,FALSE)),0)</f>
        <v>0</v>
      </c>
      <c r="J1883">
        <f>IF(B1883=2012,IF(D1883="00",L1883,VLOOKUP(H1883,district_latlong_lookup!$A$1:$F$439,6,FALSE)),0)</f>
        <v>0</v>
      </c>
      <c r="K1883">
        <f>VLOOKUP(E1883&amp;"*",state_latlong_lookup!$A$1:$D$56,3,FALSE)</f>
        <v>37.768000000000001</v>
      </c>
      <c r="L1883">
        <f>VLOOKUP(E1883&amp;"*",state_latlong_lookup!$A$1:$D$56,4,FALSE)</f>
        <v>-78.205699999999993</v>
      </c>
      <c r="M1883">
        <v>100</v>
      </c>
      <c r="N1883" t="str">
        <f t="shared" si="58"/>
        <v>Democrat</v>
      </c>
      <c r="O1883" t="s">
        <v>149</v>
      </c>
      <c r="P1883">
        <v>-0.47599999999999998</v>
      </c>
      <c r="Q1883">
        <v>10000</v>
      </c>
      <c r="R1883" t="s">
        <v>1487</v>
      </c>
    </row>
    <row r="1884" spans="1:18">
      <c r="A1884">
        <v>104</v>
      </c>
      <c r="B1884">
        <f>VLOOKUP(A1884,year_congress_lookup!$A$1:$B$10,2)</f>
        <v>1996</v>
      </c>
      <c r="C1884">
        <v>15060</v>
      </c>
      <c r="D1884" s="1" t="s">
        <v>1790</v>
      </c>
      <c r="E1884" t="s">
        <v>16</v>
      </c>
      <c r="F1884" t="str">
        <f>VLOOKUP(E1884&amp;"*",state_latlong_lookup!$A$1:$D$56,2,FALSE)</f>
        <v>VA</v>
      </c>
      <c r="G1884" t="str">
        <f>VLOOKUP(E1884&amp;"*",state_latlong_lookup!$A$1:$D$56,1,FALSE)</f>
        <v>VIRGINIA</v>
      </c>
      <c r="H1884" t="str">
        <f t="shared" si="59"/>
        <v>104_VA_04</v>
      </c>
      <c r="I1884">
        <f>IF(B1884=2012,IF(D1884="00",K1884,VLOOKUP(H1884,district_latlong_lookup!$A$1:$F$439,5,FALSE)),0)</f>
        <v>0</v>
      </c>
      <c r="J1884">
        <f>IF(B1884=2012,IF(D1884="00",L1884,VLOOKUP(H1884,district_latlong_lookup!$A$1:$F$439,6,FALSE)),0)</f>
        <v>0</v>
      </c>
      <c r="K1884">
        <f>VLOOKUP(E1884&amp;"*",state_latlong_lookup!$A$1:$D$56,3,FALSE)</f>
        <v>37.768000000000001</v>
      </c>
      <c r="L1884">
        <f>VLOOKUP(E1884&amp;"*",state_latlong_lookup!$A$1:$D$56,4,FALSE)</f>
        <v>-78.205699999999993</v>
      </c>
      <c r="M1884">
        <v>100</v>
      </c>
      <c r="N1884" t="str">
        <f t="shared" si="58"/>
        <v>Democrat</v>
      </c>
      <c r="O1884" t="s">
        <v>740</v>
      </c>
      <c r="P1884">
        <v>-0.114</v>
      </c>
      <c r="Q1884">
        <v>1716500</v>
      </c>
      <c r="R1884" t="s">
        <v>1488</v>
      </c>
    </row>
    <row r="1885" spans="1:18">
      <c r="A1885">
        <v>104</v>
      </c>
      <c r="B1885">
        <f>VLOOKUP(A1885,year_congress_lookup!$A$1:$B$10,2)</f>
        <v>1996</v>
      </c>
      <c r="C1885">
        <v>15452</v>
      </c>
      <c r="D1885" s="1" t="s">
        <v>1791</v>
      </c>
      <c r="E1885" t="s">
        <v>16</v>
      </c>
      <c r="F1885" t="str">
        <f>VLOOKUP(E1885&amp;"*",state_latlong_lookup!$A$1:$D$56,2,FALSE)</f>
        <v>VA</v>
      </c>
      <c r="G1885" t="str">
        <f>VLOOKUP(E1885&amp;"*",state_latlong_lookup!$A$1:$D$56,1,FALSE)</f>
        <v>VIRGINIA</v>
      </c>
      <c r="H1885" t="str">
        <f t="shared" si="59"/>
        <v>104_VA_05</v>
      </c>
      <c r="I1885">
        <f>IF(B1885=2012,IF(D1885="00",K1885,VLOOKUP(H1885,district_latlong_lookup!$A$1:$F$439,5,FALSE)),0)</f>
        <v>0</v>
      </c>
      <c r="J1885">
        <f>IF(B1885=2012,IF(D1885="00",L1885,VLOOKUP(H1885,district_latlong_lookup!$A$1:$F$439,6,FALSE)),0)</f>
        <v>0</v>
      </c>
      <c r="K1885">
        <f>VLOOKUP(E1885&amp;"*",state_latlong_lookup!$A$1:$D$56,3,FALSE)</f>
        <v>37.768000000000001</v>
      </c>
      <c r="L1885">
        <f>VLOOKUP(E1885&amp;"*",state_latlong_lookup!$A$1:$D$56,4,FALSE)</f>
        <v>-78.205699999999993</v>
      </c>
      <c r="M1885">
        <v>100</v>
      </c>
      <c r="N1885" t="str">
        <f t="shared" si="58"/>
        <v>Democrat</v>
      </c>
      <c r="O1885" t="s">
        <v>741</v>
      </c>
      <c r="P1885">
        <v>-0.16900000000000001</v>
      </c>
      <c r="Q1885">
        <v>1019500</v>
      </c>
      <c r="R1885" t="s">
        <v>1489</v>
      </c>
    </row>
    <row r="1886" spans="1:18">
      <c r="A1886">
        <v>104</v>
      </c>
      <c r="B1886">
        <f>VLOOKUP(A1886,year_congress_lookup!$A$1:$B$10,2)</f>
        <v>1996</v>
      </c>
      <c r="C1886">
        <v>39308</v>
      </c>
      <c r="D1886" s="1" t="s">
        <v>1792</v>
      </c>
      <c r="E1886" t="s">
        <v>16</v>
      </c>
      <c r="F1886" t="str">
        <f>VLOOKUP(E1886&amp;"*",state_latlong_lookup!$A$1:$D$56,2,FALSE)</f>
        <v>VA</v>
      </c>
      <c r="G1886" t="str">
        <f>VLOOKUP(E1886&amp;"*",state_latlong_lookup!$A$1:$D$56,1,FALSE)</f>
        <v>VIRGINIA</v>
      </c>
      <c r="H1886" t="str">
        <f t="shared" si="59"/>
        <v>104_VA_06</v>
      </c>
      <c r="I1886">
        <f>IF(B1886=2012,IF(D1886="00",K1886,VLOOKUP(H1886,district_latlong_lookup!$A$1:$F$439,5,FALSE)),0)</f>
        <v>0</v>
      </c>
      <c r="J1886">
        <f>IF(B1886=2012,IF(D1886="00",L1886,VLOOKUP(H1886,district_latlong_lookup!$A$1:$F$439,6,FALSE)),0)</f>
        <v>0</v>
      </c>
      <c r="K1886">
        <f>VLOOKUP(E1886&amp;"*",state_latlong_lookup!$A$1:$D$56,3,FALSE)</f>
        <v>37.768000000000001</v>
      </c>
      <c r="L1886">
        <f>VLOOKUP(E1886&amp;"*",state_latlong_lookup!$A$1:$D$56,4,FALSE)</f>
        <v>-78.205699999999993</v>
      </c>
      <c r="M1886">
        <v>200</v>
      </c>
      <c r="N1886" t="str">
        <f t="shared" si="58"/>
        <v>Republican</v>
      </c>
      <c r="O1886" t="s">
        <v>742</v>
      </c>
      <c r="P1886">
        <v>0.52600000000000002</v>
      </c>
      <c r="Q1886">
        <v>688000</v>
      </c>
      <c r="R1886" t="s">
        <v>1490</v>
      </c>
    </row>
    <row r="1887" spans="1:18">
      <c r="A1887">
        <v>104</v>
      </c>
      <c r="B1887">
        <f>VLOOKUP(A1887,year_congress_lookup!$A$1:$B$10,2)</f>
        <v>1996</v>
      </c>
      <c r="C1887">
        <v>14802</v>
      </c>
      <c r="D1887" s="1" t="s">
        <v>1793</v>
      </c>
      <c r="E1887" t="s">
        <v>16</v>
      </c>
      <c r="F1887" t="str">
        <f>VLOOKUP(E1887&amp;"*",state_latlong_lookup!$A$1:$D$56,2,FALSE)</f>
        <v>VA</v>
      </c>
      <c r="G1887" t="str">
        <f>VLOOKUP(E1887&amp;"*",state_latlong_lookup!$A$1:$D$56,1,FALSE)</f>
        <v>VIRGINIA</v>
      </c>
      <c r="H1887" t="str">
        <f t="shared" si="59"/>
        <v>104_VA_07</v>
      </c>
      <c r="I1887">
        <f>IF(B1887=2012,IF(D1887="00",K1887,VLOOKUP(H1887,district_latlong_lookup!$A$1:$F$439,5,FALSE)),0)</f>
        <v>0</v>
      </c>
      <c r="J1887">
        <f>IF(B1887=2012,IF(D1887="00",L1887,VLOOKUP(H1887,district_latlong_lookup!$A$1:$F$439,6,FALSE)),0)</f>
        <v>0</v>
      </c>
      <c r="K1887">
        <f>VLOOKUP(E1887&amp;"*",state_latlong_lookup!$A$1:$D$56,3,FALSE)</f>
        <v>37.768000000000001</v>
      </c>
      <c r="L1887">
        <f>VLOOKUP(E1887&amp;"*",state_latlong_lookup!$A$1:$D$56,4,FALSE)</f>
        <v>-78.205699999999993</v>
      </c>
      <c r="M1887">
        <v>200</v>
      </c>
      <c r="N1887" t="str">
        <f t="shared" si="58"/>
        <v>Republican</v>
      </c>
      <c r="O1887" t="s">
        <v>743</v>
      </c>
      <c r="P1887">
        <v>0.432</v>
      </c>
      <c r="Q1887">
        <v>588000</v>
      </c>
      <c r="R1887" t="s">
        <v>1491</v>
      </c>
    </row>
    <row r="1888" spans="1:18">
      <c r="A1888">
        <v>104</v>
      </c>
      <c r="B1888">
        <f>VLOOKUP(A1888,year_congress_lookup!$A$1:$B$10,2)</f>
        <v>1996</v>
      </c>
      <c r="C1888">
        <v>29149</v>
      </c>
      <c r="D1888" s="1" t="s">
        <v>1795</v>
      </c>
      <c r="E1888" t="s">
        <v>16</v>
      </c>
      <c r="F1888" t="str">
        <f>VLOOKUP(E1888&amp;"*",state_latlong_lookup!$A$1:$D$56,2,FALSE)</f>
        <v>VA</v>
      </c>
      <c r="G1888" t="str">
        <f>VLOOKUP(E1888&amp;"*",state_latlong_lookup!$A$1:$D$56,1,FALSE)</f>
        <v>VIRGINIA</v>
      </c>
      <c r="H1888" t="str">
        <f t="shared" si="59"/>
        <v>104_VA_08</v>
      </c>
      <c r="I1888">
        <f>IF(B1888=2012,IF(D1888="00",K1888,VLOOKUP(H1888,district_latlong_lookup!$A$1:$F$439,5,FALSE)),0)</f>
        <v>0</v>
      </c>
      <c r="J1888">
        <f>IF(B1888=2012,IF(D1888="00",L1888,VLOOKUP(H1888,district_latlong_lookup!$A$1:$F$439,6,FALSE)),0)</f>
        <v>0</v>
      </c>
      <c r="K1888">
        <f>VLOOKUP(E1888&amp;"*",state_latlong_lookup!$A$1:$D$56,3,FALSE)</f>
        <v>37.768000000000001</v>
      </c>
      <c r="L1888">
        <f>VLOOKUP(E1888&amp;"*",state_latlong_lookup!$A$1:$D$56,4,FALSE)</f>
        <v>-78.205699999999993</v>
      </c>
      <c r="M1888">
        <v>100</v>
      </c>
      <c r="N1888" t="str">
        <f t="shared" si="58"/>
        <v>Democrat</v>
      </c>
      <c r="O1888" t="s">
        <v>395</v>
      </c>
      <c r="P1888">
        <v>-0.249</v>
      </c>
      <c r="Q1888">
        <v>561500</v>
      </c>
      <c r="R1888" t="s">
        <v>1492</v>
      </c>
    </row>
    <row r="1889" spans="1:18">
      <c r="A1889">
        <v>104</v>
      </c>
      <c r="B1889">
        <f>VLOOKUP(A1889,year_congress_lookup!$A$1:$B$10,2)</f>
        <v>1996</v>
      </c>
      <c r="C1889">
        <v>15010</v>
      </c>
      <c r="D1889" s="1" t="s">
        <v>1796</v>
      </c>
      <c r="E1889" t="s">
        <v>16</v>
      </c>
      <c r="F1889" t="str">
        <f>VLOOKUP(E1889&amp;"*",state_latlong_lookup!$A$1:$D$56,2,FALSE)</f>
        <v>VA</v>
      </c>
      <c r="G1889" t="str">
        <f>VLOOKUP(E1889&amp;"*",state_latlong_lookup!$A$1:$D$56,1,FALSE)</f>
        <v>VIRGINIA</v>
      </c>
      <c r="H1889" t="str">
        <f t="shared" si="59"/>
        <v>104_VA_09</v>
      </c>
      <c r="I1889">
        <f>IF(B1889=2012,IF(D1889="00",K1889,VLOOKUP(H1889,district_latlong_lookup!$A$1:$F$439,5,FALSE)),0)</f>
        <v>0</v>
      </c>
      <c r="J1889">
        <f>IF(B1889=2012,IF(D1889="00",L1889,VLOOKUP(H1889,district_latlong_lookup!$A$1:$F$439,6,FALSE)),0)</f>
        <v>0</v>
      </c>
      <c r="K1889">
        <f>VLOOKUP(E1889&amp;"*",state_latlong_lookup!$A$1:$D$56,3,FALSE)</f>
        <v>37.768000000000001</v>
      </c>
      <c r="L1889">
        <f>VLOOKUP(E1889&amp;"*",state_latlong_lookup!$A$1:$D$56,4,FALSE)</f>
        <v>-78.205699999999993</v>
      </c>
      <c r="M1889">
        <v>100</v>
      </c>
      <c r="N1889" t="str">
        <f t="shared" si="58"/>
        <v>Democrat</v>
      </c>
      <c r="O1889" t="s">
        <v>744</v>
      </c>
      <c r="P1889">
        <v>-0.26200000000000001</v>
      </c>
      <c r="Q1889">
        <v>1165000</v>
      </c>
    </row>
    <row r="1890" spans="1:18">
      <c r="A1890">
        <v>104</v>
      </c>
      <c r="B1890">
        <f>VLOOKUP(A1890,year_congress_lookup!$A$1:$B$10,2)</f>
        <v>1996</v>
      </c>
      <c r="C1890">
        <v>14869</v>
      </c>
      <c r="D1890" s="1" t="s">
        <v>1797</v>
      </c>
      <c r="E1890" t="s">
        <v>16</v>
      </c>
      <c r="F1890" t="str">
        <f>VLOOKUP(E1890&amp;"*",state_latlong_lookup!$A$1:$D$56,2,FALSE)</f>
        <v>VA</v>
      </c>
      <c r="G1890" t="str">
        <f>VLOOKUP(E1890&amp;"*",state_latlong_lookup!$A$1:$D$56,1,FALSE)</f>
        <v>VIRGINIA</v>
      </c>
      <c r="H1890" t="str">
        <f t="shared" si="59"/>
        <v>104_VA_10</v>
      </c>
      <c r="I1890">
        <f>IF(B1890=2012,IF(D1890="00",K1890,VLOOKUP(H1890,district_latlong_lookup!$A$1:$F$439,5,FALSE)),0)</f>
        <v>0</v>
      </c>
      <c r="J1890">
        <f>IF(B1890=2012,IF(D1890="00",L1890,VLOOKUP(H1890,district_latlong_lookup!$A$1:$F$439,6,FALSE)),0)</f>
        <v>0</v>
      </c>
      <c r="K1890">
        <f>VLOOKUP(E1890&amp;"*",state_latlong_lookup!$A$1:$D$56,3,FALSE)</f>
        <v>37.768000000000001</v>
      </c>
      <c r="L1890">
        <f>VLOOKUP(E1890&amp;"*",state_latlong_lookup!$A$1:$D$56,4,FALSE)</f>
        <v>-78.205699999999993</v>
      </c>
      <c r="M1890">
        <v>200</v>
      </c>
      <c r="N1890" t="str">
        <f t="shared" si="58"/>
        <v>Republican</v>
      </c>
      <c r="O1890" t="s">
        <v>745</v>
      </c>
      <c r="P1890">
        <v>0.34899999999999998</v>
      </c>
      <c r="Q1890">
        <v>14000</v>
      </c>
      <c r="R1890" t="s">
        <v>1493</v>
      </c>
    </row>
    <row r="1891" spans="1:18">
      <c r="A1891">
        <v>104</v>
      </c>
      <c r="B1891">
        <f>VLOOKUP(A1891,year_congress_lookup!$A$1:$B$10,2)</f>
        <v>1996</v>
      </c>
      <c r="C1891">
        <v>29576</v>
      </c>
      <c r="D1891" s="1" t="s">
        <v>1798</v>
      </c>
      <c r="E1891" t="s">
        <v>16</v>
      </c>
      <c r="F1891" t="str">
        <f>VLOOKUP(E1891&amp;"*",state_latlong_lookup!$A$1:$D$56,2,FALSE)</f>
        <v>VA</v>
      </c>
      <c r="G1891" t="str">
        <f>VLOOKUP(E1891&amp;"*",state_latlong_lookup!$A$1:$D$56,1,FALSE)</f>
        <v>VIRGINIA</v>
      </c>
      <c r="H1891" t="str">
        <f t="shared" si="59"/>
        <v>104_VA_11</v>
      </c>
      <c r="I1891">
        <f>IF(B1891=2012,IF(D1891="00",K1891,VLOOKUP(H1891,district_latlong_lookup!$A$1:$F$439,5,FALSE)),0)</f>
        <v>0</v>
      </c>
      <c r="J1891">
        <f>IF(B1891=2012,IF(D1891="00",L1891,VLOOKUP(H1891,district_latlong_lookup!$A$1:$F$439,6,FALSE)),0)</f>
        <v>0</v>
      </c>
      <c r="K1891">
        <f>VLOOKUP(E1891&amp;"*",state_latlong_lookup!$A$1:$D$56,3,FALSE)</f>
        <v>37.768000000000001</v>
      </c>
      <c r="L1891">
        <f>VLOOKUP(E1891&amp;"*",state_latlong_lookup!$A$1:$D$56,4,FALSE)</f>
        <v>-78.205699999999993</v>
      </c>
      <c r="M1891">
        <v>200</v>
      </c>
      <c r="N1891" t="str">
        <f t="shared" si="58"/>
        <v>Republican</v>
      </c>
      <c r="O1891" t="s">
        <v>62</v>
      </c>
      <c r="P1891">
        <v>0.30199999999999999</v>
      </c>
      <c r="Q1891">
        <v>670500</v>
      </c>
      <c r="R1891" t="s">
        <v>1494</v>
      </c>
    </row>
    <row r="1892" spans="1:18">
      <c r="A1892">
        <v>104</v>
      </c>
      <c r="B1892">
        <f>VLOOKUP(A1892,year_congress_lookup!$A$1:$B$10,2)</f>
        <v>1996</v>
      </c>
      <c r="C1892">
        <v>29577</v>
      </c>
      <c r="D1892" s="1" t="s">
        <v>1787</v>
      </c>
      <c r="E1892" t="s">
        <v>130</v>
      </c>
      <c r="F1892" t="str">
        <f>VLOOKUP(E1892&amp;"*",state_latlong_lookup!$A$1:$D$56,2,FALSE)</f>
        <v>WA</v>
      </c>
      <c r="G1892" t="str">
        <f>VLOOKUP(E1892&amp;"*",state_latlong_lookup!$A$1:$D$56,1,FALSE)</f>
        <v>WASHINGTON</v>
      </c>
      <c r="H1892" t="str">
        <f t="shared" si="59"/>
        <v>104_WA_01</v>
      </c>
      <c r="I1892">
        <f>IF(B1892=2012,IF(D1892="00",K1892,VLOOKUP(H1892,district_latlong_lookup!$A$1:$F$439,5,FALSE)),0)</f>
        <v>0</v>
      </c>
      <c r="J1892">
        <f>IF(B1892=2012,IF(D1892="00",L1892,VLOOKUP(H1892,district_latlong_lookup!$A$1:$F$439,6,FALSE)),0)</f>
        <v>0</v>
      </c>
      <c r="K1892">
        <f>VLOOKUP(E1892&amp;"*",state_latlong_lookup!$A$1:$D$56,3,FALSE)</f>
        <v>47.3917</v>
      </c>
      <c r="L1892">
        <f>VLOOKUP(E1892&amp;"*",state_latlong_lookup!$A$1:$D$56,4,FALSE)</f>
        <v>-121.57080000000001</v>
      </c>
      <c r="M1892">
        <v>200</v>
      </c>
      <c r="N1892" t="str">
        <f t="shared" si="58"/>
        <v>Republican</v>
      </c>
      <c r="O1892" t="s">
        <v>67</v>
      </c>
      <c r="P1892">
        <v>0.47799999999999998</v>
      </c>
      <c r="Q1892">
        <v>370500</v>
      </c>
      <c r="R1892" t="s">
        <v>1495</v>
      </c>
    </row>
    <row r="1893" spans="1:18">
      <c r="A1893">
        <v>104</v>
      </c>
      <c r="B1893">
        <f>VLOOKUP(A1893,year_congress_lookup!$A$1:$B$10,2)</f>
        <v>1996</v>
      </c>
      <c r="C1893">
        <v>29578</v>
      </c>
      <c r="D1893" s="1" t="s">
        <v>1788</v>
      </c>
      <c r="E1893" t="s">
        <v>130</v>
      </c>
      <c r="F1893" t="str">
        <f>VLOOKUP(E1893&amp;"*",state_latlong_lookup!$A$1:$D$56,2,FALSE)</f>
        <v>WA</v>
      </c>
      <c r="G1893" t="str">
        <f>VLOOKUP(E1893&amp;"*",state_latlong_lookup!$A$1:$D$56,1,FALSE)</f>
        <v>WASHINGTON</v>
      </c>
      <c r="H1893" t="str">
        <f t="shared" si="59"/>
        <v>104_WA_02</v>
      </c>
      <c r="I1893">
        <f>IF(B1893=2012,IF(D1893="00",K1893,VLOOKUP(H1893,district_latlong_lookup!$A$1:$F$439,5,FALSE)),0)</f>
        <v>0</v>
      </c>
      <c r="J1893">
        <f>IF(B1893=2012,IF(D1893="00",L1893,VLOOKUP(H1893,district_latlong_lookup!$A$1:$F$439,6,FALSE)),0)</f>
        <v>0</v>
      </c>
      <c r="K1893">
        <f>VLOOKUP(E1893&amp;"*",state_latlong_lookup!$A$1:$D$56,3,FALSE)</f>
        <v>47.3917</v>
      </c>
      <c r="L1893">
        <f>VLOOKUP(E1893&amp;"*",state_latlong_lookup!$A$1:$D$56,4,FALSE)</f>
        <v>-121.57080000000001</v>
      </c>
      <c r="M1893">
        <v>200</v>
      </c>
      <c r="N1893" t="str">
        <f t="shared" si="58"/>
        <v>Republican</v>
      </c>
      <c r="O1893" t="s">
        <v>169</v>
      </c>
      <c r="P1893">
        <v>0.51700000000000002</v>
      </c>
      <c r="Q1893">
        <v>425000</v>
      </c>
    </row>
    <row r="1894" spans="1:18">
      <c r="A1894">
        <v>104</v>
      </c>
      <c r="B1894">
        <f>VLOOKUP(A1894,year_congress_lookup!$A$1:$B$10,2)</f>
        <v>1996</v>
      </c>
      <c r="C1894">
        <v>29579</v>
      </c>
      <c r="D1894" s="1" t="s">
        <v>1789</v>
      </c>
      <c r="E1894" t="s">
        <v>130</v>
      </c>
      <c r="F1894" t="str">
        <f>VLOOKUP(E1894&amp;"*",state_latlong_lookup!$A$1:$D$56,2,FALSE)</f>
        <v>WA</v>
      </c>
      <c r="G1894" t="str">
        <f>VLOOKUP(E1894&amp;"*",state_latlong_lookup!$A$1:$D$56,1,FALSE)</f>
        <v>WASHINGTON</v>
      </c>
      <c r="H1894" t="str">
        <f t="shared" si="59"/>
        <v>104_WA_03</v>
      </c>
      <c r="I1894">
        <f>IF(B1894=2012,IF(D1894="00",K1894,VLOOKUP(H1894,district_latlong_lookup!$A$1:$F$439,5,FALSE)),0)</f>
        <v>0</v>
      </c>
      <c r="J1894">
        <f>IF(B1894=2012,IF(D1894="00",L1894,VLOOKUP(H1894,district_latlong_lookup!$A$1:$F$439,6,FALSE)),0)</f>
        <v>0</v>
      </c>
      <c r="K1894">
        <f>VLOOKUP(E1894&amp;"*",state_latlong_lookup!$A$1:$D$56,3,FALSE)</f>
        <v>47.3917</v>
      </c>
      <c r="L1894">
        <f>VLOOKUP(E1894&amp;"*",state_latlong_lookup!$A$1:$D$56,4,FALSE)</f>
        <v>-121.57080000000001</v>
      </c>
      <c r="M1894">
        <v>200</v>
      </c>
      <c r="N1894" t="str">
        <f t="shared" si="58"/>
        <v>Republican</v>
      </c>
      <c r="O1894" t="s">
        <v>100</v>
      </c>
      <c r="P1894">
        <v>0.441</v>
      </c>
      <c r="Q1894">
        <v>10000</v>
      </c>
      <c r="R1894" t="s">
        <v>1496</v>
      </c>
    </row>
    <row r="1895" spans="1:18">
      <c r="A1895">
        <v>104</v>
      </c>
      <c r="B1895">
        <f>VLOOKUP(A1895,year_congress_lookup!$A$1:$B$10,2)</f>
        <v>1996</v>
      </c>
      <c r="C1895">
        <v>29580</v>
      </c>
      <c r="D1895" s="1" t="s">
        <v>1790</v>
      </c>
      <c r="E1895" t="s">
        <v>130</v>
      </c>
      <c r="F1895" t="str">
        <f>VLOOKUP(E1895&amp;"*",state_latlong_lookup!$A$1:$D$56,2,FALSE)</f>
        <v>WA</v>
      </c>
      <c r="G1895" t="str">
        <f>VLOOKUP(E1895&amp;"*",state_latlong_lookup!$A$1:$D$56,1,FALSE)</f>
        <v>WASHINGTON</v>
      </c>
      <c r="H1895" t="str">
        <f t="shared" si="59"/>
        <v>104_WA_04</v>
      </c>
      <c r="I1895">
        <f>IF(B1895=2012,IF(D1895="00",K1895,VLOOKUP(H1895,district_latlong_lookup!$A$1:$F$439,5,FALSE)),0)</f>
        <v>0</v>
      </c>
      <c r="J1895">
        <f>IF(B1895=2012,IF(D1895="00",L1895,VLOOKUP(H1895,district_latlong_lookup!$A$1:$F$439,6,FALSE)),0)</f>
        <v>0</v>
      </c>
      <c r="K1895">
        <f>VLOOKUP(E1895&amp;"*",state_latlong_lookup!$A$1:$D$56,3,FALSE)</f>
        <v>47.3917</v>
      </c>
      <c r="L1895">
        <f>VLOOKUP(E1895&amp;"*",state_latlong_lookup!$A$1:$D$56,4,FALSE)</f>
        <v>-121.57080000000001</v>
      </c>
      <c r="M1895">
        <v>200</v>
      </c>
      <c r="N1895" t="str">
        <f t="shared" si="58"/>
        <v>Republican</v>
      </c>
      <c r="O1895" t="s">
        <v>163</v>
      </c>
      <c r="P1895">
        <v>0.54600000000000004</v>
      </c>
      <c r="Q1895">
        <v>10000</v>
      </c>
      <c r="R1895" t="s">
        <v>1497</v>
      </c>
    </row>
    <row r="1896" spans="1:18">
      <c r="A1896">
        <v>104</v>
      </c>
      <c r="B1896">
        <f>VLOOKUP(A1896,year_congress_lookup!$A$1:$B$10,2)</f>
        <v>1996</v>
      </c>
      <c r="C1896">
        <v>29581</v>
      </c>
      <c r="D1896" s="1" t="s">
        <v>1791</v>
      </c>
      <c r="E1896" t="s">
        <v>130</v>
      </c>
      <c r="F1896" t="str">
        <f>VLOOKUP(E1896&amp;"*",state_latlong_lookup!$A$1:$D$56,2,FALSE)</f>
        <v>WA</v>
      </c>
      <c r="G1896" t="str">
        <f>VLOOKUP(E1896&amp;"*",state_latlong_lookup!$A$1:$D$56,1,FALSE)</f>
        <v>WASHINGTON</v>
      </c>
      <c r="H1896" t="str">
        <f t="shared" si="59"/>
        <v>104_WA_05</v>
      </c>
      <c r="I1896">
        <f>IF(B1896=2012,IF(D1896="00",K1896,VLOOKUP(H1896,district_latlong_lookup!$A$1:$F$439,5,FALSE)),0)</f>
        <v>0</v>
      </c>
      <c r="J1896">
        <f>IF(B1896=2012,IF(D1896="00",L1896,VLOOKUP(H1896,district_latlong_lookup!$A$1:$F$439,6,FALSE)),0)</f>
        <v>0</v>
      </c>
      <c r="K1896">
        <f>VLOOKUP(E1896&amp;"*",state_latlong_lookup!$A$1:$D$56,3,FALSE)</f>
        <v>47.3917</v>
      </c>
      <c r="L1896">
        <f>VLOOKUP(E1896&amp;"*",state_latlong_lookup!$A$1:$D$56,4,FALSE)</f>
        <v>-121.57080000000001</v>
      </c>
      <c r="M1896">
        <v>200</v>
      </c>
      <c r="N1896" t="str">
        <f t="shared" si="58"/>
        <v>Republican</v>
      </c>
      <c r="O1896" t="s">
        <v>825</v>
      </c>
      <c r="P1896">
        <v>0.47199999999999998</v>
      </c>
      <c r="Q1896">
        <v>10000</v>
      </c>
      <c r="R1896" t="s">
        <v>1498</v>
      </c>
    </row>
    <row r="1897" spans="1:18">
      <c r="A1897">
        <v>104</v>
      </c>
      <c r="B1897">
        <f>VLOOKUP(A1897,year_congress_lookup!$A$1:$B$10,2)</f>
        <v>1996</v>
      </c>
      <c r="C1897">
        <v>14413</v>
      </c>
      <c r="D1897" s="1" t="s">
        <v>1792</v>
      </c>
      <c r="E1897" t="s">
        <v>130</v>
      </c>
      <c r="F1897" t="str">
        <f>VLOOKUP(E1897&amp;"*",state_latlong_lookup!$A$1:$D$56,2,FALSE)</f>
        <v>WA</v>
      </c>
      <c r="G1897" t="str">
        <f>VLOOKUP(E1897&amp;"*",state_latlong_lookup!$A$1:$D$56,1,FALSE)</f>
        <v>WASHINGTON</v>
      </c>
      <c r="H1897" t="str">
        <f t="shared" si="59"/>
        <v>104_WA_06</v>
      </c>
      <c r="I1897">
        <f>IF(B1897=2012,IF(D1897="00",K1897,VLOOKUP(H1897,district_latlong_lookup!$A$1:$F$439,5,FALSE)),0)</f>
        <v>0</v>
      </c>
      <c r="J1897">
        <f>IF(B1897=2012,IF(D1897="00",L1897,VLOOKUP(H1897,district_latlong_lookup!$A$1:$F$439,6,FALSE)),0)</f>
        <v>0</v>
      </c>
      <c r="K1897">
        <f>VLOOKUP(E1897&amp;"*",state_latlong_lookup!$A$1:$D$56,3,FALSE)</f>
        <v>47.3917</v>
      </c>
      <c r="L1897">
        <f>VLOOKUP(E1897&amp;"*",state_latlong_lookup!$A$1:$D$56,4,FALSE)</f>
        <v>-121.57080000000001</v>
      </c>
      <c r="M1897">
        <v>100</v>
      </c>
      <c r="N1897" t="str">
        <f t="shared" si="58"/>
        <v>Democrat</v>
      </c>
      <c r="O1897" t="s">
        <v>750</v>
      </c>
      <c r="P1897">
        <v>-0.29699999999999999</v>
      </c>
      <c r="Q1897">
        <v>3639000</v>
      </c>
    </row>
    <row r="1898" spans="1:18">
      <c r="A1898">
        <v>104</v>
      </c>
      <c r="B1898">
        <f>VLOOKUP(A1898,year_congress_lookup!$A$1:$B$10,2)</f>
        <v>1996</v>
      </c>
      <c r="C1898">
        <v>15613</v>
      </c>
      <c r="D1898" s="1" t="s">
        <v>1793</v>
      </c>
      <c r="E1898" t="s">
        <v>130</v>
      </c>
      <c r="F1898" t="str">
        <f>VLOOKUP(E1898&amp;"*",state_latlong_lookup!$A$1:$D$56,2,FALSE)</f>
        <v>WA</v>
      </c>
      <c r="G1898" t="str">
        <f>VLOOKUP(E1898&amp;"*",state_latlong_lookup!$A$1:$D$56,1,FALSE)</f>
        <v>WASHINGTON</v>
      </c>
      <c r="H1898" t="str">
        <f t="shared" si="59"/>
        <v>104_WA_07</v>
      </c>
      <c r="I1898">
        <f>IF(B1898=2012,IF(D1898="00",K1898,VLOOKUP(H1898,district_latlong_lookup!$A$1:$F$439,5,FALSE)),0)</f>
        <v>0</v>
      </c>
      <c r="J1898">
        <f>IF(B1898=2012,IF(D1898="00",L1898,VLOOKUP(H1898,district_latlong_lookup!$A$1:$F$439,6,FALSE)),0)</f>
        <v>0</v>
      </c>
      <c r="K1898">
        <f>VLOOKUP(E1898&amp;"*",state_latlong_lookup!$A$1:$D$56,3,FALSE)</f>
        <v>47.3917</v>
      </c>
      <c r="L1898">
        <f>VLOOKUP(E1898&amp;"*",state_latlong_lookup!$A$1:$D$56,4,FALSE)</f>
        <v>-121.57080000000001</v>
      </c>
      <c r="M1898">
        <v>100</v>
      </c>
      <c r="N1898" t="str">
        <f t="shared" si="58"/>
        <v>Democrat</v>
      </c>
      <c r="O1898" t="s">
        <v>751</v>
      </c>
      <c r="P1898">
        <v>-0.63200000000000001</v>
      </c>
      <c r="Q1898">
        <v>1186500</v>
      </c>
      <c r="R1898" t="s">
        <v>1499</v>
      </c>
    </row>
    <row r="1899" spans="1:18">
      <c r="A1899">
        <v>104</v>
      </c>
      <c r="B1899">
        <f>VLOOKUP(A1899,year_congress_lookup!$A$1:$B$10,2)</f>
        <v>1996</v>
      </c>
      <c r="C1899">
        <v>39312</v>
      </c>
      <c r="D1899" s="1" t="s">
        <v>1795</v>
      </c>
      <c r="E1899" t="s">
        <v>130</v>
      </c>
      <c r="F1899" t="str">
        <f>VLOOKUP(E1899&amp;"*",state_latlong_lookup!$A$1:$D$56,2,FALSE)</f>
        <v>WA</v>
      </c>
      <c r="G1899" t="str">
        <f>VLOOKUP(E1899&amp;"*",state_latlong_lookup!$A$1:$D$56,1,FALSE)</f>
        <v>WASHINGTON</v>
      </c>
      <c r="H1899" t="str">
        <f t="shared" si="59"/>
        <v>104_WA_08</v>
      </c>
      <c r="I1899">
        <f>IF(B1899=2012,IF(D1899="00",K1899,VLOOKUP(H1899,district_latlong_lookup!$A$1:$F$439,5,FALSE)),0)</f>
        <v>0</v>
      </c>
      <c r="J1899">
        <f>IF(B1899=2012,IF(D1899="00",L1899,VLOOKUP(H1899,district_latlong_lookup!$A$1:$F$439,6,FALSE)),0)</f>
        <v>0</v>
      </c>
      <c r="K1899">
        <f>VLOOKUP(E1899&amp;"*",state_latlong_lookup!$A$1:$D$56,3,FALSE)</f>
        <v>47.3917</v>
      </c>
      <c r="L1899">
        <f>VLOOKUP(E1899&amp;"*",state_latlong_lookup!$A$1:$D$56,4,FALSE)</f>
        <v>-121.57080000000001</v>
      </c>
      <c r="M1899">
        <v>200</v>
      </c>
      <c r="N1899" t="str">
        <f t="shared" si="58"/>
        <v>Republican</v>
      </c>
      <c r="O1899" t="s">
        <v>752</v>
      </c>
      <c r="P1899">
        <v>0.441</v>
      </c>
      <c r="Q1899">
        <v>661500</v>
      </c>
      <c r="R1899" t="s">
        <v>1500</v>
      </c>
    </row>
    <row r="1900" spans="1:18">
      <c r="A1900">
        <v>104</v>
      </c>
      <c r="B1900">
        <f>VLOOKUP(A1900,year_congress_lookup!$A$1:$B$10,2)</f>
        <v>1996</v>
      </c>
      <c r="C1900">
        <v>29582</v>
      </c>
      <c r="D1900" s="1" t="s">
        <v>1796</v>
      </c>
      <c r="E1900" t="s">
        <v>130</v>
      </c>
      <c r="F1900" t="str">
        <f>VLOOKUP(E1900&amp;"*",state_latlong_lookup!$A$1:$D$56,2,FALSE)</f>
        <v>WA</v>
      </c>
      <c r="G1900" t="str">
        <f>VLOOKUP(E1900&amp;"*",state_latlong_lookup!$A$1:$D$56,1,FALSE)</f>
        <v>WASHINGTON</v>
      </c>
      <c r="H1900" t="str">
        <f t="shared" si="59"/>
        <v>104_WA_09</v>
      </c>
      <c r="I1900">
        <f>IF(B1900=2012,IF(D1900="00",K1900,VLOOKUP(H1900,district_latlong_lookup!$A$1:$F$439,5,FALSE)),0)</f>
        <v>0</v>
      </c>
      <c r="J1900">
        <f>IF(B1900=2012,IF(D1900="00",L1900,VLOOKUP(H1900,district_latlong_lookup!$A$1:$F$439,6,FALSE)),0)</f>
        <v>0</v>
      </c>
      <c r="K1900">
        <f>VLOOKUP(E1900&amp;"*",state_latlong_lookup!$A$1:$D$56,3,FALSE)</f>
        <v>47.3917</v>
      </c>
      <c r="L1900">
        <f>VLOOKUP(E1900&amp;"*",state_latlong_lookup!$A$1:$D$56,4,FALSE)</f>
        <v>-121.57080000000001</v>
      </c>
      <c r="M1900">
        <v>200</v>
      </c>
      <c r="N1900" t="str">
        <f t="shared" si="58"/>
        <v>Republican</v>
      </c>
      <c r="O1900" t="s">
        <v>826</v>
      </c>
      <c r="P1900">
        <v>0.54300000000000004</v>
      </c>
      <c r="Q1900">
        <v>10000</v>
      </c>
      <c r="R1900" t="s">
        <v>1500</v>
      </c>
    </row>
    <row r="1901" spans="1:18">
      <c r="A1901">
        <v>104</v>
      </c>
      <c r="B1901">
        <f>VLOOKUP(A1901,year_congress_lookup!$A$1:$B$10,2)</f>
        <v>1996</v>
      </c>
      <c r="C1901">
        <v>15083</v>
      </c>
      <c r="D1901" s="1" t="s">
        <v>1787</v>
      </c>
      <c r="E1901" t="s">
        <v>111</v>
      </c>
      <c r="F1901" t="str">
        <f>VLOOKUP(E1901&amp;"*",state_latlong_lookup!$A$1:$D$56,2,FALSE)</f>
        <v>WV</v>
      </c>
      <c r="G1901" t="str">
        <f>VLOOKUP(E1901&amp;"*",state_latlong_lookup!$A$1:$D$56,1,FALSE)</f>
        <v>WEST VIRGINIA</v>
      </c>
      <c r="H1901" t="str">
        <f t="shared" si="59"/>
        <v>104_WV_01</v>
      </c>
      <c r="I1901">
        <f>IF(B1901=2012,IF(D1901="00",K1901,VLOOKUP(H1901,district_latlong_lookup!$A$1:$F$439,5,FALSE)),0)</f>
        <v>0</v>
      </c>
      <c r="J1901">
        <f>IF(B1901=2012,IF(D1901="00",L1901,VLOOKUP(H1901,district_latlong_lookup!$A$1:$F$439,6,FALSE)),0)</f>
        <v>0</v>
      </c>
      <c r="K1901">
        <f>VLOOKUP(E1901&amp;"*",state_latlong_lookup!$A$1:$D$56,3,FALSE)</f>
        <v>38.468000000000004</v>
      </c>
      <c r="L1901">
        <f>VLOOKUP(E1901&amp;"*",state_latlong_lookup!$A$1:$D$56,4,FALSE)</f>
        <v>-80.9696</v>
      </c>
      <c r="M1901">
        <v>100</v>
      </c>
      <c r="N1901" t="str">
        <f t="shared" si="58"/>
        <v>Democrat</v>
      </c>
      <c r="O1901" t="s">
        <v>754</v>
      </c>
      <c r="P1901">
        <v>-0.28899999999999998</v>
      </c>
      <c r="Q1901">
        <v>1027000</v>
      </c>
      <c r="R1901" t="s">
        <v>1501</v>
      </c>
    </row>
    <row r="1902" spans="1:18">
      <c r="A1902">
        <v>104</v>
      </c>
      <c r="B1902">
        <f>VLOOKUP(A1902,year_congress_lookup!$A$1:$B$10,2)</f>
        <v>1996</v>
      </c>
      <c r="C1902">
        <v>15077</v>
      </c>
      <c r="D1902" s="1" t="s">
        <v>1788</v>
      </c>
      <c r="E1902" t="s">
        <v>111</v>
      </c>
      <c r="F1902" t="str">
        <f>VLOOKUP(E1902&amp;"*",state_latlong_lookup!$A$1:$D$56,2,FALSE)</f>
        <v>WV</v>
      </c>
      <c r="G1902" t="str">
        <f>VLOOKUP(E1902&amp;"*",state_latlong_lookup!$A$1:$D$56,1,FALSE)</f>
        <v>WEST VIRGINIA</v>
      </c>
      <c r="H1902" t="str">
        <f t="shared" si="59"/>
        <v>104_WV_02</v>
      </c>
      <c r="I1902">
        <f>IF(B1902=2012,IF(D1902="00",K1902,VLOOKUP(H1902,district_latlong_lookup!$A$1:$F$439,5,FALSE)),0)</f>
        <v>0</v>
      </c>
      <c r="J1902">
        <f>IF(B1902=2012,IF(D1902="00",L1902,VLOOKUP(H1902,district_latlong_lookup!$A$1:$F$439,6,FALSE)),0)</f>
        <v>0</v>
      </c>
      <c r="K1902">
        <f>VLOOKUP(E1902&amp;"*",state_latlong_lookup!$A$1:$D$56,3,FALSE)</f>
        <v>38.468000000000004</v>
      </c>
      <c r="L1902">
        <f>VLOOKUP(E1902&amp;"*",state_latlong_lookup!$A$1:$D$56,4,FALSE)</f>
        <v>-80.9696</v>
      </c>
      <c r="M1902">
        <v>100</v>
      </c>
      <c r="N1902" t="str">
        <f t="shared" si="58"/>
        <v>Democrat</v>
      </c>
      <c r="O1902" t="s">
        <v>755</v>
      </c>
      <c r="P1902">
        <v>-0.308</v>
      </c>
      <c r="Q1902">
        <v>634000</v>
      </c>
      <c r="R1902" t="s">
        <v>1502</v>
      </c>
    </row>
    <row r="1903" spans="1:18">
      <c r="A1903">
        <v>104</v>
      </c>
      <c r="B1903">
        <f>VLOOKUP(A1903,year_congress_lookup!$A$1:$B$10,2)</f>
        <v>1996</v>
      </c>
      <c r="C1903">
        <v>14448</v>
      </c>
      <c r="D1903" s="1" t="s">
        <v>1789</v>
      </c>
      <c r="E1903" t="s">
        <v>111</v>
      </c>
      <c r="F1903" t="str">
        <f>VLOOKUP(E1903&amp;"*",state_latlong_lookup!$A$1:$D$56,2,FALSE)</f>
        <v>WV</v>
      </c>
      <c r="G1903" t="str">
        <f>VLOOKUP(E1903&amp;"*",state_latlong_lookup!$A$1:$D$56,1,FALSE)</f>
        <v>WEST VIRGINIA</v>
      </c>
      <c r="H1903" t="str">
        <f t="shared" si="59"/>
        <v>104_WV_03</v>
      </c>
      <c r="I1903">
        <f>IF(B1903=2012,IF(D1903="00",K1903,VLOOKUP(H1903,district_latlong_lookup!$A$1:$F$439,5,FALSE)),0)</f>
        <v>0</v>
      </c>
      <c r="J1903">
        <f>IF(B1903=2012,IF(D1903="00",L1903,VLOOKUP(H1903,district_latlong_lookup!$A$1:$F$439,6,FALSE)),0)</f>
        <v>0</v>
      </c>
      <c r="K1903">
        <f>VLOOKUP(E1903&amp;"*",state_latlong_lookup!$A$1:$D$56,3,FALSE)</f>
        <v>38.468000000000004</v>
      </c>
      <c r="L1903">
        <f>VLOOKUP(E1903&amp;"*",state_latlong_lookup!$A$1:$D$56,4,FALSE)</f>
        <v>-80.9696</v>
      </c>
      <c r="M1903">
        <v>100</v>
      </c>
      <c r="N1903" t="str">
        <f t="shared" si="58"/>
        <v>Democrat</v>
      </c>
      <c r="O1903" t="s">
        <v>756</v>
      </c>
      <c r="P1903">
        <v>-0.32100000000000001</v>
      </c>
      <c r="Q1903">
        <v>1887000</v>
      </c>
      <c r="R1903" t="s">
        <v>1503</v>
      </c>
    </row>
    <row r="1904" spans="1:18">
      <c r="A1904">
        <v>104</v>
      </c>
      <c r="B1904">
        <f>VLOOKUP(A1904,year_congress_lookup!$A$1:$B$10,2)</f>
        <v>1996</v>
      </c>
      <c r="C1904">
        <v>29583</v>
      </c>
      <c r="D1904" s="1" t="s">
        <v>1787</v>
      </c>
      <c r="E1904" t="s">
        <v>89</v>
      </c>
      <c r="F1904" t="str">
        <f>VLOOKUP(E1904&amp;"*",state_latlong_lookup!$A$1:$D$56,2,FALSE)</f>
        <v>WI</v>
      </c>
      <c r="G1904" t="str">
        <f>VLOOKUP(E1904&amp;"*",state_latlong_lookup!$A$1:$D$56,1,FALSE)</f>
        <v>WISCONSIN</v>
      </c>
      <c r="H1904" t="str">
        <f t="shared" si="59"/>
        <v>104_WI_01</v>
      </c>
      <c r="I1904">
        <f>IF(B1904=2012,IF(D1904="00",K1904,VLOOKUP(H1904,district_latlong_lookup!$A$1:$F$439,5,FALSE)),0)</f>
        <v>0</v>
      </c>
      <c r="J1904">
        <f>IF(B1904=2012,IF(D1904="00",L1904,VLOOKUP(H1904,district_latlong_lookup!$A$1:$F$439,6,FALSE)),0)</f>
        <v>0</v>
      </c>
      <c r="K1904">
        <f>VLOOKUP(E1904&amp;"*",state_latlong_lookup!$A$1:$D$56,3,FALSE)</f>
        <v>44.256300000000003</v>
      </c>
      <c r="L1904">
        <f>VLOOKUP(E1904&amp;"*",state_latlong_lookup!$A$1:$D$56,4,FALSE)</f>
        <v>-89.638499999999993</v>
      </c>
      <c r="M1904">
        <v>200</v>
      </c>
      <c r="N1904" t="str">
        <f t="shared" si="58"/>
        <v>Republican</v>
      </c>
      <c r="O1904" t="s">
        <v>827</v>
      </c>
      <c r="P1904">
        <v>0.79200000000000004</v>
      </c>
      <c r="Q1904">
        <v>916500</v>
      </c>
      <c r="R1904" t="s">
        <v>1504</v>
      </c>
    </row>
    <row r="1905" spans="1:18">
      <c r="A1905">
        <v>104</v>
      </c>
      <c r="B1905">
        <f>VLOOKUP(A1905,year_congress_lookup!$A$1:$B$10,2)</f>
        <v>1996</v>
      </c>
      <c r="C1905">
        <v>29150</v>
      </c>
      <c r="D1905" s="1" t="s">
        <v>1788</v>
      </c>
      <c r="E1905" t="s">
        <v>89</v>
      </c>
      <c r="F1905" t="str">
        <f>VLOOKUP(E1905&amp;"*",state_latlong_lookup!$A$1:$D$56,2,FALSE)</f>
        <v>WI</v>
      </c>
      <c r="G1905" t="str">
        <f>VLOOKUP(E1905&amp;"*",state_latlong_lookup!$A$1:$D$56,1,FALSE)</f>
        <v>WISCONSIN</v>
      </c>
      <c r="H1905" t="str">
        <f t="shared" si="59"/>
        <v>104_WI_02</v>
      </c>
      <c r="I1905">
        <f>IF(B1905=2012,IF(D1905="00",K1905,VLOOKUP(H1905,district_latlong_lookup!$A$1:$F$439,5,FALSE)),0)</f>
        <v>0</v>
      </c>
      <c r="J1905">
        <f>IF(B1905=2012,IF(D1905="00",L1905,VLOOKUP(H1905,district_latlong_lookup!$A$1:$F$439,6,FALSE)),0)</f>
        <v>0</v>
      </c>
      <c r="K1905">
        <f>VLOOKUP(E1905&amp;"*",state_latlong_lookup!$A$1:$D$56,3,FALSE)</f>
        <v>44.256300000000003</v>
      </c>
      <c r="L1905">
        <f>VLOOKUP(E1905&amp;"*",state_latlong_lookup!$A$1:$D$56,4,FALSE)</f>
        <v>-89.638499999999993</v>
      </c>
      <c r="M1905">
        <v>200</v>
      </c>
      <c r="N1905" t="str">
        <f t="shared" si="58"/>
        <v>Republican</v>
      </c>
      <c r="O1905" t="s">
        <v>758</v>
      </c>
      <c r="P1905">
        <v>0.28199999999999997</v>
      </c>
      <c r="Q1905">
        <v>999500</v>
      </c>
      <c r="R1905" t="s">
        <v>1505</v>
      </c>
    </row>
    <row r="1906" spans="1:18">
      <c r="A1906">
        <v>104</v>
      </c>
      <c r="B1906">
        <f>VLOOKUP(A1906,year_congress_lookup!$A$1:$B$10,2)</f>
        <v>1996</v>
      </c>
      <c r="C1906">
        <v>14827</v>
      </c>
      <c r="D1906" s="1" t="s">
        <v>1789</v>
      </c>
      <c r="E1906" t="s">
        <v>89</v>
      </c>
      <c r="F1906" t="str">
        <f>VLOOKUP(E1906&amp;"*",state_latlong_lookup!$A$1:$D$56,2,FALSE)</f>
        <v>WI</v>
      </c>
      <c r="G1906" t="str">
        <f>VLOOKUP(E1906&amp;"*",state_latlong_lookup!$A$1:$D$56,1,FALSE)</f>
        <v>WISCONSIN</v>
      </c>
      <c r="H1906" t="str">
        <f t="shared" si="59"/>
        <v>104_WI_03</v>
      </c>
      <c r="I1906">
        <f>IF(B1906=2012,IF(D1906="00",K1906,VLOOKUP(H1906,district_latlong_lookup!$A$1:$F$439,5,FALSE)),0)</f>
        <v>0</v>
      </c>
      <c r="J1906">
        <f>IF(B1906=2012,IF(D1906="00",L1906,VLOOKUP(H1906,district_latlong_lookup!$A$1:$F$439,6,FALSE)),0)</f>
        <v>0</v>
      </c>
      <c r="K1906">
        <f>VLOOKUP(E1906&amp;"*",state_latlong_lookup!$A$1:$D$56,3,FALSE)</f>
        <v>44.256300000000003</v>
      </c>
      <c r="L1906">
        <f>VLOOKUP(E1906&amp;"*",state_latlong_lookup!$A$1:$D$56,4,FALSE)</f>
        <v>-89.638499999999993</v>
      </c>
      <c r="M1906">
        <v>200</v>
      </c>
      <c r="N1906" t="str">
        <f t="shared" si="58"/>
        <v>Republican</v>
      </c>
      <c r="O1906" t="s">
        <v>759</v>
      </c>
      <c r="P1906">
        <v>0.2</v>
      </c>
      <c r="Q1906">
        <v>371000</v>
      </c>
      <c r="R1906" t="s">
        <v>1506</v>
      </c>
    </row>
    <row r="1907" spans="1:18">
      <c r="A1907">
        <v>104</v>
      </c>
      <c r="B1907">
        <f>VLOOKUP(A1907,year_congress_lookup!$A$1:$B$10,2)</f>
        <v>1996</v>
      </c>
      <c r="C1907">
        <v>15082</v>
      </c>
      <c r="D1907" s="1" t="s">
        <v>1790</v>
      </c>
      <c r="E1907" t="s">
        <v>89</v>
      </c>
      <c r="F1907" t="str">
        <f>VLOOKUP(E1907&amp;"*",state_latlong_lookup!$A$1:$D$56,2,FALSE)</f>
        <v>WI</v>
      </c>
      <c r="G1907" t="str">
        <f>VLOOKUP(E1907&amp;"*",state_latlong_lookup!$A$1:$D$56,1,FALSE)</f>
        <v>WISCONSIN</v>
      </c>
      <c r="H1907" t="str">
        <f t="shared" si="59"/>
        <v>104_WI_04</v>
      </c>
      <c r="I1907">
        <f>IF(B1907=2012,IF(D1907="00",K1907,VLOOKUP(H1907,district_latlong_lookup!$A$1:$F$439,5,FALSE)),0)</f>
        <v>0</v>
      </c>
      <c r="J1907">
        <f>IF(B1907=2012,IF(D1907="00",L1907,VLOOKUP(H1907,district_latlong_lookup!$A$1:$F$439,6,FALSE)),0)</f>
        <v>0</v>
      </c>
      <c r="K1907">
        <f>VLOOKUP(E1907&amp;"*",state_latlong_lookup!$A$1:$D$56,3,FALSE)</f>
        <v>44.256300000000003</v>
      </c>
      <c r="L1907">
        <f>VLOOKUP(E1907&amp;"*",state_latlong_lookup!$A$1:$D$56,4,FALSE)</f>
        <v>-89.638499999999993</v>
      </c>
      <c r="M1907">
        <v>100</v>
      </c>
      <c r="N1907" t="str">
        <f t="shared" si="58"/>
        <v>Democrat</v>
      </c>
      <c r="O1907" t="s">
        <v>760</v>
      </c>
      <c r="P1907">
        <v>-0.32800000000000001</v>
      </c>
      <c r="Q1907">
        <v>10000</v>
      </c>
      <c r="R1907" t="s">
        <v>1507</v>
      </c>
    </row>
    <row r="1908" spans="1:18">
      <c r="A1908">
        <v>104</v>
      </c>
      <c r="B1908">
        <f>VLOOKUP(A1908,year_congress_lookup!$A$1:$B$10,2)</f>
        <v>1996</v>
      </c>
      <c r="C1908">
        <v>39315</v>
      </c>
      <c r="D1908" s="1" t="s">
        <v>1791</v>
      </c>
      <c r="E1908" t="s">
        <v>89</v>
      </c>
      <c r="F1908" t="str">
        <f>VLOOKUP(E1908&amp;"*",state_latlong_lookup!$A$1:$D$56,2,FALSE)</f>
        <v>WI</v>
      </c>
      <c r="G1908" t="str">
        <f>VLOOKUP(E1908&amp;"*",state_latlong_lookup!$A$1:$D$56,1,FALSE)</f>
        <v>WISCONSIN</v>
      </c>
      <c r="H1908" t="str">
        <f t="shared" si="59"/>
        <v>104_WI_05</v>
      </c>
      <c r="I1908">
        <f>IF(B1908=2012,IF(D1908="00",K1908,VLOOKUP(H1908,district_latlong_lookup!$A$1:$F$439,5,FALSE)),0)</f>
        <v>0</v>
      </c>
      <c r="J1908">
        <f>IF(B1908=2012,IF(D1908="00",L1908,VLOOKUP(H1908,district_latlong_lookup!$A$1:$F$439,6,FALSE)),0)</f>
        <v>0</v>
      </c>
      <c r="K1908">
        <f>VLOOKUP(E1908&amp;"*",state_latlong_lookup!$A$1:$D$56,3,FALSE)</f>
        <v>44.256300000000003</v>
      </c>
      <c r="L1908">
        <f>VLOOKUP(E1908&amp;"*",state_latlong_lookup!$A$1:$D$56,4,FALSE)</f>
        <v>-89.638499999999993</v>
      </c>
      <c r="M1908">
        <v>100</v>
      </c>
      <c r="N1908" t="str">
        <f t="shared" si="58"/>
        <v>Democrat</v>
      </c>
      <c r="O1908" t="s">
        <v>761</v>
      </c>
      <c r="P1908">
        <v>-0.33400000000000002</v>
      </c>
      <c r="Q1908">
        <v>583500</v>
      </c>
      <c r="R1908" t="s">
        <v>1508</v>
      </c>
    </row>
    <row r="1909" spans="1:18">
      <c r="A1909">
        <v>104</v>
      </c>
      <c r="B1909">
        <f>VLOOKUP(A1909,year_congress_lookup!$A$1:$B$10,2)</f>
        <v>1996</v>
      </c>
      <c r="C1909">
        <v>14675</v>
      </c>
      <c r="D1909" s="1" t="s">
        <v>1792</v>
      </c>
      <c r="E1909" t="s">
        <v>89</v>
      </c>
      <c r="F1909" t="str">
        <f>VLOOKUP(E1909&amp;"*",state_latlong_lookup!$A$1:$D$56,2,FALSE)</f>
        <v>WI</v>
      </c>
      <c r="G1909" t="str">
        <f>VLOOKUP(E1909&amp;"*",state_latlong_lookup!$A$1:$D$56,1,FALSE)</f>
        <v>WISCONSIN</v>
      </c>
      <c r="H1909" t="str">
        <f t="shared" si="59"/>
        <v>104_WI_06</v>
      </c>
      <c r="I1909">
        <f>IF(B1909=2012,IF(D1909="00",K1909,VLOOKUP(H1909,district_latlong_lookup!$A$1:$F$439,5,FALSE)),0)</f>
        <v>0</v>
      </c>
      <c r="J1909">
        <f>IF(B1909=2012,IF(D1909="00",L1909,VLOOKUP(H1909,district_latlong_lookup!$A$1:$F$439,6,FALSE)),0)</f>
        <v>0</v>
      </c>
      <c r="K1909">
        <f>VLOOKUP(E1909&amp;"*",state_latlong_lookup!$A$1:$D$56,3,FALSE)</f>
        <v>44.256300000000003</v>
      </c>
      <c r="L1909">
        <f>VLOOKUP(E1909&amp;"*",state_latlong_lookup!$A$1:$D$56,4,FALSE)</f>
        <v>-89.638499999999993</v>
      </c>
      <c r="M1909">
        <v>200</v>
      </c>
      <c r="N1909" t="str">
        <f t="shared" si="58"/>
        <v>Republican</v>
      </c>
      <c r="O1909" t="s">
        <v>762</v>
      </c>
      <c r="P1909">
        <v>0.45700000000000002</v>
      </c>
      <c r="Q1909">
        <v>540500</v>
      </c>
      <c r="R1909" t="s">
        <v>1509</v>
      </c>
    </row>
    <row r="1910" spans="1:18">
      <c r="A1910">
        <v>104</v>
      </c>
      <c r="B1910">
        <f>VLOOKUP(A1910,year_congress_lookup!$A$1:$B$10,2)</f>
        <v>1996</v>
      </c>
      <c r="C1910">
        <v>12036</v>
      </c>
      <c r="D1910" s="1" t="s">
        <v>1793</v>
      </c>
      <c r="E1910" t="s">
        <v>89</v>
      </c>
      <c r="F1910" t="str">
        <f>VLOOKUP(E1910&amp;"*",state_latlong_lookup!$A$1:$D$56,2,FALSE)</f>
        <v>WI</v>
      </c>
      <c r="G1910" t="str">
        <f>VLOOKUP(E1910&amp;"*",state_latlong_lookup!$A$1:$D$56,1,FALSE)</f>
        <v>WISCONSIN</v>
      </c>
      <c r="H1910" t="str">
        <f t="shared" si="59"/>
        <v>104_WI_07</v>
      </c>
      <c r="I1910">
        <f>IF(B1910=2012,IF(D1910="00",K1910,VLOOKUP(H1910,district_latlong_lookup!$A$1:$F$439,5,FALSE)),0)</f>
        <v>0</v>
      </c>
      <c r="J1910">
        <f>IF(B1910=2012,IF(D1910="00",L1910,VLOOKUP(H1910,district_latlong_lookup!$A$1:$F$439,6,FALSE)),0)</f>
        <v>0</v>
      </c>
      <c r="K1910">
        <f>VLOOKUP(E1910&amp;"*",state_latlong_lookup!$A$1:$D$56,3,FALSE)</f>
        <v>44.256300000000003</v>
      </c>
      <c r="L1910">
        <f>VLOOKUP(E1910&amp;"*",state_latlong_lookup!$A$1:$D$56,4,FALSE)</f>
        <v>-89.638499999999993</v>
      </c>
      <c r="M1910">
        <v>100</v>
      </c>
      <c r="N1910" t="str">
        <f t="shared" si="58"/>
        <v>Democrat</v>
      </c>
      <c r="O1910" t="s">
        <v>763</v>
      </c>
      <c r="P1910">
        <v>-0.44900000000000001</v>
      </c>
      <c r="Q1910">
        <v>585000</v>
      </c>
    </row>
    <row r="1911" spans="1:18">
      <c r="A1911">
        <v>104</v>
      </c>
      <c r="B1911">
        <f>VLOOKUP(A1911,year_congress_lookup!$A$1:$B$10,2)</f>
        <v>1996</v>
      </c>
      <c r="C1911">
        <v>14655</v>
      </c>
      <c r="D1911" s="1" t="s">
        <v>1795</v>
      </c>
      <c r="E1911" t="s">
        <v>89</v>
      </c>
      <c r="F1911" t="str">
        <f>VLOOKUP(E1911&amp;"*",state_latlong_lookup!$A$1:$D$56,2,FALSE)</f>
        <v>WI</v>
      </c>
      <c r="G1911" t="str">
        <f>VLOOKUP(E1911&amp;"*",state_latlong_lookup!$A$1:$D$56,1,FALSE)</f>
        <v>WISCONSIN</v>
      </c>
      <c r="H1911" t="str">
        <f t="shared" si="59"/>
        <v>104_WI_08</v>
      </c>
      <c r="I1911">
        <f>IF(B1911=2012,IF(D1911="00",K1911,VLOOKUP(H1911,district_latlong_lookup!$A$1:$F$439,5,FALSE)),0)</f>
        <v>0</v>
      </c>
      <c r="J1911">
        <f>IF(B1911=2012,IF(D1911="00",L1911,VLOOKUP(H1911,district_latlong_lookup!$A$1:$F$439,6,FALSE)),0)</f>
        <v>0</v>
      </c>
      <c r="K1911">
        <f>VLOOKUP(E1911&amp;"*",state_latlong_lookup!$A$1:$D$56,3,FALSE)</f>
        <v>44.256300000000003</v>
      </c>
      <c r="L1911">
        <f>VLOOKUP(E1911&amp;"*",state_latlong_lookup!$A$1:$D$56,4,FALSE)</f>
        <v>-89.638499999999993</v>
      </c>
      <c r="M1911">
        <v>200</v>
      </c>
      <c r="N1911" t="str">
        <f t="shared" si="58"/>
        <v>Republican</v>
      </c>
      <c r="O1911" t="s">
        <v>764</v>
      </c>
      <c r="P1911">
        <v>0.41699999999999998</v>
      </c>
      <c r="Q1911">
        <v>549000</v>
      </c>
    </row>
    <row r="1912" spans="1:18">
      <c r="A1912">
        <v>104</v>
      </c>
      <c r="B1912">
        <f>VLOOKUP(A1912,year_congress_lookup!$A$1:$B$10,2)</f>
        <v>1996</v>
      </c>
      <c r="C1912">
        <v>14657</v>
      </c>
      <c r="D1912" s="1" t="s">
        <v>1796</v>
      </c>
      <c r="E1912" t="s">
        <v>89</v>
      </c>
      <c r="F1912" t="str">
        <f>VLOOKUP(E1912&amp;"*",state_latlong_lookup!$A$1:$D$56,2,FALSE)</f>
        <v>WI</v>
      </c>
      <c r="G1912" t="str">
        <f>VLOOKUP(E1912&amp;"*",state_latlong_lookup!$A$1:$D$56,1,FALSE)</f>
        <v>WISCONSIN</v>
      </c>
      <c r="H1912" t="str">
        <f t="shared" si="59"/>
        <v>104_WI_09</v>
      </c>
      <c r="I1912">
        <f>IF(B1912=2012,IF(D1912="00",K1912,VLOOKUP(H1912,district_latlong_lookup!$A$1:$F$439,5,FALSE)),0)</f>
        <v>0</v>
      </c>
      <c r="J1912">
        <f>IF(B1912=2012,IF(D1912="00",L1912,VLOOKUP(H1912,district_latlong_lookup!$A$1:$F$439,6,FALSE)),0)</f>
        <v>0</v>
      </c>
      <c r="K1912">
        <f>VLOOKUP(E1912&amp;"*",state_latlong_lookup!$A$1:$D$56,3,FALSE)</f>
        <v>44.256300000000003</v>
      </c>
      <c r="L1912">
        <f>VLOOKUP(E1912&amp;"*",state_latlong_lookup!$A$1:$D$56,4,FALSE)</f>
        <v>-89.638499999999993</v>
      </c>
      <c r="M1912">
        <v>200</v>
      </c>
      <c r="N1912" t="str">
        <f t="shared" si="58"/>
        <v>Republican</v>
      </c>
      <c r="O1912" t="s">
        <v>765</v>
      </c>
      <c r="P1912">
        <v>0.82699999999999996</v>
      </c>
      <c r="Q1912">
        <v>368000</v>
      </c>
      <c r="R1912" t="s">
        <v>1510</v>
      </c>
    </row>
    <row r="1913" spans="1:18">
      <c r="A1913">
        <v>104</v>
      </c>
      <c r="B1913">
        <f>VLOOKUP(A1913,year_congress_lookup!$A$1:$B$10,2)</f>
        <v>1996</v>
      </c>
      <c r="C1913">
        <v>29584</v>
      </c>
      <c r="D1913" s="1" t="s">
        <v>1787</v>
      </c>
      <c r="E1913" t="s">
        <v>131</v>
      </c>
      <c r="F1913" t="str">
        <f>VLOOKUP(E1913&amp;"*",state_latlong_lookup!$A$1:$D$56,2,FALSE)</f>
        <v>WY</v>
      </c>
      <c r="G1913" t="str">
        <f>VLOOKUP(E1913&amp;"*",state_latlong_lookup!$A$1:$D$56,1,FALSE)</f>
        <v>WYOMING</v>
      </c>
      <c r="H1913" t="str">
        <f t="shared" si="59"/>
        <v>104_WY_01</v>
      </c>
      <c r="I1913">
        <f>IF(B1913=2012,IF(D1913="00",K1913,VLOOKUP(H1913,district_latlong_lookup!$A$1:$F$439,5,FALSE)),0)</f>
        <v>0</v>
      </c>
      <c r="J1913">
        <f>IF(B1913=2012,IF(D1913="00",L1913,VLOOKUP(H1913,district_latlong_lookup!$A$1:$F$439,6,FALSE)),0)</f>
        <v>0</v>
      </c>
      <c r="K1913">
        <f>VLOOKUP(E1913&amp;"*",state_latlong_lookup!$A$1:$D$56,3,FALSE)</f>
        <v>42.747500000000002</v>
      </c>
      <c r="L1913">
        <f>VLOOKUP(E1913&amp;"*",state_latlong_lookup!$A$1:$D$56,4,FALSE)</f>
        <v>-107.2085</v>
      </c>
      <c r="M1913">
        <v>200</v>
      </c>
      <c r="N1913" t="str">
        <f t="shared" si="58"/>
        <v>Republican</v>
      </c>
      <c r="O1913" t="s">
        <v>828</v>
      </c>
      <c r="P1913">
        <v>0.61599999999999999</v>
      </c>
      <c r="Q1913">
        <v>234000</v>
      </c>
      <c r="R1913" t="s">
        <v>1511</v>
      </c>
    </row>
    <row r="1914" spans="1:18">
      <c r="A1914">
        <v>105</v>
      </c>
      <c r="B1914">
        <f>VLOOKUP(A1914,year_congress_lookup!$A$1:$B$10,2)</f>
        <v>1998</v>
      </c>
      <c r="C1914">
        <v>99909</v>
      </c>
      <c r="D1914" s="1" t="s">
        <v>1794</v>
      </c>
      <c r="E1914" t="s">
        <v>194</v>
      </c>
      <c r="F1914" t="str">
        <f>VLOOKUP(E1914&amp;"*",state_latlong_lookup!$A$1:$D$56,2,FALSE)</f>
        <v>USA</v>
      </c>
      <c r="G1914" t="str">
        <f>VLOOKUP(E1914&amp;"*",state_latlong_lookup!$A$1:$D$56,1,FALSE)</f>
        <v>USA</v>
      </c>
      <c r="H1914" t="str">
        <f t="shared" si="59"/>
        <v>105_USA_00</v>
      </c>
      <c r="I1914">
        <f>IF(B1914=2012,IF(D1914="00",K1914,VLOOKUP(H1914,district_latlong_lookup!$A$1:$F$439,5,FALSE)),0)</f>
        <v>0</v>
      </c>
      <c r="J1914">
        <f>IF(B1914=2012,IF(D1914="00",L1914,VLOOKUP(H1914,district_latlong_lookup!$A$1:$F$439,6,FALSE)),0)</f>
        <v>0</v>
      </c>
      <c r="K1914">
        <f>VLOOKUP(E1914&amp;"*",state_latlong_lookup!$A$1:$D$56,3,FALSE)</f>
        <v>39.5</v>
      </c>
      <c r="L1914">
        <f>VLOOKUP(E1914&amp;"*",state_latlong_lookup!$A$1:$D$56,4,FALSE)</f>
        <v>-98.35</v>
      </c>
      <c r="M1914">
        <v>100</v>
      </c>
      <c r="N1914" t="str">
        <f t="shared" si="58"/>
        <v>Democrat</v>
      </c>
      <c r="O1914" t="s">
        <v>287</v>
      </c>
      <c r="P1914">
        <v>-0.51100000000000001</v>
      </c>
      <c r="Q1914">
        <v>10000</v>
      </c>
      <c r="R1914" t="s">
        <v>1512</v>
      </c>
    </row>
    <row r="1915" spans="1:18">
      <c r="A1915">
        <v>105</v>
      </c>
      <c r="B1915">
        <f>VLOOKUP(A1915,year_congress_lookup!$A$1:$B$10,2)</f>
        <v>1998</v>
      </c>
      <c r="C1915">
        <v>15090</v>
      </c>
      <c r="D1915" s="1" t="s">
        <v>1787</v>
      </c>
      <c r="E1915" t="s">
        <v>48</v>
      </c>
      <c r="F1915" t="str">
        <f>VLOOKUP(E1915&amp;"*",state_latlong_lookup!$A$1:$D$56,2,FALSE)</f>
        <v>AL</v>
      </c>
      <c r="G1915" t="str">
        <f>VLOOKUP(E1915&amp;"*",state_latlong_lookup!$A$1:$D$56,1,FALSE)</f>
        <v>ALABAMA</v>
      </c>
      <c r="H1915" t="str">
        <f t="shared" si="59"/>
        <v>105_AL_01</v>
      </c>
      <c r="I1915">
        <f>IF(B1915=2012,IF(D1915="00",K1915,VLOOKUP(H1915,district_latlong_lookup!$A$1:$F$439,5,FALSE)),0)</f>
        <v>0</v>
      </c>
      <c r="J1915">
        <f>IF(B1915=2012,IF(D1915="00",L1915,VLOOKUP(H1915,district_latlong_lookup!$A$1:$F$439,6,FALSE)),0)</f>
        <v>0</v>
      </c>
      <c r="K1915">
        <f>VLOOKUP(E1915&amp;"*",state_latlong_lookup!$A$1:$D$56,3,FALSE)</f>
        <v>32.798999999999999</v>
      </c>
      <c r="L1915">
        <f>VLOOKUP(E1915&amp;"*",state_latlong_lookup!$A$1:$D$56,4,FALSE)</f>
        <v>-86.807299999999998</v>
      </c>
      <c r="M1915">
        <v>200</v>
      </c>
      <c r="N1915" t="str">
        <f t="shared" si="58"/>
        <v>Republican</v>
      </c>
      <c r="O1915" t="s">
        <v>404</v>
      </c>
      <c r="P1915">
        <v>0.39700000000000002</v>
      </c>
      <c r="Q1915">
        <v>1031500</v>
      </c>
      <c r="R1915" t="s">
        <v>1513</v>
      </c>
    </row>
    <row r="1916" spans="1:18">
      <c r="A1916">
        <v>105</v>
      </c>
      <c r="B1916">
        <f>VLOOKUP(A1916,year_congress_lookup!$A$1:$B$10,2)</f>
        <v>1998</v>
      </c>
      <c r="C1916">
        <v>29300</v>
      </c>
      <c r="D1916" s="1" t="s">
        <v>1788</v>
      </c>
      <c r="E1916" t="s">
        <v>48</v>
      </c>
      <c r="F1916" t="str">
        <f>VLOOKUP(E1916&amp;"*",state_latlong_lookup!$A$1:$D$56,2,FALSE)</f>
        <v>AL</v>
      </c>
      <c r="G1916" t="str">
        <f>VLOOKUP(E1916&amp;"*",state_latlong_lookup!$A$1:$D$56,1,FALSE)</f>
        <v>ALABAMA</v>
      </c>
      <c r="H1916" t="str">
        <f t="shared" si="59"/>
        <v>105_AL_02</v>
      </c>
      <c r="I1916">
        <f>IF(B1916=2012,IF(D1916="00",K1916,VLOOKUP(H1916,district_latlong_lookup!$A$1:$F$439,5,FALSE)),0)</f>
        <v>0</v>
      </c>
      <c r="J1916">
        <f>IF(B1916=2012,IF(D1916="00",L1916,VLOOKUP(H1916,district_latlong_lookup!$A$1:$F$439,6,FALSE)),0)</f>
        <v>0</v>
      </c>
      <c r="K1916">
        <f>VLOOKUP(E1916&amp;"*",state_latlong_lookup!$A$1:$D$56,3,FALSE)</f>
        <v>32.798999999999999</v>
      </c>
      <c r="L1916">
        <f>VLOOKUP(E1916&amp;"*",state_latlong_lookup!$A$1:$D$56,4,FALSE)</f>
        <v>-86.807299999999998</v>
      </c>
      <c r="M1916">
        <v>200</v>
      </c>
      <c r="N1916" t="str">
        <f t="shared" si="58"/>
        <v>Republican</v>
      </c>
      <c r="O1916" t="s">
        <v>405</v>
      </c>
      <c r="P1916">
        <v>0.48199999999999998</v>
      </c>
      <c r="Q1916">
        <v>10000</v>
      </c>
    </row>
    <row r="1917" spans="1:18">
      <c r="A1917">
        <v>105</v>
      </c>
      <c r="B1917">
        <f>VLOOKUP(A1917,year_congress_lookup!$A$1:$B$10,2)</f>
        <v>1998</v>
      </c>
      <c r="C1917">
        <v>29700</v>
      </c>
      <c r="D1917" s="1" t="s">
        <v>1789</v>
      </c>
      <c r="E1917" t="s">
        <v>48</v>
      </c>
      <c r="F1917" t="str">
        <f>VLOOKUP(E1917&amp;"*",state_latlong_lookup!$A$1:$D$56,2,FALSE)</f>
        <v>AL</v>
      </c>
      <c r="G1917" t="str">
        <f>VLOOKUP(E1917&amp;"*",state_latlong_lookup!$A$1:$D$56,1,FALSE)</f>
        <v>ALABAMA</v>
      </c>
      <c r="H1917" t="str">
        <f t="shared" si="59"/>
        <v>105_AL_03</v>
      </c>
      <c r="I1917">
        <f>IF(B1917=2012,IF(D1917="00",K1917,VLOOKUP(H1917,district_latlong_lookup!$A$1:$F$439,5,FALSE)),0)</f>
        <v>0</v>
      </c>
      <c r="J1917">
        <f>IF(B1917=2012,IF(D1917="00",L1917,VLOOKUP(H1917,district_latlong_lookup!$A$1:$F$439,6,FALSE)),0)</f>
        <v>0</v>
      </c>
      <c r="K1917">
        <f>VLOOKUP(E1917&amp;"*",state_latlong_lookup!$A$1:$D$56,3,FALSE)</f>
        <v>32.798999999999999</v>
      </c>
      <c r="L1917">
        <f>VLOOKUP(E1917&amp;"*",state_latlong_lookup!$A$1:$D$56,4,FALSE)</f>
        <v>-86.807299999999998</v>
      </c>
      <c r="M1917">
        <v>200</v>
      </c>
      <c r="N1917" t="str">
        <f t="shared" si="58"/>
        <v>Republican</v>
      </c>
      <c r="O1917" t="s">
        <v>829</v>
      </c>
      <c r="P1917">
        <v>0.498</v>
      </c>
      <c r="Q1917">
        <v>399500</v>
      </c>
      <c r="R1917" t="s">
        <v>1514</v>
      </c>
    </row>
    <row r="1918" spans="1:18">
      <c r="A1918">
        <v>105</v>
      </c>
      <c r="B1918">
        <f>VLOOKUP(A1918,year_congress_lookup!$A$1:$B$10,2)</f>
        <v>1998</v>
      </c>
      <c r="C1918">
        <v>29701</v>
      </c>
      <c r="D1918" s="1" t="s">
        <v>1790</v>
      </c>
      <c r="E1918" t="s">
        <v>48</v>
      </c>
      <c r="F1918" t="str">
        <f>VLOOKUP(E1918&amp;"*",state_latlong_lookup!$A$1:$D$56,2,FALSE)</f>
        <v>AL</v>
      </c>
      <c r="G1918" t="str">
        <f>VLOOKUP(E1918&amp;"*",state_latlong_lookup!$A$1:$D$56,1,FALSE)</f>
        <v>ALABAMA</v>
      </c>
      <c r="H1918" t="str">
        <f t="shared" si="59"/>
        <v>105_AL_04</v>
      </c>
      <c r="I1918">
        <f>IF(B1918=2012,IF(D1918="00",K1918,VLOOKUP(H1918,district_latlong_lookup!$A$1:$F$439,5,FALSE)),0)</f>
        <v>0</v>
      </c>
      <c r="J1918">
        <f>IF(B1918=2012,IF(D1918="00",L1918,VLOOKUP(H1918,district_latlong_lookup!$A$1:$F$439,6,FALSE)),0)</f>
        <v>0</v>
      </c>
      <c r="K1918">
        <f>VLOOKUP(E1918&amp;"*",state_latlong_lookup!$A$1:$D$56,3,FALSE)</f>
        <v>32.798999999999999</v>
      </c>
      <c r="L1918">
        <f>VLOOKUP(E1918&amp;"*",state_latlong_lookup!$A$1:$D$56,4,FALSE)</f>
        <v>-86.807299999999998</v>
      </c>
      <c r="M1918">
        <v>200</v>
      </c>
      <c r="N1918" t="str">
        <f t="shared" si="58"/>
        <v>Republican</v>
      </c>
      <c r="O1918" t="s">
        <v>830</v>
      </c>
      <c r="P1918">
        <v>0.496</v>
      </c>
      <c r="Q1918">
        <v>578500</v>
      </c>
      <c r="R1918" t="s">
        <v>1515</v>
      </c>
    </row>
    <row r="1919" spans="1:18">
      <c r="A1919">
        <v>105</v>
      </c>
      <c r="B1919">
        <f>VLOOKUP(A1919,year_congress_lookup!$A$1:$B$10,2)</f>
        <v>1998</v>
      </c>
      <c r="C1919">
        <v>29100</v>
      </c>
      <c r="D1919" s="1" t="s">
        <v>1791</v>
      </c>
      <c r="E1919" t="s">
        <v>48</v>
      </c>
      <c r="F1919" t="str">
        <f>VLOOKUP(E1919&amp;"*",state_latlong_lookup!$A$1:$D$56,2,FALSE)</f>
        <v>AL</v>
      </c>
      <c r="G1919" t="str">
        <f>VLOOKUP(E1919&amp;"*",state_latlong_lookup!$A$1:$D$56,1,FALSE)</f>
        <v>ALABAMA</v>
      </c>
      <c r="H1919" t="str">
        <f t="shared" si="59"/>
        <v>105_AL_05</v>
      </c>
      <c r="I1919">
        <f>IF(B1919=2012,IF(D1919="00",K1919,VLOOKUP(H1919,district_latlong_lookup!$A$1:$F$439,5,FALSE)),0)</f>
        <v>0</v>
      </c>
      <c r="J1919">
        <f>IF(B1919=2012,IF(D1919="00",L1919,VLOOKUP(H1919,district_latlong_lookup!$A$1:$F$439,6,FALSE)),0)</f>
        <v>0</v>
      </c>
      <c r="K1919">
        <f>VLOOKUP(E1919&amp;"*",state_latlong_lookup!$A$1:$D$56,3,FALSE)</f>
        <v>32.798999999999999</v>
      </c>
      <c r="L1919">
        <f>VLOOKUP(E1919&amp;"*",state_latlong_lookup!$A$1:$D$56,4,FALSE)</f>
        <v>-86.807299999999998</v>
      </c>
      <c r="M1919">
        <v>100</v>
      </c>
      <c r="N1919" t="str">
        <f t="shared" si="58"/>
        <v>Democrat</v>
      </c>
      <c r="O1919" t="s">
        <v>408</v>
      </c>
      <c r="P1919">
        <v>-0.129</v>
      </c>
      <c r="Q1919">
        <v>10000</v>
      </c>
      <c r="R1919" t="s">
        <v>1516</v>
      </c>
    </row>
    <row r="1920" spans="1:18">
      <c r="A1920">
        <v>105</v>
      </c>
      <c r="B1920">
        <f>VLOOKUP(A1920,year_congress_lookup!$A$1:$B$10,2)</f>
        <v>1998</v>
      </c>
      <c r="C1920">
        <v>29301</v>
      </c>
      <c r="D1920" s="1" t="s">
        <v>1792</v>
      </c>
      <c r="E1920" t="s">
        <v>48</v>
      </c>
      <c r="F1920" t="str">
        <f>VLOOKUP(E1920&amp;"*",state_latlong_lookup!$A$1:$D$56,2,FALSE)</f>
        <v>AL</v>
      </c>
      <c r="G1920" t="str">
        <f>VLOOKUP(E1920&amp;"*",state_latlong_lookup!$A$1:$D$56,1,FALSE)</f>
        <v>ALABAMA</v>
      </c>
      <c r="H1920" t="str">
        <f t="shared" si="59"/>
        <v>105_AL_06</v>
      </c>
      <c r="I1920">
        <f>IF(B1920=2012,IF(D1920="00",K1920,VLOOKUP(H1920,district_latlong_lookup!$A$1:$F$439,5,FALSE)),0)</f>
        <v>0</v>
      </c>
      <c r="J1920">
        <f>IF(B1920=2012,IF(D1920="00",L1920,VLOOKUP(H1920,district_latlong_lookup!$A$1:$F$439,6,FALSE)),0)</f>
        <v>0</v>
      </c>
      <c r="K1920">
        <f>VLOOKUP(E1920&amp;"*",state_latlong_lookup!$A$1:$D$56,3,FALSE)</f>
        <v>32.798999999999999</v>
      </c>
      <c r="L1920">
        <f>VLOOKUP(E1920&amp;"*",state_latlong_lookup!$A$1:$D$56,4,FALSE)</f>
        <v>-86.807299999999998</v>
      </c>
      <c r="M1920">
        <v>200</v>
      </c>
      <c r="N1920" t="str">
        <f t="shared" si="58"/>
        <v>Republican</v>
      </c>
      <c r="O1920" t="s">
        <v>409</v>
      </c>
      <c r="P1920">
        <v>0.51100000000000001</v>
      </c>
      <c r="Q1920">
        <v>10000</v>
      </c>
      <c r="R1920" t="s">
        <v>1517</v>
      </c>
    </row>
    <row r="1921" spans="1:18">
      <c r="A1921">
        <v>105</v>
      </c>
      <c r="B1921">
        <f>VLOOKUP(A1921,year_congress_lookup!$A$1:$B$10,2)</f>
        <v>1998</v>
      </c>
      <c r="C1921">
        <v>29302</v>
      </c>
      <c r="D1921" s="1" t="s">
        <v>1793</v>
      </c>
      <c r="E1921" t="s">
        <v>48</v>
      </c>
      <c r="F1921" t="str">
        <f>VLOOKUP(E1921&amp;"*",state_latlong_lookup!$A$1:$D$56,2,FALSE)</f>
        <v>AL</v>
      </c>
      <c r="G1921" t="str">
        <f>VLOOKUP(E1921&amp;"*",state_latlong_lookup!$A$1:$D$56,1,FALSE)</f>
        <v>ALABAMA</v>
      </c>
      <c r="H1921" t="str">
        <f t="shared" si="59"/>
        <v>105_AL_07</v>
      </c>
      <c r="I1921">
        <f>IF(B1921=2012,IF(D1921="00",K1921,VLOOKUP(H1921,district_latlong_lookup!$A$1:$F$439,5,FALSE)),0)</f>
        <v>0</v>
      </c>
      <c r="J1921">
        <f>IF(B1921=2012,IF(D1921="00",L1921,VLOOKUP(H1921,district_latlong_lookup!$A$1:$F$439,6,FALSE)),0)</f>
        <v>0</v>
      </c>
      <c r="K1921">
        <f>VLOOKUP(E1921&amp;"*",state_latlong_lookup!$A$1:$D$56,3,FALSE)</f>
        <v>32.798999999999999</v>
      </c>
      <c r="L1921">
        <f>VLOOKUP(E1921&amp;"*",state_latlong_lookup!$A$1:$D$56,4,FALSE)</f>
        <v>-86.807299999999998</v>
      </c>
      <c r="M1921">
        <v>100</v>
      </c>
      <c r="N1921" t="str">
        <f t="shared" si="58"/>
        <v>Democrat</v>
      </c>
      <c r="O1921" t="s">
        <v>410</v>
      </c>
      <c r="P1921">
        <v>-0.54500000000000004</v>
      </c>
      <c r="Q1921">
        <v>984500</v>
      </c>
      <c r="R1921" t="s">
        <v>1518</v>
      </c>
    </row>
    <row r="1922" spans="1:18">
      <c r="A1922">
        <v>105</v>
      </c>
      <c r="B1922">
        <f>VLOOKUP(A1922,year_congress_lookup!$A$1:$B$10,2)</f>
        <v>1998</v>
      </c>
      <c r="C1922">
        <v>14066</v>
      </c>
      <c r="D1922" s="1" t="s">
        <v>1787</v>
      </c>
      <c r="E1922" t="s">
        <v>198</v>
      </c>
      <c r="F1922" t="str">
        <f>VLOOKUP(E1922&amp;"*",state_latlong_lookup!$A$1:$D$56,2,FALSE)</f>
        <v>AK</v>
      </c>
      <c r="G1922" t="str">
        <f>VLOOKUP(E1922&amp;"*",state_latlong_lookup!$A$1:$D$56,1,FALSE)</f>
        <v>ALASKA</v>
      </c>
      <c r="H1922" t="str">
        <f t="shared" si="59"/>
        <v>105_AK_01</v>
      </c>
      <c r="I1922">
        <f>IF(B1922=2012,IF(D1922="00",K1922,VLOOKUP(H1922,district_latlong_lookup!$A$1:$F$439,5,FALSE)),0)</f>
        <v>0</v>
      </c>
      <c r="J1922">
        <f>IF(B1922=2012,IF(D1922="00",L1922,VLOOKUP(H1922,district_latlong_lookup!$A$1:$F$439,6,FALSE)),0)</f>
        <v>0</v>
      </c>
      <c r="K1922">
        <f>VLOOKUP(E1922&amp;"*",state_latlong_lookup!$A$1:$D$56,3,FALSE)</f>
        <v>61.384999999999998</v>
      </c>
      <c r="L1922">
        <f>VLOOKUP(E1922&amp;"*",state_latlong_lookup!$A$1:$D$56,4,FALSE)</f>
        <v>-152.26830000000001</v>
      </c>
      <c r="M1922">
        <v>200</v>
      </c>
      <c r="N1922" t="str">
        <f t="shared" ref="N1922:N1985" si="60">IF(M1922=100,"Democrat",IF(M1922=200,"Republican",IF(M1922=328,"Independent")))</f>
        <v>Republican</v>
      </c>
      <c r="O1922" t="s">
        <v>411</v>
      </c>
      <c r="P1922">
        <v>0.36399999999999999</v>
      </c>
      <c r="Q1922">
        <v>10000</v>
      </c>
      <c r="R1922" t="s">
        <v>1519</v>
      </c>
    </row>
    <row r="1923" spans="1:18">
      <c r="A1923">
        <v>105</v>
      </c>
      <c r="B1923">
        <f>VLOOKUP(A1923,year_congress_lookup!$A$1:$B$10,2)</f>
        <v>1998</v>
      </c>
      <c r="C1923">
        <v>29500</v>
      </c>
      <c r="D1923" s="1" t="s">
        <v>1787</v>
      </c>
      <c r="E1923" t="s">
        <v>155</v>
      </c>
      <c r="F1923" t="str">
        <f>VLOOKUP(E1923&amp;"*",state_latlong_lookup!$A$1:$D$56,2,FALSE)</f>
        <v>AZ</v>
      </c>
      <c r="G1923" t="str">
        <f>VLOOKUP(E1923&amp;"*",state_latlong_lookup!$A$1:$D$56,1,FALSE)</f>
        <v>ARIZONA</v>
      </c>
      <c r="H1923" t="str">
        <f t="shared" ref="H1923:H1986" si="61">CONCATENATE(A1923,"_",F1923,"_",D1923)</f>
        <v>105_AZ_01</v>
      </c>
      <c r="I1923">
        <f>IF(B1923=2012,IF(D1923="00",K1923,VLOOKUP(H1923,district_latlong_lookup!$A$1:$F$439,5,FALSE)),0)</f>
        <v>0</v>
      </c>
      <c r="J1923">
        <f>IF(B1923=2012,IF(D1923="00",L1923,VLOOKUP(H1923,district_latlong_lookup!$A$1:$F$439,6,FALSE)),0)</f>
        <v>0</v>
      </c>
      <c r="K1923">
        <f>VLOOKUP(E1923&amp;"*",state_latlong_lookup!$A$1:$D$56,3,FALSE)</f>
        <v>33.7712</v>
      </c>
      <c r="L1923">
        <f>VLOOKUP(E1923&amp;"*",state_latlong_lookup!$A$1:$D$56,4,FALSE)</f>
        <v>-111.3877</v>
      </c>
      <c r="M1923">
        <v>200</v>
      </c>
      <c r="N1923" t="str">
        <f t="shared" si="60"/>
        <v>Republican</v>
      </c>
      <c r="O1923" t="s">
        <v>767</v>
      </c>
      <c r="P1923">
        <v>0.77</v>
      </c>
      <c r="Q1923">
        <v>512000</v>
      </c>
      <c r="R1923" t="s">
        <v>1520</v>
      </c>
    </row>
    <row r="1924" spans="1:18">
      <c r="A1924">
        <v>105</v>
      </c>
      <c r="B1924">
        <f>VLOOKUP(A1924,year_congress_lookup!$A$1:$B$10,2)</f>
        <v>1998</v>
      </c>
      <c r="C1924">
        <v>29101</v>
      </c>
      <c r="D1924" s="1" t="s">
        <v>1788</v>
      </c>
      <c r="E1924" t="s">
        <v>155</v>
      </c>
      <c r="F1924" t="str">
        <f>VLOOKUP(E1924&amp;"*",state_latlong_lookup!$A$1:$D$56,2,FALSE)</f>
        <v>AZ</v>
      </c>
      <c r="G1924" t="str">
        <f>VLOOKUP(E1924&amp;"*",state_latlong_lookup!$A$1:$D$56,1,FALSE)</f>
        <v>ARIZONA</v>
      </c>
      <c r="H1924" t="str">
        <f t="shared" si="61"/>
        <v>105_AZ_02</v>
      </c>
      <c r="I1924">
        <f>IF(B1924=2012,IF(D1924="00",K1924,VLOOKUP(H1924,district_latlong_lookup!$A$1:$F$439,5,FALSE)),0)</f>
        <v>0</v>
      </c>
      <c r="J1924">
        <f>IF(B1924=2012,IF(D1924="00",L1924,VLOOKUP(H1924,district_latlong_lookup!$A$1:$F$439,6,FALSE)),0)</f>
        <v>0</v>
      </c>
      <c r="K1924">
        <f>VLOOKUP(E1924&amp;"*",state_latlong_lookup!$A$1:$D$56,3,FALSE)</f>
        <v>33.7712</v>
      </c>
      <c r="L1924">
        <f>VLOOKUP(E1924&amp;"*",state_latlong_lookup!$A$1:$D$56,4,FALSE)</f>
        <v>-111.3877</v>
      </c>
      <c r="M1924">
        <v>100</v>
      </c>
      <c r="N1924" t="str">
        <f t="shared" si="60"/>
        <v>Democrat</v>
      </c>
      <c r="O1924" t="s">
        <v>413</v>
      </c>
      <c r="P1924">
        <v>-0.41</v>
      </c>
      <c r="Q1924">
        <v>1249500</v>
      </c>
      <c r="R1924" t="s">
        <v>1521</v>
      </c>
    </row>
    <row r="1925" spans="1:18">
      <c r="A1925">
        <v>105</v>
      </c>
      <c r="B1925">
        <f>VLOOKUP(A1925,year_congress_lookup!$A$1:$B$10,2)</f>
        <v>1998</v>
      </c>
      <c r="C1925">
        <v>14454</v>
      </c>
      <c r="D1925" s="1" t="s">
        <v>1789</v>
      </c>
      <c r="E1925" t="s">
        <v>155</v>
      </c>
      <c r="F1925" t="str">
        <f>VLOOKUP(E1925&amp;"*",state_latlong_lookup!$A$1:$D$56,2,FALSE)</f>
        <v>AZ</v>
      </c>
      <c r="G1925" t="str">
        <f>VLOOKUP(E1925&amp;"*",state_latlong_lookup!$A$1:$D$56,1,FALSE)</f>
        <v>ARIZONA</v>
      </c>
      <c r="H1925" t="str">
        <f t="shared" si="61"/>
        <v>105_AZ_03</v>
      </c>
      <c r="I1925">
        <f>IF(B1925=2012,IF(D1925="00",K1925,VLOOKUP(H1925,district_latlong_lookup!$A$1:$F$439,5,FALSE)),0)</f>
        <v>0</v>
      </c>
      <c r="J1925">
        <f>IF(B1925=2012,IF(D1925="00",L1925,VLOOKUP(H1925,district_latlong_lookup!$A$1:$F$439,6,FALSE)),0)</f>
        <v>0</v>
      </c>
      <c r="K1925">
        <f>VLOOKUP(E1925&amp;"*",state_latlong_lookup!$A$1:$D$56,3,FALSE)</f>
        <v>33.7712</v>
      </c>
      <c r="L1925">
        <f>VLOOKUP(E1925&amp;"*",state_latlong_lookup!$A$1:$D$56,4,FALSE)</f>
        <v>-111.3877</v>
      </c>
      <c r="M1925">
        <v>200</v>
      </c>
      <c r="N1925" t="str">
        <f t="shared" si="60"/>
        <v>Republican</v>
      </c>
      <c r="O1925" t="s">
        <v>414</v>
      </c>
      <c r="P1925">
        <v>0.71099999999999997</v>
      </c>
      <c r="Q1925">
        <v>1605500</v>
      </c>
      <c r="R1925" t="s">
        <v>1522</v>
      </c>
    </row>
    <row r="1926" spans="1:18">
      <c r="A1926">
        <v>105</v>
      </c>
      <c r="B1926">
        <f>VLOOKUP(A1926,year_congress_lookup!$A$1:$B$10,2)</f>
        <v>1998</v>
      </c>
      <c r="C1926">
        <v>29501</v>
      </c>
      <c r="D1926" s="1" t="s">
        <v>1790</v>
      </c>
      <c r="E1926" t="s">
        <v>155</v>
      </c>
      <c r="F1926" t="str">
        <f>VLOOKUP(E1926&amp;"*",state_latlong_lookup!$A$1:$D$56,2,FALSE)</f>
        <v>AZ</v>
      </c>
      <c r="G1926" t="str">
        <f>VLOOKUP(E1926&amp;"*",state_latlong_lookup!$A$1:$D$56,1,FALSE)</f>
        <v>ARIZONA</v>
      </c>
      <c r="H1926" t="str">
        <f t="shared" si="61"/>
        <v>105_AZ_04</v>
      </c>
      <c r="I1926">
        <f>IF(B1926=2012,IF(D1926="00",K1926,VLOOKUP(H1926,district_latlong_lookup!$A$1:$F$439,5,FALSE)),0)</f>
        <v>0</v>
      </c>
      <c r="J1926">
        <f>IF(B1926=2012,IF(D1926="00",L1926,VLOOKUP(H1926,district_latlong_lookup!$A$1:$F$439,6,FALSE)),0)</f>
        <v>0</v>
      </c>
      <c r="K1926">
        <f>VLOOKUP(E1926&amp;"*",state_latlong_lookup!$A$1:$D$56,3,FALSE)</f>
        <v>33.7712</v>
      </c>
      <c r="L1926">
        <f>VLOOKUP(E1926&amp;"*",state_latlong_lookup!$A$1:$D$56,4,FALSE)</f>
        <v>-111.3877</v>
      </c>
      <c r="M1926">
        <v>200</v>
      </c>
      <c r="N1926" t="str">
        <f t="shared" si="60"/>
        <v>Republican</v>
      </c>
      <c r="O1926" t="s">
        <v>768</v>
      </c>
      <c r="P1926">
        <v>0.80400000000000005</v>
      </c>
      <c r="Q1926">
        <v>10000</v>
      </c>
      <c r="R1926" t="s">
        <v>1523</v>
      </c>
    </row>
    <row r="1927" spans="1:18">
      <c r="A1927">
        <v>105</v>
      </c>
      <c r="B1927">
        <f>VLOOKUP(A1927,year_congress_lookup!$A$1:$B$10,2)</f>
        <v>1998</v>
      </c>
      <c r="C1927">
        <v>15105</v>
      </c>
      <c r="D1927" s="1" t="s">
        <v>1791</v>
      </c>
      <c r="E1927" t="s">
        <v>155</v>
      </c>
      <c r="F1927" t="str">
        <f>VLOOKUP(E1927&amp;"*",state_latlong_lookup!$A$1:$D$56,2,FALSE)</f>
        <v>AZ</v>
      </c>
      <c r="G1927" t="str">
        <f>VLOOKUP(E1927&amp;"*",state_latlong_lookup!$A$1:$D$56,1,FALSE)</f>
        <v>ARIZONA</v>
      </c>
      <c r="H1927" t="str">
        <f t="shared" si="61"/>
        <v>105_AZ_05</v>
      </c>
      <c r="I1927">
        <f>IF(B1927=2012,IF(D1927="00",K1927,VLOOKUP(H1927,district_latlong_lookup!$A$1:$F$439,5,FALSE)),0)</f>
        <v>0</v>
      </c>
      <c r="J1927">
        <f>IF(B1927=2012,IF(D1927="00",L1927,VLOOKUP(H1927,district_latlong_lookup!$A$1:$F$439,6,FALSE)),0)</f>
        <v>0</v>
      </c>
      <c r="K1927">
        <f>VLOOKUP(E1927&amp;"*",state_latlong_lookup!$A$1:$D$56,3,FALSE)</f>
        <v>33.7712</v>
      </c>
      <c r="L1927">
        <f>VLOOKUP(E1927&amp;"*",state_latlong_lookup!$A$1:$D$56,4,FALSE)</f>
        <v>-111.3877</v>
      </c>
      <c r="M1927">
        <v>200</v>
      </c>
      <c r="N1927" t="str">
        <f t="shared" si="60"/>
        <v>Republican</v>
      </c>
      <c r="O1927" t="s">
        <v>415</v>
      </c>
      <c r="P1927">
        <v>0.41299999999999998</v>
      </c>
      <c r="Q1927">
        <v>10000</v>
      </c>
      <c r="R1927" t="s">
        <v>1524</v>
      </c>
    </row>
    <row r="1928" spans="1:18">
      <c r="A1928">
        <v>105</v>
      </c>
      <c r="B1928">
        <f>VLOOKUP(A1928,year_congress_lookup!$A$1:$B$10,2)</f>
        <v>1998</v>
      </c>
      <c r="C1928">
        <v>29502</v>
      </c>
      <c r="D1928" s="1" t="s">
        <v>1792</v>
      </c>
      <c r="E1928" t="s">
        <v>155</v>
      </c>
      <c r="F1928" t="str">
        <f>VLOOKUP(E1928&amp;"*",state_latlong_lookup!$A$1:$D$56,2,FALSE)</f>
        <v>AZ</v>
      </c>
      <c r="G1928" t="str">
        <f>VLOOKUP(E1928&amp;"*",state_latlong_lookup!$A$1:$D$56,1,FALSE)</f>
        <v>ARIZONA</v>
      </c>
      <c r="H1928" t="str">
        <f t="shared" si="61"/>
        <v>105_AZ_06</v>
      </c>
      <c r="I1928">
        <f>IF(B1928=2012,IF(D1928="00",K1928,VLOOKUP(H1928,district_latlong_lookup!$A$1:$F$439,5,FALSE)),0)</f>
        <v>0</v>
      </c>
      <c r="J1928">
        <f>IF(B1928=2012,IF(D1928="00",L1928,VLOOKUP(H1928,district_latlong_lookup!$A$1:$F$439,6,FALSE)),0)</f>
        <v>0</v>
      </c>
      <c r="K1928">
        <f>VLOOKUP(E1928&amp;"*",state_latlong_lookup!$A$1:$D$56,3,FALSE)</f>
        <v>33.7712</v>
      </c>
      <c r="L1928">
        <f>VLOOKUP(E1928&amp;"*",state_latlong_lookup!$A$1:$D$56,4,FALSE)</f>
        <v>-111.3877</v>
      </c>
      <c r="M1928">
        <v>200</v>
      </c>
      <c r="N1928" t="str">
        <f t="shared" si="60"/>
        <v>Republican</v>
      </c>
      <c r="O1928" t="s">
        <v>769</v>
      </c>
      <c r="P1928">
        <v>0.64500000000000002</v>
      </c>
      <c r="Q1928">
        <v>10000</v>
      </c>
    </row>
    <row r="1929" spans="1:18">
      <c r="A1929">
        <v>105</v>
      </c>
      <c r="B1929">
        <f>VLOOKUP(A1929,year_congress_lookup!$A$1:$B$10,2)</f>
        <v>1998</v>
      </c>
      <c r="C1929">
        <v>29702</v>
      </c>
      <c r="D1929" s="1" t="s">
        <v>1787</v>
      </c>
      <c r="E1929" t="s">
        <v>56</v>
      </c>
      <c r="F1929" t="str">
        <f>VLOOKUP(E1929&amp;"*",state_latlong_lookup!$A$1:$D$56,2,FALSE)</f>
        <v>AR</v>
      </c>
      <c r="G1929" t="str">
        <f>VLOOKUP(E1929&amp;"*",state_latlong_lookup!$A$1:$D$56,1,FALSE)</f>
        <v>ARKANSAS</v>
      </c>
      <c r="H1929" t="str">
        <f t="shared" si="61"/>
        <v>105_AR_01</v>
      </c>
      <c r="I1929">
        <f>IF(B1929=2012,IF(D1929="00",K1929,VLOOKUP(H1929,district_latlong_lookup!$A$1:$F$439,5,FALSE)),0)</f>
        <v>0</v>
      </c>
      <c r="J1929">
        <f>IF(B1929=2012,IF(D1929="00",L1929,VLOOKUP(H1929,district_latlong_lookup!$A$1:$F$439,6,FALSE)),0)</f>
        <v>0</v>
      </c>
      <c r="K1929">
        <f>VLOOKUP(E1929&amp;"*",state_latlong_lookup!$A$1:$D$56,3,FALSE)</f>
        <v>34.951300000000003</v>
      </c>
      <c r="L1929">
        <f>VLOOKUP(E1929&amp;"*",state_latlong_lookup!$A$1:$D$56,4,FALSE)</f>
        <v>-92.380899999999997</v>
      </c>
      <c r="M1929">
        <v>100</v>
      </c>
      <c r="N1929" t="str">
        <f t="shared" si="60"/>
        <v>Democrat</v>
      </c>
      <c r="O1929" t="s">
        <v>132</v>
      </c>
      <c r="P1929">
        <v>-0.24199999999999999</v>
      </c>
      <c r="Q1929">
        <v>10000</v>
      </c>
      <c r="R1929" t="s">
        <v>1525</v>
      </c>
    </row>
    <row r="1930" spans="1:18">
      <c r="A1930">
        <v>105</v>
      </c>
      <c r="B1930">
        <f>VLOOKUP(A1930,year_congress_lookup!$A$1:$B$10,2)</f>
        <v>1998</v>
      </c>
      <c r="C1930">
        <v>29703</v>
      </c>
      <c r="D1930" s="1" t="s">
        <v>1788</v>
      </c>
      <c r="E1930" t="s">
        <v>56</v>
      </c>
      <c r="F1930" t="str">
        <f>VLOOKUP(E1930&amp;"*",state_latlong_lookup!$A$1:$D$56,2,FALSE)</f>
        <v>AR</v>
      </c>
      <c r="G1930" t="str">
        <f>VLOOKUP(E1930&amp;"*",state_latlong_lookup!$A$1:$D$56,1,FALSE)</f>
        <v>ARKANSAS</v>
      </c>
      <c r="H1930" t="str">
        <f t="shared" si="61"/>
        <v>105_AR_02</v>
      </c>
      <c r="I1930">
        <f>IF(B1930=2012,IF(D1930="00",K1930,VLOOKUP(H1930,district_latlong_lookup!$A$1:$F$439,5,FALSE)),0)</f>
        <v>0</v>
      </c>
      <c r="J1930">
        <f>IF(B1930=2012,IF(D1930="00",L1930,VLOOKUP(H1930,district_latlong_lookup!$A$1:$F$439,6,FALSE)),0)</f>
        <v>0</v>
      </c>
      <c r="K1930">
        <f>VLOOKUP(E1930&amp;"*",state_latlong_lookup!$A$1:$D$56,3,FALSE)</f>
        <v>34.951300000000003</v>
      </c>
      <c r="L1930">
        <f>VLOOKUP(E1930&amp;"*",state_latlong_lookup!$A$1:$D$56,4,FALSE)</f>
        <v>-92.380899999999997</v>
      </c>
      <c r="M1930">
        <v>100</v>
      </c>
      <c r="N1930" t="str">
        <f t="shared" si="60"/>
        <v>Democrat</v>
      </c>
      <c r="O1930" t="s">
        <v>831</v>
      </c>
      <c r="P1930">
        <v>-0.26500000000000001</v>
      </c>
      <c r="Q1930">
        <v>10000</v>
      </c>
    </row>
    <row r="1931" spans="1:18">
      <c r="A1931">
        <v>105</v>
      </c>
      <c r="B1931">
        <f>VLOOKUP(A1931,year_congress_lookup!$A$1:$B$10,2)</f>
        <v>1998</v>
      </c>
      <c r="C1931">
        <v>29704</v>
      </c>
      <c r="D1931" s="1" t="s">
        <v>1789</v>
      </c>
      <c r="E1931" t="s">
        <v>56</v>
      </c>
      <c r="F1931" t="str">
        <f>VLOOKUP(E1931&amp;"*",state_latlong_lookup!$A$1:$D$56,2,FALSE)</f>
        <v>AR</v>
      </c>
      <c r="G1931" t="str">
        <f>VLOOKUP(E1931&amp;"*",state_latlong_lookup!$A$1:$D$56,1,FALSE)</f>
        <v>ARKANSAS</v>
      </c>
      <c r="H1931" t="str">
        <f t="shared" si="61"/>
        <v>105_AR_03</v>
      </c>
      <c r="I1931">
        <f>IF(B1931=2012,IF(D1931="00",K1931,VLOOKUP(H1931,district_latlong_lookup!$A$1:$F$439,5,FALSE)),0)</f>
        <v>0</v>
      </c>
      <c r="J1931">
        <f>IF(B1931=2012,IF(D1931="00",L1931,VLOOKUP(H1931,district_latlong_lookup!$A$1:$F$439,6,FALSE)),0)</f>
        <v>0</v>
      </c>
      <c r="K1931">
        <f>VLOOKUP(E1931&amp;"*",state_latlong_lookup!$A$1:$D$56,3,FALSE)</f>
        <v>34.951300000000003</v>
      </c>
      <c r="L1931">
        <f>VLOOKUP(E1931&amp;"*",state_latlong_lookup!$A$1:$D$56,4,FALSE)</f>
        <v>-92.380899999999997</v>
      </c>
      <c r="M1931">
        <v>200</v>
      </c>
      <c r="N1931" t="str">
        <f t="shared" si="60"/>
        <v>Republican</v>
      </c>
      <c r="O1931" t="s">
        <v>313</v>
      </c>
      <c r="P1931">
        <v>0.46700000000000003</v>
      </c>
      <c r="Q1931">
        <v>1035500</v>
      </c>
      <c r="R1931" t="s">
        <v>1526</v>
      </c>
    </row>
    <row r="1932" spans="1:18">
      <c r="A1932">
        <v>105</v>
      </c>
      <c r="B1932">
        <f>VLOOKUP(A1932,year_congress_lookup!$A$1:$B$10,2)</f>
        <v>1998</v>
      </c>
      <c r="C1932">
        <v>29307</v>
      </c>
      <c r="D1932" s="1" t="s">
        <v>1790</v>
      </c>
      <c r="E1932" t="s">
        <v>56</v>
      </c>
      <c r="F1932" t="str">
        <f>VLOOKUP(E1932&amp;"*",state_latlong_lookup!$A$1:$D$56,2,FALSE)</f>
        <v>AR</v>
      </c>
      <c r="G1932" t="str">
        <f>VLOOKUP(E1932&amp;"*",state_latlong_lookup!$A$1:$D$56,1,FALSE)</f>
        <v>ARKANSAS</v>
      </c>
      <c r="H1932" t="str">
        <f t="shared" si="61"/>
        <v>105_AR_04</v>
      </c>
      <c r="I1932">
        <f>IF(B1932=2012,IF(D1932="00",K1932,VLOOKUP(H1932,district_latlong_lookup!$A$1:$F$439,5,FALSE)),0)</f>
        <v>0</v>
      </c>
      <c r="J1932">
        <f>IF(B1932=2012,IF(D1932="00",L1932,VLOOKUP(H1932,district_latlong_lookup!$A$1:$F$439,6,FALSE)),0)</f>
        <v>0</v>
      </c>
      <c r="K1932">
        <f>VLOOKUP(E1932&amp;"*",state_latlong_lookup!$A$1:$D$56,3,FALSE)</f>
        <v>34.951300000000003</v>
      </c>
      <c r="L1932">
        <f>VLOOKUP(E1932&amp;"*",state_latlong_lookup!$A$1:$D$56,4,FALSE)</f>
        <v>-92.380899999999997</v>
      </c>
      <c r="M1932">
        <v>200</v>
      </c>
      <c r="N1932" t="str">
        <f t="shared" si="60"/>
        <v>Republican</v>
      </c>
      <c r="O1932" t="s">
        <v>417</v>
      </c>
      <c r="P1932">
        <v>0.441</v>
      </c>
      <c r="Q1932">
        <v>503000</v>
      </c>
      <c r="R1932" t="s">
        <v>1527</v>
      </c>
    </row>
    <row r="1933" spans="1:18">
      <c r="A1933">
        <v>105</v>
      </c>
      <c r="B1933">
        <f>VLOOKUP(A1933,year_congress_lookup!$A$1:$B$10,2)</f>
        <v>1998</v>
      </c>
      <c r="C1933">
        <v>29103</v>
      </c>
      <c r="D1933" s="1" t="s">
        <v>1787</v>
      </c>
      <c r="E1933" t="s">
        <v>90</v>
      </c>
      <c r="F1933" t="str">
        <f>VLOOKUP(E1933&amp;"*",state_latlong_lookup!$A$1:$D$56,2,FALSE)</f>
        <v>CA</v>
      </c>
      <c r="G1933" t="str">
        <f>VLOOKUP(E1933&amp;"*",state_latlong_lookup!$A$1:$D$56,1,FALSE)</f>
        <v>CALIFORNIA</v>
      </c>
      <c r="H1933" t="str">
        <f t="shared" si="61"/>
        <v>105_CA_01</v>
      </c>
      <c r="I1933">
        <f>IF(B1933=2012,IF(D1933="00",K1933,VLOOKUP(H1933,district_latlong_lookup!$A$1:$F$439,5,FALSE)),0)</f>
        <v>0</v>
      </c>
      <c r="J1933">
        <f>IF(B1933=2012,IF(D1933="00",L1933,VLOOKUP(H1933,district_latlong_lookup!$A$1:$F$439,6,FALSE)),0)</f>
        <v>0</v>
      </c>
      <c r="K1933">
        <f>VLOOKUP(E1933&amp;"*",state_latlong_lookup!$A$1:$D$56,3,FALSE)</f>
        <v>36.17</v>
      </c>
      <c r="L1933">
        <f>VLOOKUP(E1933&amp;"*",state_latlong_lookup!$A$1:$D$56,4,FALSE)</f>
        <v>-119.7462</v>
      </c>
      <c r="M1933">
        <v>200</v>
      </c>
      <c r="N1933" t="str">
        <f t="shared" si="60"/>
        <v>Republican</v>
      </c>
      <c r="O1933" t="s">
        <v>770</v>
      </c>
      <c r="P1933">
        <v>0.37</v>
      </c>
      <c r="Q1933">
        <v>691500</v>
      </c>
      <c r="R1933" t="s">
        <v>1528</v>
      </c>
    </row>
    <row r="1934" spans="1:18">
      <c r="A1934">
        <v>105</v>
      </c>
      <c r="B1934">
        <f>VLOOKUP(A1934,year_congress_lookup!$A$1:$B$10,2)</f>
        <v>1998</v>
      </c>
      <c r="C1934">
        <v>15420</v>
      </c>
      <c r="D1934" s="1" t="s">
        <v>1788</v>
      </c>
      <c r="E1934" t="s">
        <v>90</v>
      </c>
      <c r="F1934" t="str">
        <f>VLOOKUP(E1934&amp;"*",state_latlong_lookup!$A$1:$D$56,2,FALSE)</f>
        <v>CA</v>
      </c>
      <c r="G1934" t="str">
        <f>VLOOKUP(E1934&amp;"*",state_latlong_lookup!$A$1:$D$56,1,FALSE)</f>
        <v>CALIFORNIA</v>
      </c>
      <c r="H1934" t="str">
        <f t="shared" si="61"/>
        <v>105_CA_02</v>
      </c>
      <c r="I1934">
        <f>IF(B1934=2012,IF(D1934="00",K1934,VLOOKUP(H1934,district_latlong_lookup!$A$1:$F$439,5,FALSE)),0)</f>
        <v>0</v>
      </c>
      <c r="J1934">
        <f>IF(B1934=2012,IF(D1934="00",L1934,VLOOKUP(H1934,district_latlong_lookup!$A$1:$F$439,6,FALSE)),0)</f>
        <v>0</v>
      </c>
      <c r="K1934">
        <f>VLOOKUP(E1934&amp;"*",state_latlong_lookup!$A$1:$D$56,3,FALSE)</f>
        <v>36.17</v>
      </c>
      <c r="L1934">
        <f>VLOOKUP(E1934&amp;"*",state_latlong_lookup!$A$1:$D$56,4,FALSE)</f>
        <v>-119.7462</v>
      </c>
      <c r="M1934">
        <v>200</v>
      </c>
      <c r="N1934" t="str">
        <f t="shared" si="60"/>
        <v>Republican</v>
      </c>
      <c r="O1934" t="s">
        <v>419</v>
      </c>
      <c r="P1934">
        <v>0.63500000000000001</v>
      </c>
      <c r="Q1934">
        <v>543500</v>
      </c>
      <c r="R1934" t="s">
        <v>1529</v>
      </c>
    </row>
    <row r="1935" spans="1:18">
      <c r="A1935">
        <v>105</v>
      </c>
      <c r="B1935">
        <f>VLOOKUP(A1935,year_congress_lookup!$A$1:$B$10,2)</f>
        <v>1998</v>
      </c>
      <c r="C1935">
        <v>14624</v>
      </c>
      <c r="D1935" s="1" t="s">
        <v>1789</v>
      </c>
      <c r="E1935" t="s">
        <v>90</v>
      </c>
      <c r="F1935" t="str">
        <f>VLOOKUP(E1935&amp;"*",state_latlong_lookup!$A$1:$D$56,2,FALSE)</f>
        <v>CA</v>
      </c>
      <c r="G1935" t="str">
        <f>VLOOKUP(E1935&amp;"*",state_latlong_lookup!$A$1:$D$56,1,FALSE)</f>
        <v>CALIFORNIA</v>
      </c>
      <c r="H1935" t="str">
        <f t="shared" si="61"/>
        <v>105_CA_03</v>
      </c>
      <c r="I1935">
        <f>IF(B1935=2012,IF(D1935="00",K1935,VLOOKUP(H1935,district_latlong_lookup!$A$1:$F$439,5,FALSE)),0)</f>
        <v>0</v>
      </c>
      <c r="J1935">
        <f>IF(B1935=2012,IF(D1935="00",L1935,VLOOKUP(H1935,district_latlong_lookup!$A$1:$F$439,6,FALSE)),0)</f>
        <v>0</v>
      </c>
      <c r="K1935">
        <f>VLOOKUP(E1935&amp;"*",state_latlong_lookup!$A$1:$D$56,3,FALSE)</f>
        <v>36.17</v>
      </c>
      <c r="L1935">
        <f>VLOOKUP(E1935&amp;"*",state_latlong_lookup!$A$1:$D$56,4,FALSE)</f>
        <v>-119.7462</v>
      </c>
      <c r="M1935">
        <v>100</v>
      </c>
      <c r="N1935" t="str">
        <f t="shared" si="60"/>
        <v>Democrat</v>
      </c>
      <c r="O1935" t="s">
        <v>420</v>
      </c>
      <c r="P1935">
        <v>-0.44800000000000001</v>
      </c>
      <c r="Q1935">
        <v>439000</v>
      </c>
      <c r="R1935" t="s">
        <v>1530</v>
      </c>
    </row>
    <row r="1936" spans="1:18">
      <c r="A1936">
        <v>105</v>
      </c>
      <c r="B1936">
        <f>VLOOKUP(A1936,year_congress_lookup!$A$1:$B$10,2)</f>
        <v>1998</v>
      </c>
      <c r="C1936">
        <v>29104</v>
      </c>
      <c r="D1936" s="1" t="s">
        <v>1790</v>
      </c>
      <c r="E1936" t="s">
        <v>90</v>
      </c>
      <c r="F1936" t="str">
        <f>VLOOKUP(E1936&amp;"*",state_latlong_lookup!$A$1:$D$56,2,FALSE)</f>
        <v>CA</v>
      </c>
      <c r="G1936" t="str">
        <f>VLOOKUP(E1936&amp;"*",state_latlong_lookup!$A$1:$D$56,1,FALSE)</f>
        <v>CALIFORNIA</v>
      </c>
      <c r="H1936" t="str">
        <f t="shared" si="61"/>
        <v>105_CA_04</v>
      </c>
      <c r="I1936">
        <f>IF(B1936=2012,IF(D1936="00",K1936,VLOOKUP(H1936,district_latlong_lookup!$A$1:$F$439,5,FALSE)),0)</f>
        <v>0</v>
      </c>
      <c r="J1936">
        <f>IF(B1936=2012,IF(D1936="00",L1936,VLOOKUP(H1936,district_latlong_lookup!$A$1:$F$439,6,FALSE)),0)</f>
        <v>0</v>
      </c>
      <c r="K1936">
        <f>VLOOKUP(E1936&amp;"*",state_latlong_lookup!$A$1:$D$56,3,FALSE)</f>
        <v>36.17</v>
      </c>
      <c r="L1936">
        <f>VLOOKUP(E1936&amp;"*",state_latlong_lookup!$A$1:$D$56,4,FALSE)</f>
        <v>-119.7462</v>
      </c>
      <c r="M1936">
        <v>200</v>
      </c>
      <c r="N1936" t="str">
        <f t="shared" si="60"/>
        <v>Republican</v>
      </c>
      <c r="O1936" t="s">
        <v>102</v>
      </c>
      <c r="P1936">
        <v>0.63600000000000001</v>
      </c>
      <c r="Q1936">
        <v>2087500</v>
      </c>
      <c r="R1936" t="s">
        <v>1531</v>
      </c>
    </row>
    <row r="1937" spans="1:18">
      <c r="A1937">
        <v>105</v>
      </c>
      <c r="B1937">
        <f>VLOOKUP(A1937,year_congress_lookup!$A$1:$B$10,2)</f>
        <v>1998</v>
      </c>
      <c r="C1937">
        <v>14649</v>
      </c>
      <c r="D1937" s="1" t="s">
        <v>1791</v>
      </c>
      <c r="E1937" t="s">
        <v>90</v>
      </c>
      <c r="F1937" t="str">
        <f>VLOOKUP(E1937&amp;"*",state_latlong_lookup!$A$1:$D$56,2,FALSE)</f>
        <v>CA</v>
      </c>
      <c r="G1937" t="str">
        <f>VLOOKUP(E1937&amp;"*",state_latlong_lookup!$A$1:$D$56,1,FALSE)</f>
        <v>CALIFORNIA</v>
      </c>
      <c r="H1937" t="str">
        <f t="shared" si="61"/>
        <v>105_CA_05</v>
      </c>
      <c r="I1937">
        <f>IF(B1937=2012,IF(D1937="00",K1937,VLOOKUP(H1937,district_latlong_lookup!$A$1:$F$439,5,FALSE)),0)</f>
        <v>0</v>
      </c>
      <c r="J1937">
        <f>IF(B1937=2012,IF(D1937="00",L1937,VLOOKUP(H1937,district_latlong_lookup!$A$1:$F$439,6,FALSE)),0)</f>
        <v>0</v>
      </c>
      <c r="K1937">
        <f>VLOOKUP(E1937&amp;"*",state_latlong_lookup!$A$1:$D$56,3,FALSE)</f>
        <v>36.17</v>
      </c>
      <c r="L1937">
        <f>VLOOKUP(E1937&amp;"*",state_latlong_lookup!$A$1:$D$56,4,FALSE)</f>
        <v>-119.7462</v>
      </c>
      <c r="M1937">
        <v>100</v>
      </c>
      <c r="N1937" t="str">
        <f t="shared" si="60"/>
        <v>Democrat</v>
      </c>
      <c r="O1937" t="s">
        <v>421</v>
      </c>
      <c r="P1937">
        <v>-0.38500000000000001</v>
      </c>
      <c r="Q1937">
        <v>460500</v>
      </c>
      <c r="R1937" t="s">
        <v>1532</v>
      </c>
    </row>
    <row r="1938" spans="1:18">
      <c r="A1938">
        <v>105</v>
      </c>
      <c r="B1938">
        <f>VLOOKUP(A1938,year_congress_lookup!$A$1:$B$10,2)</f>
        <v>1998</v>
      </c>
      <c r="C1938">
        <v>29309</v>
      </c>
      <c r="D1938" s="1" t="s">
        <v>1792</v>
      </c>
      <c r="E1938" t="s">
        <v>90</v>
      </c>
      <c r="F1938" t="str">
        <f>VLOOKUP(E1938&amp;"*",state_latlong_lookup!$A$1:$D$56,2,FALSE)</f>
        <v>CA</v>
      </c>
      <c r="G1938" t="str">
        <f>VLOOKUP(E1938&amp;"*",state_latlong_lookup!$A$1:$D$56,1,FALSE)</f>
        <v>CALIFORNIA</v>
      </c>
      <c r="H1938" t="str">
        <f t="shared" si="61"/>
        <v>105_CA_06</v>
      </c>
      <c r="I1938">
        <f>IF(B1938=2012,IF(D1938="00",K1938,VLOOKUP(H1938,district_latlong_lookup!$A$1:$F$439,5,FALSE)),0)</f>
        <v>0</v>
      </c>
      <c r="J1938">
        <f>IF(B1938=2012,IF(D1938="00",L1938,VLOOKUP(H1938,district_latlong_lookup!$A$1:$F$439,6,FALSE)),0)</f>
        <v>0</v>
      </c>
      <c r="K1938">
        <f>VLOOKUP(E1938&amp;"*",state_latlong_lookup!$A$1:$D$56,3,FALSE)</f>
        <v>36.17</v>
      </c>
      <c r="L1938">
        <f>VLOOKUP(E1938&amp;"*",state_latlong_lookup!$A$1:$D$56,4,FALSE)</f>
        <v>-119.7462</v>
      </c>
      <c r="M1938">
        <v>100</v>
      </c>
      <c r="N1938" t="str">
        <f t="shared" si="60"/>
        <v>Democrat</v>
      </c>
      <c r="O1938" t="s">
        <v>422</v>
      </c>
      <c r="P1938">
        <v>-0.50900000000000001</v>
      </c>
      <c r="Q1938">
        <v>1052500</v>
      </c>
      <c r="R1938" t="s">
        <v>1533</v>
      </c>
    </row>
    <row r="1939" spans="1:18">
      <c r="A1939">
        <v>105</v>
      </c>
      <c r="B1939">
        <f>VLOOKUP(A1939,year_congress_lookup!$A$1:$B$10,2)</f>
        <v>1998</v>
      </c>
      <c r="C1939">
        <v>14256</v>
      </c>
      <c r="D1939" s="1" t="s">
        <v>1793</v>
      </c>
      <c r="E1939" t="s">
        <v>90</v>
      </c>
      <c r="F1939" t="str">
        <f>VLOOKUP(E1939&amp;"*",state_latlong_lookup!$A$1:$D$56,2,FALSE)</f>
        <v>CA</v>
      </c>
      <c r="G1939" t="str">
        <f>VLOOKUP(E1939&amp;"*",state_latlong_lookup!$A$1:$D$56,1,FALSE)</f>
        <v>CALIFORNIA</v>
      </c>
      <c r="H1939" t="str">
        <f t="shared" si="61"/>
        <v>105_CA_07</v>
      </c>
      <c r="I1939">
        <f>IF(B1939=2012,IF(D1939="00",K1939,VLOOKUP(H1939,district_latlong_lookup!$A$1:$F$439,5,FALSE)),0)</f>
        <v>0</v>
      </c>
      <c r="J1939">
        <f>IF(B1939=2012,IF(D1939="00",L1939,VLOOKUP(H1939,district_latlong_lookup!$A$1:$F$439,6,FALSE)),0)</f>
        <v>0</v>
      </c>
      <c r="K1939">
        <f>VLOOKUP(E1939&amp;"*",state_latlong_lookup!$A$1:$D$56,3,FALSE)</f>
        <v>36.17</v>
      </c>
      <c r="L1939">
        <f>VLOOKUP(E1939&amp;"*",state_latlong_lookup!$A$1:$D$56,4,FALSE)</f>
        <v>-119.7462</v>
      </c>
      <c r="M1939">
        <v>100</v>
      </c>
      <c r="N1939" t="str">
        <f t="shared" si="60"/>
        <v>Democrat</v>
      </c>
      <c r="O1939" t="s">
        <v>423</v>
      </c>
      <c r="P1939">
        <v>-0.58399999999999996</v>
      </c>
      <c r="Q1939">
        <v>585000</v>
      </c>
      <c r="R1939" t="s">
        <v>1534</v>
      </c>
    </row>
    <row r="1940" spans="1:18">
      <c r="A1940">
        <v>105</v>
      </c>
      <c r="B1940">
        <f>VLOOKUP(A1940,year_congress_lookup!$A$1:$B$10,2)</f>
        <v>1998</v>
      </c>
      <c r="C1940">
        <v>15448</v>
      </c>
      <c r="D1940" s="1" t="s">
        <v>1795</v>
      </c>
      <c r="E1940" t="s">
        <v>90</v>
      </c>
      <c r="F1940" t="str">
        <f>VLOOKUP(E1940&amp;"*",state_latlong_lookup!$A$1:$D$56,2,FALSE)</f>
        <v>CA</v>
      </c>
      <c r="G1940" t="str">
        <f>VLOOKUP(E1940&amp;"*",state_latlong_lookup!$A$1:$D$56,1,FALSE)</f>
        <v>CALIFORNIA</v>
      </c>
      <c r="H1940" t="str">
        <f t="shared" si="61"/>
        <v>105_CA_08</v>
      </c>
      <c r="I1940">
        <f>IF(B1940=2012,IF(D1940="00",K1940,VLOOKUP(H1940,district_latlong_lookup!$A$1:$F$439,5,FALSE)),0)</f>
        <v>0</v>
      </c>
      <c r="J1940">
        <f>IF(B1940=2012,IF(D1940="00",L1940,VLOOKUP(H1940,district_latlong_lookup!$A$1:$F$439,6,FALSE)),0)</f>
        <v>0</v>
      </c>
      <c r="K1940">
        <f>VLOOKUP(E1940&amp;"*",state_latlong_lookup!$A$1:$D$56,3,FALSE)</f>
        <v>36.17</v>
      </c>
      <c r="L1940">
        <f>VLOOKUP(E1940&amp;"*",state_latlong_lookup!$A$1:$D$56,4,FALSE)</f>
        <v>-119.7462</v>
      </c>
      <c r="M1940">
        <v>100</v>
      </c>
      <c r="N1940" t="str">
        <f t="shared" si="60"/>
        <v>Democrat</v>
      </c>
      <c r="O1940" t="s">
        <v>424</v>
      </c>
      <c r="P1940">
        <v>-0.504</v>
      </c>
      <c r="Q1940">
        <v>10000</v>
      </c>
      <c r="R1940" t="s">
        <v>1535</v>
      </c>
    </row>
    <row r="1941" spans="1:18">
      <c r="A1941">
        <v>105</v>
      </c>
      <c r="B1941">
        <f>VLOOKUP(A1941,year_congress_lookup!$A$1:$B$10,2)</f>
        <v>1998</v>
      </c>
      <c r="C1941">
        <v>13011</v>
      </c>
      <c r="D1941" s="1" t="s">
        <v>1796</v>
      </c>
      <c r="E1941" t="s">
        <v>90</v>
      </c>
      <c r="F1941" t="str">
        <f>VLOOKUP(E1941&amp;"*",state_latlong_lookup!$A$1:$D$56,2,FALSE)</f>
        <v>CA</v>
      </c>
      <c r="G1941" t="str">
        <f>VLOOKUP(E1941&amp;"*",state_latlong_lookup!$A$1:$D$56,1,FALSE)</f>
        <v>CALIFORNIA</v>
      </c>
      <c r="H1941" t="str">
        <f t="shared" si="61"/>
        <v>105_CA_09</v>
      </c>
      <c r="I1941">
        <f>IF(B1941=2012,IF(D1941="00",K1941,VLOOKUP(H1941,district_latlong_lookup!$A$1:$F$439,5,FALSE)),0)</f>
        <v>0</v>
      </c>
      <c r="J1941">
        <f>IF(B1941=2012,IF(D1941="00",L1941,VLOOKUP(H1941,district_latlong_lookup!$A$1:$F$439,6,FALSE)),0)</f>
        <v>0</v>
      </c>
      <c r="K1941">
        <f>VLOOKUP(E1941&amp;"*",state_latlong_lookup!$A$1:$D$56,3,FALSE)</f>
        <v>36.17</v>
      </c>
      <c r="L1941">
        <f>VLOOKUP(E1941&amp;"*",state_latlong_lookup!$A$1:$D$56,4,FALSE)</f>
        <v>-119.7462</v>
      </c>
      <c r="M1941">
        <v>100</v>
      </c>
      <c r="N1941" t="str">
        <f t="shared" si="60"/>
        <v>Democrat</v>
      </c>
      <c r="O1941" t="s">
        <v>425</v>
      </c>
      <c r="P1941">
        <v>-0.61099999999999999</v>
      </c>
      <c r="Q1941">
        <v>2439000</v>
      </c>
      <c r="R1941" t="s">
        <v>1536</v>
      </c>
    </row>
    <row r="1942" spans="1:18">
      <c r="A1942">
        <v>105</v>
      </c>
      <c r="B1942">
        <f>VLOOKUP(A1942,year_congress_lookup!$A$1:$B$10,2)</f>
        <v>1998</v>
      </c>
      <c r="C1942">
        <v>29778</v>
      </c>
      <c r="D1942" s="1" t="s">
        <v>1796</v>
      </c>
      <c r="E1942" t="s">
        <v>90</v>
      </c>
      <c r="F1942" t="str">
        <f>VLOOKUP(E1942&amp;"*",state_latlong_lookup!$A$1:$D$56,2,FALSE)</f>
        <v>CA</v>
      </c>
      <c r="G1942" t="str">
        <f>VLOOKUP(E1942&amp;"*",state_latlong_lookup!$A$1:$D$56,1,FALSE)</f>
        <v>CALIFORNIA</v>
      </c>
      <c r="H1942" t="str">
        <f t="shared" si="61"/>
        <v>105_CA_09</v>
      </c>
      <c r="I1942">
        <f>IF(B1942=2012,IF(D1942="00",K1942,VLOOKUP(H1942,district_latlong_lookup!$A$1:$F$439,5,FALSE)),0)</f>
        <v>0</v>
      </c>
      <c r="J1942">
        <f>IF(B1942=2012,IF(D1942="00",L1942,VLOOKUP(H1942,district_latlong_lookup!$A$1:$F$439,6,FALSE)),0)</f>
        <v>0</v>
      </c>
      <c r="K1942">
        <f>VLOOKUP(E1942&amp;"*",state_latlong_lookup!$A$1:$D$56,3,FALSE)</f>
        <v>36.17</v>
      </c>
      <c r="L1942">
        <f>VLOOKUP(E1942&amp;"*",state_latlong_lookup!$A$1:$D$56,4,FALSE)</f>
        <v>-119.7462</v>
      </c>
      <c r="M1942">
        <v>100</v>
      </c>
      <c r="N1942" t="str">
        <f t="shared" si="60"/>
        <v>Democrat</v>
      </c>
      <c r="O1942" t="s">
        <v>17</v>
      </c>
      <c r="P1942">
        <v>-0.69399999999999995</v>
      </c>
      <c r="Q1942">
        <v>2769500</v>
      </c>
      <c r="R1942" t="s">
        <v>1537</v>
      </c>
    </row>
    <row r="1943" spans="1:18">
      <c r="A1943">
        <v>105</v>
      </c>
      <c r="B1943">
        <f>VLOOKUP(A1943,year_congress_lookup!$A$1:$B$10,2)</f>
        <v>1998</v>
      </c>
      <c r="C1943">
        <v>29705</v>
      </c>
      <c r="D1943" s="1" t="s">
        <v>1797</v>
      </c>
      <c r="E1943" t="s">
        <v>90</v>
      </c>
      <c r="F1943" t="str">
        <f>VLOOKUP(E1943&amp;"*",state_latlong_lookup!$A$1:$D$56,2,FALSE)</f>
        <v>CA</v>
      </c>
      <c r="G1943" t="str">
        <f>VLOOKUP(E1943&amp;"*",state_latlong_lookup!$A$1:$D$56,1,FALSE)</f>
        <v>CALIFORNIA</v>
      </c>
      <c r="H1943" t="str">
        <f t="shared" si="61"/>
        <v>105_CA_10</v>
      </c>
      <c r="I1943">
        <f>IF(B1943=2012,IF(D1943="00",K1943,VLOOKUP(H1943,district_latlong_lookup!$A$1:$F$439,5,FALSE)),0)</f>
        <v>0</v>
      </c>
      <c r="J1943">
        <f>IF(B1943=2012,IF(D1943="00",L1943,VLOOKUP(H1943,district_latlong_lookup!$A$1:$F$439,6,FALSE)),0)</f>
        <v>0</v>
      </c>
      <c r="K1943">
        <f>VLOOKUP(E1943&amp;"*",state_latlong_lookup!$A$1:$D$56,3,FALSE)</f>
        <v>36.17</v>
      </c>
      <c r="L1943">
        <f>VLOOKUP(E1943&amp;"*",state_latlong_lookup!$A$1:$D$56,4,FALSE)</f>
        <v>-119.7462</v>
      </c>
      <c r="M1943">
        <v>100</v>
      </c>
      <c r="N1943" t="str">
        <f t="shared" si="60"/>
        <v>Democrat</v>
      </c>
      <c r="O1943" t="s">
        <v>832</v>
      </c>
      <c r="P1943">
        <v>-0.25</v>
      </c>
      <c r="Q1943">
        <v>306000</v>
      </c>
      <c r="R1943" t="s">
        <v>1538</v>
      </c>
    </row>
    <row r="1944" spans="1:18">
      <c r="A1944">
        <v>105</v>
      </c>
      <c r="B1944">
        <f>VLOOKUP(A1944,year_congress_lookup!$A$1:$B$10,2)</f>
        <v>1998</v>
      </c>
      <c r="C1944">
        <v>29311</v>
      </c>
      <c r="D1944" s="1" t="s">
        <v>1798</v>
      </c>
      <c r="E1944" t="s">
        <v>90</v>
      </c>
      <c r="F1944" t="str">
        <f>VLOOKUP(E1944&amp;"*",state_latlong_lookup!$A$1:$D$56,2,FALSE)</f>
        <v>CA</v>
      </c>
      <c r="G1944" t="str">
        <f>VLOOKUP(E1944&amp;"*",state_latlong_lookup!$A$1:$D$56,1,FALSE)</f>
        <v>CALIFORNIA</v>
      </c>
      <c r="H1944" t="str">
        <f t="shared" si="61"/>
        <v>105_CA_11</v>
      </c>
      <c r="I1944">
        <f>IF(B1944=2012,IF(D1944="00",K1944,VLOOKUP(H1944,district_latlong_lookup!$A$1:$F$439,5,FALSE)),0)</f>
        <v>0</v>
      </c>
      <c r="J1944">
        <f>IF(B1944=2012,IF(D1944="00",L1944,VLOOKUP(H1944,district_latlong_lookup!$A$1:$F$439,6,FALSE)),0)</f>
        <v>0</v>
      </c>
      <c r="K1944">
        <f>VLOOKUP(E1944&amp;"*",state_latlong_lookup!$A$1:$D$56,3,FALSE)</f>
        <v>36.17</v>
      </c>
      <c r="L1944">
        <f>VLOOKUP(E1944&amp;"*",state_latlong_lookup!$A$1:$D$56,4,FALSE)</f>
        <v>-119.7462</v>
      </c>
      <c r="M1944">
        <v>200</v>
      </c>
      <c r="N1944" t="str">
        <f t="shared" si="60"/>
        <v>Republican</v>
      </c>
      <c r="O1944" t="s">
        <v>427</v>
      </c>
      <c r="P1944">
        <v>0.52600000000000002</v>
      </c>
      <c r="Q1944">
        <v>10000</v>
      </c>
    </row>
    <row r="1945" spans="1:18">
      <c r="A1945">
        <v>105</v>
      </c>
      <c r="B1945">
        <f>VLOOKUP(A1945,year_congress_lookup!$A$1:$B$10,2)</f>
        <v>1998</v>
      </c>
      <c r="C1945">
        <v>14837</v>
      </c>
      <c r="D1945" s="1" t="s">
        <v>1799</v>
      </c>
      <c r="E1945" t="s">
        <v>90</v>
      </c>
      <c r="F1945" t="str">
        <f>VLOOKUP(E1945&amp;"*",state_latlong_lookup!$A$1:$D$56,2,FALSE)</f>
        <v>CA</v>
      </c>
      <c r="G1945" t="str">
        <f>VLOOKUP(E1945&amp;"*",state_latlong_lookup!$A$1:$D$56,1,FALSE)</f>
        <v>CALIFORNIA</v>
      </c>
      <c r="H1945" t="str">
        <f t="shared" si="61"/>
        <v>105_CA_12</v>
      </c>
      <c r="I1945">
        <f>IF(B1945=2012,IF(D1945="00",K1945,VLOOKUP(H1945,district_latlong_lookup!$A$1:$F$439,5,FALSE)),0)</f>
        <v>0</v>
      </c>
      <c r="J1945">
        <f>IF(B1945=2012,IF(D1945="00",L1945,VLOOKUP(H1945,district_latlong_lookup!$A$1:$F$439,6,FALSE)),0)</f>
        <v>0</v>
      </c>
      <c r="K1945">
        <f>VLOOKUP(E1945&amp;"*",state_latlong_lookup!$A$1:$D$56,3,FALSE)</f>
        <v>36.17</v>
      </c>
      <c r="L1945">
        <f>VLOOKUP(E1945&amp;"*",state_latlong_lookup!$A$1:$D$56,4,FALSE)</f>
        <v>-119.7462</v>
      </c>
      <c r="M1945">
        <v>100</v>
      </c>
      <c r="N1945" t="str">
        <f t="shared" si="60"/>
        <v>Democrat</v>
      </c>
      <c r="O1945" t="s">
        <v>428</v>
      </c>
      <c r="P1945">
        <v>-0.37</v>
      </c>
      <c r="Q1945">
        <v>1527500</v>
      </c>
      <c r="R1945" t="s">
        <v>1539</v>
      </c>
    </row>
    <row r="1946" spans="1:18">
      <c r="A1946">
        <v>105</v>
      </c>
      <c r="B1946">
        <f>VLOOKUP(A1946,year_congress_lookup!$A$1:$B$10,2)</f>
        <v>1998</v>
      </c>
      <c r="C1946">
        <v>14053</v>
      </c>
      <c r="D1946" s="1" t="s">
        <v>1800</v>
      </c>
      <c r="E1946" t="s">
        <v>90</v>
      </c>
      <c r="F1946" t="str">
        <f>VLOOKUP(E1946&amp;"*",state_latlong_lookup!$A$1:$D$56,2,FALSE)</f>
        <v>CA</v>
      </c>
      <c r="G1946" t="str">
        <f>VLOOKUP(E1946&amp;"*",state_latlong_lookup!$A$1:$D$56,1,FALSE)</f>
        <v>CALIFORNIA</v>
      </c>
      <c r="H1946" t="str">
        <f t="shared" si="61"/>
        <v>105_CA_13</v>
      </c>
      <c r="I1946">
        <f>IF(B1946=2012,IF(D1946="00",K1946,VLOOKUP(H1946,district_latlong_lookup!$A$1:$F$439,5,FALSE)),0)</f>
        <v>0</v>
      </c>
      <c r="J1946">
        <f>IF(B1946=2012,IF(D1946="00",L1946,VLOOKUP(H1946,district_latlong_lookup!$A$1:$F$439,6,FALSE)),0)</f>
        <v>0</v>
      </c>
      <c r="K1946">
        <f>VLOOKUP(E1946&amp;"*",state_latlong_lookup!$A$1:$D$56,3,FALSE)</f>
        <v>36.17</v>
      </c>
      <c r="L1946">
        <f>VLOOKUP(E1946&amp;"*",state_latlong_lookup!$A$1:$D$56,4,FALSE)</f>
        <v>-119.7462</v>
      </c>
      <c r="M1946">
        <v>100</v>
      </c>
      <c r="N1946" t="str">
        <f t="shared" si="60"/>
        <v>Democrat</v>
      </c>
      <c r="O1946" t="s">
        <v>109</v>
      </c>
      <c r="P1946">
        <v>-0.66200000000000003</v>
      </c>
      <c r="Q1946">
        <v>555500</v>
      </c>
      <c r="R1946" t="s">
        <v>1540</v>
      </c>
    </row>
    <row r="1947" spans="1:18">
      <c r="A1947">
        <v>105</v>
      </c>
      <c r="B1947">
        <f>VLOOKUP(A1947,year_congress_lookup!$A$1:$B$10,2)</f>
        <v>1998</v>
      </c>
      <c r="C1947">
        <v>29312</v>
      </c>
      <c r="D1947" s="1" t="s">
        <v>1801</v>
      </c>
      <c r="E1947" t="s">
        <v>90</v>
      </c>
      <c r="F1947" t="str">
        <f>VLOOKUP(E1947&amp;"*",state_latlong_lookup!$A$1:$D$56,2,FALSE)</f>
        <v>CA</v>
      </c>
      <c r="G1947" t="str">
        <f>VLOOKUP(E1947&amp;"*",state_latlong_lookup!$A$1:$D$56,1,FALSE)</f>
        <v>CALIFORNIA</v>
      </c>
      <c r="H1947" t="str">
        <f t="shared" si="61"/>
        <v>105_CA_14</v>
      </c>
      <c r="I1947">
        <f>IF(B1947=2012,IF(D1947="00",K1947,VLOOKUP(H1947,district_latlong_lookup!$A$1:$F$439,5,FALSE)),0)</f>
        <v>0</v>
      </c>
      <c r="J1947">
        <f>IF(B1947=2012,IF(D1947="00",L1947,VLOOKUP(H1947,district_latlong_lookup!$A$1:$F$439,6,FALSE)),0)</f>
        <v>0</v>
      </c>
      <c r="K1947">
        <f>VLOOKUP(E1947&amp;"*",state_latlong_lookup!$A$1:$D$56,3,FALSE)</f>
        <v>36.17</v>
      </c>
      <c r="L1947">
        <f>VLOOKUP(E1947&amp;"*",state_latlong_lookup!$A$1:$D$56,4,FALSE)</f>
        <v>-119.7462</v>
      </c>
      <c r="M1947">
        <v>100</v>
      </c>
      <c r="N1947" t="str">
        <f t="shared" si="60"/>
        <v>Democrat</v>
      </c>
      <c r="O1947" t="s">
        <v>429</v>
      </c>
      <c r="P1947">
        <v>-0.39300000000000002</v>
      </c>
      <c r="Q1947">
        <v>839500</v>
      </c>
      <c r="R1947" t="s">
        <v>1541</v>
      </c>
    </row>
    <row r="1948" spans="1:18">
      <c r="A1948">
        <v>105</v>
      </c>
      <c r="B1948">
        <f>VLOOKUP(A1948,year_congress_lookup!$A$1:$B$10,2)</f>
        <v>1998</v>
      </c>
      <c r="C1948">
        <v>15600</v>
      </c>
      <c r="D1948" s="1" t="s">
        <v>1802</v>
      </c>
      <c r="E1948" t="s">
        <v>90</v>
      </c>
      <c r="F1948" t="str">
        <f>VLOOKUP(E1948&amp;"*",state_latlong_lookup!$A$1:$D$56,2,FALSE)</f>
        <v>CA</v>
      </c>
      <c r="G1948" t="str">
        <f>VLOOKUP(E1948&amp;"*",state_latlong_lookup!$A$1:$D$56,1,FALSE)</f>
        <v>CALIFORNIA</v>
      </c>
      <c r="H1948" t="str">
        <f t="shared" si="61"/>
        <v>105_CA_15</v>
      </c>
      <c r="I1948">
        <f>IF(B1948=2012,IF(D1948="00",K1948,VLOOKUP(H1948,district_latlong_lookup!$A$1:$F$439,5,FALSE)),0)</f>
        <v>0</v>
      </c>
      <c r="J1948">
        <f>IF(B1948=2012,IF(D1948="00",L1948,VLOOKUP(H1948,district_latlong_lookup!$A$1:$F$439,6,FALSE)),0)</f>
        <v>0</v>
      </c>
      <c r="K1948">
        <f>VLOOKUP(E1948&amp;"*",state_latlong_lookup!$A$1:$D$56,3,FALSE)</f>
        <v>36.17</v>
      </c>
      <c r="L1948">
        <f>VLOOKUP(E1948&amp;"*",state_latlong_lookup!$A$1:$D$56,4,FALSE)</f>
        <v>-119.7462</v>
      </c>
      <c r="M1948">
        <v>200</v>
      </c>
      <c r="N1948" t="str">
        <f t="shared" si="60"/>
        <v>Republican</v>
      </c>
      <c r="O1948" t="s">
        <v>43</v>
      </c>
      <c r="P1948">
        <v>0.318</v>
      </c>
      <c r="Q1948">
        <v>10000</v>
      </c>
      <c r="R1948" t="s">
        <v>1542</v>
      </c>
    </row>
    <row r="1949" spans="1:18">
      <c r="A1949">
        <v>105</v>
      </c>
      <c r="B1949">
        <f>VLOOKUP(A1949,year_congress_lookup!$A$1:$B$10,2)</f>
        <v>1998</v>
      </c>
      <c r="C1949">
        <v>29504</v>
      </c>
      <c r="D1949" s="1" t="s">
        <v>1803</v>
      </c>
      <c r="E1949" t="s">
        <v>90</v>
      </c>
      <c r="F1949" t="str">
        <f>VLOOKUP(E1949&amp;"*",state_latlong_lookup!$A$1:$D$56,2,FALSE)</f>
        <v>CA</v>
      </c>
      <c r="G1949" t="str">
        <f>VLOOKUP(E1949&amp;"*",state_latlong_lookup!$A$1:$D$56,1,FALSE)</f>
        <v>CALIFORNIA</v>
      </c>
      <c r="H1949" t="str">
        <f t="shared" si="61"/>
        <v>105_CA_16</v>
      </c>
      <c r="I1949">
        <f>IF(B1949=2012,IF(D1949="00",K1949,VLOOKUP(H1949,district_latlong_lookup!$A$1:$F$439,5,FALSE)),0)</f>
        <v>0</v>
      </c>
      <c r="J1949">
        <f>IF(B1949=2012,IF(D1949="00",L1949,VLOOKUP(H1949,district_latlong_lookup!$A$1:$F$439,6,FALSE)),0)</f>
        <v>0</v>
      </c>
      <c r="K1949">
        <f>VLOOKUP(E1949&amp;"*",state_latlong_lookup!$A$1:$D$56,3,FALSE)</f>
        <v>36.17</v>
      </c>
      <c r="L1949">
        <f>VLOOKUP(E1949&amp;"*",state_latlong_lookup!$A$1:$D$56,4,FALSE)</f>
        <v>-119.7462</v>
      </c>
      <c r="M1949">
        <v>100</v>
      </c>
      <c r="N1949" t="str">
        <f t="shared" si="60"/>
        <v>Democrat</v>
      </c>
      <c r="O1949" t="s">
        <v>771</v>
      </c>
      <c r="P1949">
        <v>-0.40200000000000002</v>
      </c>
      <c r="Q1949">
        <v>1518500</v>
      </c>
    </row>
    <row r="1950" spans="1:18">
      <c r="A1950">
        <v>105</v>
      </c>
      <c r="B1950">
        <f>VLOOKUP(A1950,year_congress_lookup!$A$1:$B$10,2)</f>
        <v>1998</v>
      </c>
      <c r="C1950">
        <v>29313</v>
      </c>
      <c r="D1950" s="1" t="s">
        <v>1804</v>
      </c>
      <c r="E1950" t="s">
        <v>90</v>
      </c>
      <c r="F1950" t="str">
        <f>VLOOKUP(E1950&amp;"*",state_latlong_lookup!$A$1:$D$56,2,FALSE)</f>
        <v>CA</v>
      </c>
      <c r="G1950" t="str">
        <f>VLOOKUP(E1950&amp;"*",state_latlong_lookup!$A$1:$D$56,1,FALSE)</f>
        <v>CALIFORNIA</v>
      </c>
      <c r="H1950" t="str">
        <f t="shared" si="61"/>
        <v>105_CA_17</v>
      </c>
      <c r="I1950">
        <f>IF(B1950=2012,IF(D1950="00",K1950,VLOOKUP(H1950,district_latlong_lookup!$A$1:$F$439,5,FALSE)),0)</f>
        <v>0</v>
      </c>
      <c r="J1950">
        <f>IF(B1950=2012,IF(D1950="00",L1950,VLOOKUP(H1950,district_latlong_lookup!$A$1:$F$439,6,FALSE)),0)</f>
        <v>0</v>
      </c>
      <c r="K1950">
        <f>VLOOKUP(E1950&amp;"*",state_latlong_lookup!$A$1:$D$56,3,FALSE)</f>
        <v>36.17</v>
      </c>
      <c r="L1950">
        <f>VLOOKUP(E1950&amp;"*",state_latlong_lookup!$A$1:$D$56,4,FALSE)</f>
        <v>-119.7462</v>
      </c>
      <c r="M1950">
        <v>100</v>
      </c>
      <c r="N1950" t="str">
        <f t="shared" si="60"/>
        <v>Democrat</v>
      </c>
      <c r="O1950" t="s">
        <v>432</v>
      </c>
      <c r="P1950">
        <v>-0.43</v>
      </c>
      <c r="Q1950">
        <v>4719000</v>
      </c>
      <c r="R1950" t="s">
        <v>1543</v>
      </c>
    </row>
    <row r="1951" spans="1:18">
      <c r="A1951">
        <v>105</v>
      </c>
      <c r="B1951">
        <f>VLOOKUP(A1951,year_congress_lookup!$A$1:$B$10,2)</f>
        <v>1998</v>
      </c>
      <c r="C1951">
        <v>15635</v>
      </c>
      <c r="D1951" s="1" t="s">
        <v>1805</v>
      </c>
      <c r="E1951" t="s">
        <v>90</v>
      </c>
      <c r="F1951" t="str">
        <f>VLOOKUP(E1951&amp;"*",state_latlong_lookup!$A$1:$D$56,2,FALSE)</f>
        <v>CA</v>
      </c>
      <c r="G1951" t="str">
        <f>VLOOKUP(E1951&amp;"*",state_latlong_lookup!$A$1:$D$56,1,FALSE)</f>
        <v>CALIFORNIA</v>
      </c>
      <c r="H1951" t="str">
        <f t="shared" si="61"/>
        <v>105_CA_18</v>
      </c>
      <c r="I1951">
        <f>IF(B1951=2012,IF(D1951="00",K1951,VLOOKUP(H1951,district_latlong_lookup!$A$1:$F$439,5,FALSE)),0)</f>
        <v>0</v>
      </c>
      <c r="J1951">
        <f>IF(B1951=2012,IF(D1951="00",L1951,VLOOKUP(H1951,district_latlong_lookup!$A$1:$F$439,6,FALSE)),0)</f>
        <v>0</v>
      </c>
      <c r="K1951">
        <f>VLOOKUP(E1951&amp;"*",state_latlong_lookup!$A$1:$D$56,3,FALSE)</f>
        <v>36.17</v>
      </c>
      <c r="L1951">
        <f>VLOOKUP(E1951&amp;"*",state_latlong_lookup!$A$1:$D$56,4,FALSE)</f>
        <v>-119.7462</v>
      </c>
      <c r="M1951">
        <v>100</v>
      </c>
      <c r="N1951" t="str">
        <f t="shared" si="60"/>
        <v>Democrat</v>
      </c>
      <c r="O1951" t="s">
        <v>433</v>
      </c>
      <c r="P1951">
        <v>-0.13300000000000001</v>
      </c>
      <c r="Q1951">
        <v>4719000</v>
      </c>
      <c r="R1951" t="s">
        <v>1544</v>
      </c>
    </row>
    <row r="1952" spans="1:18">
      <c r="A1952">
        <v>105</v>
      </c>
      <c r="B1952">
        <f>VLOOKUP(A1952,year_congress_lookup!$A$1:$B$10,2)</f>
        <v>1998</v>
      </c>
      <c r="C1952">
        <v>29505</v>
      </c>
      <c r="D1952" s="1" t="s">
        <v>1806</v>
      </c>
      <c r="E1952" t="s">
        <v>90</v>
      </c>
      <c r="F1952" t="str">
        <f>VLOOKUP(E1952&amp;"*",state_latlong_lookup!$A$1:$D$56,2,FALSE)</f>
        <v>CA</v>
      </c>
      <c r="G1952" t="str">
        <f>VLOOKUP(E1952&amp;"*",state_latlong_lookup!$A$1:$D$56,1,FALSE)</f>
        <v>CALIFORNIA</v>
      </c>
      <c r="H1952" t="str">
        <f t="shared" si="61"/>
        <v>105_CA_19</v>
      </c>
      <c r="I1952">
        <f>IF(B1952=2012,IF(D1952="00",K1952,VLOOKUP(H1952,district_latlong_lookup!$A$1:$F$439,5,FALSE)),0)</f>
        <v>0</v>
      </c>
      <c r="J1952">
        <f>IF(B1952=2012,IF(D1952="00",L1952,VLOOKUP(H1952,district_latlong_lookup!$A$1:$F$439,6,FALSE)),0)</f>
        <v>0</v>
      </c>
      <c r="K1952">
        <f>VLOOKUP(E1952&amp;"*",state_latlong_lookup!$A$1:$D$56,3,FALSE)</f>
        <v>36.17</v>
      </c>
      <c r="L1952">
        <f>VLOOKUP(E1952&amp;"*",state_latlong_lookup!$A$1:$D$56,4,FALSE)</f>
        <v>-119.7462</v>
      </c>
      <c r="M1952">
        <v>200</v>
      </c>
      <c r="N1952" t="str">
        <f t="shared" si="60"/>
        <v>Republican</v>
      </c>
      <c r="O1952" t="s">
        <v>772</v>
      </c>
      <c r="P1952">
        <v>0.61599999999999999</v>
      </c>
      <c r="Q1952">
        <v>3373500</v>
      </c>
      <c r="R1952" t="s">
        <v>1545</v>
      </c>
    </row>
    <row r="1953" spans="1:18">
      <c r="A1953">
        <v>105</v>
      </c>
      <c r="B1953">
        <f>VLOOKUP(A1953,year_congress_lookup!$A$1:$B$10,2)</f>
        <v>1998</v>
      </c>
      <c r="C1953">
        <v>29105</v>
      </c>
      <c r="D1953" s="1" t="s">
        <v>1807</v>
      </c>
      <c r="E1953" t="s">
        <v>90</v>
      </c>
      <c r="F1953" t="str">
        <f>VLOOKUP(E1953&amp;"*",state_latlong_lookup!$A$1:$D$56,2,FALSE)</f>
        <v>CA</v>
      </c>
      <c r="G1953" t="str">
        <f>VLOOKUP(E1953&amp;"*",state_latlong_lookup!$A$1:$D$56,1,FALSE)</f>
        <v>CALIFORNIA</v>
      </c>
      <c r="H1953" t="str">
        <f t="shared" si="61"/>
        <v>105_CA_20</v>
      </c>
      <c r="I1953">
        <f>IF(B1953=2012,IF(D1953="00",K1953,VLOOKUP(H1953,district_latlong_lookup!$A$1:$F$439,5,FALSE)),0)</f>
        <v>0</v>
      </c>
      <c r="J1953">
        <f>IF(B1953=2012,IF(D1953="00",L1953,VLOOKUP(H1953,district_latlong_lookup!$A$1:$F$439,6,FALSE)),0)</f>
        <v>0</v>
      </c>
      <c r="K1953">
        <f>VLOOKUP(E1953&amp;"*",state_latlong_lookup!$A$1:$D$56,3,FALSE)</f>
        <v>36.17</v>
      </c>
      <c r="L1953">
        <f>VLOOKUP(E1953&amp;"*",state_latlong_lookup!$A$1:$D$56,4,FALSE)</f>
        <v>-119.7462</v>
      </c>
      <c r="M1953">
        <v>100</v>
      </c>
      <c r="N1953" t="str">
        <f t="shared" si="60"/>
        <v>Democrat</v>
      </c>
      <c r="O1953" t="s">
        <v>435</v>
      </c>
      <c r="P1953">
        <v>-0.17299999999999999</v>
      </c>
      <c r="Q1953">
        <v>1221500</v>
      </c>
      <c r="R1953" t="s">
        <v>1546</v>
      </c>
    </row>
    <row r="1954" spans="1:18">
      <c r="A1954">
        <v>105</v>
      </c>
      <c r="B1954">
        <f>VLOOKUP(A1954,year_congress_lookup!$A$1:$B$10,2)</f>
        <v>1998</v>
      </c>
      <c r="C1954">
        <v>14669</v>
      </c>
      <c r="D1954" s="1" t="s">
        <v>1808</v>
      </c>
      <c r="E1954" t="s">
        <v>90</v>
      </c>
      <c r="F1954" t="str">
        <f>VLOOKUP(E1954&amp;"*",state_latlong_lookup!$A$1:$D$56,2,FALSE)</f>
        <v>CA</v>
      </c>
      <c r="G1954" t="str">
        <f>VLOOKUP(E1954&amp;"*",state_latlong_lookup!$A$1:$D$56,1,FALSE)</f>
        <v>CALIFORNIA</v>
      </c>
      <c r="H1954" t="str">
        <f t="shared" si="61"/>
        <v>105_CA_21</v>
      </c>
      <c r="I1954">
        <f>IF(B1954=2012,IF(D1954="00",K1954,VLOOKUP(H1954,district_latlong_lookup!$A$1:$F$439,5,FALSE)),0)</f>
        <v>0</v>
      </c>
      <c r="J1954">
        <f>IF(B1954=2012,IF(D1954="00",L1954,VLOOKUP(H1954,district_latlong_lookup!$A$1:$F$439,6,FALSE)),0)</f>
        <v>0</v>
      </c>
      <c r="K1954">
        <f>VLOOKUP(E1954&amp;"*",state_latlong_lookup!$A$1:$D$56,3,FALSE)</f>
        <v>36.17</v>
      </c>
      <c r="L1954">
        <f>VLOOKUP(E1954&amp;"*",state_latlong_lookup!$A$1:$D$56,4,FALSE)</f>
        <v>-119.7462</v>
      </c>
      <c r="M1954">
        <v>200</v>
      </c>
      <c r="N1954" t="str">
        <f t="shared" si="60"/>
        <v>Republican</v>
      </c>
      <c r="O1954" t="s">
        <v>436</v>
      </c>
      <c r="P1954">
        <v>0.42699999999999999</v>
      </c>
      <c r="Q1954">
        <v>1669500</v>
      </c>
      <c r="R1954" t="s">
        <v>1547</v>
      </c>
    </row>
    <row r="1955" spans="1:18">
      <c r="A1955">
        <v>105</v>
      </c>
      <c r="B1955">
        <f>VLOOKUP(A1955,year_congress_lookup!$A$1:$B$10,2)</f>
        <v>1998</v>
      </c>
      <c r="C1955">
        <v>29706</v>
      </c>
      <c r="D1955" s="1" t="s">
        <v>1809</v>
      </c>
      <c r="E1955" t="s">
        <v>90</v>
      </c>
      <c r="F1955" t="str">
        <f>VLOOKUP(E1955&amp;"*",state_latlong_lookup!$A$1:$D$56,2,FALSE)</f>
        <v>CA</v>
      </c>
      <c r="G1955" t="str">
        <f>VLOOKUP(E1955&amp;"*",state_latlong_lookup!$A$1:$D$56,1,FALSE)</f>
        <v>CALIFORNIA</v>
      </c>
      <c r="H1955" t="str">
        <f t="shared" si="61"/>
        <v>105_CA_22</v>
      </c>
      <c r="I1955">
        <f>IF(B1955=2012,IF(D1955="00",K1955,VLOOKUP(H1955,district_latlong_lookup!$A$1:$F$439,5,FALSE)),0)</f>
        <v>0</v>
      </c>
      <c r="J1955">
        <f>IF(B1955=2012,IF(D1955="00",L1955,VLOOKUP(H1955,district_latlong_lookup!$A$1:$F$439,6,FALSE)),0)</f>
        <v>0</v>
      </c>
      <c r="K1955">
        <f>VLOOKUP(E1955&amp;"*",state_latlong_lookup!$A$1:$D$56,3,FALSE)</f>
        <v>36.17</v>
      </c>
      <c r="L1955">
        <f>VLOOKUP(E1955&amp;"*",state_latlong_lookup!$A$1:$D$56,4,FALSE)</f>
        <v>-119.7462</v>
      </c>
      <c r="M1955">
        <v>100</v>
      </c>
      <c r="N1955" t="str">
        <f t="shared" si="60"/>
        <v>Democrat</v>
      </c>
      <c r="O1955" t="s">
        <v>833</v>
      </c>
      <c r="P1955">
        <v>-0.33500000000000002</v>
      </c>
      <c r="Q1955">
        <v>10000</v>
      </c>
      <c r="R1955" t="s">
        <v>1548</v>
      </c>
    </row>
    <row r="1956" spans="1:18">
      <c r="A1956">
        <v>105</v>
      </c>
      <c r="B1956">
        <f>VLOOKUP(A1956,year_congress_lookup!$A$1:$B$10,2)</f>
        <v>1998</v>
      </c>
      <c r="C1956">
        <v>29774</v>
      </c>
      <c r="D1956" s="1" t="s">
        <v>1809</v>
      </c>
      <c r="E1956" t="s">
        <v>90</v>
      </c>
      <c r="F1956" t="str">
        <f>VLOOKUP(E1956&amp;"*",state_latlong_lookup!$A$1:$D$56,2,FALSE)</f>
        <v>CA</v>
      </c>
      <c r="G1956" t="str">
        <f>VLOOKUP(E1956&amp;"*",state_latlong_lookup!$A$1:$D$56,1,FALSE)</f>
        <v>CALIFORNIA</v>
      </c>
      <c r="H1956" t="str">
        <f t="shared" si="61"/>
        <v>105_CA_22</v>
      </c>
      <c r="I1956">
        <f>IF(B1956=2012,IF(D1956="00",K1956,VLOOKUP(H1956,district_latlong_lookup!$A$1:$F$439,5,FALSE)),0)</f>
        <v>0</v>
      </c>
      <c r="J1956">
        <f>IF(B1956=2012,IF(D1956="00",L1956,VLOOKUP(H1956,district_latlong_lookup!$A$1:$F$439,6,FALSE)),0)</f>
        <v>0</v>
      </c>
      <c r="K1956">
        <f>VLOOKUP(E1956&amp;"*",state_latlong_lookup!$A$1:$D$56,3,FALSE)</f>
        <v>36.17</v>
      </c>
      <c r="L1956">
        <f>VLOOKUP(E1956&amp;"*",state_latlong_lookup!$A$1:$D$56,4,FALSE)</f>
        <v>-119.7462</v>
      </c>
      <c r="M1956">
        <v>100</v>
      </c>
      <c r="N1956" t="str">
        <f t="shared" si="60"/>
        <v>Democrat</v>
      </c>
      <c r="O1956" t="s">
        <v>834</v>
      </c>
      <c r="P1956">
        <v>-0.309</v>
      </c>
      <c r="Q1956">
        <v>336500</v>
      </c>
      <c r="R1956" t="s">
        <v>1549</v>
      </c>
    </row>
    <row r="1957" spans="1:18">
      <c r="A1957">
        <v>105</v>
      </c>
      <c r="B1957">
        <f>VLOOKUP(A1957,year_congress_lookup!$A$1:$B$10,2)</f>
        <v>1998</v>
      </c>
      <c r="C1957">
        <v>15413</v>
      </c>
      <c r="D1957" s="1" t="s">
        <v>1810</v>
      </c>
      <c r="E1957" t="s">
        <v>90</v>
      </c>
      <c r="F1957" t="str">
        <f>VLOOKUP(E1957&amp;"*",state_latlong_lookup!$A$1:$D$56,2,FALSE)</f>
        <v>CA</v>
      </c>
      <c r="G1957" t="str">
        <f>VLOOKUP(E1957&amp;"*",state_latlong_lookup!$A$1:$D$56,1,FALSE)</f>
        <v>CALIFORNIA</v>
      </c>
      <c r="H1957" t="str">
        <f t="shared" si="61"/>
        <v>105_CA_23</v>
      </c>
      <c r="I1957">
        <f>IF(B1957=2012,IF(D1957="00",K1957,VLOOKUP(H1957,district_latlong_lookup!$A$1:$F$439,5,FALSE)),0)</f>
        <v>0</v>
      </c>
      <c r="J1957">
        <f>IF(B1957=2012,IF(D1957="00",L1957,VLOOKUP(H1957,district_latlong_lookup!$A$1:$F$439,6,FALSE)),0)</f>
        <v>0</v>
      </c>
      <c r="K1957">
        <f>VLOOKUP(E1957&amp;"*",state_latlong_lookup!$A$1:$D$56,3,FALSE)</f>
        <v>36.17</v>
      </c>
      <c r="L1957">
        <f>VLOOKUP(E1957&amp;"*",state_latlong_lookup!$A$1:$D$56,4,FALSE)</f>
        <v>-119.7462</v>
      </c>
      <c r="M1957">
        <v>200</v>
      </c>
      <c r="N1957" t="str">
        <f t="shared" si="60"/>
        <v>Republican</v>
      </c>
      <c r="O1957" t="s">
        <v>438</v>
      </c>
      <c r="P1957">
        <v>0.49099999999999999</v>
      </c>
      <c r="Q1957">
        <v>835000</v>
      </c>
      <c r="R1957" t="s">
        <v>1550</v>
      </c>
    </row>
    <row r="1958" spans="1:18">
      <c r="A1958">
        <v>105</v>
      </c>
      <c r="B1958">
        <f>VLOOKUP(A1958,year_congress_lookup!$A$1:$B$10,2)</f>
        <v>1998</v>
      </c>
      <c r="C1958">
        <v>29707</v>
      </c>
      <c r="D1958" s="1" t="s">
        <v>1811</v>
      </c>
      <c r="E1958" t="s">
        <v>90</v>
      </c>
      <c r="F1958" t="str">
        <f>VLOOKUP(E1958&amp;"*",state_latlong_lookup!$A$1:$D$56,2,FALSE)</f>
        <v>CA</v>
      </c>
      <c r="G1958" t="str">
        <f>VLOOKUP(E1958&amp;"*",state_latlong_lookup!$A$1:$D$56,1,FALSE)</f>
        <v>CALIFORNIA</v>
      </c>
      <c r="H1958" t="str">
        <f t="shared" si="61"/>
        <v>105_CA_24</v>
      </c>
      <c r="I1958">
        <f>IF(B1958=2012,IF(D1958="00",K1958,VLOOKUP(H1958,district_latlong_lookup!$A$1:$F$439,5,FALSE)),0)</f>
        <v>0</v>
      </c>
      <c r="J1958">
        <f>IF(B1958=2012,IF(D1958="00",L1958,VLOOKUP(H1958,district_latlong_lookup!$A$1:$F$439,6,FALSE)),0)</f>
        <v>0</v>
      </c>
      <c r="K1958">
        <f>VLOOKUP(E1958&amp;"*",state_latlong_lookup!$A$1:$D$56,3,FALSE)</f>
        <v>36.17</v>
      </c>
      <c r="L1958">
        <f>VLOOKUP(E1958&amp;"*",state_latlong_lookup!$A$1:$D$56,4,FALSE)</f>
        <v>-119.7462</v>
      </c>
      <c r="M1958">
        <v>100</v>
      </c>
      <c r="N1958" t="str">
        <f t="shared" si="60"/>
        <v>Democrat</v>
      </c>
      <c r="O1958" t="s">
        <v>19</v>
      </c>
      <c r="P1958">
        <v>-0.29099999999999998</v>
      </c>
      <c r="Q1958">
        <v>765500</v>
      </c>
      <c r="R1958" t="s">
        <v>1551</v>
      </c>
    </row>
    <row r="1959" spans="1:18">
      <c r="A1959">
        <v>105</v>
      </c>
      <c r="B1959">
        <f>VLOOKUP(A1959,year_congress_lookup!$A$1:$B$10,2)</f>
        <v>1998</v>
      </c>
      <c r="C1959">
        <v>29315</v>
      </c>
      <c r="D1959" s="1" t="s">
        <v>1812</v>
      </c>
      <c r="E1959" t="s">
        <v>90</v>
      </c>
      <c r="F1959" t="str">
        <f>VLOOKUP(E1959&amp;"*",state_latlong_lookup!$A$1:$D$56,2,FALSE)</f>
        <v>CA</v>
      </c>
      <c r="G1959" t="str">
        <f>VLOOKUP(E1959&amp;"*",state_latlong_lookup!$A$1:$D$56,1,FALSE)</f>
        <v>CALIFORNIA</v>
      </c>
      <c r="H1959" t="str">
        <f t="shared" si="61"/>
        <v>105_CA_25</v>
      </c>
      <c r="I1959">
        <f>IF(B1959=2012,IF(D1959="00",K1959,VLOOKUP(H1959,district_latlong_lookup!$A$1:$F$439,5,FALSE)),0)</f>
        <v>0</v>
      </c>
      <c r="J1959">
        <f>IF(B1959=2012,IF(D1959="00",L1959,VLOOKUP(H1959,district_latlong_lookup!$A$1:$F$439,6,FALSE)),0)</f>
        <v>0</v>
      </c>
      <c r="K1959">
        <f>VLOOKUP(E1959&amp;"*",state_latlong_lookup!$A$1:$D$56,3,FALSE)</f>
        <v>36.17</v>
      </c>
      <c r="L1959">
        <f>VLOOKUP(E1959&amp;"*",state_latlong_lookup!$A$1:$D$56,4,FALSE)</f>
        <v>-119.7462</v>
      </c>
      <c r="M1959">
        <v>200</v>
      </c>
      <c r="N1959" t="str">
        <f t="shared" si="60"/>
        <v>Republican</v>
      </c>
      <c r="O1959" t="s">
        <v>440</v>
      </c>
      <c r="P1959">
        <v>0.52800000000000002</v>
      </c>
      <c r="Q1959">
        <v>808000</v>
      </c>
    </row>
    <row r="1960" spans="1:18">
      <c r="A1960">
        <v>105</v>
      </c>
      <c r="B1960">
        <f>VLOOKUP(A1960,year_congress_lookup!$A$1:$B$10,2)</f>
        <v>1998</v>
      </c>
      <c r="C1960">
        <v>15005</v>
      </c>
      <c r="D1960" s="1" t="s">
        <v>1813</v>
      </c>
      <c r="E1960" t="s">
        <v>90</v>
      </c>
      <c r="F1960" t="str">
        <f>VLOOKUP(E1960&amp;"*",state_latlong_lookup!$A$1:$D$56,2,FALSE)</f>
        <v>CA</v>
      </c>
      <c r="G1960" t="str">
        <f>VLOOKUP(E1960&amp;"*",state_latlong_lookup!$A$1:$D$56,1,FALSE)</f>
        <v>CALIFORNIA</v>
      </c>
      <c r="H1960" t="str">
        <f t="shared" si="61"/>
        <v>105_CA_26</v>
      </c>
      <c r="I1960">
        <f>IF(B1960=2012,IF(D1960="00",K1960,VLOOKUP(H1960,district_latlong_lookup!$A$1:$F$439,5,FALSE)),0)</f>
        <v>0</v>
      </c>
      <c r="J1960">
        <f>IF(B1960=2012,IF(D1960="00",L1960,VLOOKUP(H1960,district_latlong_lookup!$A$1:$F$439,6,FALSE)),0)</f>
        <v>0</v>
      </c>
      <c r="K1960">
        <f>VLOOKUP(E1960&amp;"*",state_latlong_lookup!$A$1:$D$56,3,FALSE)</f>
        <v>36.17</v>
      </c>
      <c r="L1960">
        <f>VLOOKUP(E1960&amp;"*",state_latlong_lookup!$A$1:$D$56,4,FALSE)</f>
        <v>-119.7462</v>
      </c>
      <c r="M1960">
        <v>100</v>
      </c>
      <c r="N1960" t="str">
        <f t="shared" si="60"/>
        <v>Democrat</v>
      </c>
      <c r="O1960" t="s">
        <v>441</v>
      </c>
      <c r="P1960">
        <v>-0.39600000000000002</v>
      </c>
      <c r="Q1960">
        <v>477500</v>
      </c>
      <c r="R1960" t="s">
        <v>1552</v>
      </c>
    </row>
    <row r="1961" spans="1:18">
      <c r="A1961">
        <v>105</v>
      </c>
      <c r="B1961">
        <f>VLOOKUP(A1961,year_congress_lookup!$A$1:$B$10,2)</f>
        <v>1998</v>
      </c>
      <c r="C1961">
        <v>29708</v>
      </c>
      <c r="D1961" s="1" t="s">
        <v>1814</v>
      </c>
      <c r="E1961" t="s">
        <v>90</v>
      </c>
      <c r="F1961" t="str">
        <f>VLOOKUP(E1961&amp;"*",state_latlong_lookup!$A$1:$D$56,2,FALSE)</f>
        <v>CA</v>
      </c>
      <c r="G1961" t="str">
        <f>VLOOKUP(E1961&amp;"*",state_latlong_lookup!$A$1:$D$56,1,FALSE)</f>
        <v>CALIFORNIA</v>
      </c>
      <c r="H1961" t="str">
        <f t="shared" si="61"/>
        <v>105_CA_27</v>
      </c>
      <c r="I1961">
        <f>IF(B1961=2012,IF(D1961="00",K1961,VLOOKUP(H1961,district_latlong_lookup!$A$1:$F$439,5,FALSE)),0)</f>
        <v>0</v>
      </c>
      <c r="J1961">
        <f>IF(B1961=2012,IF(D1961="00",L1961,VLOOKUP(H1961,district_latlong_lookup!$A$1:$F$439,6,FALSE)),0)</f>
        <v>0</v>
      </c>
      <c r="K1961">
        <f>VLOOKUP(E1961&amp;"*",state_latlong_lookup!$A$1:$D$56,3,FALSE)</f>
        <v>36.17</v>
      </c>
      <c r="L1961">
        <f>VLOOKUP(E1961&amp;"*",state_latlong_lookup!$A$1:$D$56,4,FALSE)</f>
        <v>-119.7462</v>
      </c>
      <c r="M1961">
        <v>200</v>
      </c>
      <c r="N1961" t="str">
        <f t="shared" si="60"/>
        <v>Republican</v>
      </c>
      <c r="O1961" t="s">
        <v>835</v>
      </c>
      <c r="P1961">
        <v>0.61399999999999999</v>
      </c>
      <c r="Q1961">
        <v>10000</v>
      </c>
      <c r="R1961" t="s">
        <v>1553</v>
      </c>
    </row>
    <row r="1962" spans="1:18">
      <c r="A1962">
        <v>105</v>
      </c>
      <c r="B1962">
        <f>VLOOKUP(A1962,year_congress_lookup!$A$1:$B$10,2)</f>
        <v>1998</v>
      </c>
      <c r="C1962">
        <v>14813</v>
      </c>
      <c r="D1962" s="1" t="s">
        <v>1815</v>
      </c>
      <c r="E1962" t="s">
        <v>90</v>
      </c>
      <c r="F1962" t="str">
        <f>VLOOKUP(E1962&amp;"*",state_latlong_lookup!$A$1:$D$56,2,FALSE)</f>
        <v>CA</v>
      </c>
      <c r="G1962" t="str">
        <f>VLOOKUP(E1962&amp;"*",state_latlong_lookup!$A$1:$D$56,1,FALSE)</f>
        <v>CALIFORNIA</v>
      </c>
      <c r="H1962" t="str">
        <f t="shared" si="61"/>
        <v>105_CA_28</v>
      </c>
      <c r="I1962">
        <f>IF(B1962=2012,IF(D1962="00",K1962,VLOOKUP(H1962,district_latlong_lookup!$A$1:$F$439,5,FALSE)),0)</f>
        <v>0</v>
      </c>
      <c r="J1962">
        <f>IF(B1962=2012,IF(D1962="00",L1962,VLOOKUP(H1962,district_latlong_lookup!$A$1:$F$439,6,FALSE)),0)</f>
        <v>0</v>
      </c>
      <c r="K1962">
        <f>VLOOKUP(E1962&amp;"*",state_latlong_lookup!$A$1:$D$56,3,FALSE)</f>
        <v>36.17</v>
      </c>
      <c r="L1962">
        <f>VLOOKUP(E1962&amp;"*",state_latlong_lookup!$A$1:$D$56,4,FALSE)</f>
        <v>-119.7462</v>
      </c>
      <c r="M1962">
        <v>200</v>
      </c>
      <c r="N1962" t="str">
        <f t="shared" si="60"/>
        <v>Republican</v>
      </c>
      <c r="O1962" t="s">
        <v>443</v>
      </c>
      <c r="P1962">
        <v>0.57599999999999996</v>
      </c>
      <c r="Q1962">
        <v>10000</v>
      </c>
      <c r="R1962" t="s">
        <v>1554</v>
      </c>
    </row>
    <row r="1963" spans="1:18">
      <c r="A1963">
        <v>105</v>
      </c>
      <c r="B1963">
        <f>VLOOKUP(A1963,year_congress_lookup!$A$1:$B$10,2)</f>
        <v>1998</v>
      </c>
      <c r="C1963">
        <v>14280</v>
      </c>
      <c r="D1963" s="1" t="s">
        <v>1816</v>
      </c>
      <c r="E1963" t="s">
        <v>90</v>
      </c>
      <c r="F1963" t="str">
        <f>VLOOKUP(E1963&amp;"*",state_latlong_lookup!$A$1:$D$56,2,FALSE)</f>
        <v>CA</v>
      </c>
      <c r="G1963" t="str">
        <f>VLOOKUP(E1963&amp;"*",state_latlong_lookup!$A$1:$D$56,1,FALSE)</f>
        <v>CALIFORNIA</v>
      </c>
      <c r="H1963" t="str">
        <f t="shared" si="61"/>
        <v>105_CA_29</v>
      </c>
      <c r="I1963">
        <f>IF(B1963=2012,IF(D1963="00",K1963,VLOOKUP(H1963,district_latlong_lookup!$A$1:$F$439,5,FALSE)),0)</f>
        <v>0</v>
      </c>
      <c r="J1963">
        <f>IF(B1963=2012,IF(D1963="00",L1963,VLOOKUP(H1963,district_latlong_lookup!$A$1:$F$439,6,FALSE)),0)</f>
        <v>0</v>
      </c>
      <c r="K1963">
        <f>VLOOKUP(E1963&amp;"*",state_latlong_lookup!$A$1:$D$56,3,FALSE)</f>
        <v>36.17</v>
      </c>
      <c r="L1963">
        <f>VLOOKUP(E1963&amp;"*",state_latlong_lookup!$A$1:$D$56,4,FALSE)</f>
        <v>-119.7462</v>
      </c>
      <c r="M1963">
        <v>100</v>
      </c>
      <c r="N1963" t="str">
        <f t="shared" si="60"/>
        <v>Democrat</v>
      </c>
      <c r="O1963" t="s">
        <v>444</v>
      </c>
      <c r="P1963">
        <v>-0.47399999999999998</v>
      </c>
      <c r="Q1963">
        <v>558000</v>
      </c>
      <c r="R1963" t="s">
        <v>1555</v>
      </c>
    </row>
    <row r="1964" spans="1:18">
      <c r="A1964">
        <v>105</v>
      </c>
      <c r="B1964">
        <f>VLOOKUP(A1964,year_congress_lookup!$A$1:$B$10,2)</f>
        <v>1998</v>
      </c>
      <c r="C1964">
        <v>29316</v>
      </c>
      <c r="D1964" s="1" t="s">
        <v>1817</v>
      </c>
      <c r="E1964" t="s">
        <v>90</v>
      </c>
      <c r="F1964" t="str">
        <f>VLOOKUP(E1964&amp;"*",state_latlong_lookup!$A$1:$D$56,2,FALSE)</f>
        <v>CA</v>
      </c>
      <c r="G1964" t="str">
        <f>VLOOKUP(E1964&amp;"*",state_latlong_lookup!$A$1:$D$56,1,FALSE)</f>
        <v>CALIFORNIA</v>
      </c>
      <c r="H1964" t="str">
        <f t="shared" si="61"/>
        <v>105_CA_30</v>
      </c>
      <c r="I1964">
        <f>IF(B1964=2012,IF(D1964="00",K1964,VLOOKUP(H1964,district_latlong_lookup!$A$1:$F$439,5,FALSE)),0)</f>
        <v>0</v>
      </c>
      <c r="J1964">
        <f>IF(B1964=2012,IF(D1964="00",L1964,VLOOKUP(H1964,district_latlong_lookup!$A$1:$F$439,6,FALSE)),0)</f>
        <v>0</v>
      </c>
      <c r="K1964">
        <f>VLOOKUP(E1964&amp;"*",state_latlong_lookup!$A$1:$D$56,3,FALSE)</f>
        <v>36.17</v>
      </c>
      <c r="L1964">
        <f>VLOOKUP(E1964&amp;"*",state_latlong_lookup!$A$1:$D$56,4,FALSE)</f>
        <v>-119.7462</v>
      </c>
      <c r="M1964">
        <v>100</v>
      </c>
      <c r="N1964" t="str">
        <f t="shared" si="60"/>
        <v>Democrat</v>
      </c>
      <c r="O1964" t="s">
        <v>445</v>
      </c>
      <c r="P1964">
        <v>-0.54300000000000004</v>
      </c>
      <c r="Q1964">
        <v>729500</v>
      </c>
      <c r="R1964" t="s">
        <v>1556</v>
      </c>
    </row>
    <row r="1965" spans="1:18">
      <c r="A1965">
        <v>105</v>
      </c>
      <c r="B1965">
        <f>VLOOKUP(A1965,year_congress_lookup!$A$1:$B$10,2)</f>
        <v>1998</v>
      </c>
      <c r="C1965">
        <v>14879</v>
      </c>
      <c r="D1965" s="1" t="s">
        <v>1818</v>
      </c>
      <c r="E1965" t="s">
        <v>90</v>
      </c>
      <c r="F1965" t="str">
        <f>VLOOKUP(E1965&amp;"*",state_latlong_lookup!$A$1:$D$56,2,FALSE)</f>
        <v>CA</v>
      </c>
      <c r="G1965" t="str">
        <f>VLOOKUP(E1965&amp;"*",state_latlong_lookup!$A$1:$D$56,1,FALSE)</f>
        <v>CALIFORNIA</v>
      </c>
      <c r="H1965" t="str">
        <f t="shared" si="61"/>
        <v>105_CA_31</v>
      </c>
      <c r="I1965">
        <f>IF(B1965=2012,IF(D1965="00",K1965,VLOOKUP(H1965,district_latlong_lookup!$A$1:$F$439,5,FALSE)),0)</f>
        <v>0</v>
      </c>
      <c r="J1965">
        <f>IF(B1965=2012,IF(D1965="00",L1965,VLOOKUP(H1965,district_latlong_lookup!$A$1:$F$439,6,FALSE)),0)</f>
        <v>0</v>
      </c>
      <c r="K1965">
        <f>VLOOKUP(E1965&amp;"*",state_latlong_lookup!$A$1:$D$56,3,FALSE)</f>
        <v>36.17</v>
      </c>
      <c r="L1965">
        <f>VLOOKUP(E1965&amp;"*",state_latlong_lookup!$A$1:$D$56,4,FALSE)</f>
        <v>-119.7462</v>
      </c>
      <c r="M1965">
        <v>100</v>
      </c>
      <c r="N1965" t="str">
        <f t="shared" si="60"/>
        <v>Democrat</v>
      </c>
      <c r="O1965" t="s">
        <v>358</v>
      </c>
      <c r="P1965">
        <v>-0.28399999999999997</v>
      </c>
      <c r="Q1965">
        <v>305000</v>
      </c>
    </row>
    <row r="1966" spans="1:18">
      <c r="A1966">
        <v>105</v>
      </c>
      <c r="B1966">
        <f>VLOOKUP(A1966,year_congress_lookup!$A$1:$B$10,2)</f>
        <v>1998</v>
      </c>
      <c r="C1966">
        <v>14620</v>
      </c>
      <c r="D1966" s="1" t="s">
        <v>1819</v>
      </c>
      <c r="E1966" t="s">
        <v>90</v>
      </c>
      <c r="F1966" t="str">
        <f>VLOOKUP(E1966&amp;"*",state_latlong_lookup!$A$1:$D$56,2,FALSE)</f>
        <v>CA</v>
      </c>
      <c r="G1966" t="str">
        <f>VLOOKUP(E1966&amp;"*",state_latlong_lookup!$A$1:$D$56,1,FALSE)</f>
        <v>CALIFORNIA</v>
      </c>
      <c r="H1966" t="str">
        <f t="shared" si="61"/>
        <v>105_CA_32</v>
      </c>
      <c r="I1966">
        <f>IF(B1966=2012,IF(D1966="00",K1966,VLOOKUP(H1966,district_latlong_lookup!$A$1:$F$439,5,FALSE)),0)</f>
        <v>0</v>
      </c>
      <c r="J1966">
        <f>IF(B1966=2012,IF(D1966="00",L1966,VLOOKUP(H1966,district_latlong_lookup!$A$1:$F$439,6,FALSE)),0)</f>
        <v>0</v>
      </c>
      <c r="K1966">
        <f>VLOOKUP(E1966&amp;"*",state_latlong_lookup!$A$1:$D$56,3,FALSE)</f>
        <v>36.17</v>
      </c>
      <c r="L1966">
        <f>VLOOKUP(E1966&amp;"*",state_latlong_lookup!$A$1:$D$56,4,FALSE)</f>
        <v>-119.7462</v>
      </c>
      <c r="M1966">
        <v>100</v>
      </c>
      <c r="N1966" t="str">
        <f t="shared" si="60"/>
        <v>Democrat</v>
      </c>
      <c r="O1966" t="s">
        <v>446</v>
      </c>
      <c r="P1966">
        <v>-0.40400000000000003</v>
      </c>
      <c r="Q1966">
        <v>1271000</v>
      </c>
    </row>
    <row r="1967" spans="1:18">
      <c r="A1967">
        <v>105</v>
      </c>
      <c r="B1967">
        <f>VLOOKUP(A1967,year_congress_lookup!$A$1:$B$10,2)</f>
        <v>1998</v>
      </c>
      <c r="C1967">
        <v>29317</v>
      </c>
      <c r="D1967" s="1" t="s">
        <v>1820</v>
      </c>
      <c r="E1967" t="s">
        <v>90</v>
      </c>
      <c r="F1967" t="str">
        <f>VLOOKUP(E1967&amp;"*",state_latlong_lookup!$A$1:$D$56,2,FALSE)</f>
        <v>CA</v>
      </c>
      <c r="G1967" t="str">
        <f>VLOOKUP(E1967&amp;"*",state_latlong_lookup!$A$1:$D$56,1,FALSE)</f>
        <v>CALIFORNIA</v>
      </c>
      <c r="H1967" t="str">
        <f t="shared" si="61"/>
        <v>105_CA_33</v>
      </c>
      <c r="I1967">
        <f>IF(B1967=2012,IF(D1967="00",K1967,VLOOKUP(H1967,district_latlong_lookup!$A$1:$F$439,5,FALSE)),0)</f>
        <v>0</v>
      </c>
      <c r="J1967">
        <f>IF(B1967=2012,IF(D1967="00",L1967,VLOOKUP(H1967,district_latlong_lookup!$A$1:$F$439,6,FALSE)),0)</f>
        <v>0</v>
      </c>
      <c r="K1967">
        <f>VLOOKUP(E1967&amp;"*",state_latlong_lookup!$A$1:$D$56,3,FALSE)</f>
        <v>36.17</v>
      </c>
      <c r="L1967">
        <f>VLOOKUP(E1967&amp;"*",state_latlong_lookup!$A$1:$D$56,4,FALSE)</f>
        <v>-119.7462</v>
      </c>
      <c r="M1967">
        <v>100</v>
      </c>
      <c r="N1967" t="str">
        <f t="shared" si="60"/>
        <v>Democrat</v>
      </c>
      <c r="O1967" t="s">
        <v>447</v>
      </c>
      <c r="P1967">
        <v>-0.501</v>
      </c>
      <c r="Q1967">
        <v>10000</v>
      </c>
      <c r="R1967" t="s">
        <v>1557</v>
      </c>
    </row>
    <row r="1968" spans="1:18">
      <c r="A1968">
        <v>105</v>
      </c>
      <c r="B1968">
        <f>VLOOKUP(A1968,year_congress_lookup!$A$1:$B$10,2)</f>
        <v>1998</v>
      </c>
      <c r="C1968">
        <v>15070</v>
      </c>
      <c r="D1968" s="1" t="s">
        <v>1821</v>
      </c>
      <c r="E1968" t="s">
        <v>90</v>
      </c>
      <c r="F1968" t="str">
        <f>VLOOKUP(E1968&amp;"*",state_latlong_lookup!$A$1:$D$56,2,FALSE)</f>
        <v>CA</v>
      </c>
      <c r="G1968" t="str">
        <f>VLOOKUP(E1968&amp;"*",state_latlong_lookup!$A$1:$D$56,1,FALSE)</f>
        <v>CALIFORNIA</v>
      </c>
      <c r="H1968" t="str">
        <f t="shared" si="61"/>
        <v>105_CA_34</v>
      </c>
      <c r="I1968">
        <f>IF(B1968=2012,IF(D1968="00",K1968,VLOOKUP(H1968,district_latlong_lookup!$A$1:$F$439,5,FALSE)),0)</f>
        <v>0</v>
      </c>
      <c r="J1968">
        <f>IF(B1968=2012,IF(D1968="00",L1968,VLOOKUP(H1968,district_latlong_lookup!$A$1:$F$439,6,FALSE)),0)</f>
        <v>0</v>
      </c>
      <c r="K1968">
        <f>VLOOKUP(E1968&amp;"*",state_latlong_lookup!$A$1:$D$56,3,FALSE)</f>
        <v>36.17</v>
      </c>
      <c r="L1968">
        <f>VLOOKUP(E1968&amp;"*",state_latlong_lookup!$A$1:$D$56,4,FALSE)</f>
        <v>-119.7462</v>
      </c>
      <c r="M1968">
        <v>100</v>
      </c>
      <c r="N1968" t="str">
        <f t="shared" si="60"/>
        <v>Democrat</v>
      </c>
      <c r="O1968" t="s">
        <v>448</v>
      </c>
      <c r="P1968">
        <v>-0.497</v>
      </c>
      <c r="Q1968">
        <v>182000</v>
      </c>
      <c r="R1968" t="s">
        <v>1558</v>
      </c>
    </row>
    <row r="1969" spans="1:18">
      <c r="A1969">
        <v>105</v>
      </c>
      <c r="B1969">
        <f>VLOOKUP(A1969,year_congress_lookup!$A$1:$B$10,2)</f>
        <v>1998</v>
      </c>
      <c r="C1969">
        <v>29106</v>
      </c>
      <c r="D1969" s="1" t="s">
        <v>1822</v>
      </c>
      <c r="E1969" t="s">
        <v>90</v>
      </c>
      <c r="F1969" t="str">
        <f>VLOOKUP(E1969&amp;"*",state_latlong_lookup!$A$1:$D$56,2,FALSE)</f>
        <v>CA</v>
      </c>
      <c r="G1969" t="str">
        <f>VLOOKUP(E1969&amp;"*",state_latlong_lookup!$A$1:$D$56,1,FALSE)</f>
        <v>CALIFORNIA</v>
      </c>
      <c r="H1969" t="str">
        <f t="shared" si="61"/>
        <v>105_CA_35</v>
      </c>
      <c r="I1969">
        <f>IF(B1969=2012,IF(D1969="00",K1969,VLOOKUP(H1969,district_latlong_lookup!$A$1:$F$439,5,FALSE)),0)</f>
        <v>0</v>
      </c>
      <c r="J1969">
        <f>IF(B1969=2012,IF(D1969="00",L1969,VLOOKUP(H1969,district_latlong_lookup!$A$1:$F$439,6,FALSE)),0)</f>
        <v>0</v>
      </c>
      <c r="K1969">
        <f>VLOOKUP(E1969&amp;"*",state_latlong_lookup!$A$1:$D$56,3,FALSE)</f>
        <v>36.17</v>
      </c>
      <c r="L1969">
        <f>VLOOKUP(E1969&amp;"*",state_latlong_lookup!$A$1:$D$56,4,FALSE)</f>
        <v>-119.7462</v>
      </c>
      <c r="M1969">
        <v>100</v>
      </c>
      <c r="N1969" t="str">
        <f t="shared" si="60"/>
        <v>Democrat</v>
      </c>
      <c r="O1969" t="s">
        <v>449</v>
      </c>
      <c r="P1969">
        <v>-0.67700000000000005</v>
      </c>
      <c r="Q1969">
        <v>799000</v>
      </c>
      <c r="R1969" t="s">
        <v>1559</v>
      </c>
    </row>
    <row r="1970" spans="1:18">
      <c r="A1970">
        <v>105</v>
      </c>
      <c r="B1970">
        <f>VLOOKUP(A1970,year_congress_lookup!$A$1:$B$10,2)</f>
        <v>1998</v>
      </c>
      <c r="C1970">
        <v>29318</v>
      </c>
      <c r="D1970" s="1" t="s">
        <v>1823</v>
      </c>
      <c r="E1970" t="s">
        <v>90</v>
      </c>
      <c r="F1970" t="str">
        <f>VLOOKUP(E1970&amp;"*",state_latlong_lookup!$A$1:$D$56,2,FALSE)</f>
        <v>CA</v>
      </c>
      <c r="G1970" t="str">
        <f>VLOOKUP(E1970&amp;"*",state_latlong_lookup!$A$1:$D$56,1,FALSE)</f>
        <v>CALIFORNIA</v>
      </c>
      <c r="H1970" t="str">
        <f t="shared" si="61"/>
        <v>105_CA_36</v>
      </c>
      <c r="I1970">
        <f>IF(B1970=2012,IF(D1970="00",K1970,VLOOKUP(H1970,district_latlong_lookup!$A$1:$F$439,5,FALSE)),0)</f>
        <v>0</v>
      </c>
      <c r="J1970">
        <f>IF(B1970=2012,IF(D1970="00",L1970,VLOOKUP(H1970,district_latlong_lookup!$A$1:$F$439,6,FALSE)),0)</f>
        <v>0</v>
      </c>
      <c r="K1970">
        <f>VLOOKUP(E1970&amp;"*",state_latlong_lookup!$A$1:$D$56,3,FALSE)</f>
        <v>36.17</v>
      </c>
      <c r="L1970">
        <f>VLOOKUP(E1970&amp;"*",state_latlong_lookup!$A$1:$D$56,4,FALSE)</f>
        <v>-119.7462</v>
      </c>
      <c r="M1970">
        <v>100</v>
      </c>
      <c r="N1970" t="str">
        <f t="shared" si="60"/>
        <v>Democrat</v>
      </c>
      <c r="O1970" t="s">
        <v>450</v>
      </c>
      <c r="P1970">
        <v>-0.22</v>
      </c>
      <c r="Q1970">
        <v>962000</v>
      </c>
      <c r="R1970" t="s">
        <v>1560</v>
      </c>
    </row>
    <row r="1971" spans="1:18">
      <c r="A1971">
        <v>105</v>
      </c>
      <c r="B1971">
        <f>VLOOKUP(A1971,year_congress_lookup!$A$1:$B$10,2)</f>
        <v>1998</v>
      </c>
      <c r="C1971">
        <v>29586</v>
      </c>
      <c r="D1971" s="1" t="s">
        <v>1824</v>
      </c>
      <c r="E1971" t="s">
        <v>90</v>
      </c>
      <c r="F1971" t="str">
        <f>VLOOKUP(E1971&amp;"*",state_latlong_lookup!$A$1:$D$56,2,FALSE)</f>
        <v>CA</v>
      </c>
      <c r="G1971" t="str">
        <f>VLOOKUP(E1971&amp;"*",state_latlong_lookup!$A$1:$D$56,1,FALSE)</f>
        <v>CALIFORNIA</v>
      </c>
      <c r="H1971" t="str">
        <f t="shared" si="61"/>
        <v>105_CA_37</v>
      </c>
      <c r="I1971">
        <f>IF(B1971=2012,IF(D1971="00",K1971,VLOOKUP(H1971,district_latlong_lookup!$A$1:$F$439,5,FALSE)),0)</f>
        <v>0</v>
      </c>
      <c r="J1971">
        <f>IF(B1971=2012,IF(D1971="00",L1971,VLOOKUP(H1971,district_latlong_lookup!$A$1:$F$439,6,FALSE)),0)</f>
        <v>0</v>
      </c>
      <c r="K1971">
        <f>VLOOKUP(E1971&amp;"*",state_latlong_lookup!$A$1:$D$56,3,FALSE)</f>
        <v>36.17</v>
      </c>
      <c r="L1971">
        <f>VLOOKUP(E1971&amp;"*",state_latlong_lookup!$A$1:$D$56,4,FALSE)</f>
        <v>-119.7462</v>
      </c>
      <c r="M1971">
        <v>100</v>
      </c>
      <c r="N1971" t="str">
        <f t="shared" si="60"/>
        <v>Democrat</v>
      </c>
      <c r="O1971" t="s">
        <v>774</v>
      </c>
      <c r="P1971">
        <v>-0.46899999999999997</v>
      </c>
      <c r="Q1971">
        <v>1142000</v>
      </c>
      <c r="R1971" t="s">
        <v>1561</v>
      </c>
    </row>
    <row r="1972" spans="1:18">
      <c r="A1972">
        <v>105</v>
      </c>
      <c r="B1972">
        <f>VLOOKUP(A1972,year_congress_lookup!$A$1:$B$10,2)</f>
        <v>1998</v>
      </c>
      <c r="C1972">
        <v>29320</v>
      </c>
      <c r="D1972" s="1" t="s">
        <v>1825</v>
      </c>
      <c r="E1972" t="s">
        <v>90</v>
      </c>
      <c r="F1972" t="str">
        <f>VLOOKUP(E1972&amp;"*",state_latlong_lookup!$A$1:$D$56,2,FALSE)</f>
        <v>CA</v>
      </c>
      <c r="G1972" t="str">
        <f>VLOOKUP(E1972&amp;"*",state_latlong_lookup!$A$1:$D$56,1,FALSE)</f>
        <v>CALIFORNIA</v>
      </c>
      <c r="H1972" t="str">
        <f t="shared" si="61"/>
        <v>105_CA_38</v>
      </c>
      <c r="I1972">
        <f>IF(B1972=2012,IF(D1972="00",K1972,VLOOKUP(H1972,district_latlong_lookup!$A$1:$F$439,5,FALSE)),0)</f>
        <v>0</v>
      </c>
      <c r="J1972">
        <f>IF(B1972=2012,IF(D1972="00",L1972,VLOOKUP(H1972,district_latlong_lookup!$A$1:$F$439,6,FALSE)),0)</f>
        <v>0</v>
      </c>
      <c r="K1972">
        <f>VLOOKUP(E1972&amp;"*",state_latlong_lookup!$A$1:$D$56,3,FALSE)</f>
        <v>36.17</v>
      </c>
      <c r="L1972">
        <f>VLOOKUP(E1972&amp;"*",state_latlong_lookup!$A$1:$D$56,4,FALSE)</f>
        <v>-119.7462</v>
      </c>
      <c r="M1972">
        <v>200</v>
      </c>
      <c r="N1972" t="str">
        <f t="shared" si="60"/>
        <v>Republican</v>
      </c>
      <c r="O1972" t="s">
        <v>452</v>
      </c>
      <c r="P1972">
        <v>0.23100000000000001</v>
      </c>
      <c r="Q1972">
        <v>464500</v>
      </c>
      <c r="R1972" t="s">
        <v>1562</v>
      </c>
    </row>
    <row r="1973" spans="1:18">
      <c r="A1973">
        <v>105</v>
      </c>
      <c r="B1973">
        <f>VLOOKUP(A1973,year_congress_lookup!$A$1:$B$10,2)</f>
        <v>1998</v>
      </c>
      <c r="C1973">
        <v>29321</v>
      </c>
      <c r="D1973" s="1" t="s">
        <v>1826</v>
      </c>
      <c r="E1973" t="s">
        <v>90</v>
      </c>
      <c r="F1973" t="str">
        <f>VLOOKUP(E1973&amp;"*",state_latlong_lookup!$A$1:$D$56,2,FALSE)</f>
        <v>CA</v>
      </c>
      <c r="G1973" t="str">
        <f>VLOOKUP(E1973&amp;"*",state_latlong_lookup!$A$1:$D$56,1,FALSE)</f>
        <v>CALIFORNIA</v>
      </c>
      <c r="H1973" t="str">
        <f t="shared" si="61"/>
        <v>105_CA_39</v>
      </c>
      <c r="I1973">
        <f>IF(B1973=2012,IF(D1973="00",K1973,VLOOKUP(H1973,district_latlong_lookup!$A$1:$F$439,5,FALSE)),0)</f>
        <v>0</v>
      </c>
      <c r="J1973">
        <f>IF(B1973=2012,IF(D1973="00",L1973,VLOOKUP(H1973,district_latlong_lookup!$A$1:$F$439,6,FALSE)),0)</f>
        <v>0</v>
      </c>
      <c r="K1973">
        <f>VLOOKUP(E1973&amp;"*",state_latlong_lookup!$A$1:$D$56,3,FALSE)</f>
        <v>36.17</v>
      </c>
      <c r="L1973">
        <f>VLOOKUP(E1973&amp;"*",state_latlong_lookup!$A$1:$D$56,4,FALSE)</f>
        <v>-119.7462</v>
      </c>
      <c r="M1973">
        <v>200</v>
      </c>
      <c r="N1973" t="str">
        <f t="shared" si="60"/>
        <v>Republican</v>
      </c>
      <c r="O1973" t="s">
        <v>453</v>
      </c>
      <c r="P1973">
        <v>0.879</v>
      </c>
      <c r="Q1973">
        <v>709500</v>
      </c>
      <c r="R1973" t="s">
        <v>1563</v>
      </c>
    </row>
    <row r="1974" spans="1:18">
      <c r="A1974">
        <v>105</v>
      </c>
      <c r="B1974">
        <f>VLOOKUP(A1974,year_congress_lookup!$A$1:$B$10,2)</f>
        <v>1998</v>
      </c>
      <c r="C1974">
        <v>14644</v>
      </c>
      <c r="D1974" s="1" t="s">
        <v>1827</v>
      </c>
      <c r="E1974" t="s">
        <v>90</v>
      </c>
      <c r="F1974" t="str">
        <f>VLOOKUP(E1974&amp;"*",state_latlong_lookup!$A$1:$D$56,2,FALSE)</f>
        <v>CA</v>
      </c>
      <c r="G1974" t="str">
        <f>VLOOKUP(E1974&amp;"*",state_latlong_lookup!$A$1:$D$56,1,FALSE)</f>
        <v>CALIFORNIA</v>
      </c>
      <c r="H1974" t="str">
        <f t="shared" si="61"/>
        <v>105_CA_40</v>
      </c>
      <c r="I1974">
        <f>IF(B1974=2012,IF(D1974="00",K1974,VLOOKUP(H1974,district_latlong_lookup!$A$1:$F$439,5,FALSE)),0)</f>
        <v>0</v>
      </c>
      <c r="J1974">
        <f>IF(B1974=2012,IF(D1974="00",L1974,VLOOKUP(H1974,district_latlong_lookup!$A$1:$F$439,6,FALSE)),0)</f>
        <v>0</v>
      </c>
      <c r="K1974">
        <f>VLOOKUP(E1974&amp;"*",state_latlong_lookup!$A$1:$D$56,3,FALSE)</f>
        <v>36.17</v>
      </c>
      <c r="L1974">
        <f>VLOOKUP(E1974&amp;"*",state_latlong_lookup!$A$1:$D$56,4,FALSE)</f>
        <v>-119.7462</v>
      </c>
      <c r="M1974">
        <v>200</v>
      </c>
      <c r="N1974" t="str">
        <f t="shared" si="60"/>
        <v>Republican</v>
      </c>
      <c r="O1974" t="s">
        <v>454</v>
      </c>
      <c r="P1974">
        <v>0.437</v>
      </c>
      <c r="Q1974">
        <v>819500</v>
      </c>
      <c r="R1974" t="s">
        <v>1564</v>
      </c>
    </row>
    <row r="1975" spans="1:18">
      <c r="A1975">
        <v>105</v>
      </c>
      <c r="B1975">
        <f>VLOOKUP(A1975,year_congress_lookup!$A$1:$B$10,2)</f>
        <v>1998</v>
      </c>
      <c r="C1975">
        <v>29322</v>
      </c>
      <c r="D1975" s="1" t="s">
        <v>1828</v>
      </c>
      <c r="E1975" t="s">
        <v>90</v>
      </c>
      <c r="F1975" t="str">
        <f>VLOOKUP(E1975&amp;"*",state_latlong_lookup!$A$1:$D$56,2,FALSE)</f>
        <v>CA</v>
      </c>
      <c r="G1975" t="str">
        <f>VLOOKUP(E1975&amp;"*",state_latlong_lookup!$A$1:$D$56,1,FALSE)</f>
        <v>CALIFORNIA</v>
      </c>
      <c r="H1975" t="str">
        <f t="shared" si="61"/>
        <v>105_CA_41</v>
      </c>
      <c r="I1975">
        <f>IF(B1975=2012,IF(D1975="00",K1975,VLOOKUP(H1975,district_latlong_lookup!$A$1:$F$439,5,FALSE)),0)</f>
        <v>0</v>
      </c>
      <c r="J1975">
        <f>IF(B1975=2012,IF(D1975="00",L1975,VLOOKUP(H1975,district_latlong_lookup!$A$1:$F$439,6,FALSE)),0)</f>
        <v>0</v>
      </c>
      <c r="K1975">
        <f>VLOOKUP(E1975&amp;"*",state_latlong_lookup!$A$1:$D$56,3,FALSE)</f>
        <v>36.17</v>
      </c>
      <c r="L1975">
        <f>VLOOKUP(E1975&amp;"*",state_latlong_lookup!$A$1:$D$56,4,FALSE)</f>
        <v>-119.7462</v>
      </c>
      <c r="M1975">
        <v>200</v>
      </c>
      <c r="N1975" t="str">
        <f t="shared" si="60"/>
        <v>Republican</v>
      </c>
      <c r="O1975" t="s">
        <v>455</v>
      </c>
      <c r="P1975">
        <v>0.432</v>
      </c>
      <c r="Q1975">
        <v>186000</v>
      </c>
      <c r="R1975" t="s">
        <v>1565</v>
      </c>
    </row>
    <row r="1976" spans="1:18">
      <c r="A1976">
        <v>105</v>
      </c>
      <c r="B1976">
        <f>VLOOKUP(A1976,year_congress_lookup!$A$1:$B$10,2)</f>
        <v>1998</v>
      </c>
      <c r="C1976">
        <v>10573</v>
      </c>
      <c r="D1976" s="1" t="s">
        <v>1829</v>
      </c>
      <c r="E1976" t="s">
        <v>90</v>
      </c>
      <c r="F1976" t="str">
        <f>VLOOKUP(E1976&amp;"*",state_latlong_lookup!$A$1:$D$56,2,FALSE)</f>
        <v>CA</v>
      </c>
      <c r="G1976" t="str">
        <f>VLOOKUP(E1976&amp;"*",state_latlong_lookup!$A$1:$D$56,1,FALSE)</f>
        <v>CALIFORNIA</v>
      </c>
      <c r="H1976" t="str">
        <f t="shared" si="61"/>
        <v>105_CA_42</v>
      </c>
      <c r="I1976">
        <f>IF(B1976=2012,IF(D1976="00",K1976,VLOOKUP(H1976,district_latlong_lookup!$A$1:$F$439,5,FALSE)),0)</f>
        <v>0</v>
      </c>
      <c r="J1976">
        <f>IF(B1976=2012,IF(D1976="00",L1976,VLOOKUP(H1976,district_latlong_lookup!$A$1:$F$439,6,FALSE)),0)</f>
        <v>0</v>
      </c>
      <c r="K1976">
        <f>VLOOKUP(E1976&amp;"*",state_latlong_lookup!$A$1:$D$56,3,FALSE)</f>
        <v>36.17</v>
      </c>
      <c r="L1976">
        <f>VLOOKUP(E1976&amp;"*",state_latlong_lookup!$A$1:$D$56,4,FALSE)</f>
        <v>-119.7462</v>
      </c>
      <c r="M1976">
        <v>100</v>
      </c>
      <c r="N1976" t="str">
        <f t="shared" si="60"/>
        <v>Democrat</v>
      </c>
      <c r="O1976" t="s">
        <v>456</v>
      </c>
      <c r="P1976">
        <v>-0.48499999999999999</v>
      </c>
      <c r="Q1976">
        <v>516000</v>
      </c>
    </row>
    <row r="1977" spans="1:18">
      <c r="A1977">
        <v>105</v>
      </c>
      <c r="B1977">
        <f>VLOOKUP(A1977,year_congress_lookup!$A$1:$B$10,2)</f>
        <v>1998</v>
      </c>
      <c r="C1977">
        <v>29323</v>
      </c>
      <c r="D1977" s="1" t="s">
        <v>1830</v>
      </c>
      <c r="E1977" t="s">
        <v>90</v>
      </c>
      <c r="F1977" t="str">
        <f>VLOOKUP(E1977&amp;"*",state_latlong_lookup!$A$1:$D$56,2,FALSE)</f>
        <v>CA</v>
      </c>
      <c r="G1977" t="str">
        <f>VLOOKUP(E1977&amp;"*",state_latlong_lookup!$A$1:$D$56,1,FALSE)</f>
        <v>CALIFORNIA</v>
      </c>
      <c r="H1977" t="str">
        <f t="shared" si="61"/>
        <v>105_CA_43</v>
      </c>
      <c r="I1977">
        <f>IF(B1977=2012,IF(D1977="00",K1977,VLOOKUP(H1977,district_latlong_lookup!$A$1:$F$439,5,FALSE)),0)</f>
        <v>0</v>
      </c>
      <c r="J1977">
        <f>IF(B1977=2012,IF(D1977="00",L1977,VLOOKUP(H1977,district_latlong_lookup!$A$1:$F$439,6,FALSE)),0)</f>
        <v>0</v>
      </c>
      <c r="K1977">
        <f>VLOOKUP(E1977&amp;"*",state_latlong_lookup!$A$1:$D$56,3,FALSE)</f>
        <v>36.17</v>
      </c>
      <c r="L1977">
        <f>VLOOKUP(E1977&amp;"*",state_latlong_lookup!$A$1:$D$56,4,FALSE)</f>
        <v>-119.7462</v>
      </c>
      <c r="M1977">
        <v>200</v>
      </c>
      <c r="N1977" t="str">
        <f t="shared" si="60"/>
        <v>Republican</v>
      </c>
      <c r="O1977" t="s">
        <v>457</v>
      </c>
      <c r="P1977">
        <v>0.433</v>
      </c>
      <c r="Q1977">
        <v>600000</v>
      </c>
      <c r="R1977" t="s">
        <v>1566</v>
      </c>
    </row>
    <row r="1978" spans="1:18">
      <c r="A1978">
        <v>105</v>
      </c>
      <c r="B1978">
        <f>VLOOKUP(A1978,year_congress_lookup!$A$1:$B$10,2)</f>
        <v>1998</v>
      </c>
      <c r="C1978">
        <v>29507</v>
      </c>
      <c r="D1978" s="1" t="s">
        <v>1831</v>
      </c>
      <c r="E1978" t="s">
        <v>90</v>
      </c>
      <c r="F1978" t="str">
        <f>VLOOKUP(E1978&amp;"*",state_latlong_lookup!$A$1:$D$56,2,FALSE)</f>
        <v>CA</v>
      </c>
      <c r="G1978" t="str">
        <f>VLOOKUP(E1978&amp;"*",state_latlong_lookup!$A$1:$D$56,1,FALSE)</f>
        <v>CALIFORNIA</v>
      </c>
      <c r="H1978" t="str">
        <f t="shared" si="61"/>
        <v>105_CA_44</v>
      </c>
      <c r="I1978">
        <f>IF(B1978=2012,IF(D1978="00",K1978,VLOOKUP(H1978,district_latlong_lookup!$A$1:$F$439,5,FALSE)),0)</f>
        <v>0</v>
      </c>
      <c r="J1978">
        <f>IF(B1978=2012,IF(D1978="00",L1978,VLOOKUP(H1978,district_latlong_lookup!$A$1:$F$439,6,FALSE)),0)</f>
        <v>0</v>
      </c>
      <c r="K1978">
        <f>VLOOKUP(E1978&amp;"*",state_latlong_lookup!$A$1:$D$56,3,FALSE)</f>
        <v>36.17</v>
      </c>
      <c r="L1978">
        <f>VLOOKUP(E1978&amp;"*",state_latlong_lookup!$A$1:$D$56,4,FALSE)</f>
        <v>-119.7462</v>
      </c>
      <c r="M1978">
        <v>200</v>
      </c>
      <c r="N1978" t="str">
        <f t="shared" si="60"/>
        <v>Republican</v>
      </c>
      <c r="O1978" t="s">
        <v>775</v>
      </c>
      <c r="P1978">
        <v>0.45300000000000001</v>
      </c>
      <c r="Q1978">
        <v>689000</v>
      </c>
      <c r="R1978" t="s">
        <v>1567</v>
      </c>
    </row>
    <row r="1979" spans="1:18">
      <c r="A1979">
        <v>105</v>
      </c>
      <c r="B1979">
        <f>VLOOKUP(A1979,year_congress_lookup!$A$1:$B$10,2)</f>
        <v>1998</v>
      </c>
      <c r="C1979">
        <v>29775</v>
      </c>
      <c r="D1979" s="1" t="s">
        <v>1831</v>
      </c>
      <c r="E1979" t="s">
        <v>90</v>
      </c>
      <c r="F1979" t="str">
        <f>VLOOKUP(E1979&amp;"*",state_latlong_lookup!$A$1:$D$56,2,FALSE)</f>
        <v>CA</v>
      </c>
      <c r="G1979" t="str">
        <f>VLOOKUP(E1979&amp;"*",state_latlong_lookup!$A$1:$D$56,1,FALSE)</f>
        <v>CALIFORNIA</v>
      </c>
      <c r="H1979" t="str">
        <f t="shared" si="61"/>
        <v>105_CA_44</v>
      </c>
      <c r="I1979">
        <f>IF(B1979=2012,IF(D1979="00",K1979,VLOOKUP(H1979,district_latlong_lookup!$A$1:$F$439,5,FALSE)),0)</f>
        <v>0</v>
      </c>
      <c r="J1979">
        <f>IF(B1979=2012,IF(D1979="00",L1979,VLOOKUP(H1979,district_latlong_lookup!$A$1:$F$439,6,FALSE)),0)</f>
        <v>0</v>
      </c>
      <c r="K1979">
        <f>VLOOKUP(E1979&amp;"*",state_latlong_lookup!$A$1:$D$56,3,FALSE)</f>
        <v>36.17</v>
      </c>
      <c r="L1979">
        <f>VLOOKUP(E1979&amp;"*",state_latlong_lookup!$A$1:$D$56,4,FALSE)</f>
        <v>-119.7462</v>
      </c>
      <c r="M1979">
        <v>200</v>
      </c>
      <c r="N1979" t="str">
        <f t="shared" si="60"/>
        <v>Republican</v>
      </c>
      <c r="O1979" t="s">
        <v>836</v>
      </c>
      <c r="P1979">
        <v>0.497</v>
      </c>
      <c r="Q1979">
        <v>10000</v>
      </c>
      <c r="R1979" t="s">
        <v>1568</v>
      </c>
    </row>
    <row r="1980" spans="1:18">
      <c r="A1980">
        <v>105</v>
      </c>
      <c r="B1980">
        <f>VLOOKUP(A1980,year_congress_lookup!$A$1:$B$10,2)</f>
        <v>1998</v>
      </c>
      <c r="C1980">
        <v>15621</v>
      </c>
      <c r="D1980" s="1" t="s">
        <v>1832</v>
      </c>
      <c r="E1980" t="s">
        <v>90</v>
      </c>
      <c r="F1980" t="str">
        <f>VLOOKUP(E1980&amp;"*",state_latlong_lookup!$A$1:$D$56,2,FALSE)</f>
        <v>CA</v>
      </c>
      <c r="G1980" t="str">
        <f>VLOOKUP(E1980&amp;"*",state_latlong_lookup!$A$1:$D$56,1,FALSE)</f>
        <v>CALIFORNIA</v>
      </c>
      <c r="H1980" t="str">
        <f t="shared" si="61"/>
        <v>105_CA_45</v>
      </c>
      <c r="I1980">
        <f>IF(B1980=2012,IF(D1980="00",K1980,VLOOKUP(H1980,district_latlong_lookup!$A$1:$F$439,5,FALSE)),0)</f>
        <v>0</v>
      </c>
      <c r="J1980">
        <f>IF(B1980=2012,IF(D1980="00",L1980,VLOOKUP(H1980,district_latlong_lookup!$A$1:$F$439,6,FALSE)),0)</f>
        <v>0</v>
      </c>
      <c r="K1980">
        <f>VLOOKUP(E1980&amp;"*",state_latlong_lookup!$A$1:$D$56,3,FALSE)</f>
        <v>36.17</v>
      </c>
      <c r="L1980">
        <f>VLOOKUP(E1980&amp;"*",state_latlong_lookup!$A$1:$D$56,4,FALSE)</f>
        <v>-119.7462</v>
      </c>
      <c r="M1980">
        <v>200</v>
      </c>
      <c r="N1980" t="str">
        <f t="shared" si="60"/>
        <v>Republican</v>
      </c>
      <c r="O1980" t="s">
        <v>459</v>
      </c>
      <c r="P1980">
        <v>0.74099999999999999</v>
      </c>
      <c r="Q1980">
        <v>697500</v>
      </c>
      <c r="R1980" t="s">
        <v>1569</v>
      </c>
    </row>
    <row r="1981" spans="1:18">
      <c r="A1981">
        <v>105</v>
      </c>
      <c r="B1981">
        <f>VLOOKUP(A1981,year_congress_lookup!$A$1:$B$10,2)</f>
        <v>1998</v>
      </c>
      <c r="C1981">
        <v>29709</v>
      </c>
      <c r="D1981" s="1" t="s">
        <v>1833</v>
      </c>
      <c r="E1981" t="s">
        <v>90</v>
      </c>
      <c r="F1981" t="str">
        <f>VLOOKUP(E1981&amp;"*",state_latlong_lookup!$A$1:$D$56,2,FALSE)</f>
        <v>CA</v>
      </c>
      <c r="G1981" t="str">
        <f>VLOOKUP(E1981&amp;"*",state_latlong_lookup!$A$1:$D$56,1,FALSE)</f>
        <v>CALIFORNIA</v>
      </c>
      <c r="H1981" t="str">
        <f t="shared" si="61"/>
        <v>105_CA_46</v>
      </c>
      <c r="I1981">
        <f>IF(B1981=2012,IF(D1981="00",K1981,VLOOKUP(H1981,district_latlong_lookup!$A$1:$F$439,5,FALSE)),0)</f>
        <v>0</v>
      </c>
      <c r="J1981">
        <f>IF(B1981=2012,IF(D1981="00",L1981,VLOOKUP(H1981,district_latlong_lookup!$A$1:$F$439,6,FALSE)),0)</f>
        <v>0</v>
      </c>
      <c r="K1981">
        <f>VLOOKUP(E1981&amp;"*",state_latlong_lookup!$A$1:$D$56,3,FALSE)</f>
        <v>36.17</v>
      </c>
      <c r="L1981">
        <f>VLOOKUP(E1981&amp;"*",state_latlong_lookup!$A$1:$D$56,4,FALSE)</f>
        <v>-119.7462</v>
      </c>
      <c r="M1981">
        <v>100</v>
      </c>
      <c r="N1981" t="str">
        <f t="shared" si="60"/>
        <v>Democrat</v>
      </c>
      <c r="O1981" t="s">
        <v>837</v>
      </c>
      <c r="P1981">
        <v>-0.35099999999999998</v>
      </c>
      <c r="Q1981">
        <v>10000</v>
      </c>
      <c r="R1981" t="s">
        <v>1570</v>
      </c>
    </row>
    <row r="1982" spans="1:18">
      <c r="A1982">
        <v>105</v>
      </c>
      <c r="B1982">
        <f>VLOOKUP(A1982,year_congress_lookup!$A$1:$B$10,2)</f>
        <v>1998</v>
      </c>
      <c r="C1982">
        <v>15601</v>
      </c>
      <c r="D1982" s="1" t="s">
        <v>1834</v>
      </c>
      <c r="E1982" t="s">
        <v>90</v>
      </c>
      <c r="F1982" t="str">
        <f>VLOOKUP(E1982&amp;"*",state_latlong_lookup!$A$1:$D$56,2,FALSE)</f>
        <v>CA</v>
      </c>
      <c r="G1982" t="str">
        <f>VLOOKUP(E1982&amp;"*",state_latlong_lookup!$A$1:$D$56,1,FALSE)</f>
        <v>CALIFORNIA</v>
      </c>
      <c r="H1982" t="str">
        <f t="shared" si="61"/>
        <v>105_CA_47</v>
      </c>
      <c r="I1982">
        <f>IF(B1982=2012,IF(D1982="00",K1982,VLOOKUP(H1982,district_latlong_lookup!$A$1:$F$439,5,FALSE)),0)</f>
        <v>0</v>
      </c>
      <c r="J1982">
        <f>IF(B1982=2012,IF(D1982="00",L1982,VLOOKUP(H1982,district_latlong_lookup!$A$1:$F$439,6,FALSE)),0)</f>
        <v>0</v>
      </c>
      <c r="K1982">
        <f>VLOOKUP(E1982&amp;"*",state_latlong_lookup!$A$1:$D$56,3,FALSE)</f>
        <v>36.17</v>
      </c>
      <c r="L1982">
        <f>VLOOKUP(E1982&amp;"*",state_latlong_lookup!$A$1:$D$56,4,FALSE)</f>
        <v>-119.7462</v>
      </c>
      <c r="M1982">
        <v>200</v>
      </c>
      <c r="N1982" t="str">
        <f t="shared" si="60"/>
        <v>Republican</v>
      </c>
      <c r="O1982" t="s">
        <v>461</v>
      </c>
      <c r="P1982">
        <v>0.59799999999999998</v>
      </c>
      <c r="Q1982">
        <v>374500</v>
      </c>
    </row>
    <row r="1983" spans="1:18">
      <c r="A1983">
        <v>105</v>
      </c>
      <c r="B1983">
        <f>VLOOKUP(A1983,year_congress_lookup!$A$1:$B$10,2)</f>
        <v>1998</v>
      </c>
      <c r="C1983">
        <v>15051</v>
      </c>
      <c r="D1983" s="1" t="s">
        <v>1835</v>
      </c>
      <c r="E1983" t="s">
        <v>90</v>
      </c>
      <c r="F1983" t="str">
        <f>VLOOKUP(E1983&amp;"*",state_latlong_lookup!$A$1:$D$56,2,FALSE)</f>
        <v>CA</v>
      </c>
      <c r="G1983" t="str">
        <f>VLOOKUP(E1983&amp;"*",state_latlong_lookup!$A$1:$D$56,1,FALSE)</f>
        <v>CALIFORNIA</v>
      </c>
      <c r="H1983" t="str">
        <f t="shared" si="61"/>
        <v>105_CA_48</v>
      </c>
      <c r="I1983">
        <f>IF(B1983=2012,IF(D1983="00",K1983,VLOOKUP(H1983,district_latlong_lookup!$A$1:$F$439,5,FALSE)),0)</f>
        <v>0</v>
      </c>
      <c r="J1983">
        <f>IF(B1983=2012,IF(D1983="00",L1983,VLOOKUP(H1983,district_latlong_lookup!$A$1:$F$439,6,FALSE)),0)</f>
        <v>0</v>
      </c>
      <c r="K1983">
        <f>VLOOKUP(E1983&amp;"*",state_latlong_lookup!$A$1:$D$56,3,FALSE)</f>
        <v>36.17</v>
      </c>
      <c r="L1983">
        <f>VLOOKUP(E1983&amp;"*",state_latlong_lookup!$A$1:$D$56,4,FALSE)</f>
        <v>-119.7462</v>
      </c>
      <c r="M1983">
        <v>200</v>
      </c>
      <c r="N1983" t="str">
        <f t="shared" si="60"/>
        <v>Republican</v>
      </c>
      <c r="O1983" t="s">
        <v>462</v>
      </c>
      <c r="P1983">
        <v>0.44500000000000001</v>
      </c>
      <c r="Q1983">
        <v>585500</v>
      </c>
    </row>
    <row r="1984" spans="1:18">
      <c r="A1984">
        <v>105</v>
      </c>
      <c r="B1984">
        <f>VLOOKUP(A1984,year_congress_lookup!$A$1:$B$10,2)</f>
        <v>1998</v>
      </c>
      <c r="C1984">
        <v>29508</v>
      </c>
      <c r="D1984" s="1" t="s">
        <v>1836</v>
      </c>
      <c r="E1984" t="s">
        <v>90</v>
      </c>
      <c r="F1984" t="str">
        <f>VLOOKUP(E1984&amp;"*",state_latlong_lookup!$A$1:$D$56,2,FALSE)</f>
        <v>CA</v>
      </c>
      <c r="G1984" t="str">
        <f>VLOOKUP(E1984&amp;"*",state_latlong_lookup!$A$1:$D$56,1,FALSE)</f>
        <v>CALIFORNIA</v>
      </c>
      <c r="H1984" t="str">
        <f t="shared" si="61"/>
        <v>105_CA_49</v>
      </c>
      <c r="I1984">
        <f>IF(B1984=2012,IF(D1984="00",K1984,VLOOKUP(H1984,district_latlong_lookup!$A$1:$F$439,5,FALSE)),0)</f>
        <v>0</v>
      </c>
      <c r="J1984">
        <f>IF(B1984=2012,IF(D1984="00",L1984,VLOOKUP(H1984,district_latlong_lookup!$A$1:$F$439,6,FALSE)),0)</f>
        <v>0</v>
      </c>
      <c r="K1984">
        <f>VLOOKUP(E1984&amp;"*",state_latlong_lookup!$A$1:$D$56,3,FALSE)</f>
        <v>36.17</v>
      </c>
      <c r="L1984">
        <f>VLOOKUP(E1984&amp;"*",state_latlong_lookup!$A$1:$D$56,4,FALSE)</f>
        <v>-119.7462</v>
      </c>
      <c r="M1984">
        <v>200</v>
      </c>
      <c r="N1984" t="str">
        <f t="shared" si="60"/>
        <v>Republican</v>
      </c>
      <c r="O1984" t="s">
        <v>601</v>
      </c>
      <c r="P1984">
        <v>0.61799999999999999</v>
      </c>
      <c r="Q1984">
        <v>813500</v>
      </c>
    </row>
    <row r="1985" spans="1:17">
      <c r="A1985">
        <v>105</v>
      </c>
      <c r="B1985">
        <f>VLOOKUP(A1985,year_congress_lookup!$A$1:$B$10,2)</f>
        <v>1998</v>
      </c>
      <c r="C1985">
        <v>29325</v>
      </c>
      <c r="D1985" s="1" t="s">
        <v>1837</v>
      </c>
      <c r="E1985" t="s">
        <v>90</v>
      </c>
      <c r="F1985" t="str">
        <f>VLOOKUP(E1985&amp;"*",state_latlong_lookup!$A$1:$D$56,2,FALSE)</f>
        <v>CA</v>
      </c>
      <c r="G1985" t="str">
        <f>VLOOKUP(E1985&amp;"*",state_latlong_lookup!$A$1:$D$56,1,FALSE)</f>
        <v>CALIFORNIA</v>
      </c>
      <c r="H1985" t="str">
        <f t="shared" si="61"/>
        <v>105_CA_50</v>
      </c>
      <c r="I1985">
        <f>IF(B1985=2012,IF(D1985="00",K1985,VLOOKUP(H1985,district_latlong_lookup!$A$1:$F$439,5,FALSE)),0)</f>
        <v>0</v>
      </c>
      <c r="J1985">
        <f>IF(B1985=2012,IF(D1985="00",L1985,VLOOKUP(H1985,district_latlong_lookup!$A$1:$F$439,6,FALSE)),0)</f>
        <v>0</v>
      </c>
      <c r="K1985">
        <f>VLOOKUP(E1985&amp;"*",state_latlong_lookup!$A$1:$D$56,3,FALSE)</f>
        <v>36.17</v>
      </c>
      <c r="L1985">
        <f>VLOOKUP(E1985&amp;"*",state_latlong_lookup!$A$1:$D$56,4,FALSE)</f>
        <v>-119.7462</v>
      </c>
      <c r="M1985">
        <v>100</v>
      </c>
      <c r="N1985" t="str">
        <f t="shared" si="60"/>
        <v>Democrat</v>
      </c>
      <c r="O1985" t="s">
        <v>464</v>
      </c>
      <c r="P1985">
        <v>-0.63800000000000001</v>
      </c>
      <c r="Q1985">
        <v>32000</v>
      </c>
    </row>
    <row r="1986" spans="1:17">
      <c r="A1986">
        <v>105</v>
      </c>
      <c r="B1986">
        <f>VLOOKUP(A1986,year_congress_lookup!$A$1:$B$10,2)</f>
        <v>1998</v>
      </c>
      <c r="C1986">
        <v>29107</v>
      </c>
      <c r="D1986" s="1" t="s">
        <v>1838</v>
      </c>
      <c r="E1986" t="s">
        <v>90</v>
      </c>
      <c r="F1986" t="str">
        <f>VLOOKUP(E1986&amp;"*",state_latlong_lookup!$A$1:$D$56,2,FALSE)</f>
        <v>CA</v>
      </c>
      <c r="G1986" t="str">
        <f>VLOOKUP(E1986&amp;"*",state_latlong_lookup!$A$1:$D$56,1,FALSE)</f>
        <v>CALIFORNIA</v>
      </c>
      <c r="H1986" t="str">
        <f t="shared" si="61"/>
        <v>105_CA_51</v>
      </c>
      <c r="I1986">
        <f>IF(B1986=2012,IF(D1986="00",K1986,VLOOKUP(H1986,district_latlong_lookup!$A$1:$F$439,5,FALSE)),0)</f>
        <v>0</v>
      </c>
      <c r="J1986">
        <f>IF(B1986=2012,IF(D1986="00",L1986,VLOOKUP(H1986,district_latlong_lookup!$A$1:$F$439,6,FALSE)),0)</f>
        <v>0</v>
      </c>
      <c r="K1986">
        <f>VLOOKUP(E1986&amp;"*",state_latlong_lookup!$A$1:$D$56,3,FALSE)</f>
        <v>36.17</v>
      </c>
      <c r="L1986">
        <f>VLOOKUP(E1986&amp;"*",state_latlong_lookup!$A$1:$D$56,4,FALSE)</f>
        <v>-119.7462</v>
      </c>
      <c r="M1986">
        <v>200</v>
      </c>
      <c r="N1986" t="str">
        <f t="shared" ref="N1986:N2049" si="62">IF(M1986=100,"Democrat",IF(M1986=200,"Republican",IF(M1986=328,"Independent")))</f>
        <v>Republican</v>
      </c>
      <c r="O1986" t="s">
        <v>465</v>
      </c>
      <c r="P1986">
        <v>0.46700000000000003</v>
      </c>
      <c r="Q1986">
        <v>381000</v>
      </c>
    </row>
    <row r="1987" spans="1:17">
      <c r="A1987">
        <v>105</v>
      </c>
      <c r="B1987">
        <f>VLOOKUP(A1987,year_congress_lookup!$A$1:$B$10,2)</f>
        <v>1998</v>
      </c>
      <c r="C1987">
        <v>14835</v>
      </c>
      <c r="D1987" s="1" t="s">
        <v>1839</v>
      </c>
      <c r="E1987" t="s">
        <v>90</v>
      </c>
      <c r="F1987" t="str">
        <f>VLOOKUP(E1987&amp;"*",state_latlong_lookup!$A$1:$D$56,2,FALSE)</f>
        <v>CA</v>
      </c>
      <c r="G1987" t="str">
        <f>VLOOKUP(E1987&amp;"*",state_latlong_lookup!$A$1:$D$56,1,FALSE)</f>
        <v>CALIFORNIA</v>
      </c>
      <c r="H1987" t="str">
        <f t="shared" ref="H1987:H2050" si="63">CONCATENATE(A1987,"_",F1987,"_",D1987)</f>
        <v>105_CA_52</v>
      </c>
      <c r="I1987">
        <f>IF(B1987=2012,IF(D1987="00",K1987,VLOOKUP(H1987,district_latlong_lookup!$A$1:$F$439,5,FALSE)),0)</f>
        <v>0</v>
      </c>
      <c r="J1987">
        <f>IF(B1987=2012,IF(D1987="00",L1987,VLOOKUP(H1987,district_latlong_lookup!$A$1:$F$439,6,FALSE)),0)</f>
        <v>0</v>
      </c>
      <c r="K1987">
        <f>VLOOKUP(E1987&amp;"*",state_latlong_lookup!$A$1:$D$56,3,FALSE)</f>
        <v>36.17</v>
      </c>
      <c r="L1987">
        <f>VLOOKUP(E1987&amp;"*",state_latlong_lookup!$A$1:$D$56,4,FALSE)</f>
        <v>-119.7462</v>
      </c>
      <c r="M1987">
        <v>200</v>
      </c>
      <c r="N1987" t="str">
        <f t="shared" si="62"/>
        <v>Republican</v>
      </c>
      <c r="O1987" t="s">
        <v>35</v>
      </c>
      <c r="P1987">
        <v>0.55200000000000005</v>
      </c>
      <c r="Q1987">
        <v>870000</v>
      </c>
    </row>
    <row r="1988" spans="1:17">
      <c r="A1988">
        <v>105</v>
      </c>
      <c r="B1988">
        <f>VLOOKUP(A1988,year_congress_lookup!$A$1:$B$10,2)</f>
        <v>1998</v>
      </c>
      <c r="C1988">
        <v>29710</v>
      </c>
      <c r="D1988" s="1" t="s">
        <v>1787</v>
      </c>
      <c r="E1988" t="s">
        <v>123</v>
      </c>
      <c r="F1988" t="str">
        <f>VLOOKUP(E1988&amp;"*",state_latlong_lookup!$A$1:$D$56,2,FALSE)</f>
        <v>CO</v>
      </c>
      <c r="G1988" t="str">
        <f>VLOOKUP(E1988&amp;"*",state_latlong_lookup!$A$1:$D$56,1,FALSE)</f>
        <v>COLORADO</v>
      </c>
      <c r="H1988" t="str">
        <f t="shared" si="63"/>
        <v>105_CO_01</v>
      </c>
      <c r="I1988">
        <f>IF(B1988=2012,IF(D1988="00",K1988,VLOOKUP(H1988,district_latlong_lookup!$A$1:$F$439,5,FALSE)),0)</f>
        <v>0</v>
      </c>
      <c r="J1988">
        <f>IF(B1988=2012,IF(D1988="00",L1988,VLOOKUP(H1988,district_latlong_lookup!$A$1:$F$439,6,FALSE)),0)</f>
        <v>0</v>
      </c>
      <c r="K1988">
        <f>VLOOKUP(E1988&amp;"*",state_latlong_lookup!$A$1:$D$56,3,FALSE)</f>
        <v>39.064599999999999</v>
      </c>
      <c r="L1988">
        <f>VLOOKUP(E1988&amp;"*",state_latlong_lookup!$A$1:$D$56,4,FALSE)</f>
        <v>-105.3272</v>
      </c>
      <c r="M1988">
        <v>100</v>
      </c>
      <c r="N1988" t="str">
        <f t="shared" si="62"/>
        <v>Democrat</v>
      </c>
      <c r="O1988" t="s">
        <v>838</v>
      </c>
      <c r="P1988">
        <v>-0.48099999999999998</v>
      </c>
      <c r="Q1988">
        <v>7877500</v>
      </c>
    </row>
    <row r="1989" spans="1:17">
      <c r="A1989">
        <v>105</v>
      </c>
      <c r="B1989">
        <f>VLOOKUP(A1989,year_congress_lookup!$A$1:$B$10,2)</f>
        <v>1998</v>
      </c>
      <c r="C1989">
        <v>15443</v>
      </c>
      <c r="D1989" s="1" t="s">
        <v>1788</v>
      </c>
      <c r="E1989" t="s">
        <v>123</v>
      </c>
      <c r="F1989" t="str">
        <f>VLOOKUP(E1989&amp;"*",state_latlong_lookup!$A$1:$D$56,2,FALSE)</f>
        <v>CO</v>
      </c>
      <c r="G1989" t="str">
        <f>VLOOKUP(E1989&amp;"*",state_latlong_lookup!$A$1:$D$56,1,FALSE)</f>
        <v>COLORADO</v>
      </c>
      <c r="H1989" t="str">
        <f t="shared" si="63"/>
        <v>105_CO_02</v>
      </c>
      <c r="I1989">
        <f>IF(B1989=2012,IF(D1989="00",K1989,VLOOKUP(H1989,district_latlong_lookup!$A$1:$F$439,5,FALSE)),0)</f>
        <v>0</v>
      </c>
      <c r="J1989">
        <f>IF(B1989=2012,IF(D1989="00",L1989,VLOOKUP(H1989,district_latlong_lookup!$A$1:$F$439,6,FALSE)),0)</f>
        <v>0</v>
      </c>
      <c r="K1989">
        <f>VLOOKUP(E1989&amp;"*",state_latlong_lookup!$A$1:$D$56,3,FALSE)</f>
        <v>39.064599999999999</v>
      </c>
      <c r="L1989">
        <f>VLOOKUP(E1989&amp;"*",state_latlong_lookup!$A$1:$D$56,4,FALSE)</f>
        <v>-105.3272</v>
      </c>
      <c r="M1989">
        <v>100</v>
      </c>
      <c r="N1989" t="str">
        <f t="shared" si="62"/>
        <v>Democrat</v>
      </c>
      <c r="O1989" t="s">
        <v>467</v>
      </c>
      <c r="P1989">
        <v>-0.42599999999999999</v>
      </c>
      <c r="Q1989">
        <v>1104000</v>
      </c>
    </row>
    <row r="1990" spans="1:17">
      <c r="A1990">
        <v>105</v>
      </c>
      <c r="B1990">
        <f>VLOOKUP(A1990,year_congress_lookup!$A$1:$B$10,2)</f>
        <v>1998</v>
      </c>
      <c r="C1990">
        <v>29326</v>
      </c>
      <c r="D1990" s="1" t="s">
        <v>1789</v>
      </c>
      <c r="E1990" t="s">
        <v>123</v>
      </c>
      <c r="F1990" t="str">
        <f>VLOOKUP(E1990&amp;"*",state_latlong_lookup!$A$1:$D$56,2,FALSE)</f>
        <v>CO</v>
      </c>
      <c r="G1990" t="str">
        <f>VLOOKUP(E1990&amp;"*",state_latlong_lookup!$A$1:$D$56,1,FALSE)</f>
        <v>COLORADO</v>
      </c>
      <c r="H1990" t="str">
        <f t="shared" si="63"/>
        <v>105_CO_03</v>
      </c>
      <c r="I1990">
        <f>IF(B1990=2012,IF(D1990="00",K1990,VLOOKUP(H1990,district_latlong_lookup!$A$1:$F$439,5,FALSE)),0)</f>
        <v>0</v>
      </c>
      <c r="J1990">
        <f>IF(B1990=2012,IF(D1990="00",L1990,VLOOKUP(H1990,district_latlong_lookup!$A$1:$F$439,6,FALSE)),0)</f>
        <v>0</v>
      </c>
      <c r="K1990">
        <f>VLOOKUP(E1990&amp;"*",state_latlong_lookup!$A$1:$D$56,3,FALSE)</f>
        <v>39.064599999999999</v>
      </c>
      <c r="L1990">
        <f>VLOOKUP(E1990&amp;"*",state_latlong_lookup!$A$1:$D$56,4,FALSE)</f>
        <v>-105.3272</v>
      </c>
      <c r="M1990">
        <v>200</v>
      </c>
      <c r="N1990" t="str">
        <f t="shared" si="62"/>
        <v>Republican</v>
      </c>
      <c r="O1990" t="s">
        <v>468</v>
      </c>
      <c r="P1990">
        <v>0.42299999999999999</v>
      </c>
      <c r="Q1990">
        <v>785000</v>
      </c>
    </row>
    <row r="1991" spans="1:17">
      <c r="A1991">
        <v>105</v>
      </c>
      <c r="B1991">
        <f>VLOOKUP(A1991,year_congress_lookup!$A$1:$B$10,2)</f>
        <v>1998</v>
      </c>
      <c r="C1991">
        <v>29711</v>
      </c>
      <c r="D1991" s="1" t="s">
        <v>1790</v>
      </c>
      <c r="E1991" t="s">
        <v>123</v>
      </c>
      <c r="F1991" t="str">
        <f>VLOOKUP(E1991&amp;"*",state_latlong_lookup!$A$1:$D$56,2,FALSE)</f>
        <v>CO</v>
      </c>
      <c r="G1991" t="str">
        <f>VLOOKUP(E1991&amp;"*",state_latlong_lookup!$A$1:$D$56,1,FALSE)</f>
        <v>COLORADO</v>
      </c>
      <c r="H1991" t="str">
        <f t="shared" si="63"/>
        <v>105_CO_04</v>
      </c>
      <c r="I1991">
        <f>IF(B1991=2012,IF(D1991="00",K1991,VLOOKUP(H1991,district_latlong_lookup!$A$1:$F$439,5,FALSE)),0)</f>
        <v>0</v>
      </c>
      <c r="J1991">
        <f>IF(B1991=2012,IF(D1991="00",L1991,VLOOKUP(H1991,district_latlong_lookup!$A$1:$F$439,6,FALSE)),0)</f>
        <v>0</v>
      </c>
      <c r="K1991">
        <f>VLOOKUP(E1991&amp;"*",state_latlong_lookup!$A$1:$D$56,3,FALSE)</f>
        <v>39.064599999999999</v>
      </c>
      <c r="L1991">
        <f>VLOOKUP(E1991&amp;"*",state_latlong_lookup!$A$1:$D$56,4,FALSE)</f>
        <v>-105.3272</v>
      </c>
      <c r="M1991">
        <v>200</v>
      </c>
      <c r="N1991" t="str">
        <f t="shared" si="62"/>
        <v>Republican</v>
      </c>
      <c r="O1991" t="s">
        <v>839</v>
      </c>
      <c r="P1991">
        <v>0.87</v>
      </c>
      <c r="Q1991">
        <v>1127500</v>
      </c>
    </row>
    <row r="1992" spans="1:17">
      <c r="A1992">
        <v>105</v>
      </c>
      <c r="B1992">
        <f>VLOOKUP(A1992,year_congress_lookup!$A$1:$B$10,2)</f>
        <v>1998</v>
      </c>
      <c r="C1992">
        <v>15419</v>
      </c>
      <c r="D1992" s="1" t="s">
        <v>1791</v>
      </c>
      <c r="E1992" t="s">
        <v>123</v>
      </c>
      <c r="F1992" t="str">
        <f>VLOOKUP(E1992&amp;"*",state_latlong_lookup!$A$1:$D$56,2,FALSE)</f>
        <v>CO</v>
      </c>
      <c r="G1992" t="str">
        <f>VLOOKUP(E1992&amp;"*",state_latlong_lookup!$A$1:$D$56,1,FALSE)</f>
        <v>COLORADO</v>
      </c>
      <c r="H1992" t="str">
        <f t="shared" si="63"/>
        <v>105_CO_05</v>
      </c>
      <c r="I1992">
        <f>IF(B1992=2012,IF(D1992="00",K1992,VLOOKUP(H1992,district_latlong_lookup!$A$1:$F$439,5,FALSE)),0)</f>
        <v>0</v>
      </c>
      <c r="J1992">
        <f>IF(B1992=2012,IF(D1992="00",L1992,VLOOKUP(H1992,district_latlong_lookup!$A$1:$F$439,6,FALSE)),0)</f>
        <v>0</v>
      </c>
      <c r="K1992">
        <f>VLOOKUP(E1992&amp;"*",state_latlong_lookup!$A$1:$D$56,3,FALSE)</f>
        <v>39.064599999999999</v>
      </c>
      <c r="L1992">
        <f>VLOOKUP(E1992&amp;"*",state_latlong_lookup!$A$1:$D$56,4,FALSE)</f>
        <v>-105.3272</v>
      </c>
      <c r="M1992">
        <v>200</v>
      </c>
      <c r="N1992" t="str">
        <f t="shared" si="62"/>
        <v>Republican</v>
      </c>
      <c r="O1992" t="s">
        <v>469</v>
      </c>
      <c r="P1992">
        <v>0.67</v>
      </c>
      <c r="Q1992">
        <v>1208500</v>
      </c>
    </row>
    <row r="1993" spans="1:17">
      <c r="A1993">
        <v>105</v>
      </c>
      <c r="B1993">
        <f>VLOOKUP(A1993,year_congress_lookup!$A$1:$B$10,2)</f>
        <v>1998</v>
      </c>
      <c r="C1993">
        <v>15058</v>
      </c>
      <c r="D1993" s="1" t="s">
        <v>1792</v>
      </c>
      <c r="E1993" t="s">
        <v>123</v>
      </c>
      <c r="F1993" t="str">
        <f>VLOOKUP(E1993&amp;"*",state_latlong_lookup!$A$1:$D$56,2,FALSE)</f>
        <v>CO</v>
      </c>
      <c r="G1993" t="str">
        <f>VLOOKUP(E1993&amp;"*",state_latlong_lookup!$A$1:$D$56,1,FALSE)</f>
        <v>COLORADO</v>
      </c>
      <c r="H1993" t="str">
        <f t="shared" si="63"/>
        <v>105_CO_06</v>
      </c>
      <c r="I1993">
        <f>IF(B1993=2012,IF(D1993="00",K1993,VLOOKUP(H1993,district_latlong_lookup!$A$1:$F$439,5,FALSE)),0)</f>
        <v>0</v>
      </c>
      <c r="J1993">
        <f>IF(B1993=2012,IF(D1993="00",L1993,VLOOKUP(H1993,district_latlong_lookup!$A$1:$F$439,6,FALSE)),0)</f>
        <v>0</v>
      </c>
      <c r="K1993">
        <f>VLOOKUP(E1993&amp;"*",state_latlong_lookup!$A$1:$D$56,3,FALSE)</f>
        <v>39.064599999999999</v>
      </c>
      <c r="L1993">
        <f>VLOOKUP(E1993&amp;"*",state_latlong_lookup!$A$1:$D$56,4,FALSE)</f>
        <v>-105.3272</v>
      </c>
      <c r="M1993">
        <v>200</v>
      </c>
      <c r="N1993" t="str">
        <f t="shared" si="62"/>
        <v>Republican</v>
      </c>
      <c r="O1993" t="s">
        <v>840</v>
      </c>
      <c r="P1993">
        <v>0.53200000000000003</v>
      </c>
      <c r="Q1993">
        <v>1170000</v>
      </c>
    </row>
    <row r="1994" spans="1:17">
      <c r="A1994">
        <v>105</v>
      </c>
      <c r="B1994">
        <f>VLOOKUP(A1994,year_congress_lookup!$A$1:$B$10,2)</f>
        <v>1998</v>
      </c>
      <c r="C1994">
        <v>14877</v>
      </c>
      <c r="D1994" s="1" t="s">
        <v>1787</v>
      </c>
      <c r="E1994" t="s">
        <v>0</v>
      </c>
      <c r="F1994" t="str">
        <f>VLOOKUP(E1994&amp;"*",state_latlong_lookup!$A$1:$D$56,2,FALSE)</f>
        <v>CT</v>
      </c>
      <c r="G1994" t="str">
        <f>VLOOKUP(E1994&amp;"*",state_latlong_lookup!$A$1:$D$56,1,FALSE)</f>
        <v>CONNECTICUT</v>
      </c>
      <c r="H1994" t="str">
        <f t="shared" si="63"/>
        <v>105_CT_01</v>
      </c>
      <c r="I1994">
        <f>IF(B1994=2012,IF(D1994="00",K1994,VLOOKUP(H1994,district_latlong_lookup!$A$1:$F$439,5,FALSE)),0)</f>
        <v>0</v>
      </c>
      <c r="J1994">
        <f>IF(B1994=2012,IF(D1994="00",L1994,VLOOKUP(H1994,district_latlong_lookup!$A$1:$F$439,6,FALSE)),0)</f>
        <v>0</v>
      </c>
      <c r="K1994">
        <f>VLOOKUP(E1994&amp;"*",state_latlong_lookup!$A$1:$D$56,3,FALSE)</f>
        <v>41.583399999999997</v>
      </c>
      <c r="L1994">
        <f>VLOOKUP(E1994&amp;"*",state_latlong_lookup!$A$1:$D$56,4,FALSE)</f>
        <v>-72.762200000000007</v>
      </c>
      <c r="M1994">
        <v>100</v>
      </c>
      <c r="N1994" t="str">
        <f t="shared" si="62"/>
        <v>Democrat</v>
      </c>
      <c r="O1994" t="s">
        <v>471</v>
      </c>
      <c r="P1994">
        <v>-0.34</v>
      </c>
      <c r="Q1994">
        <v>1053000</v>
      </c>
    </row>
    <row r="1995" spans="1:17">
      <c r="A1995">
        <v>105</v>
      </c>
      <c r="B1995">
        <f>VLOOKUP(A1995,year_congress_lookup!$A$1:$B$10,2)</f>
        <v>1998</v>
      </c>
      <c r="C1995">
        <v>14825</v>
      </c>
      <c r="D1995" s="1" t="s">
        <v>1788</v>
      </c>
      <c r="E1995" t="s">
        <v>0</v>
      </c>
      <c r="F1995" t="str">
        <f>VLOOKUP(E1995&amp;"*",state_latlong_lookup!$A$1:$D$56,2,FALSE)</f>
        <v>CT</v>
      </c>
      <c r="G1995" t="str">
        <f>VLOOKUP(E1995&amp;"*",state_latlong_lookup!$A$1:$D$56,1,FALSE)</f>
        <v>CONNECTICUT</v>
      </c>
      <c r="H1995" t="str">
        <f t="shared" si="63"/>
        <v>105_CT_02</v>
      </c>
      <c r="I1995">
        <f>IF(B1995=2012,IF(D1995="00",K1995,VLOOKUP(H1995,district_latlong_lookup!$A$1:$F$439,5,FALSE)),0)</f>
        <v>0</v>
      </c>
      <c r="J1995">
        <f>IF(B1995=2012,IF(D1995="00",L1995,VLOOKUP(H1995,district_latlong_lookup!$A$1:$F$439,6,FALSE)),0)</f>
        <v>0</v>
      </c>
      <c r="K1995">
        <f>VLOOKUP(E1995&amp;"*",state_latlong_lookup!$A$1:$D$56,3,FALSE)</f>
        <v>41.583399999999997</v>
      </c>
      <c r="L1995">
        <f>VLOOKUP(E1995&amp;"*",state_latlong_lookup!$A$1:$D$56,4,FALSE)</f>
        <v>-72.762200000000007</v>
      </c>
      <c r="M1995">
        <v>100</v>
      </c>
      <c r="N1995" t="str">
        <f t="shared" si="62"/>
        <v>Democrat</v>
      </c>
      <c r="O1995" t="s">
        <v>472</v>
      </c>
      <c r="P1995">
        <v>-0.44900000000000001</v>
      </c>
      <c r="Q1995">
        <v>10000</v>
      </c>
    </row>
    <row r="1996" spans="1:17">
      <c r="A1996">
        <v>105</v>
      </c>
      <c r="B1996">
        <f>VLOOKUP(A1996,year_congress_lookup!$A$1:$B$10,2)</f>
        <v>1998</v>
      </c>
      <c r="C1996">
        <v>29109</v>
      </c>
      <c r="D1996" s="1" t="s">
        <v>1789</v>
      </c>
      <c r="E1996" t="s">
        <v>0</v>
      </c>
      <c r="F1996" t="str">
        <f>VLOOKUP(E1996&amp;"*",state_latlong_lookup!$A$1:$D$56,2,FALSE)</f>
        <v>CT</v>
      </c>
      <c r="G1996" t="str">
        <f>VLOOKUP(E1996&amp;"*",state_latlong_lookup!$A$1:$D$56,1,FALSE)</f>
        <v>CONNECTICUT</v>
      </c>
      <c r="H1996" t="str">
        <f t="shared" si="63"/>
        <v>105_CT_03</v>
      </c>
      <c r="I1996">
        <f>IF(B1996=2012,IF(D1996="00",K1996,VLOOKUP(H1996,district_latlong_lookup!$A$1:$F$439,5,FALSE)),0)</f>
        <v>0</v>
      </c>
      <c r="J1996">
        <f>IF(B1996=2012,IF(D1996="00",L1996,VLOOKUP(H1996,district_latlong_lookup!$A$1:$F$439,6,FALSE)),0)</f>
        <v>0</v>
      </c>
      <c r="K1996">
        <f>VLOOKUP(E1996&amp;"*",state_latlong_lookup!$A$1:$D$56,3,FALSE)</f>
        <v>41.583399999999997</v>
      </c>
      <c r="L1996">
        <f>VLOOKUP(E1996&amp;"*",state_latlong_lookup!$A$1:$D$56,4,FALSE)</f>
        <v>-72.762200000000007</v>
      </c>
      <c r="M1996">
        <v>100</v>
      </c>
      <c r="N1996" t="str">
        <f t="shared" si="62"/>
        <v>Democrat</v>
      </c>
      <c r="O1996" t="s">
        <v>473</v>
      </c>
      <c r="P1996">
        <v>-0.40400000000000003</v>
      </c>
      <c r="Q1996">
        <v>354500</v>
      </c>
    </row>
    <row r="1997" spans="1:17">
      <c r="A1997">
        <v>105</v>
      </c>
      <c r="B1997">
        <f>VLOOKUP(A1997,year_congress_lookup!$A$1:$B$10,2)</f>
        <v>1998</v>
      </c>
      <c r="C1997">
        <v>15449</v>
      </c>
      <c r="D1997" s="1" t="s">
        <v>1790</v>
      </c>
      <c r="E1997" t="s">
        <v>0</v>
      </c>
      <c r="F1997" t="str">
        <f>VLOOKUP(E1997&amp;"*",state_latlong_lookup!$A$1:$D$56,2,FALSE)</f>
        <v>CT</v>
      </c>
      <c r="G1997" t="str">
        <f>VLOOKUP(E1997&amp;"*",state_latlong_lookup!$A$1:$D$56,1,FALSE)</f>
        <v>CONNECTICUT</v>
      </c>
      <c r="H1997" t="str">
        <f t="shared" si="63"/>
        <v>105_CT_04</v>
      </c>
      <c r="I1997">
        <f>IF(B1997=2012,IF(D1997="00",K1997,VLOOKUP(H1997,district_latlong_lookup!$A$1:$F$439,5,FALSE)),0)</f>
        <v>0</v>
      </c>
      <c r="J1997">
        <f>IF(B1997=2012,IF(D1997="00",L1997,VLOOKUP(H1997,district_latlong_lookup!$A$1:$F$439,6,FALSE)),0)</f>
        <v>0</v>
      </c>
      <c r="K1997">
        <f>VLOOKUP(E1997&amp;"*",state_latlong_lookup!$A$1:$D$56,3,FALSE)</f>
        <v>41.583399999999997</v>
      </c>
      <c r="L1997">
        <f>VLOOKUP(E1997&amp;"*",state_latlong_lookup!$A$1:$D$56,4,FALSE)</f>
        <v>-72.762200000000007</v>
      </c>
      <c r="M1997">
        <v>200</v>
      </c>
      <c r="N1997" t="str">
        <f t="shared" si="62"/>
        <v>Republican</v>
      </c>
      <c r="O1997" t="s">
        <v>474</v>
      </c>
      <c r="P1997">
        <v>0.22900000000000001</v>
      </c>
      <c r="Q1997">
        <v>561000</v>
      </c>
    </row>
    <row r="1998" spans="1:17">
      <c r="A1998">
        <v>105</v>
      </c>
      <c r="B1998">
        <f>VLOOKUP(A1998,year_congress_lookup!$A$1:$B$10,2)</f>
        <v>1998</v>
      </c>
      <c r="C1998">
        <v>29712</v>
      </c>
      <c r="D1998" s="1" t="s">
        <v>1791</v>
      </c>
      <c r="E1998" t="s">
        <v>0</v>
      </c>
      <c r="F1998" t="str">
        <f>VLOOKUP(E1998&amp;"*",state_latlong_lookup!$A$1:$D$56,2,FALSE)</f>
        <v>CT</v>
      </c>
      <c r="G1998" t="str">
        <f>VLOOKUP(E1998&amp;"*",state_latlong_lookup!$A$1:$D$56,1,FALSE)</f>
        <v>CONNECTICUT</v>
      </c>
      <c r="H1998" t="str">
        <f t="shared" si="63"/>
        <v>105_CT_05</v>
      </c>
      <c r="I1998">
        <f>IF(B1998=2012,IF(D1998="00",K1998,VLOOKUP(H1998,district_latlong_lookup!$A$1:$F$439,5,FALSE)),0)</f>
        <v>0</v>
      </c>
      <c r="J1998">
        <f>IF(B1998=2012,IF(D1998="00",L1998,VLOOKUP(H1998,district_latlong_lookup!$A$1:$F$439,6,FALSE)),0)</f>
        <v>0</v>
      </c>
      <c r="K1998">
        <f>VLOOKUP(E1998&amp;"*",state_latlong_lookup!$A$1:$D$56,3,FALSE)</f>
        <v>41.583399999999997</v>
      </c>
      <c r="L1998">
        <f>VLOOKUP(E1998&amp;"*",state_latlong_lookup!$A$1:$D$56,4,FALSE)</f>
        <v>-72.762200000000007</v>
      </c>
      <c r="M1998">
        <v>100</v>
      </c>
      <c r="N1998" t="str">
        <f t="shared" si="62"/>
        <v>Democrat</v>
      </c>
      <c r="O1998" t="s">
        <v>166</v>
      </c>
      <c r="P1998">
        <v>-0.22600000000000001</v>
      </c>
      <c r="Q1998">
        <v>199500</v>
      </c>
    </row>
    <row r="1999" spans="1:17">
      <c r="A1999">
        <v>105</v>
      </c>
      <c r="B1999">
        <f>VLOOKUP(A1999,year_congress_lookup!$A$1:$B$10,2)</f>
        <v>1998</v>
      </c>
      <c r="C1999">
        <v>15028</v>
      </c>
      <c r="D1999" s="1" t="s">
        <v>1792</v>
      </c>
      <c r="E1999" t="s">
        <v>0</v>
      </c>
      <c r="F1999" t="str">
        <f>VLOOKUP(E1999&amp;"*",state_latlong_lookup!$A$1:$D$56,2,FALSE)</f>
        <v>CT</v>
      </c>
      <c r="G1999" t="str">
        <f>VLOOKUP(E1999&amp;"*",state_latlong_lookup!$A$1:$D$56,1,FALSE)</f>
        <v>CONNECTICUT</v>
      </c>
      <c r="H1999" t="str">
        <f t="shared" si="63"/>
        <v>105_CT_06</v>
      </c>
      <c r="I1999">
        <f>IF(B1999=2012,IF(D1999="00",K1999,VLOOKUP(H1999,district_latlong_lookup!$A$1:$F$439,5,FALSE)),0)</f>
        <v>0</v>
      </c>
      <c r="J1999">
        <f>IF(B1999=2012,IF(D1999="00",L1999,VLOOKUP(H1999,district_latlong_lookup!$A$1:$F$439,6,FALSE)),0)</f>
        <v>0</v>
      </c>
      <c r="K1999">
        <f>VLOOKUP(E1999&amp;"*",state_latlong_lookup!$A$1:$D$56,3,FALSE)</f>
        <v>41.583399999999997</v>
      </c>
      <c r="L1999">
        <f>VLOOKUP(E1999&amp;"*",state_latlong_lookup!$A$1:$D$56,4,FALSE)</f>
        <v>-72.762200000000007</v>
      </c>
      <c r="M1999">
        <v>200</v>
      </c>
      <c r="N1999" t="str">
        <f t="shared" si="62"/>
        <v>Republican</v>
      </c>
      <c r="O1999" t="s">
        <v>476</v>
      </c>
      <c r="P1999">
        <v>0.182</v>
      </c>
      <c r="Q1999">
        <v>10000</v>
      </c>
    </row>
    <row r="2000" spans="1:17">
      <c r="A2000">
        <v>105</v>
      </c>
      <c r="B2000">
        <f>VLOOKUP(A2000,year_congress_lookup!$A$1:$B$10,2)</f>
        <v>1998</v>
      </c>
      <c r="C2000">
        <v>29327</v>
      </c>
      <c r="D2000" s="1" t="s">
        <v>1787</v>
      </c>
      <c r="E2000" t="s">
        <v>3</v>
      </c>
      <c r="F2000" t="str">
        <f>VLOOKUP(E2000&amp;"*",state_latlong_lookup!$A$1:$D$56,2,FALSE)</f>
        <v>DE</v>
      </c>
      <c r="G2000" t="str">
        <f>VLOOKUP(E2000&amp;"*",state_latlong_lookup!$A$1:$D$56,1,FALSE)</f>
        <v>DELAWARE</v>
      </c>
      <c r="H2000" t="str">
        <f t="shared" si="63"/>
        <v>105_DE_01</v>
      </c>
      <c r="I2000">
        <f>IF(B2000=2012,IF(D2000="00",K2000,VLOOKUP(H2000,district_latlong_lookup!$A$1:$F$439,5,FALSE)),0)</f>
        <v>0</v>
      </c>
      <c r="J2000">
        <f>IF(B2000=2012,IF(D2000="00",L2000,VLOOKUP(H2000,district_latlong_lookup!$A$1:$F$439,6,FALSE)),0)</f>
        <v>0</v>
      </c>
      <c r="K2000">
        <f>VLOOKUP(E2000&amp;"*",state_latlong_lookup!$A$1:$D$56,3,FALSE)</f>
        <v>39.349800000000002</v>
      </c>
      <c r="L2000">
        <f>VLOOKUP(E2000&amp;"*",state_latlong_lookup!$A$1:$D$56,4,FALSE)</f>
        <v>-75.514799999999994</v>
      </c>
      <c r="M2000">
        <v>200</v>
      </c>
      <c r="N2000" t="str">
        <f t="shared" si="62"/>
        <v>Republican</v>
      </c>
      <c r="O2000" t="s">
        <v>477</v>
      </c>
      <c r="P2000">
        <v>0.34100000000000003</v>
      </c>
      <c r="Q2000">
        <v>10000</v>
      </c>
    </row>
    <row r="2001" spans="1:17">
      <c r="A2001">
        <v>105</v>
      </c>
      <c r="B2001">
        <f>VLOOKUP(A2001,year_congress_lookup!$A$1:$B$10,2)</f>
        <v>1998</v>
      </c>
      <c r="C2001">
        <v>39508</v>
      </c>
      <c r="D2001" s="1" t="s">
        <v>1787</v>
      </c>
      <c r="E2001" t="s">
        <v>81</v>
      </c>
      <c r="F2001" t="str">
        <f>VLOOKUP(E2001&amp;"*",state_latlong_lookup!$A$1:$D$56,2,FALSE)</f>
        <v>FL</v>
      </c>
      <c r="G2001" t="str">
        <f>VLOOKUP(E2001&amp;"*",state_latlong_lookup!$A$1:$D$56,1,FALSE)</f>
        <v>FLORIDA</v>
      </c>
      <c r="H2001" t="str">
        <f t="shared" si="63"/>
        <v>105_FL_01</v>
      </c>
      <c r="I2001">
        <f>IF(B2001=2012,IF(D2001="00",K2001,VLOOKUP(H2001,district_latlong_lookup!$A$1:$F$439,5,FALSE)),0)</f>
        <v>0</v>
      </c>
      <c r="J2001">
        <f>IF(B2001=2012,IF(D2001="00",L2001,VLOOKUP(H2001,district_latlong_lookup!$A$1:$F$439,6,FALSE)),0)</f>
        <v>0</v>
      </c>
      <c r="K2001">
        <f>VLOOKUP(E2001&amp;"*",state_latlong_lookup!$A$1:$D$56,3,FALSE)</f>
        <v>27.833300000000001</v>
      </c>
      <c r="L2001">
        <f>VLOOKUP(E2001&amp;"*",state_latlong_lookup!$A$1:$D$56,4,FALSE)</f>
        <v>-81.716999999999999</v>
      </c>
      <c r="M2001">
        <v>200</v>
      </c>
      <c r="N2001" t="str">
        <f t="shared" si="62"/>
        <v>Republican</v>
      </c>
      <c r="O2001" t="s">
        <v>776</v>
      </c>
      <c r="P2001">
        <v>0.81</v>
      </c>
      <c r="Q2001">
        <v>496000</v>
      </c>
    </row>
    <row r="2002" spans="1:17">
      <c r="A2002">
        <v>105</v>
      </c>
      <c r="B2002">
        <f>VLOOKUP(A2002,year_congress_lookup!$A$1:$B$10,2)</f>
        <v>1998</v>
      </c>
      <c r="C2002">
        <v>29713</v>
      </c>
      <c r="D2002" s="1" t="s">
        <v>1788</v>
      </c>
      <c r="E2002" t="s">
        <v>81</v>
      </c>
      <c r="F2002" t="str">
        <f>VLOOKUP(E2002&amp;"*",state_latlong_lookup!$A$1:$D$56,2,FALSE)</f>
        <v>FL</v>
      </c>
      <c r="G2002" t="str">
        <f>VLOOKUP(E2002&amp;"*",state_latlong_lookup!$A$1:$D$56,1,FALSE)</f>
        <v>FLORIDA</v>
      </c>
      <c r="H2002" t="str">
        <f t="shared" si="63"/>
        <v>105_FL_02</v>
      </c>
      <c r="I2002">
        <f>IF(B2002=2012,IF(D2002="00",K2002,VLOOKUP(H2002,district_latlong_lookup!$A$1:$F$439,5,FALSE)),0)</f>
        <v>0</v>
      </c>
      <c r="J2002">
        <f>IF(B2002=2012,IF(D2002="00",L2002,VLOOKUP(H2002,district_latlong_lookup!$A$1:$F$439,6,FALSE)),0)</f>
        <v>0</v>
      </c>
      <c r="K2002">
        <f>VLOOKUP(E2002&amp;"*",state_latlong_lookup!$A$1:$D$56,3,FALSE)</f>
        <v>27.833300000000001</v>
      </c>
      <c r="L2002">
        <f>VLOOKUP(E2002&amp;"*",state_latlong_lookup!$A$1:$D$56,4,FALSE)</f>
        <v>-81.716999999999999</v>
      </c>
      <c r="M2002">
        <v>100</v>
      </c>
      <c r="N2002" t="str">
        <f t="shared" si="62"/>
        <v>Democrat</v>
      </c>
      <c r="O2002" t="s">
        <v>841</v>
      </c>
      <c r="P2002">
        <v>-0.16300000000000001</v>
      </c>
      <c r="Q2002">
        <v>359000</v>
      </c>
    </row>
    <row r="2003" spans="1:17">
      <c r="A2003">
        <v>105</v>
      </c>
      <c r="B2003">
        <f>VLOOKUP(A2003,year_congress_lookup!$A$1:$B$10,2)</f>
        <v>1998</v>
      </c>
      <c r="C2003">
        <v>29328</v>
      </c>
      <c r="D2003" s="1" t="s">
        <v>1789</v>
      </c>
      <c r="E2003" t="s">
        <v>81</v>
      </c>
      <c r="F2003" t="str">
        <f>VLOOKUP(E2003&amp;"*",state_latlong_lookup!$A$1:$D$56,2,FALSE)</f>
        <v>FL</v>
      </c>
      <c r="G2003" t="str">
        <f>VLOOKUP(E2003&amp;"*",state_latlong_lookup!$A$1:$D$56,1,FALSE)</f>
        <v>FLORIDA</v>
      </c>
      <c r="H2003" t="str">
        <f t="shared" si="63"/>
        <v>105_FL_03</v>
      </c>
      <c r="I2003">
        <f>IF(B2003=2012,IF(D2003="00",K2003,VLOOKUP(H2003,district_latlong_lookup!$A$1:$F$439,5,FALSE)),0)</f>
        <v>0</v>
      </c>
      <c r="J2003">
        <f>IF(B2003=2012,IF(D2003="00",L2003,VLOOKUP(H2003,district_latlong_lookup!$A$1:$F$439,6,FALSE)),0)</f>
        <v>0</v>
      </c>
      <c r="K2003">
        <f>VLOOKUP(E2003&amp;"*",state_latlong_lookup!$A$1:$D$56,3,FALSE)</f>
        <v>27.833300000000001</v>
      </c>
      <c r="L2003">
        <f>VLOOKUP(E2003&amp;"*",state_latlong_lookup!$A$1:$D$56,4,FALSE)</f>
        <v>-81.716999999999999</v>
      </c>
      <c r="M2003">
        <v>100</v>
      </c>
      <c r="N2003" t="str">
        <f t="shared" si="62"/>
        <v>Democrat</v>
      </c>
      <c r="O2003" t="s">
        <v>480</v>
      </c>
      <c r="P2003">
        <v>-0.42699999999999999</v>
      </c>
      <c r="Q2003">
        <v>549000</v>
      </c>
    </row>
    <row r="2004" spans="1:17">
      <c r="A2004">
        <v>105</v>
      </c>
      <c r="B2004">
        <f>VLOOKUP(A2004,year_congress_lookup!$A$1:$B$10,2)</f>
        <v>1998</v>
      </c>
      <c r="C2004">
        <v>29329</v>
      </c>
      <c r="D2004" s="1" t="s">
        <v>1790</v>
      </c>
      <c r="E2004" t="s">
        <v>81</v>
      </c>
      <c r="F2004" t="str">
        <f>VLOOKUP(E2004&amp;"*",state_latlong_lookup!$A$1:$D$56,2,FALSE)</f>
        <v>FL</v>
      </c>
      <c r="G2004" t="str">
        <f>VLOOKUP(E2004&amp;"*",state_latlong_lookup!$A$1:$D$56,1,FALSE)</f>
        <v>FLORIDA</v>
      </c>
      <c r="H2004" t="str">
        <f t="shared" si="63"/>
        <v>105_FL_04</v>
      </c>
      <c r="I2004">
        <f>IF(B2004=2012,IF(D2004="00",K2004,VLOOKUP(H2004,district_latlong_lookup!$A$1:$F$439,5,FALSE)),0)</f>
        <v>0</v>
      </c>
      <c r="J2004">
        <f>IF(B2004=2012,IF(D2004="00",L2004,VLOOKUP(H2004,district_latlong_lookup!$A$1:$F$439,6,FALSE)),0)</f>
        <v>0</v>
      </c>
      <c r="K2004">
        <f>VLOOKUP(E2004&amp;"*",state_latlong_lookup!$A$1:$D$56,3,FALSE)</f>
        <v>27.833300000000001</v>
      </c>
      <c r="L2004">
        <f>VLOOKUP(E2004&amp;"*",state_latlong_lookup!$A$1:$D$56,4,FALSE)</f>
        <v>-81.716999999999999</v>
      </c>
      <c r="M2004">
        <v>200</v>
      </c>
      <c r="N2004" t="str">
        <f t="shared" si="62"/>
        <v>Republican</v>
      </c>
      <c r="O2004" t="s">
        <v>120</v>
      </c>
      <c r="P2004">
        <v>0.39600000000000002</v>
      </c>
      <c r="Q2004">
        <v>812000</v>
      </c>
    </row>
    <row r="2005" spans="1:17">
      <c r="A2005">
        <v>105</v>
      </c>
      <c r="B2005">
        <f>VLOOKUP(A2005,year_congress_lookup!$A$1:$B$10,2)</f>
        <v>1998</v>
      </c>
      <c r="C2005">
        <v>29330</v>
      </c>
      <c r="D2005" s="1" t="s">
        <v>1791</v>
      </c>
      <c r="E2005" t="s">
        <v>81</v>
      </c>
      <c r="F2005" t="str">
        <f>VLOOKUP(E2005&amp;"*",state_latlong_lookup!$A$1:$D$56,2,FALSE)</f>
        <v>FL</v>
      </c>
      <c r="G2005" t="str">
        <f>VLOOKUP(E2005&amp;"*",state_latlong_lookup!$A$1:$D$56,1,FALSE)</f>
        <v>FLORIDA</v>
      </c>
      <c r="H2005" t="str">
        <f t="shared" si="63"/>
        <v>105_FL_05</v>
      </c>
      <c r="I2005">
        <f>IF(B2005=2012,IF(D2005="00",K2005,VLOOKUP(H2005,district_latlong_lookup!$A$1:$F$439,5,FALSE)),0)</f>
        <v>0</v>
      </c>
      <c r="J2005">
        <f>IF(B2005=2012,IF(D2005="00",L2005,VLOOKUP(H2005,district_latlong_lookup!$A$1:$F$439,6,FALSE)),0)</f>
        <v>0</v>
      </c>
      <c r="K2005">
        <f>VLOOKUP(E2005&amp;"*",state_latlong_lookup!$A$1:$D$56,3,FALSE)</f>
        <v>27.833300000000001</v>
      </c>
      <c r="L2005">
        <f>VLOOKUP(E2005&amp;"*",state_latlong_lookup!$A$1:$D$56,4,FALSE)</f>
        <v>-81.716999999999999</v>
      </c>
      <c r="M2005">
        <v>100</v>
      </c>
      <c r="N2005" t="str">
        <f t="shared" si="62"/>
        <v>Democrat</v>
      </c>
      <c r="O2005" t="s">
        <v>481</v>
      </c>
      <c r="P2005">
        <v>-0.30299999999999999</v>
      </c>
      <c r="Q2005">
        <v>820000</v>
      </c>
    </row>
    <row r="2006" spans="1:17">
      <c r="A2006">
        <v>105</v>
      </c>
      <c r="B2006">
        <f>VLOOKUP(A2006,year_congress_lookup!$A$1:$B$10,2)</f>
        <v>1998</v>
      </c>
      <c r="C2006">
        <v>15627</v>
      </c>
      <c r="D2006" s="1" t="s">
        <v>1792</v>
      </c>
      <c r="E2006" t="s">
        <v>81</v>
      </c>
      <c r="F2006" t="str">
        <f>VLOOKUP(E2006&amp;"*",state_latlong_lookup!$A$1:$D$56,2,FALSE)</f>
        <v>FL</v>
      </c>
      <c r="G2006" t="str">
        <f>VLOOKUP(E2006&amp;"*",state_latlong_lookup!$A$1:$D$56,1,FALSE)</f>
        <v>FLORIDA</v>
      </c>
      <c r="H2006" t="str">
        <f t="shared" si="63"/>
        <v>105_FL_06</v>
      </c>
      <c r="I2006">
        <f>IF(B2006=2012,IF(D2006="00",K2006,VLOOKUP(H2006,district_latlong_lookup!$A$1:$F$439,5,FALSE)),0)</f>
        <v>0</v>
      </c>
      <c r="J2006">
        <f>IF(B2006=2012,IF(D2006="00",L2006,VLOOKUP(H2006,district_latlong_lookup!$A$1:$F$439,6,FALSE)),0)</f>
        <v>0</v>
      </c>
      <c r="K2006">
        <f>VLOOKUP(E2006&amp;"*",state_latlong_lookup!$A$1:$D$56,3,FALSE)</f>
        <v>27.833300000000001</v>
      </c>
      <c r="L2006">
        <f>VLOOKUP(E2006&amp;"*",state_latlong_lookup!$A$1:$D$56,4,FALSE)</f>
        <v>-81.716999999999999</v>
      </c>
      <c r="M2006">
        <v>200</v>
      </c>
      <c r="N2006" t="str">
        <f t="shared" si="62"/>
        <v>Republican</v>
      </c>
      <c r="O2006" t="s">
        <v>482</v>
      </c>
      <c r="P2006">
        <v>0.63700000000000001</v>
      </c>
      <c r="Q2006">
        <v>716000</v>
      </c>
    </row>
    <row r="2007" spans="1:17">
      <c r="A2007">
        <v>105</v>
      </c>
      <c r="B2007">
        <f>VLOOKUP(A2007,year_congress_lookup!$A$1:$B$10,2)</f>
        <v>1998</v>
      </c>
      <c r="C2007">
        <v>29331</v>
      </c>
      <c r="D2007" s="1" t="s">
        <v>1793</v>
      </c>
      <c r="E2007" t="s">
        <v>81</v>
      </c>
      <c r="F2007" t="str">
        <f>VLOOKUP(E2007&amp;"*",state_latlong_lookup!$A$1:$D$56,2,FALSE)</f>
        <v>FL</v>
      </c>
      <c r="G2007" t="str">
        <f>VLOOKUP(E2007&amp;"*",state_latlong_lookup!$A$1:$D$56,1,FALSE)</f>
        <v>FLORIDA</v>
      </c>
      <c r="H2007" t="str">
        <f t="shared" si="63"/>
        <v>105_FL_07</v>
      </c>
      <c r="I2007">
        <f>IF(B2007=2012,IF(D2007="00",K2007,VLOOKUP(H2007,district_latlong_lookup!$A$1:$F$439,5,FALSE)),0)</f>
        <v>0</v>
      </c>
      <c r="J2007">
        <f>IF(B2007=2012,IF(D2007="00",L2007,VLOOKUP(H2007,district_latlong_lookup!$A$1:$F$439,6,FALSE)),0)</f>
        <v>0</v>
      </c>
      <c r="K2007">
        <f>VLOOKUP(E2007&amp;"*",state_latlong_lookup!$A$1:$D$56,3,FALSE)</f>
        <v>27.833300000000001</v>
      </c>
      <c r="L2007">
        <f>VLOOKUP(E2007&amp;"*",state_latlong_lookup!$A$1:$D$56,4,FALSE)</f>
        <v>-81.716999999999999</v>
      </c>
      <c r="M2007">
        <v>200</v>
      </c>
      <c r="N2007" t="str">
        <f t="shared" si="62"/>
        <v>Republican</v>
      </c>
      <c r="O2007" t="s">
        <v>483</v>
      </c>
      <c r="P2007">
        <v>0.55600000000000005</v>
      </c>
      <c r="Q2007">
        <v>4523500</v>
      </c>
    </row>
    <row r="2008" spans="1:17">
      <c r="A2008">
        <v>105</v>
      </c>
      <c r="B2008">
        <f>VLOOKUP(A2008,year_congress_lookup!$A$1:$B$10,2)</f>
        <v>1998</v>
      </c>
      <c r="C2008">
        <v>14842</v>
      </c>
      <c r="D2008" s="1" t="s">
        <v>1795</v>
      </c>
      <c r="E2008" t="s">
        <v>81</v>
      </c>
      <c r="F2008" t="str">
        <f>VLOOKUP(E2008&amp;"*",state_latlong_lookup!$A$1:$D$56,2,FALSE)</f>
        <v>FL</v>
      </c>
      <c r="G2008" t="str">
        <f>VLOOKUP(E2008&amp;"*",state_latlong_lookup!$A$1:$D$56,1,FALSE)</f>
        <v>FLORIDA</v>
      </c>
      <c r="H2008" t="str">
        <f t="shared" si="63"/>
        <v>105_FL_08</v>
      </c>
      <c r="I2008">
        <f>IF(B2008=2012,IF(D2008="00",K2008,VLOOKUP(H2008,district_latlong_lookup!$A$1:$F$439,5,FALSE)),0)</f>
        <v>0</v>
      </c>
      <c r="J2008">
        <f>IF(B2008=2012,IF(D2008="00",L2008,VLOOKUP(H2008,district_latlong_lookup!$A$1:$F$439,6,FALSE)),0)</f>
        <v>0</v>
      </c>
      <c r="K2008">
        <f>VLOOKUP(E2008&amp;"*",state_latlong_lookup!$A$1:$D$56,3,FALSE)</f>
        <v>27.833300000000001</v>
      </c>
      <c r="L2008">
        <f>VLOOKUP(E2008&amp;"*",state_latlong_lookup!$A$1:$D$56,4,FALSE)</f>
        <v>-81.716999999999999</v>
      </c>
      <c r="M2008">
        <v>200</v>
      </c>
      <c r="N2008" t="str">
        <f t="shared" si="62"/>
        <v>Republican</v>
      </c>
      <c r="O2008" t="s">
        <v>484</v>
      </c>
      <c r="P2008">
        <v>0.40799999999999997</v>
      </c>
      <c r="Q2008">
        <v>1346000</v>
      </c>
    </row>
    <row r="2009" spans="1:17">
      <c r="A2009">
        <v>105</v>
      </c>
      <c r="B2009">
        <f>VLOOKUP(A2009,year_congress_lookup!$A$1:$B$10,2)</f>
        <v>1998</v>
      </c>
      <c r="C2009">
        <v>15006</v>
      </c>
      <c r="D2009" s="1" t="s">
        <v>1796</v>
      </c>
      <c r="E2009" t="s">
        <v>81</v>
      </c>
      <c r="F2009" t="str">
        <f>VLOOKUP(E2009&amp;"*",state_latlong_lookup!$A$1:$D$56,2,FALSE)</f>
        <v>FL</v>
      </c>
      <c r="G2009" t="str">
        <f>VLOOKUP(E2009&amp;"*",state_latlong_lookup!$A$1:$D$56,1,FALSE)</f>
        <v>FLORIDA</v>
      </c>
      <c r="H2009" t="str">
        <f t="shared" si="63"/>
        <v>105_FL_09</v>
      </c>
      <c r="I2009">
        <f>IF(B2009=2012,IF(D2009="00",K2009,VLOOKUP(H2009,district_latlong_lookup!$A$1:$F$439,5,FALSE)),0)</f>
        <v>0</v>
      </c>
      <c r="J2009">
        <f>IF(B2009=2012,IF(D2009="00",L2009,VLOOKUP(H2009,district_latlong_lookup!$A$1:$F$439,6,FALSE)),0)</f>
        <v>0</v>
      </c>
      <c r="K2009">
        <f>VLOOKUP(E2009&amp;"*",state_latlong_lookup!$A$1:$D$56,3,FALSE)</f>
        <v>27.833300000000001</v>
      </c>
      <c r="L2009">
        <f>VLOOKUP(E2009&amp;"*",state_latlong_lookup!$A$1:$D$56,4,FALSE)</f>
        <v>-81.716999999999999</v>
      </c>
      <c r="M2009">
        <v>200</v>
      </c>
      <c r="N2009" t="str">
        <f t="shared" si="62"/>
        <v>Republican</v>
      </c>
      <c r="O2009" t="s">
        <v>485</v>
      </c>
      <c r="P2009">
        <v>0.42399999999999999</v>
      </c>
      <c r="Q2009">
        <v>1136000</v>
      </c>
    </row>
    <row r="2010" spans="1:17">
      <c r="A2010">
        <v>105</v>
      </c>
      <c r="B2010">
        <f>VLOOKUP(A2010,year_congress_lookup!$A$1:$B$10,2)</f>
        <v>1998</v>
      </c>
      <c r="C2010">
        <v>13047</v>
      </c>
      <c r="D2010" s="1" t="s">
        <v>1797</v>
      </c>
      <c r="E2010" t="s">
        <v>81</v>
      </c>
      <c r="F2010" t="str">
        <f>VLOOKUP(E2010&amp;"*",state_latlong_lookup!$A$1:$D$56,2,FALSE)</f>
        <v>FL</v>
      </c>
      <c r="G2010" t="str">
        <f>VLOOKUP(E2010&amp;"*",state_latlong_lookup!$A$1:$D$56,1,FALSE)</f>
        <v>FLORIDA</v>
      </c>
      <c r="H2010" t="str">
        <f t="shared" si="63"/>
        <v>105_FL_10</v>
      </c>
      <c r="I2010">
        <f>IF(B2010=2012,IF(D2010="00",K2010,VLOOKUP(H2010,district_latlong_lookup!$A$1:$F$439,5,FALSE)),0)</f>
        <v>0</v>
      </c>
      <c r="J2010">
        <f>IF(B2010=2012,IF(D2010="00",L2010,VLOOKUP(H2010,district_latlong_lookup!$A$1:$F$439,6,FALSE)),0)</f>
        <v>0</v>
      </c>
      <c r="K2010">
        <f>VLOOKUP(E2010&amp;"*",state_latlong_lookup!$A$1:$D$56,3,FALSE)</f>
        <v>27.833300000000001</v>
      </c>
      <c r="L2010">
        <f>VLOOKUP(E2010&amp;"*",state_latlong_lookup!$A$1:$D$56,4,FALSE)</f>
        <v>-81.716999999999999</v>
      </c>
      <c r="M2010">
        <v>200</v>
      </c>
      <c r="N2010" t="str">
        <f t="shared" si="62"/>
        <v>Republican</v>
      </c>
      <c r="O2010" t="s">
        <v>486</v>
      </c>
      <c r="P2010">
        <v>0.41299999999999998</v>
      </c>
      <c r="Q2010">
        <v>10000</v>
      </c>
    </row>
    <row r="2011" spans="1:17">
      <c r="A2011">
        <v>105</v>
      </c>
      <c r="B2011">
        <f>VLOOKUP(A2011,year_congress_lookup!$A$1:$B$10,2)</f>
        <v>1998</v>
      </c>
      <c r="C2011">
        <v>29714</v>
      </c>
      <c r="D2011" s="1" t="s">
        <v>1798</v>
      </c>
      <c r="E2011" t="s">
        <v>81</v>
      </c>
      <c r="F2011" t="str">
        <f>VLOOKUP(E2011&amp;"*",state_latlong_lookup!$A$1:$D$56,2,FALSE)</f>
        <v>FL</v>
      </c>
      <c r="G2011" t="str">
        <f>VLOOKUP(E2011&amp;"*",state_latlong_lookup!$A$1:$D$56,1,FALSE)</f>
        <v>FLORIDA</v>
      </c>
      <c r="H2011" t="str">
        <f t="shared" si="63"/>
        <v>105_FL_11</v>
      </c>
      <c r="I2011">
        <f>IF(B2011=2012,IF(D2011="00",K2011,VLOOKUP(H2011,district_latlong_lookup!$A$1:$F$439,5,FALSE)),0)</f>
        <v>0</v>
      </c>
      <c r="J2011">
        <f>IF(B2011=2012,IF(D2011="00",L2011,VLOOKUP(H2011,district_latlong_lookup!$A$1:$F$439,6,FALSE)),0)</f>
        <v>0</v>
      </c>
      <c r="K2011">
        <f>VLOOKUP(E2011&amp;"*",state_latlong_lookup!$A$1:$D$56,3,FALSE)</f>
        <v>27.833300000000001</v>
      </c>
      <c r="L2011">
        <f>VLOOKUP(E2011&amp;"*",state_latlong_lookup!$A$1:$D$56,4,FALSE)</f>
        <v>-81.716999999999999</v>
      </c>
      <c r="M2011">
        <v>100</v>
      </c>
      <c r="N2011" t="str">
        <f t="shared" si="62"/>
        <v>Democrat</v>
      </c>
      <c r="O2011" t="s">
        <v>62</v>
      </c>
      <c r="P2011">
        <v>-0.27400000000000002</v>
      </c>
      <c r="Q2011">
        <v>6346500</v>
      </c>
    </row>
    <row r="2012" spans="1:17">
      <c r="A2012">
        <v>105</v>
      </c>
      <c r="B2012">
        <f>VLOOKUP(A2012,year_congress_lookup!$A$1:$B$10,2)</f>
        <v>1998</v>
      </c>
      <c r="C2012">
        <v>29332</v>
      </c>
      <c r="D2012" s="1" t="s">
        <v>1799</v>
      </c>
      <c r="E2012" t="s">
        <v>81</v>
      </c>
      <c r="F2012" t="str">
        <f>VLOOKUP(E2012&amp;"*",state_latlong_lookup!$A$1:$D$56,2,FALSE)</f>
        <v>FL</v>
      </c>
      <c r="G2012" t="str">
        <f>VLOOKUP(E2012&amp;"*",state_latlong_lookup!$A$1:$D$56,1,FALSE)</f>
        <v>FLORIDA</v>
      </c>
      <c r="H2012" t="str">
        <f t="shared" si="63"/>
        <v>105_FL_12</v>
      </c>
      <c r="I2012">
        <f>IF(B2012=2012,IF(D2012="00",K2012,VLOOKUP(H2012,district_latlong_lookup!$A$1:$F$439,5,FALSE)),0)</f>
        <v>0</v>
      </c>
      <c r="J2012">
        <f>IF(B2012=2012,IF(D2012="00",L2012,VLOOKUP(H2012,district_latlong_lookup!$A$1:$F$439,6,FALSE)),0)</f>
        <v>0</v>
      </c>
      <c r="K2012">
        <f>VLOOKUP(E2012&amp;"*",state_latlong_lookup!$A$1:$D$56,3,FALSE)</f>
        <v>27.833300000000001</v>
      </c>
      <c r="L2012">
        <f>VLOOKUP(E2012&amp;"*",state_latlong_lookup!$A$1:$D$56,4,FALSE)</f>
        <v>-81.716999999999999</v>
      </c>
      <c r="M2012">
        <v>200</v>
      </c>
      <c r="N2012" t="str">
        <f t="shared" si="62"/>
        <v>Republican</v>
      </c>
      <c r="O2012" t="s">
        <v>488</v>
      </c>
      <c r="P2012">
        <v>0.433</v>
      </c>
      <c r="Q2012">
        <v>287500</v>
      </c>
    </row>
    <row r="2013" spans="1:17">
      <c r="A2013">
        <v>105</v>
      </c>
      <c r="B2013">
        <f>VLOOKUP(A2013,year_congress_lookup!$A$1:$B$10,2)</f>
        <v>1998</v>
      </c>
      <c r="C2013">
        <v>29333</v>
      </c>
      <c r="D2013" s="1" t="s">
        <v>1800</v>
      </c>
      <c r="E2013" t="s">
        <v>81</v>
      </c>
      <c r="F2013" t="str">
        <f>VLOOKUP(E2013&amp;"*",state_latlong_lookup!$A$1:$D$56,2,FALSE)</f>
        <v>FL</v>
      </c>
      <c r="G2013" t="str">
        <f>VLOOKUP(E2013&amp;"*",state_latlong_lookup!$A$1:$D$56,1,FALSE)</f>
        <v>FLORIDA</v>
      </c>
      <c r="H2013" t="str">
        <f t="shared" si="63"/>
        <v>105_FL_13</v>
      </c>
      <c r="I2013">
        <f>IF(B2013=2012,IF(D2013="00",K2013,VLOOKUP(H2013,district_latlong_lookup!$A$1:$F$439,5,FALSE)),0)</f>
        <v>0</v>
      </c>
      <c r="J2013">
        <f>IF(B2013=2012,IF(D2013="00",L2013,VLOOKUP(H2013,district_latlong_lookup!$A$1:$F$439,6,FALSE)),0)</f>
        <v>0</v>
      </c>
      <c r="K2013">
        <f>VLOOKUP(E2013&amp;"*",state_latlong_lookup!$A$1:$D$56,3,FALSE)</f>
        <v>27.833300000000001</v>
      </c>
      <c r="L2013">
        <f>VLOOKUP(E2013&amp;"*",state_latlong_lookup!$A$1:$D$56,4,FALSE)</f>
        <v>-81.716999999999999</v>
      </c>
      <c r="M2013">
        <v>200</v>
      </c>
      <c r="N2013" t="str">
        <f t="shared" si="62"/>
        <v>Republican</v>
      </c>
      <c r="O2013" t="s">
        <v>76</v>
      </c>
      <c r="P2013">
        <v>0.54600000000000004</v>
      </c>
      <c r="Q2013">
        <v>378000</v>
      </c>
    </row>
    <row r="2014" spans="1:17">
      <c r="A2014">
        <v>105</v>
      </c>
      <c r="B2014">
        <f>VLOOKUP(A2014,year_congress_lookup!$A$1:$B$10,2)</f>
        <v>1998</v>
      </c>
      <c r="C2014">
        <v>15605</v>
      </c>
      <c r="D2014" s="1" t="s">
        <v>1801</v>
      </c>
      <c r="E2014" t="s">
        <v>81</v>
      </c>
      <c r="F2014" t="str">
        <f>VLOOKUP(E2014&amp;"*",state_latlong_lookup!$A$1:$D$56,2,FALSE)</f>
        <v>FL</v>
      </c>
      <c r="G2014" t="str">
        <f>VLOOKUP(E2014&amp;"*",state_latlong_lookup!$A$1:$D$56,1,FALSE)</f>
        <v>FLORIDA</v>
      </c>
      <c r="H2014" t="str">
        <f t="shared" si="63"/>
        <v>105_FL_14</v>
      </c>
      <c r="I2014">
        <f>IF(B2014=2012,IF(D2014="00",K2014,VLOOKUP(H2014,district_latlong_lookup!$A$1:$F$439,5,FALSE)),0)</f>
        <v>0</v>
      </c>
      <c r="J2014">
        <f>IF(B2014=2012,IF(D2014="00",L2014,VLOOKUP(H2014,district_latlong_lookup!$A$1:$F$439,6,FALSE)),0)</f>
        <v>0</v>
      </c>
      <c r="K2014">
        <f>VLOOKUP(E2014&amp;"*",state_latlong_lookup!$A$1:$D$56,3,FALSE)</f>
        <v>27.833300000000001</v>
      </c>
      <c r="L2014">
        <f>VLOOKUP(E2014&amp;"*",state_latlong_lookup!$A$1:$D$56,4,FALSE)</f>
        <v>-81.716999999999999</v>
      </c>
      <c r="M2014">
        <v>200</v>
      </c>
      <c r="N2014" t="str">
        <f t="shared" si="62"/>
        <v>Republican</v>
      </c>
      <c r="O2014" t="s">
        <v>489</v>
      </c>
      <c r="P2014">
        <v>0.49</v>
      </c>
      <c r="Q2014">
        <v>587000</v>
      </c>
    </row>
    <row r="2015" spans="1:17">
      <c r="A2015">
        <v>105</v>
      </c>
      <c r="B2015">
        <f>VLOOKUP(A2015,year_congress_lookup!$A$1:$B$10,2)</f>
        <v>1998</v>
      </c>
      <c r="C2015">
        <v>29509</v>
      </c>
      <c r="D2015" s="1" t="s">
        <v>1802</v>
      </c>
      <c r="E2015" t="s">
        <v>81</v>
      </c>
      <c r="F2015" t="str">
        <f>VLOOKUP(E2015&amp;"*",state_latlong_lookup!$A$1:$D$56,2,FALSE)</f>
        <v>FL</v>
      </c>
      <c r="G2015" t="str">
        <f>VLOOKUP(E2015&amp;"*",state_latlong_lookup!$A$1:$D$56,1,FALSE)</f>
        <v>FLORIDA</v>
      </c>
      <c r="H2015" t="str">
        <f t="shared" si="63"/>
        <v>105_FL_15</v>
      </c>
      <c r="I2015">
        <f>IF(B2015=2012,IF(D2015="00",K2015,VLOOKUP(H2015,district_latlong_lookup!$A$1:$F$439,5,FALSE)),0)</f>
        <v>0</v>
      </c>
      <c r="J2015">
        <f>IF(B2015=2012,IF(D2015="00",L2015,VLOOKUP(H2015,district_latlong_lookup!$A$1:$F$439,6,FALSE)),0)</f>
        <v>0</v>
      </c>
      <c r="K2015">
        <f>VLOOKUP(E2015&amp;"*",state_latlong_lookup!$A$1:$D$56,3,FALSE)</f>
        <v>27.833300000000001</v>
      </c>
      <c r="L2015">
        <f>VLOOKUP(E2015&amp;"*",state_latlong_lookup!$A$1:$D$56,4,FALSE)</f>
        <v>-81.716999999999999</v>
      </c>
      <c r="M2015">
        <v>200</v>
      </c>
      <c r="N2015" t="str">
        <f t="shared" si="62"/>
        <v>Republican</v>
      </c>
      <c r="O2015" t="s">
        <v>684</v>
      </c>
      <c r="P2015">
        <v>0.60699999999999998</v>
      </c>
      <c r="Q2015">
        <v>755000</v>
      </c>
    </row>
    <row r="2016" spans="1:17">
      <c r="A2016">
        <v>105</v>
      </c>
      <c r="B2016">
        <f>VLOOKUP(A2016,year_congress_lookup!$A$1:$B$10,2)</f>
        <v>1998</v>
      </c>
      <c r="C2016">
        <v>29510</v>
      </c>
      <c r="D2016" s="1" t="s">
        <v>1803</v>
      </c>
      <c r="E2016" t="s">
        <v>81</v>
      </c>
      <c r="F2016" t="str">
        <f>VLOOKUP(E2016&amp;"*",state_latlong_lookup!$A$1:$D$56,2,FALSE)</f>
        <v>FL</v>
      </c>
      <c r="G2016" t="str">
        <f>VLOOKUP(E2016&amp;"*",state_latlong_lookup!$A$1:$D$56,1,FALSE)</f>
        <v>FLORIDA</v>
      </c>
      <c r="H2016" t="str">
        <f t="shared" si="63"/>
        <v>105_FL_16</v>
      </c>
      <c r="I2016">
        <f>IF(B2016=2012,IF(D2016="00",K2016,VLOOKUP(H2016,district_latlong_lookup!$A$1:$F$439,5,FALSE)),0)</f>
        <v>0</v>
      </c>
      <c r="J2016">
        <f>IF(B2016=2012,IF(D2016="00",L2016,VLOOKUP(H2016,district_latlong_lookup!$A$1:$F$439,6,FALSE)),0)</f>
        <v>0</v>
      </c>
      <c r="K2016">
        <f>VLOOKUP(E2016&amp;"*",state_latlong_lookup!$A$1:$D$56,3,FALSE)</f>
        <v>27.833300000000001</v>
      </c>
      <c r="L2016">
        <f>VLOOKUP(E2016&amp;"*",state_latlong_lookup!$A$1:$D$56,4,FALSE)</f>
        <v>-81.716999999999999</v>
      </c>
      <c r="M2016">
        <v>200</v>
      </c>
      <c r="N2016" t="str">
        <f t="shared" si="62"/>
        <v>Republican</v>
      </c>
      <c r="O2016" t="s">
        <v>749</v>
      </c>
      <c r="P2016">
        <v>0.436</v>
      </c>
      <c r="Q2016">
        <v>10000</v>
      </c>
    </row>
    <row r="2017" spans="1:17">
      <c r="A2017">
        <v>105</v>
      </c>
      <c r="B2017">
        <f>VLOOKUP(A2017,year_congress_lookup!$A$1:$B$10,2)</f>
        <v>1998</v>
      </c>
      <c r="C2017">
        <v>29334</v>
      </c>
      <c r="D2017" s="1" t="s">
        <v>1804</v>
      </c>
      <c r="E2017" t="s">
        <v>81</v>
      </c>
      <c r="F2017" t="str">
        <f>VLOOKUP(E2017&amp;"*",state_latlong_lookup!$A$1:$D$56,2,FALSE)</f>
        <v>FL</v>
      </c>
      <c r="G2017" t="str">
        <f>VLOOKUP(E2017&amp;"*",state_latlong_lookup!$A$1:$D$56,1,FALSE)</f>
        <v>FLORIDA</v>
      </c>
      <c r="H2017" t="str">
        <f t="shared" si="63"/>
        <v>105_FL_17</v>
      </c>
      <c r="I2017">
        <f>IF(B2017=2012,IF(D2017="00",K2017,VLOOKUP(H2017,district_latlong_lookup!$A$1:$F$439,5,FALSE)),0)</f>
        <v>0</v>
      </c>
      <c r="J2017">
        <f>IF(B2017=2012,IF(D2017="00",L2017,VLOOKUP(H2017,district_latlong_lookup!$A$1:$F$439,6,FALSE)),0)</f>
        <v>0</v>
      </c>
      <c r="K2017">
        <f>VLOOKUP(E2017&amp;"*",state_latlong_lookup!$A$1:$D$56,3,FALSE)</f>
        <v>27.833300000000001</v>
      </c>
      <c r="L2017">
        <f>VLOOKUP(E2017&amp;"*",state_latlong_lookup!$A$1:$D$56,4,FALSE)</f>
        <v>-81.716999999999999</v>
      </c>
      <c r="M2017">
        <v>100</v>
      </c>
      <c r="N2017" t="str">
        <f t="shared" si="62"/>
        <v>Democrat</v>
      </c>
      <c r="O2017" t="s">
        <v>492</v>
      </c>
      <c r="P2017">
        <v>-0.48299999999999998</v>
      </c>
      <c r="Q2017">
        <v>10000</v>
      </c>
    </row>
    <row r="2018" spans="1:17">
      <c r="A2018">
        <v>105</v>
      </c>
      <c r="B2018">
        <f>VLOOKUP(A2018,year_congress_lookup!$A$1:$B$10,2)</f>
        <v>1998</v>
      </c>
      <c r="C2018">
        <v>15634</v>
      </c>
      <c r="D2018" s="1" t="s">
        <v>1805</v>
      </c>
      <c r="E2018" t="s">
        <v>81</v>
      </c>
      <c r="F2018" t="str">
        <f>VLOOKUP(E2018&amp;"*",state_latlong_lookup!$A$1:$D$56,2,FALSE)</f>
        <v>FL</v>
      </c>
      <c r="G2018" t="str">
        <f>VLOOKUP(E2018&amp;"*",state_latlong_lookup!$A$1:$D$56,1,FALSE)</f>
        <v>FLORIDA</v>
      </c>
      <c r="H2018" t="str">
        <f t="shared" si="63"/>
        <v>105_FL_18</v>
      </c>
      <c r="I2018">
        <f>IF(B2018=2012,IF(D2018="00",K2018,VLOOKUP(H2018,district_latlong_lookup!$A$1:$F$439,5,FALSE)),0)</f>
        <v>0</v>
      </c>
      <c r="J2018">
        <f>IF(B2018=2012,IF(D2018="00",L2018,VLOOKUP(H2018,district_latlong_lookup!$A$1:$F$439,6,FALSE)),0)</f>
        <v>0</v>
      </c>
      <c r="K2018">
        <f>VLOOKUP(E2018&amp;"*",state_latlong_lookup!$A$1:$D$56,3,FALSE)</f>
        <v>27.833300000000001</v>
      </c>
      <c r="L2018">
        <f>VLOOKUP(E2018&amp;"*",state_latlong_lookup!$A$1:$D$56,4,FALSE)</f>
        <v>-81.716999999999999</v>
      </c>
      <c r="M2018">
        <v>200</v>
      </c>
      <c r="N2018" t="str">
        <f t="shared" si="62"/>
        <v>Republican</v>
      </c>
      <c r="O2018" t="s">
        <v>493</v>
      </c>
      <c r="P2018">
        <v>0.34399999999999997</v>
      </c>
      <c r="Q2018">
        <v>129500</v>
      </c>
    </row>
    <row r="2019" spans="1:17">
      <c r="A2019">
        <v>105</v>
      </c>
      <c r="B2019">
        <f>VLOOKUP(A2019,year_congress_lookup!$A$1:$B$10,2)</f>
        <v>1998</v>
      </c>
      <c r="C2019">
        <v>29715</v>
      </c>
      <c r="D2019" s="1" t="s">
        <v>1806</v>
      </c>
      <c r="E2019" t="s">
        <v>81</v>
      </c>
      <c r="F2019" t="str">
        <f>VLOOKUP(E2019&amp;"*",state_latlong_lookup!$A$1:$D$56,2,FALSE)</f>
        <v>FL</v>
      </c>
      <c r="G2019" t="str">
        <f>VLOOKUP(E2019&amp;"*",state_latlong_lookup!$A$1:$D$56,1,FALSE)</f>
        <v>FLORIDA</v>
      </c>
      <c r="H2019" t="str">
        <f t="shared" si="63"/>
        <v>105_FL_19</v>
      </c>
      <c r="I2019">
        <f>IF(B2019=2012,IF(D2019="00",K2019,VLOOKUP(H2019,district_latlong_lookup!$A$1:$F$439,5,FALSE)),0)</f>
        <v>0</v>
      </c>
      <c r="J2019">
        <f>IF(B2019=2012,IF(D2019="00",L2019,VLOOKUP(H2019,district_latlong_lookup!$A$1:$F$439,6,FALSE)),0)</f>
        <v>0</v>
      </c>
      <c r="K2019">
        <f>VLOOKUP(E2019&amp;"*",state_latlong_lookup!$A$1:$D$56,3,FALSE)</f>
        <v>27.833300000000001</v>
      </c>
      <c r="L2019">
        <f>VLOOKUP(E2019&amp;"*",state_latlong_lookup!$A$1:$D$56,4,FALSE)</f>
        <v>-81.716999999999999</v>
      </c>
      <c r="M2019">
        <v>100</v>
      </c>
      <c r="N2019" t="str">
        <f t="shared" si="62"/>
        <v>Democrat</v>
      </c>
      <c r="O2019" t="s">
        <v>842</v>
      </c>
      <c r="P2019">
        <v>-0.35499999999999998</v>
      </c>
      <c r="Q2019">
        <v>768500</v>
      </c>
    </row>
    <row r="2020" spans="1:17">
      <c r="A2020">
        <v>105</v>
      </c>
      <c r="B2020">
        <f>VLOOKUP(A2020,year_congress_lookup!$A$1:$B$10,2)</f>
        <v>1998</v>
      </c>
      <c r="C2020">
        <v>29335</v>
      </c>
      <c r="D2020" s="1" t="s">
        <v>1807</v>
      </c>
      <c r="E2020" t="s">
        <v>81</v>
      </c>
      <c r="F2020" t="str">
        <f>VLOOKUP(E2020&amp;"*",state_latlong_lookup!$A$1:$D$56,2,FALSE)</f>
        <v>FL</v>
      </c>
      <c r="G2020" t="str">
        <f>VLOOKUP(E2020&amp;"*",state_latlong_lookup!$A$1:$D$56,1,FALSE)</f>
        <v>FLORIDA</v>
      </c>
      <c r="H2020" t="str">
        <f t="shared" si="63"/>
        <v>105_FL_20</v>
      </c>
      <c r="I2020">
        <f>IF(B2020=2012,IF(D2020="00",K2020,VLOOKUP(H2020,district_latlong_lookup!$A$1:$F$439,5,FALSE)),0)</f>
        <v>0</v>
      </c>
      <c r="J2020">
        <f>IF(B2020=2012,IF(D2020="00",L2020,VLOOKUP(H2020,district_latlong_lookup!$A$1:$F$439,6,FALSE)),0)</f>
        <v>0</v>
      </c>
      <c r="K2020">
        <f>VLOOKUP(E2020&amp;"*",state_latlong_lookup!$A$1:$D$56,3,FALSE)</f>
        <v>27.833300000000001</v>
      </c>
      <c r="L2020">
        <f>VLOOKUP(E2020&amp;"*",state_latlong_lookup!$A$1:$D$56,4,FALSE)</f>
        <v>-81.716999999999999</v>
      </c>
      <c r="M2020">
        <v>100</v>
      </c>
      <c r="N2020" t="str">
        <f t="shared" si="62"/>
        <v>Democrat</v>
      </c>
      <c r="O2020" t="s">
        <v>495</v>
      </c>
      <c r="P2020">
        <v>-0.30499999999999999</v>
      </c>
      <c r="Q2020">
        <v>553500</v>
      </c>
    </row>
    <row r="2021" spans="1:17">
      <c r="A2021">
        <v>105</v>
      </c>
      <c r="B2021">
        <f>VLOOKUP(A2021,year_congress_lookup!$A$1:$B$10,2)</f>
        <v>1998</v>
      </c>
      <c r="C2021">
        <v>29336</v>
      </c>
      <c r="D2021" s="1" t="s">
        <v>1808</v>
      </c>
      <c r="E2021" t="s">
        <v>81</v>
      </c>
      <c r="F2021" t="str">
        <f>VLOOKUP(E2021&amp;"*",state_latlong_lookup!$A$1:$D$56,2,FALSE)</f>
        <v>FL</v>
      </c>
      <c r="G2021" t="str">
        <f>VLOOKUP(E2021&amp;"*",state_latlong_lookup!$A$1:$D$56,1,FALSE)</f>
        <v>FLORIDA</v>
      </c>
      <c r="H2021" t="str">
        <f t="shared" si="63"/>
        <v>105_FL_21</v>
      </c>
      <c r="I2021">
        <f>IF(B2021=2012,IF(D2021="00",K2021,VLOOKUP(H2021,district_latlong_lookup!$A$1:$F$439,5,FALSE)),0)</f>
        <v>0</v>
      </c>
      <c r="J2021">
        <f>IF(B2021=2012,IF(D2021="00",L2021,VLOOKUP(H2021,district_latlong_lookup!$A$1:$F$439,6,FALSE)),0)</f>
        <v>0</v>
      </c>
      <c r="K2021">
        <f>VLOOKUP(E2021&amp;"*",state_latlong_lookup!$A$1:$D$56,3,FALSE)</f>
        <v>27.833300000000001</v>
      </c>
      <c r="L2021">
        <f>VLOOKUP(E2021&amp;"*",state_latlong_lookup!$A$1:$D$56,4,FALSE)</f>
        <v>-81.716999999999999</v>
      </c>
      <c r="M2021">
        <v>200</v>
      </c>
      <c r="N2021" t="str">
        <f t="shared" si="62"/>
        <v>Republican</v>
      </c>
      <c r="O2021" t="s">
        <v>496</v>
      </c>
      <c r="P2021">
        <v>0.32200000000000001</v>
      </c>
      <c r="Q2021">
        <v>1037000</v>
      </c>
    </row>
    <row r="2022" spans="1:17">
      <c r="A2022">
        <v>105</v>
      </c>
      <c r="B2022">
        <f>VLOOKUP(A2022,year_congress_lookup!$A$1:$B$10,2)</f>
        <v>1998</v>
      </c>
      <c r="C2022">
        <v>14860</v>
      </c>
      <c r="D2022" s="1" t="s">
        <v>1809</v>
      </c>
      <c r="E2022" t="s">
        <v>81</v>
      </c>
      <c r="F2022" t="str">
        <f>VLOOKUP(E2022&amp;"*",state_latlong_lookup!$A$1:$D$56,2,FALSE)</f>
        <v>FL</v>
      </c>
      <c r="G2022" t="str">
        <f>VLOOKUP(E2022&amp;"*",state_latlong_lookup!$A$1:$D$56,1,FALSE)</f>
        <v>FLORIDA</v>
      </c>
      <c r="H2022" t="str">
        <f t="shared" si="63"/>
        <v>105_FL_22</v>
      </c>
      <c r="I2022">
        <f>IF(B2022=2012,IF(D2022="00",K2022,VLOOKUP(H2022,district_latlong_lookup!$A$1:$F$439,5,FALSE)),0)</f>
        <v>0</v>
      </c>
      <c r="J2022">
        <f>IF(B2022=2012,IF(D2022="00",L2022,VLOOKUP(H2022,district_latlong_lookup!$A$1:$F$439,6,FALSE)),0)</f>
        <v>0</v>
      </c>
      <c r="K2022">
        <f>VLOOKUP(E2022&amp;"*",state_latlong_lookup!$A$1:$D$56,3,FALSE)</f>
        <v>27.833300000000001</v>
      </c>
      <c r="L2022">
        <f>VLOOKUP(E2022&amp;"*",state_latlong_lookup!$A$1:$D$56,4,FALSE)</f>
        <v>-81.716999999999999</v>
      </c>
      <c r="M2022">
        <v>200</v>
      </c>
      <c r="N2022" t="str">
        <f t="shared" si="62"/>
        <v>Republican</v>
      </c>
      <c r="O2022" t="s">
        <v>497</v>
      </c>
      <c r="P2022">
        <v>0.34300000000000003</v>
      </c>
      <c r="Q2022">
        <v>404000</v>
      </c>
    </row>
    <row r="2023" spans="1:17">
      <c r="A2023">
        <v>105</v>
      </c>
      <c r="B2023">
        <f>VLOOKUP(A2023,year_congress_lookup!$A$1:$B$10,2)</f>
        <v>1998</v>
      </c>
      <c r="C2023">
        <v>29337</v>
      </c>
      <c r="D2023" s="1" t="s">
        <v>1810</v>
      </c>
      <c r="E2023" t="s">
        <v>81</v>
      </c>
      <c r="F2023" t="str">
        <f>VLOOKUP(E2023&amp;"*",state_latlong_lookup!$A$1:$D$56,2,FALSE)</f>
        <v>FL</v>
      </c>
      <c r="G2023" t="str">
        <f>VLOOKUP(E2023&amp;"*",state_latlong_lookup!$A$1:$D$56,1,FALSE)</f>
        <v>FLORIDA</v>
      </c>
      <c r="H2023" t="str">
        <f t="shared" si="63"/>
        <v>105_FL_23</v>
      </c>
      <c r="I2023">
        <f>IF(B2023=2012,IF(D2023="00",K2023,VLOOKUP(H2023,district_latlong_lookup!$A$1:$F$439,5,FALSE)),0)</f>
        <v>0</v>
      </c>
      <c r="J2023">
        <f>IF(B2023=2012,IF(D2023="00",L2023,VLOOKUP(H2023,district_latlong_lookup!$A$1:$F$439,6,FALSE)),0)</f>
        <v>0</v>
      </c>
      <c r="K2023">
        <f>VLOOKUP(E2023&amp;"*",state_latlong_lookup!$A$1:$D$56,3,FALSE)</f>
        <v>27.833300000000001</v>
      </c>
      <c r="L2023">
        <f>VLOOKUP(E2023&amp;"*",state_latlong_lookup!$A$1:$D$56,4,FALSE)</f>
        <v>-81.716999999999999</v>
      </c>
      <c r="M2023">
        <v>100</v>
      </c>
      <c r="N2023" t="str">
        <f t="shared" si="62"/>
        <v>Democrat</v>
      </c>
      <c r="O2023" t="s">
        <v>163</v>
      </c>
      <c r="P2023">
        <v>-0.59299999999999997</v>
      </c>
      <c r="Q2023">
        <v>10000</v>
      </c>
    </row>
    <row r="2024" spans="1:17">
      <c r="A2024">
        <v>105</v>
      </c>
      <c r="B2024">
        <f>VLOOKUP(A2024,year_congress_lookup!$A$1:$B$10,2)</f>
        <v>1998</v>
      </c>
      <c r="C2024">
        <v>29338</v>
      </c>
      <c r="D2024" s="1" t="s">
        <v>1787</v>
      </c>
      <c r="E2024" t="s">
        <v>4</v>
      </c>
      <c r="F2024" t="str">
        <f>VLOOKUP(E2024&amp;"*",state_latlong_lookup!$A$1:$D$56,2,FALSE)</f>
        <v>GA</v>
      </c>
      <c r="G2024" t="str">
        <f>VLOOKUP(E2024&amp;"*",state_latlong_lookup!$A$1:$D$56,1,FALSE)</f>
        <v>GEORGIA</v>
      </c>
      <c r="H2024" t="str">
        <f t="shared" si="63"/>
        <v>105_GA_01</v>
      </c>
      <c r="I2024">
        <f>IF(B2024=2012,IF(D2024="00",K2024,VLOOKUP(H2024,district_latlong_lookup!$A$1:$F$439,5,FALSE)),0)</f>
        <v>0</v>
      </c>
      <c r="J2024">
        <f>IF(B2024=2012,IF(D2024="00",L2024,VLOOKUP(H2024,district_latlong_lookup!$A$1:$F$439,6,FALSE)),0)</f>
        <v>0</v>
      </c>
      <c r="K2024">
        <f>VLOOKUP(E2024&amp;"*",state_latlong_lookup!$A$1:$D$56,3,FALSE)</f>
        <v>32.986600000000003</v>
      </c>
      <c r="L2024">
        <f>VLOOKUP(E2024&amp;"*",state_latlong_lookup!$A$1:$D$56,4,FALSE)</f>
        <v>-83.648700000000005</v>
      </c>
      <c r="M2024">
        <v>200</v>
      </c>
      <c r="N2024" t="str">
        <f t="shared" si="62"/>
        <v>Republican</v>
      </c>
      <c r="O2024" t="s">
        <v>498</v>
      </c>
      <c r="P2024">
        <v>0.56000000000000005</v>
      </c>
      <c r="Q2024">
        <v>359500</v>
      </c>
    </row>
    <row r="2025" spans="1:17">
      <c r="A2025">
        <v>105</v>
      </c>
      <c r="B2025">
        <f>VLOOKUP(A2025,year_congress_lookup!$A$1:$B$10,2)</f>
        <v>1998</v>
      </c>
      <c r="C2025">
        <v>29339</v>
      </c>
      <c r="D2025" s="1" t="s">
        <v>1788</v>
      </c>
      <c r="E2025" t="s">
        <v>4</v>
      </c>
      <c r="F2025" t="str">
        <f>VLOOKUP(E2025&amp;"*",state_latlong_lookup!$A$1:$D$56,2,FALSE)</f>
        <v>GA</v>
      </c>
      <c r="G2025" t="str">
        <f>VLOOKUP(E2025&amp;"*",state_latlong_lookup!$A$1:$D$56,1,FALSE)</f>
        <v>GEORGIA</v>
      </c>
      <c r="H2025" t="str">
        <f t="shared" si="63"/>
        <v>105_GA_02</v>
      </c>
      <c r="I2025">
        <f>IF(B2025=2012,IF(D2025="00",K2025,VLOOKUP(H2025,district_latlong_lookup!$A$1:$F$439,5,FALSE)),0)</f>
        <v>0</v>
      </c>
      <c r="J2025">
        <f>IF(B2025=2012,IF(D2025="00",L2025,VLOOKUP(H2025,district_latlong_lookup!$A$1:$F$439,6,FALSE)),0)</f>
        <v>0</v>
      </c>
      <c r="K2025">
        <f>VLOOKUP(E2025&amp;"*",state_latlong_lookup!$A$1:$D$56,3,FALSE)</f>
        <v>32.986600000000003</v>
      </c>
      <c r="L2025">
        <f>VLOOKUP(E2025&amp;"*",state_latlong_lookup!$A$1:$D$56,4,FALSE)</f>
        <v>-83.648700000000005</v>
      </c>
      <c r="M2025">
        <v>100</v>
      </c>
      <c r="N2025" t="str">
        <f t="shared" si="62"/>
        <v>Democrat</v>
      </c>
      <c r="O2025" t="s">
        <v>499</v>
      </c>
      <c r="P2025">
        <v>-0.28000000000000003</v>
      </c>
      <c r="Q2025">
        <v>335500</v>
      </c>
    </row>
    <row r="2026" spans="1:17">
      <c r="A2026">
        <v>105</v>
      </c>
      <c r="B2026">
        <f>VLOOKUP(A2026,year_congress_lookup!$A$1:$B$10,2)</f>
        <v>1998</v>
      </c>
      <c r="C2026">
        <v>29340</v>
      </c>
      <c r="D2026" s="1" t="s">
        <v>1789</v>
      </c>
      <c r="E2026" t="s">
        <v>4</v>
      </c>
      <c r="F2026" t="str">
        <f>VLOOKUP(E2026&amp;"*",state_latlong_lookup!$A$1:$D$56,2,FALSE)</f>
        <v>GA</v>
      </c>
      <c r="G2026" t="str">
        <f>VLOOKUP(E2026&amp;"*",state_latlong_lookup!$A$1:$D$56,1,FALSE)</f>
        <v>GEORGIA</v>
      </c>
      <c r="H2026" t="str">
        <f t="shared" si="63"/>
        <v>105_GA_03</v>
      </c>
      <c r="I2026">
        <f>IF(B2026=2012,IF(D2026="00",K2026,VLOOKUP(H2026,district_latlong_lookup!$A$1:$F$439,5,FALSE)),0)</f>
        <v>0</v>
      </c>
      <c r="J2026">
        <f>IF(B2026=2012,IF(D2026="00",L2026,VLOOKUP(H2026,district_latlong_lookup!$A$1:$F$439,6,FALSE)),0)</f>
        <v>0</v>
      </c>
      <c r="K2026">
        <f>VLOOKUP(E2026&amp;"*",state_latlong_lookup!$A$1:$D$56,3,FALSE)</f>
        <v>32.986600000000003</v>
      </c>
      <c r="L2026">
        <f>VLOOKUP(E2026&amp;"*",state_latlong_lookup!$A$1:$D$56,4,FALSE)</f>
        <v>-83.648700000000005</v>
      </c>
      <c r="M2026">
        <v>200</v>
      </c>
      <c r="N2026" t="str">
        <f t="shared" si="62"/>
        <v>Republican</v>
      </c>
      <c r="O2026" t="s">
        <v>320</v>
      </c>
      <c r="P2026">
        <v>0.57799999999999996</v>
      </c>
      <c r="Q2026">
        <v>1333500</v>
      </c>
    </row>
    <row r="2027" spans="1:17">
      <c r="A2027">
        <v>105</v>
      </c>
      <c r="B2027">
        <f>VLOOKUP(A2027,year_congress_lookup!$A$1:$B$10,2)</f>
        <v>1998</v>
      </c>
      <c r="C2027">
        <v>29344</v>
      </c>
      <c r="D2027" s="1" t="s">
        <v>1790</v>
      </c>
      <c r="E2027" t="s">
        <v>4</v>
      </c>
      <c r="F2027" t="str">
        <f>VLOOKUP(E2027&amp;"*",state_latlong_lookup!$A$1:$D$56,2,FALSE)</f>
        <v>GA</v>
      </c>
      <c r="G2027" t="str">
        <f>VLOOKUP(E2027&amp;"*",state_latlong_lookup!$A$1:$D$56,1,FALSE)</f>
        <v>GEORGIA</v>
      </c>
      <c r="H2027" t="str">
        <f t="shared" si="63"/>
        <v>105_GA_04</v>
      </c>
      <c r="I2027">
        <f>IF(B2027=2012,IF(D2027="00",K2027,VLOOKUP(H2027,district_latlong_lookup!$A$1:$F$439,5,FALSE)),0)</f>
        <v>0</v>
      </c>
      <c r="J2027">
        <f>IF(B2027=2012,IF(D2027="00",L2027,VLOOKUP(H2027,district_latlong_lookup!$A$1:$F$439,6,FALSE)),0)</f>
        <v>0</v>
      </c>
      <c r="K2027">
        <f>VLOOKUP(E2027&amp;"*",state_latlong_lookup!$A$1:$D$56,3,FALSE)</f>
        <v>32.986600000000003</v>
      </c>
      <c r="L2027">
        <f>VLOOKUP(E2027&amp;"*",state_latlong_lookup!$A$1:$D$56,4,FALSE)</f>
        <v>-83.648700000000005</v>
      </c>
      <c r="M2027">
        <v>100</v>
      </c>
      <c r="N2027" t="str">
        <f t="shared" si="62"/>
        <v>Democrat</v>
      </c>
      <c r="O2027" t="s">
        <v>507</v>
      </c>
      <c r="P2027">
        <v>-0.53600000000000003</v>
      </c>
      <c r="Q2027">
        <v>10000</v>
      </c>
    </row>
    <row r="2028" spans="1:17">
      <c r="A2028">
        <v>105</v>
      </c>
      <c r="B2028">
        <f>VLOOKUP(A2028,year_congress_lookup!$A$1:$B$10,2)</f>
        <v>1998</v>
      </c>
      <c r="C2028">
        <v>15431</v>
      </c>
      <c r="D2028" s="1" t="s">
        <v>1791</v>
      </c>
      <c r="E2028" t="s">
        <v>4</v>
      </c>
      <c r="F2028" t="str">
        <f>VLOOKUP(E2028&amp;"*",state_latlong_lookup!$A$1:$D$56,2,FALSE)</f>
        <v>GA</v>
      </c>
      <c r="G2028" t="str">
        <f>VLOOKUP(E2028&amp;"*",state_latlong_lookup!$A$1:$D$56,1,FALSE)</f>
        <v>GEORGIA</v>
      </c>
      <c r="H2028" t="str">
        <f t="shared" si="63"/>
        <v>105_GA_05</v>
      </c>
      <c r="I2028">
        <f>IF(B2028=2012,IF(D2028="00",K2028,VLOOKUP(H2028,district_latlong_lookup!$A$1:$F$439,5,FALSE)),0)</f>
        <v>0</v>
      </c>
      <c r="J2028">
        <f>IF(B2028=2012,IF(D2028="00",L2028,VLOOKUP(H2028,district_latlong_lookup!$A$1:$F$439,6,FALSE)),0)</f>
        <v>0</v>
      </c>
      <c r="K2028">
        <f>VLOOKUP(E2028&amp;"*",state_latlong_lookup!$A$1:$D$56,3,FALSE)</f>
        <v>32.986600000000003</v>
      </c>
      <c r="L2028">
        <f>VLOOKUP(E2028&amp;"*",state_latlong_lookup!$A$1:$D$56,4,FALSE)</f>
        <v>-83.648700000000005</v>
      </c>
      <c r="M2028">
        <v>100</v>
      </c>
      <c r="N2028" t="str">
        <f t="shared" si="62"/>
        <v>Democrat</v>
      </c>
      <c r="O2028" t="s">
        <v>501</v>
      </c>
      <c r="P2028">
        <v>-0.59299999999999997</v>
      </c>
      <c r="Q2028">
        <v>445500</v>
      </c>
    </row>
    <row r="2029" spans="1:17">
      <c r="A2029">
        <v>105</v>
      </c>
      <c r="B2029">
        <f>VLOOKUP(A2029,year_congress_lookup!$A$1:$B$10,2)</f>
        <v>1998</v>
      </c>
      <c r="C2029">
        <v>14627</v>
      </c>
      <c r="D2029" s="1" t="s">
        <v>1792</v>
      </c>
      <c r="E2029" t="s">
        <v>4</v>
      </c>
      <c r="F2029" t="str">
        <f>VLOOKUP(E2029&amp;"*",state_latlong_lookup!$A$1:$D$56,2,FALSE)</f>
        <v>GA</v>
      </c>
      <c r="G2029" t="str">
        <f>VLOOKUP(E2029&amp;"*",state_latlong_lookup!$A$1:$D$56,1,FALSE)</f>
        <v>GEORGIA</v>
      </c>
      <c r="H2029" t="str">
        <f t="shared" si="63"/>
        <v>105_GA_06</v>
      </c>
      <c r="I2029">
        <f>IF(B2029=2012,IF(D2029="00",K2029,VLOOKUP(H2029,district_latlong_lookup!$A$1:$F$439,5,FALSE)),0)</f>
        <v>0</v>
      </c>
      <c r="J2029">
        <f>IF(B2029=2012,IF(D2029="00",L2029,VLOOKUP(H2029,district_latlong_lookup!$A$1:$F$439,6,FALSE)),0)</f>
        <v>0</v>
      </c>
      <c r="K2029">
        <f>VLOOKUP(E2029&amp;"*",state_latlong_lookup!$A$1:$D$56,3,FALSE)</f>
        <v>32.986600000000003</v>
      </c>
      <c r="L2029">
        <f>VLOOKUP(E2029&amp;"*",state_latlong_lookup!$A$1:$D$56,4,FALSE)</f>
        <v>-83.648700000000005</v>
      </c>
      <c r="M2029">
        <v>200</v>
      </c>
      <c r="N2029" t="str">
        <f t="shared" si="62"/>
        <v>Republican</v>
      </c>
      <c r="O2029" t="s">
        <v>502</v>
      </c>
      <c r="P2029">
        <v>0.44600000000000001</v>
      </c>
      <c r="Q2029">
        <v>2841000</v>
      </c>
    </row>
    <row r="2030" spans="1:17">
      <c r="A2030">
        <v>105</v>
      </c>
      <c r="B2030">
        <f>VLOOKUP(A2030,year_congress_lookup!$A$1:$B$10,2)</f>
        <v>1998</v>
      </c>
      <c r="C2030">
        <v>29511</v>
      </c>
      <c r="D2030" s="1" t="s">
        <v>1793</v>
      </c>
      <c r="E2030" t="s">
        <v>4</v>
      </c>
      <c r="F2030" t="str">
        <f>VLOOKUP(E2030&amp;"*",state_latlong_lookup!$A$1:$D$56,2,FALSE)</f>
        <v>GA</v>
      </c>
      <c r="G2030" t="str">
        <f>VLOOKUP(E2030&amp;"*",state_latlong_lookup!$A$1:$D$56,1,FALSE)</f>
        <v>GEORGIA</v>
      </c>
      <c r="H2030" t="str">
        <f t="shared" si="63"/>
        <v>105_GA_07</v>
      </c>
      <c r="I2030">
        <f>IF(B2030=2012,IF(D2030="00",K2030,VLOOKUP(H2030,district_latlong_lookup!$A$1:$F$439,5,FALSE)),0)</f>
        <v>0</v>
      </c>
      <c r="J2030">
        <f>IF(B2030=2012,IF(D2030="00",L2030,VLOOKUP(H2030,district_latlong_lookup!$A$1:$F$439,6,FALSE)),0)</f>
        <v>0</v>
      </c>
      <c r="K2030">
        <f>VLOOKUP(E2030&amp;"*",state_latlong_lookup!$A$1:$D$56,3,FALSE)</f>
        <v>32.986600000000003</v>
      </c>
      <c r="L2030">
        <f>VLOOKUP(E2030&amp;"*",state_latlong_lookup!$A$1:$D$56,4,FALSE)</f>
        <v>-83.648700000000005</v>
      </c>
      <c r="M2030">
        <v>200</v>
      </c>
      <c r="N2030" t="str">
        <f t="shared" si="62"/>
        <v>Republican</v>
      </c>
      <c r="O2030" t="s">
        <v>777</v>
      </c>
      <c r="P2030">
        <v>0.70199999999999996</v>
      </c>
      <c r="Q2030">
        <v>2295000</v>
      </c>
    </row>
    <row r="2031" spans="1:17">
      <c r="A2031">
        <v>105</v>
      </c>
      <c r="B2031">
        <f>VLOOKUP(A2031,year_congress_lookup!$A$1:$B$10,2)</f>
        <v>1998</v>
      </c>
      <c r="C2031">
        <v>29512</v>
      </c>
      <c r="D2031" s="1" t="s">
        <v>1795</v>
      </c>
      <c r="E2031" t="s">
        <v>4</v>
      </c>
      <c r="F2031" t="str">
        <f>VLOOKUP(E2031&amp;"*",state_latlong_lookup!$A$1:$D$56,2,FALSE)</f>
        <v>GA</v>
      </c>
      <c r="G2031" t="str">
        <f>VLOOKUP(E2031&amp;"*",state_latlong_lookup!$A$1:$D$56,1,FALSE)</f>
        <v>GEORGIA</v>
      </c>
      <c r="H2031" t="str">
        <f t="shared" si="63"/>
        <v>105_GA_08</v>
      </c>
      <c r="I2031">
        <f>IF(B2031=2012,IF(D2031="00",K2031,VLOOKUP(H2031,district_latlong_lookup!$A$1:$F$439,5,FALSE)),0)</f>
        <v>0</v>
      </c>
      <c r="J2031">
        <f>IF(B2031=2012,IF(D2031="00",L2031,VLOOKUP(H2031,district_latlong_lookup!$A$1:$F$439,6,FALSE)),0)</f>
        <v>0</v>
      </c>
      <c r="K2031">
        <f>VLOOKUP(E2031&amp;"*",state_latlong_lookup!$A$1:$D$56,3,FALSE)</f>
        <v>32.986600000000003</v>
      </c>
      <c r="L2031">
        <f>VLOOKUP(E2031&amp;"*",state_latlong_lookup!$A$1:$D$56,4,FALSE)</f>
        <v>-83.648700000000005</v>
      </c>
      <c r="M2031">
        <v>200</v>
      </c>
      <c r="N2031" t="str">
        <f t="shared" si="62"/>
        <v>Republican</v>
      </c>
      <c r="O2031" t="s">
        <v>350</v>
      </c>
      <c r="P2031">
        <v>0.437</v>
      </c>
      <c r="Q2031">
        <v>882500</v>
      </c>
    </row>
    <row r="2032" spans="1:17">
      <c r="A2032">
        <v>105</v>
      </c>
      <c r="B2032">
        <f>VLOOKUP(A2032,year_congress_lookup!$A$1:$B$10,2)</f>
        <v>1998</v>
      </c>
      <c r="C2032">
        <v>99342</v>
      </c>
      <c r="D2032" s="1" t="s">
        <v>1796</v>
      </c>
      <c r="E2032" t="s">
        <v>4</v>
      </c>
      <c r="F2032" t="str">
        <f>VLOOKUP(E2032&amp;"*",state_latlong_lookup!$A$1:$D$56,2,FALSE)</f>
        <v>GA</v>
      </c>
      <c r="G2032" t="str">
        <f>VLOOKUP(E2032&amp;"*",state_latlong_lookup!$A$1:$D$56,1,FALSE)</f>
        <v>GEORGIA</v>
      </c>
      <c r="H2032" t="str">
        <f t="shared" si="63"/>
        <v>105_GA_09</v>
      </c>
      <c r="I2032">
        <f>IF(B2032=2012,IF(D2032="00",K2032,VLOOKUP(H2032,district_latlong_lookup!$A$1:$F$439,5,FALSE)),0)</f>
        <v>0</v>
      </c>
      <c r="J2032">
        <f>IF(B2032=2012,IF(D2032="00",L2032,VLOOKUP(H2032,district_latlong_lookup!$A$1:$F$439,6,FALSE)),0)</f>
        <v>0</v>
      </c>
      <c r="K2032">
        <f>VLOOKUP(E2032&amp;"*",state_latlong_lookup!$A$1:$D$56,3,FALSE)</f>
        <v>32.986600000000003</v>
      </c>
      <c r="L2032">
        <f>VLOOKUP(E2032&amp;"*",state_latlong_lookup!$A$1:$D$56,4,FALSE)</f>
        <v>-83.648700000000005</v>
      </c>
      <c r="M2032">
        <v>200</v>
      </c>
      <c r="N2032" t="str">
        <f t="shared" si="62"/>
        <v>Republican</v>
      </c>
      <c r="O2032" t="s">
        <v>505</v>
      </c>
      <c r="P2032">
        <v>0.61299999999999999</v>
      </c>
      <c r="Q2032">
        <v>732500</v>
      </c>
    </row>
    <row r="2033" spans="1:17">
      <c r="A2033">
        <v>105</v>
      </c>
      <c r="B2033">
        <f>VLOOKUP(A2033,year_congress_lookup!$A$1:$B$10,2)</f>
        <v>1998</v>
      </c>
      <c r="C2033">
        <v>29513</v>
      </c>
      <c r="D2033" s="1" t="s">
        <v>1797</v>
      </c>
      <c r="E2033" t="s">
        <v>4</v>
      </c>
      <c r="F2033" t="str">
        <f>VLOOKUP(E2033&amp;"*",state_latlong_lookup!$A$1:$D$56,2,FALSE)</f>
        <v>GA</v>
      </c>
      <c r="G2033" t="str">
        <f>VLOOKUP(E2033&amp;"*",state_latlong_lookup!$A$1:$D$56,1,FALSE)</f>
        <v>GEORGIA</v>
      </c>
      <c r="H2033" t="str">
        <f t="shared" si="63"/>
        <v>105_GA_10</v>
      </c>
      <c r="I2033">
        <f>IF(B2033=2012,IF(D2033="00",K2033,VLOOKUP(H2033,district_latlong_lookup!$A$1:$F$439,5,FALSE)),0)</f>
        <v>0</v>
      </c>
      <c r="J2033">
        <f>IF(B2033=2012,IF(D2033="00",L2033,VLOOKUP(H2033,district_latlong_lookup!$A$1:$F$439,6,FALSE)),0)</f>
        <v>0</v>
      </c>
      <c r="K2033">
        <f>VLOOKUP(E2033&amp;"*",state_latlong_lookup!$A$1:$D$56,3,FALSE)</f>
        <v>32.986600000000003</v>
      </c>
      <c r="L2033">
        <f>VLOOKUP(E2033&amp;"*",state_latlong_lookup!$A$1:$D$56,4,FALSE)</f>
        <v>-83.648700000000005</v>
      </c>
      <c r="M2033">
        <v>200</v>
      </c>
      <c r="N2033" t="str">
        <f t="shared" si="62"/>
        <v>Republican</v>
      </c>
      <c r="O2033" t="s">
        <v>778</v>
      </c>
      <c r="P2033">
        <v>0.56000000000000005</v>
      </c>
      <c r="Q2033">
        <v>10000</v>
      </c>
    </row>
    <row r="2034" spans="1:17">
      <c r="A2034">
        <v>105</v>
      </c>
      <c r="B2034">
        <f>VLOOKUP(A2034,year_congress_lookup!$A$1:$B$10,2)</f>
        <v>1998</v>
      </c>
      <c r="C2034">
        <v>29341</v>
      </c>
      <c r="D2034" s="1" t="s">
        <v>1798</v>
      </c>
      <c r="E2034" t="s">
        <v>4</v>
      </c>
      <c r="F2034" t="str">
        <f>VLOOKUP(E2034&amp;"*",state_latlong_lookup!$A$1:$D$56,2,FALSE)</f>
        <v>GA</v>
      </c>
      <c r="G2034" t="str">
        <f>VLOOKUP(E2034&amp;"*",state_latlong_lookup!$A$1:$D$56,1,FALSE)</f>
        <v>GEORGIA</v>
      </c>
      <c r="H2034" t="str">
        <f t="shared" si="63"/>
        <v>105_GA_11</v>
      </c>
      <c r="I2034">
        <f>IF(B2034=2012,IF(D2034="00",K2034,VLOOKUP(H2034,district_latlong_lookup!$A$1:$F$439,5,FALSE)),0)</f>
        <v>0</v>
      </c>
      <c r="J2034">
        <f>IF(B2034=2012,IF(D2034="00",L2034,VLOOKUP(H2034,district_latlong_lookup!$A$1:$F$439,6,FALSE)),0)</f>
        <v>0</v>
      </c>
      <c r="K2034">
        <f>VLOOKUP(E2034&amp;"*",state_latlong_lookup!$A$1:$D$56,3,FALSE)</f>
        <v>32.986600000000003</v>
      </c>
      <c r="L2034">
        <f>VLOOKUP(E2034&amp;"*",state_latlong_lookup!$A$1:$D$56,4,FALSE)</f>
        <v>-83.648700000000005</v>
      </c>
      <c r="M2034">
        <v>200</v>
      </c>
      <c r="N2034" t="str">
        <f t="shared" si="62"/>
        <v>Republican</v>
      </c>
      <c r="O2034" t="s">
        <v>500</v>
      </c>
      <c r="P2034">
        <v>0.629</v>
      </c>
      <c r="Q2034">
        <v>436500</v>
      </c>
    </row>
    <row r="2035" spans="1:17">
      <c r="A2035">
        <v>105</v>
      </c>
      <c r="B2035">
        <f>VLOOKUP(A2035,year_congress_lookup!$A$1:$B$10,2)</f>
        <v>1998</v>
      </c>
      <c r="C2035">
        <v>15245</v>
      </c>
      <c r="D2035" s="1" t="s">
        <v>1787</v>
      </c>
      <c r="E2035" t="s">
        <v>201</v>
      </c>
      <c r="F2035" t="str">
        <f>VLOOKUP(E2035&amp;"*",state_latlong_lookup!$A$1:$D$56,2,FALSE)</f>
        <v>HI</v>
      </c>
      <c r="G2035" t="str">
        <f>VLOOKUP(E2035&amp;"*",state_latlong_lookup!$A$1:$D$56,1,FALSE)</f>
        <v>HAWAII</v>
      </c>
      <c r="H2035" t="str">
        <f t="shared" si="63"/>
        <v>105_HI_01</v>
      </c>
      <c r="I2035">
        <f>IF(B2035=2012,IF(D2035="00",K2035,VLOOKUP(H2035,district_latlong_lookup!$A$1:$F$439,5,FALSE)),0)</f>
        <v>0</v>
      </c>
      <c r="J2035">
        <f>IF(B2035=2012,IF(D2035="00",L2035,VLOOKUP(H2035,district_latlong_lookup!$A$1:$F$439,6,FALSE)),0)</f>
        <v>0</v>
      </c>
      <c r="K2035">
        <f>VLOOKUP(E2035&amp;"*",state_latlong_lookup!$A$1:$D$56,3,FALSE)</f>
        <v>21.1098</v>
      </c>
      <c r="L2035">
        <f>VLOOKUP(E2035&amp;"*",state_latlong_lookup!$A$1:$D$56,4,FALSE)</f>
        <v>-157.53110000000001</v>
      </c>
      <c r="M2035">
        <v>100</v>
      </c>
      <c r="N2035" t="str">
        <f t="shared" si="62"/>
        <v>Democrat</v>
      </c>
      <c r="O2035" t="s">
        <v>508</v>
      </c>
      <c r="P2035">
        <v>-0.45100000000000001</v>
      </c>
      <c r="Q2035">
        <v>642000</v>
      </c>
    </row>
    <row r="2036" spans="1:17">
      <c r="A2036">
        <v>105</v>
      </c>
      <c r="B2036">
        <f>VLOOKUP(A2036,year_congress_lookup!$A$1:$B$10,2)</f>
        <v>1998</v>
      </c>
      <c r="C2036">
        <v>10757</v>
      </c>
      <c r="D2036" s="1" t="s">
        <v>1788</v>
      </c>
      <c r="E2036" t="s">
        <v>201</v>
      </c>
      <c r="F2036" t="str">
        <f>VLOOKUP(E2036&amp;"*",state_latlong_lookup!$A$1:$D$56,2,FALSE)</f>
        <v>HI</v>
      </c>
      <c r="G2036" t="str">
        <f>VLOOKUP(E2036&amp;"*",state_latlong_lookup!$A$1:$D$56,1,FALSE)</f>
        <v>HAWAII</v>
      </c>
      <c r="H2036" t="str">
        <f t="shared" si="63"/>
        <v>105_HI_02</v>
      </c>
      <c r="I2036">
        <f>IF(B2036=2012,IF(D2036="00",K2036,VLOOKUP(H2036,district_latlong_lookup!$A$1:$F$439,5,FALSE)),0)</f>
        <v>0</v>
      </c>
      <c r="J2036">
        <f>IF(B2036=2012,IF(D2036="00",L2036,VLOOKUP(H2036,district_latlong_lookup!$A$1:$F$439,6,FALSE)),0)</f>
        <v>0</v>
      </c>
      <c r="K2036">
        <f>VLOOKUP(E2036&amp;"*",state_latlong_lookup!$A$1:$D$56,3,FALSE)</f>
        <v>21.1098</v>
      </c>
      <c r="L2036">
        <f>VLOOKUP(E2036&amp;"*",state_latlong_lookup!$A$1:$D$56,4,FALSE)</f>
        <v>-157.53110000000001</v>
      </c>
      <c r="M2036">
        <v>100</v>
      </c>
      <c r="N2036" t="str">
        <f t="shared" si="62"/>
        <v>Democrat</v>
      </c>
      <c r="O2036" t="s">
        <v>509</v>
      </c>
      <c r="P2036">
        <v>-0.499</v>
      </c>
      <c r="Q2036">
        <v>640000</v>
      </c>
    </row>
    <row r="2037" spans="1:17">
      <c r="A2037">
        <v>105</v>
      </c>
      <c r="B2037">
        <f>VLOOKUP(A2037,year_congress_lookup!$A$1:$B$10,2)</f>
        <v>1998</v>
      </c>
      <c r="C2037">
        <v>29514</v>
      </c>
      <c r="D2037" s="1" t="s">
        <v>1787</v>
      </c>
      <c r="E2037" t="s">
        <v>125</v>
      </c>
      <c r="F2037" t="str">
        <f>VLOOKUP(E2037&amp;"*",state_latlong_lookup!$A$1:$D$56,2,FALSE)</f>
        <v>ID</v>
      </c>
      <c r="G2037" t="str">
        <f>VLOOKUP(E2037&amp;"*",state_latlong_lookup!$A$1:$D$56,1,FALSE)</f>
        <v>IDAHO</v>
      </c>
      <c r="H2037" t="str">
        <f t="shared" si="63"/>
        <v>105_ID_01</v>
      </c>
      <c r="I2037">
        <f>IF(B2037=2012,IF(D2037="00",K2037,VLOOKUP(H2037,district_latlong_lookup!$A$1:$F$439,5,FALSE)),0)</f>
        <v>0</v>
      </c>
      <c r="J2037">
        <f>IF(B2037=2012,IF(D2037="00",L2037,VLOOKUP(H2037,district_latlong_lookup!$A$1:$F$439,6,FALSE)),0)</f>
        <v>0</v>
      </c>
      <c r="K2037">
        <f>VLOOKUP(E2037&amp;"*",state_latlong_lookup!$A$1:$D$56,3,FALSE)</f>
        <v>44.239400000000003</v>
      </c>
      <c r="L2037">
        <f>VLOOKUP(E2037&amp;"*",state_latlong_lookup!$A$1:$D$56,4,FALSE)</f>
        <v>-114.5103</v>
      </c>
      <c r="M2037">
        <v>200</v>
      </c>
      <c r="N2037" t="str">
        <f t="shared" si="62"/>
        <v>Republican</v>
      </c>
      <c r="O2037" t="s">
        <v>779</v>
      </c>
      <c r="P2037">
        <v>0.80300000000000005</v>
      </c>
      <c r="Q2037">
        <v>863000</v>
      </c>
    </row>
    <row r="2038" spans="1:17">
      <c r="A2038">
        <v>105</v>
      </c>
      <c r="B2038">
        <f>VLOOKUP(A2038,year_congress_lookup!$A$1:$B$10,2)</f>
        <v>1998</v>
      </c>
      <c r="C2038">
        <v>29345</v>
      </c>
      <c r="D2038" s="1" t="s">
        <v>1788</v>
      </c>
      <c r="E2038" t="s">
        <v>125</v>
      </c>
      <c r="F2038" t="str">
        <f>VLOOKUP(E2038&amp;"*",state_latlong_lookup!$A$1:$D$56,2,FALSE)</f>
        <v>ID</v>
      </c>
      <c r="G2038" t="str">
        <f>VLOOKUP(E2038&amp;"*",state_latlong_lookup!$A$1:$D$56,1,FALSE)</f>
        <v>IDAHO</v>
      </c>
      <c r="H2038" t="str">
        <f t="shared" si="63"/>
        <v>105_ID_02</v>
      </c>
      <c r="I2038">
        <f>IF(B2038=2012,IF(D2038="00",K2038,VLOOKUP(H2038,district_latlong_lookup!$A$1:$F$439,5,FALSE)),0)</f>
        <v>0</v>
      </c>
      <c r="J2038">
        <f>IF(B2038=2012,IF(D2038="00",L2038,VLOOKUP(H2038,district_latlong_lookup!$A$1:$F$439,6,FALSE)),0)</f>
        <v>0</v>
      </c>
      <c r="K2038">
        <f>VLOOKUP(E2038&amp;"*",state_latlong_lookup!$A$1:$D$56,3,FALSE)</f>
        <v>44.239400000000003</v>
      </c>
      <c r="L2038">
        <f>VLOOKUP(E2038&amp;"*",state_latlong_lookup!$A$1:$D$56,4,FALSE)</f>
        <v>-114.5103</v>
      </c>
      <c r="M2038">
        <v>200</v>
      </c>
      <c r="N2038" t="str">
        <f t="shared" si="62"/>
        <v>Republican</v>
      </c>
      <c r="O2038" t="s">
        <v>326</v>
      </c>
      <c r="P2038">
        <v>0.54</v>
      </c>
      <c r="Q2038">
        <v>1388500</v>
      </c>
    </row>
    <row r="2039" spans="1:17">
      <c r="A2039">
        <v>105</v>
      </c>
      <c r="B2039">
        <f>VLOOKUP(A2039,year_congress_lookup!$A$1:$B$10,2)</f>
        <v>1998</v>
      </c>
      <c r="C2039">
        <v>29346</v>
      </c>
      <c r="D2039" s="1" t="s">
        <v>1787</v>
      </c>
      <c r="E2039" t="s">
        <v>46</v>
      </c>
      <c r="F2039" t="str">
        <f>VLOOKUP(E2039&amp;"*",state_latlong_lookup!$A$1:$D$56,2,FALSE)</f>
        <v>IL</v>
      </c>
      <c r="G2039" t="str">
        <f>VLOOKUP(E2039&amp;"*",state_latlong_lookup!$A$1:$D$56,1,FALSE)</f>
        <v>ILLINOIS</v>
      </c>
      <c r="H2039" t="str">
        <f t="shared" si="63"/>
        <v>105_IL_01</v>
      </c>
      <c r="I2039">
        <f>IF(B2039=2012,IF(D2039="00",K2039,VLOOKUP(H2039,district_latlong_lookup!$A$1:$F$439,5,FALSE)),0)</f>
        <v>0</v>
      </c>
      <c r="J2039">
        <f>IF(B2039=2012,IF(D2039="00",L2039,VLOOKUP(H2039,district_latlong_lookup!$A$1:$F$439,6,FALSE)),0)</f>
        <v>0</v>
      </c>
      <c r="K2039">
        <f>VLOOKUP(E2039&amp;"*",state_latlong_lookup!$A$1:$D$56,3,FALSE)</f>
        <v>40.336300000000001</v>
      </c>
      <c r="L2039">
        <f>VLOOKUP(E2039&amp;"*",state_latlong_lookup!$A$1:$D$56,4,FALSE)</f>
        <v>-89.002200000000002</v>
      </c>
      <c r="M2039">
        <v>100</v>
      </c>
      <c r="N2039" t="str">
        <f t="shared" si="62"/>
        <v>Democrat</v>
      </c>
      <c r="O2039" t="s">
        <v>511</v>
      </c>
      <c r="P2039">
        <v>-0.51400000000000001</v>
      </c>
      <c r="Q2039">
        <v>10000</v>
      </c>
    </row>
    <row r="2040" spans="1:17">
      <c r="A2040">
        <v>105</v>
      </c>
      <c r="B2040">
        <f>VLOOKUP(A2040,year_congress_lookup!$A$1:$B$10,2)</f>
        <v>1998</v>
      </c>
      <c r="C2040">
        <v>29585</v>
      </c>
      <c r="D2040" s="1" t="s">
        <v>1788</v>
      </c>
      <c r="E2040" t="s">
        <v>46</v>
      </c>
      <c r="F2040" t="str">
        <f>VLOOKUP(E2040&amp;"*",state_latlong_lookup!$A$1:$D$56,2,FALSE)</f>
        <v>IL</v>
      </c>
      <c r="G2040" t="str">
        <f>VLOOKUP(E2040&amp;"*",state_latlong_lookup!$A$1:$D$56,1,FALSE)</f>
        <v>ILLINOIS</v>
      </c>
      <c r="H2040" t="str">
        <f t="shared" si="63"/>
        <v>105_IL_02</v>
      </c>
      <c r="I2040">
        <f>IF(B2040=2012,IF(D2040="00",K2040,VLOOKUP(H2040,district_latlong_lookup!$A$1:$F$439,5,FALSE)),0)</f>
        <v>0</v>
      </c>
      <c r="J2040">
        <f>IF(B2040=2012,IF(D2040="00",L2040,VLOOKUP(H2040,district_latlong_lookup!$A$1:$F$439,6,FALSE)),0)</f>
        <v>0</v>
      </c>
      <c r="K2040">
        <f>VLOOKUP(E2040&amp;"*",state_latlong_lookup!$A$1:$D$56,3,FALSE)</f>
        <v>40.336300000000001</v>
      </c>
      <c r="L2040">
        <f>VLOOKUP(E2040&amp;"*",state_latlong_lookup!$A$1:$D$56,4,FALSE)</f>
        <v>-89.002200000000002</v>
      </c>
      <c r="M2040">
        <v>100</v>
      </c>
      <c r="N2040" t="str">
        <f t="shared" si="62"/>
        <v>Democrat</v>
      </c>
      <c r="O2040" t="s">
        <v>24</v>
      </c>
      <c r="P2040">
        <v>-0.56799999999999995</v>
      </c>
      <c r="Q2040">
        <v>2223000</v>
      </c>
    </row>
    <row r="2041" spans="1:17">
      <c r="A2041">
        <v>105</v>
      </c>
      <c r="B2041">
        <f>VLOOKUP(A2041,year_congress_lookup!$A$1:$B$10,2)</f>
        <v>1998</v>
      </c>
      <c r="C2041">
        <v>15036</v>
      </c>
      <c r="D2041" s="1" t="s">
        <v>1789</v>
      </c>
      <c r="E2041" t="s">
        <v>46</v>
      </c>
      <c r="F2041" t="str">
        <f>VLOOKUP(E2041&amp;"*",state_latlong_lookup!$A$1:$D$56,2,FALSE)</f>
        <v>IL</v>
      </c>
      <c r="G2041" t="str">
        <f>VLOOKUP(E2041&amp;"*",state_latlong_lookup!$A$1:$D$56,1,FALSE)</f>
        <v>ILLINOIS</v>
      </c>
      <c r="H2041" t="str">
        <f t="shared" si="63"/>
        <v>105_IL_03</v>
      </c>
      <c r="I2041">
        <f>IF(B2041=2012,IF(D2041="00",K2041,VLOOKUP(H2041,district_latlong_lookup!$A$1:$F$439,5,FALSE)),0)</f>
        <v>0</v>
      </c>
      <c r="J2041">
        <f>IF(B2041=2012,IF(D2041="00",L2041,VLOOKUP(H2041,district_latlong_lookup!$A$1:$F$439,6,FALSE)),0)</f>
        <v>0</v>
      </c>
      <c r="K2041">
        <f>VLOOKUP(E2041&amp;"*",state_latlong_lookup!$A$1:$D$56,3,FALSE)</f>
        <v>40.336300000000001</v>
      </c>
      <c r="L2041">
        <f>VLOOKUP(E2041&amp;"*",state_latlong_lookup!$A$1:$D$56,4,FALSE)</f>
        <v>-89.002200000000002</v>
      </c>
      <c r="M2041">
        <v>100</v>
      </c>
      <c r="N2041" t="str">
        <f t="shared" si="62"/>
        <v>Democrat</v>
      </c>
      <c r="O2041" t="s">
        <v>512</v>
      </c>
      <c r="P2041">
        <v>-0.17399999999999999</v>
      </c>
      <c r="Q2041">
        <v>598000</v>
      </c>
    </row>
    <row r="2042" spans="1:17">
      <c r="A2042">
        <v>105</v>
      </c>
      <c r="B2042">
        <f>VLOOKUP(A2042,year_congress_lookup!$A$1:$B$10,2)</f>
        <v>1998</v>
      </c>
      <c r="C2042">
        <v>29348</v>
      </c>
      <c r="D2042" s="1" t="s">
        <v>1790</v>
      </c>
      <c r="E2042" t="s">
        <v>46</v>
      </c>
      <c r="F2042" t="str">
        <f>VLOOKUP(E2042&amp;"*",state_latlong_lookup!$A$1:$D$56,2,FALSE)</f>
        <v>IL</v>
      </c>
      <c r="G2042" t="str">
        <f>VLOOKUP(E2042&amp;"*",state_latlong_lookup!$A$1:$D$56,1,FALSE)</f>
        <v>ILLINOIS</v>
      </c>
      <c r="H2042" t="str">
        <f t="shared" si="63"/>
        <v>105_IL_04</v>
      </c>
      <c r="I2042">
        <f>IF(B2042=2012,IF(D2042="00",K2042,VLOOKUP(H2042,district_latlong_lookup!$A$1:$F$439,5,FALSE)),0)</f>
        <v>0</v>
      </c>
      <c r="J2042">
        <f>IF(B2042=2012,IF(D2042="00",L2042,VLOOKUP(H2042,district_latlong_lookup!$A$1:$F$439,6,FALSE)),0)</f>
        <v>0</v>
      </c>
      <c r="K2042">
        <f>VLOOKUP(E2042&amp;"*",state_latlong_lookup!$A$1:$D$56,3,FALSE)</f>
        <v>40.336300000000001</v>
      </c>
      <c r="L2042">
        <f>VLOOKUP(E2042&amp;"*",state_latlong_lookup!$A$1:$D$56,4,FALSE)</f>
        <v>-89.002200000000002</v>
      </c>
      <c r="M2042">
        <v>100</v>
      </c>
      <c r="N2042" t="str">
        <f t="shared" si="62"/>
        <v>Democrat</v>
      </c>
      <c r="O2042" t="s">
        <v>513</v>
      </c>
      <c r="P2042">
        <v>-0.48599999999999999</v>
      </c>
      <c r="Q2042">
        <v>536000</v>
      </c>
    </row>
    <row r="2043" spans="1:17">
      <c r="A2043">
        <v>105</v>
      </c>
      <c r="B2043">
        <f>VLOOKUP(A2043,year_congress_lookup!$A$1:$B$10,2)</f>
        <v>1998</v>
      </c>
      <c r="C2043">
        <v>29716</v>
      </c>
      <c r="D2043" s="1" t="s">
        <v>1791</v>
      </c>
      <c r="E2043" t="s">
        <v>46</v>
      </c>
      <c r="F2043" t="str">
        <f>VLOOKUP(E2043&amp;"*",state_latlong_lookup!$A$1:$D$56,2,FALSE)</f>
        <v>IL</v>
      </c>
      <c r="G2043" t="str">
        <f>VLOOKUP(E2043&amp;"*",state_latlong_lookup!$A$1:$D$56,1,FALSE)</f>
        <v>ILLINOIS</v>
      </c>
      <c r="H2043" t="str">
        <f t="shared" si="63"/>
        <v>105_IL_05</v>
      </c>
      <c r="I2043">
        <f>IF(B2043=2012,IF(D2043="00",K2043,VLOOKUP(H2043,district_latlong_lookup!$A$1:$F$439,5,FALSE)),0)</f>
        <v>0</v>
      </c>
      <c r="J2043">
        <f>IF(B2043=2012,IF(D2043="00",L2043,VLOOKUP(H2043,district_latlong_lookup!$A$1:$F$439,6,FALSE)),0)</f>
        <v>0</v>
      </c>
      <c r="K2043">
        <f>VLOOKUP(E2043&amp;"*",state_latlong_lookup!$A$1:$D$56,3,FALSE)</f>
        <v>40.336300000000001</v>
      </c>
      <c r="L2043">
        <f>VLOOKUP(E2043&amp;"*",state_latlong_lookup!$A$1:$D$56,4,FALSE)</f>
        <v>-89.002200000000002</v>
      </c>
      <c r="M2043">
        <v>100</v>
      </c>
      <c r="N2043" t="str">
        <f t="shared" si="62"/>
        <v>Democrat</v>
      </c>
      <c r="O2043" t="s">
        <v>843</v>
      </c>
      <c r="P2043">
        <v>-0.30299999999999999</v>
      </c>
      <c r="Q2043">
        <v>676500</v>
      </c>
    </row>
    <row r="2044" spans="1:17">
      <c r="A2044">
        <v>105</v>
      </c>
      <c r="B2044">
        <f>VLOOKUP(A2044,year_congress_lookup!$A$1:$B$10,2)</f>
        <v>1998</v>
      </c>
      <c r="C2044">
        <v>14239</v>
      </c>
      <c r="D2044" s="1" t="s">
        <v>1792</v>
      </c>
      <c r="E2044" t="s">
        <v>46</v>
      </c>
      <c r="F2044" t="str">
        <f>VLOOKUP(E2044&amp;"*",state_latlong_lookup!$A$1:$D$56,2,FALSE)</f>
        <v>IL</v>
      </c>
      <c r="G2044" t="str">
        <f>VLOOKUP(E2044&amp;"*",state_latlong_lookup!$A$1:$D$56,1,FALSE)</f>
        <v>ILLINOIS</v>
      </c>
      <c r="H2044" t="str">
        <f t="shared" si="63"/>
        <v>105_IL_06</v>
      </c>
      <c r="I2044">
        <f>IF(B2044=2012,IF(D2044="00",K2044,VLOOKUP(H2044,district_latlong_lookup!$A$1:$F$439,5,FALSE)),0)</f>
        <v>0</v>
      </c>
      <c r="J2044">
        <f>IF(B2044=2012,IF(D2044="00",L2044,VLOOKUP(H2044,district_latlong_lookup!$A$1:$F$439,6,FALSE)),0)</f>
        <v>0</v>
      </c>
      <c r="K2044">
        <f>VLOOKUP(E2044&amp;"*",state_latlong_lookup!$A$1:$D$56,3,FALSE)</f>
        <v>40.336300000000001</v>
      </c>
      <c r="L2044">
        <f>VLOOKUP(E2044&amp;"*",state_latlong_lookup!$A$1:$D$56,4,FALSE)</f>
        <v>-89.002200000000002</v>
      </c>
      <c r="M2044">
        <v>200</v>
      </c>
      <c r="N2044" t="str">
        <f t="shared" si="62"/>
        <v>Republican</v>
      </c>
      <c r="O2044" t="s">
        <v>515</v>
      </c>
      <c r="P2044">
        <v>0.36399999999999999</v>
      </c>
      <c r="Q2044">
        <v>333500</v>
      </c>
    </row>
    <row r="2045" spans="1:17">
      <c r="A2045">
        <v>105</v>
      </c>
      <c r="B2045">
        <f>VLOOKUP(A2045,year_congress_lookup!$A$1:$B$10,2)</f>
        <v>1998</v>
      </c>
      <c r="C2045">
        <v>29717</v>
      </c>
      <c r="D2045" s="1" t="s">
        <v>1793</v>
      </c>
      <c r="E2045" t="s">
        <v>46</v>
      </c>
      <c r="F2045" t="str">
        <f>VLOOKUP(E2045&amp;"*",state_latlong_lookup!$A$1:$D$56,2,FALSE)</f>
        <v>IL</v>
      </c>
      <c r="G2045" t="str">
        <f>VLOOKUP(E2045&amp;"*",state_latlong_lookup!$A$1:$D$56,1,FALSE)</f>
        <v>ILLINOIS</v>
      </c>
      <c r="H2045" t="str">
        <f t="shared" si="63"/>
        <v>105_IL_07</v>
      </c>
      <c r="I2045">
        <f>IF(B2045=2012,IF(D2045="00",K2045,VLOOKUP(H2045,district_latlong_lookup!$A$1:$F$439,5,FALSE)),0)</f>
        <v>0</v>
      </c>
      <c r="J2045">
        <f>IF(B2045=2012,IF(D2045="00",L2045,VLOOKUP(H2045,district_latlong_lookup!$A$1:$F$439,6,FALSE)),0)</f>
        <v>0</v>
      </c>
      <c r="K2045">
        <f>VLOOKUP(E2045&amp;"*",state_latlong_lookup!$A$1:$D$56,3,FALSE)</f>
        <v>40.336300000000001</v>
      </c>
      <c r="L2045">
        <f>VLOOKUP(E2045&amp;"*",state_latlong_lookup!$A$1:$D$56,4,FALSE)</f>
        <v>-89.002200000000002</v>
      </c>
      <c r="M2045">
        <v>100</v>
      </c>
      <c r="N2045" t="str">
        <f t="shared" si="62"/>
        <v>Democrat</v>
      </c>
      <c r="O2045" t="s">
        <v>62</v>
      </c>
      <c r="P2045">
        <v>-0.51100000000000001</v>
      </c>
      <c r="Q2045">
        <v>710000</v>
      </c>
    </row>
    <row r="2046" spans="1:17">
      <c r="A2046">
        <v>105</v>
      </c>
      <c r="B2046">
        <f>VLOOKUP(A2046,year_congress_lookup!$A$1:$B$10,2)</f>
        <v>1998</v>
      </c>
      <c r="C2046">
        <v>12041</v>
      </c>
      <c r="D2046" s="1" t="s">
        <v>1795</v>
      </c>
      <c r="E2046" t="s">
        <v>46</v>
      </c>
      <c r="F2046" t="str">
        <f>VLOOKUP(E2046&amp;"*",state_latlong_lookup!$A$1:$D$56,2,FALSE)</f>
        <v>IL</v>
      </c>
      <c r="G2046" t="str">
        <f>VLOOKUP(E2046&amp;"*",state_latlong_lookup!$A$1:$D$56,1,FALSE)</f>
        <v>ILLINOIS</v>
      </c>
      <c r="H2046" t="str">
        <f t="shared" si="63"/>
        <v>105_IL_08</v>
      </c>
      <c r="I2046">
        <f>IF(B2046=2012,IF(D2046="00",K2046,VLOOKUP(H2046,district_latlong_lookup!$A$1:$F$439,5,FALSE)),0)</f>
        <v>0</v>
      </c>
      <c r="J2046">
        <f>IF(B2046=2012,IF(D2046="00",L2046,VLOOKUP(H2046,district_latlong_lookup!$A$1:$F$439,6,FALSE)),0)</f>
        <v>0</v>
      </c>
      <c r="K2046">
        <f>VLOOKUP(E2046&amp;"*",state_latlong_lookup!$A$1:$D$56,3,FALSE)</f>
        <v>40.336300000000001</v>
      </c>
      <c r="L2046">
        <f>VLOOKUP(E2046&amp;"*",state_latlong_lookup!$A$1:$D$56,4,FALSE)</f>
        <v>-89.002200000000002</v>
      </c>
      <c r="M2046">
        <v>200</v>
      </c>
      <c r="N2046" t="str">
        <f t="shared" si="62"/>
        <v>Republican</v>
      </c>
      <c r="O2046" t="s">
        <v>151</v>
      </c>
      <c r="P2046">
        <v>0.8</v>
      </c>
      <c r="Q2046">
        <v>10000</v>
      </c>
    </row>
    <row r="2047" spans="1:17">
      <c r="A2047">
        <v>105</v>
      </c>
      <c r="B2047">
        <f>VLOOKUP(A2047,year_congress_lookup!$A$1:$B$10,2)</f>
        <v>1998</v>
      </c>
      <c r="C2047">
        <v>10421</v>
      </c>
      <c r="D2047" s="1" t="s">
        <v>1796</v>
      </c>
      <c r="E2047" t="s">
        <v>46</v>
      </c>
      <c r="F2047" t="str">
        <f>VLOOKUP(E2047&amp;"*",state_latlong_lookup!$A$1:$D$56,2,FALSE)</f>
        <v>IL</v>
      </c>
      <c r="G2047" t="str">
        <f>VLOOKUP(E2047&amp;"*",state_latlong_lookup!$A$1:$D$56,1,FALSE)</f>
        <v>ILLINOIS</v>
      </c>
      <c r="H2047" t="str">
        <f t="shared" si="63"/>
        <v>105_IL_09</v>
      </c>
      <c r="I2047">
        <f>IF(B2047=2012,IF(D2047="00",K2047,VLOOKUP(H2047,district_latlong_lookup!$A$1:$F$439,5,FALSE)),0)</f>
        <v>0</v>
      </c>
      <c r="J2047">
        <f>IF(B2047=2012,IF(D2047="00",L2047,VLOOKUP(H2047,district_latlong_lookup!$A$1:$F$439,6,FALSE)),0)</f>
        <v>0</v>
      </c>
      <c r="K2047">
        <f>VLOOKUP(E2047&amp;"*",state_latlong_lookup!$A$1:$D$56,3,FALSE)</f>
        <v>40.336300000000001</v>
      </c>
      <c r="L2047">
        <f>VLOOKUP(E2047&amp;"*",state_latlong_lookup!$A$1:$D$56,4,FALSE)</f>
        <v>-89.002200000000002</v>
      </c>
      <c r="M2047">
        <v>100</v>
      </c>
      <c r="N2047" t="str">
        <f t="shared" si="62"/>
        <v>Democrat</v>
      </c>
      <c r="O2047" t="s">
        <v>115</v>
      </c>
      <c r="P2047">
        <v>-0.57399999999999995</v>
      </c>
      <c r="Q2047">
        <v>34500</v>
      </c>
    </row>
    <row r="2048" spans="1:17">
      <c r="A2048">
        <v>105</v>
      </c>
      <c r="B2048">
        <f>VLOOKUP(A2048,year_congress_lookup!$A$1:$B$10,2)</f>
        <v>1998</v>
      </c>
      <c r="C2048">
        <v>14677</v>
      </c>
      <c r="D2048" s="1" t="s">
        <v>1797</v>
      </c>
      <c r="E2048" t="s">
        <v>46</v>
      </c>
      <c r="F2048" t="str">
        <f>VLOOKUP(E2048&amp;"*",state_latlong_lookup!$A$1:$D$56,2,FALSE)</f>
        <v>IL</v>
      </c>
      <c r="G2048" t="str">
        <f>VLOOKUP(E2048&amp;"*",state_latlong_lookup!$A$1:$D$56,1,FALSE)</f>
        <v>ILLINOIS</v>
      </c>
      <c r="H2048" t="str">
        <f t="shared" si="63"/>
        <v>105_IL_10</v>
      </c>
      <c r="I2048">
        <f>IF(B2048=2012,IF(D2048="00",K2048,VLOOKUP(H2048,district_latlong_lookup!$A$1:$F$439,5,FALSE)),0)</f>
        <v>0</v>
      </c>
      <c r="J2048">
        <f>IF(B2048=2012,IF(D2048="00",L2048,VLOOKUP(H2048,district_latlong_lookup!$A$1:$F$439,6,FALSE)),0)</f>
        <v>0</v>
      </c>
      <c r="K2048">
        <f>VLOOKUP(E2048&amp;"*",state_latlong_lookup!$A$1:$D$56,3,FALSE)</f>
        <v>40.336300000000001</v>
      </c>
      <c r="L2048">
        <f>VLOOKUP(E2048&amp;"*",state_latlong_lookup!$A$1:$D$56,4,FALSE)</f>
        <v>-89.002200000000002</v>
      </c>
      <c r="M2048">
        <v>200</v>
      </c>
      <c r="N2048" t="str">
        <f t="shared" si="62"/>
        <v>Republican</v>
      </c>
      <c r="O2048" t="s">
        <v>60</v>
      </c>
      <c r="P2048">
        <v>0.245</v>
      </c>
      <c r="Q2048">
        <v>407500</v>
      </c>
    </row>
    <row r="2049" spans="1:17">
      <c r="A2049">
        <v>105</v>
      </c>
      <c r="B2049">
        <f>VLOOKUP(A2049,year_congress_lookup!$A$1:$B$10,2)</f>
        <v>1998</v>
      </c>
      <c r="C2049">
        <v>29516</v>
      </c>
      <c r="D2049" s="1" t="s">
        <v>1798</v>
      </c>
      <c r="E2049" t="s">
        <v>46</v>
      </c>
      <c r="F2049" t="str">
        <f>VLOOKUP(E2049&amp;"*",state_latlong_lookup!$A$1:$D$56,2,FALSE)</f>
        <v>IL</v>
      </c>
      <c r="G2049" t="str">
        <f>VLOOKUP(E2049&amp;"*",state_latlong_lookup!$A$1:$D$56,1,FALSE)</f>
        <v>ILLINOIS</v>
      </c>
      <c r="H2049" t="str">
        <f t="shared" si="63"/>
        <v>105_IL_11</v>
      </c>
      <c r="I2049">
        <f>IF(B2049=2012,IF(D2049="00",K2049,VLOOKUP(H2049,district_latlong_lookup!$A$1:$F$439,5,FALSE)),0)</f>
        <v>0</v>
      </c>
      <c r="J2049">
        <f>IF(B2049=2012,IF(D2049="00",L2049,VLOOKUP(H2049,district_latlong_lookup!$A$1:$F$439,6,FALSE)),0)</f>
        <v>0</v>
      </c>
      <c r="K2049">
        <f>VLOOKUP(E2049&amp;"*",state_latlong_lookup!$A$1:$D$56,3,FALSE)</f>
        <v>40.336300000000001</v>
      </c>
      <c r="L2049">
        <f>VLOOKUP(E2049&amp;"*",state_latlong_lookup!$A$1:$D$56,4,FALSE)</f>
        <v>-89.002200000000002</v>
      </c>
      <c r="M2049">
        <v>200</v>
      </c>
      <c r="N2049" t="str">
        <f t="shared" si="62"/>
        <v>Republican</v>
      </c>
      <c r="O2049" t="s">
        <v>91</v>
      </c>
      <c r="P2049">
        <v>0.51600000000000001</v>
      </c>
      <c r="Q2049">
        <v>431000</v>
      </c>
    </row>
    <row r="2050" spans="1:17">
      <c r="A2050">
        <v>105</v>
      </c>
      <c r="B2050">
        <f>VLOOKUP(A2050,year_congress_lookup!$A$1:$B$10,2)</f>
        <v>1998</v>
      </c>
      <c r="C2050">
        <v>15453</v>
      </c>
      <c r="D2050" s="1" t="s">
        <v>1799</v>
      </c>
      <c r="E2050" t="s">
        <v>46</v>
      </c>
      <c r="F2050" t="str">
        <f>VLOOKUP(E2050&amp;"*",state_latlong_lookup!$A$1:$D$56,2,FALSE)</f>
        <v>IL</v>
      </c>
      <c r="G2050" t="str">
        <f>VLOOKUP(E2050&amp;"*",state_latlong_lookup!$A$1:$D$56,1,FALSE)</f>
        <v>ILLINOIS</v>
      </c>
      <c r="H2050" t="str">
        <f t="shared" si="63"/>
        <v>105_IL_12</v>
      </c>
      <c r="I2050">
        <f>IF(B2050=2012,IF(D2050="00",K2050,VLOOKUP(H2050,district_latlong_lookup!$A$1:$F$439,5,FALSE)),0)</f>
        <v>0</v>
      </c>
      <c r="J2050">
        <f>IF(B2050=2012,IF(D2050="00",L2050,VLOOKUP(H2050,district_latlong_lookup!$A$1:$F$439,6,FALSE)),0)</f>
        <v>0</v>
      </c>
      <c r="K2050">
        <f>VLOOKUP(E2050&amp;"*",state_latlong_lookup!$A$1:$D$56,3,FALSE)</f>
        <v>40.336300000000001</v>
      </c>
      <c r="L2050">
        <f>VLOOKUP(E2050&amp;"*",state_latlong_lookup!$A$1:$D$56,4,FALSE)</f>
        <v>-89.002200000000002</v>
      </c>
      <c r="M2050">
        <v>100</v>
      </c>
      <c r="N2050" t="str">
        <f t="shared" ref="N2050:N2113" si="64">IF(M2050=100,"Democrat",IF(M2050=200,"Republican",IF(M2050=328,"Independent")))</f>
        <v>Democrat</v>
      </c>
      <c r="O2050" t="s">
        <v>518</v>
      </c>
      <c r="P2050">
        <v>-0.313</v>
      </c>
      <c r="Q2050">
        <v>846000</v>
      </c>
    </row>
    <row r="2051" spans="1:17">
      <c r="A2051">
        <v>105</v>
      </c>
      <c r="B2051">
        <f>VLOOKUP(A2051,year_congress_lookup!$A$1:$B$10,2)</f>
        <v>1998</v>
      </c>
      <c r="C2051">
        <v>15098</v>
      </c>
      <c r="D2051" s="1" t="s">
        <v>1800</v>
      </c>
      <c r="E2051" t="s">
        <v>46</v>
      </c>
      <c r="F2051" t="str">
        <f>VLOOKUP(E2051&amp;"*",state_latlong_lookup!$A$1:$D$56,2,FALSE)</f>
        <v>IL</v>
      </c>
      <c r="G2051" t="str">
        <f>VLOOKUP(E2051&amp;"*",state_latlong_lookup!$A$1:$D$56,1,FALSE)</f>
        <v>ILLINOIS</v>
      </c>
      <c r="H2051" t="str">
        <f t="shared" ref="H2051:H2114" si="65">CONCATENATE(A2051,"_",F2051,"_",D2051)</f>
        <v>105_IL_13</v>
      </c>
      <c r="I2051">
        <f>IF(B2051=2012,IF(D2051="00",K2051,VLOOKUP(H2051,district_latlong_lookup!$A$1:$F$439,5,FALSE)),0)</f>
        <v>0</v>
      </c>
      <c r="J2051">
        <f>IF(B2051=2012,IF(D2051="00",L2051,VLOOKUP(H2051,district_latlong_lookup!$A$1:$F$439,6,FALSE)),0)</f>
        <v>0</v>
      </c>
      <c r="K2051">
        <f>VLOOKUP(E2051&amp;"*",state_latlong_lookup!$A$1:$D$56,3,FALSE)</f>
        <v>40.336300000000001</v>
      </c>
      <c r="L2051">
        <f>VLOOKUP(E2051&amp;"*",state_latlong_lookup!$A$1:$D$56,4,FALSE)</f>
        <v>-89.002200000000002</v>
      </c>
      <c r="M2051">
        <v>200</v>
      </c>
      <c r="N2051" t="str">
        <f t="shared" si="64"/>
        <v>Republican</v>
      </c>
      <c r="O2051" t="s">
        <v>519</v>
      </c>
      <c r="P2051">
        <v>0.371</v>
      </c>
      <c r="Q2051">
        <v>1299000</v>
      </c>
    </row>
    <row r="2052" spans="1:17">
      <c r="A2052">
        <v>105</v>
      </c>
      <c r="B2052">
        <f>VLOOKUP(A2052,year_congress_lookup!$A$1:$B$10,2)</f>
        <v>1998</v>
      </c>
      <c r="C2052">
        <v>15417</v>
      </c>
      <c r="D2052" s="1" t="s">
        <v>1801</v>
      </c>
      <c r="E2052" t="s">
        <v>46</v>
      </c>
      <c r="F2052" t="str">
        <f>VLOOKUP(E2052&amp;"*",state_latlong_lookup!$A$1:$D$56,2,FALSE)</f>
        <v>IL</v>
      </c>
      <c r="G2052" t="str">
        <f>VLOOKUP(E2052&amp;"*",state_latlong_lookup!$A$1:$D$56,1,FALSE)</f>
        <v>ILLINOIS</v>
      </c>
      <c r="H2052" t="str">
        <f t="shared" si="65"/>
        <v>105_IL_14</v>
      </c>
      <c r="I2052">
        <f>IF(B2052=2012,IF(D2052="00",K2052,VLOOKUP(H2052,district_latlong_lookup!$A$1:$F$439,5,FALSE)),0)</f>
        <v>0</v>
      </c>
      <c r="J2052">
        <f>IF(B2052=2012,IF(D2052="00",L2052,VLOOKUP(H2052,district_latlong_lookup!$A$1:$F$439,6,FALSE)),0)</f>
        <v>0</v>
      </c>
      <c r="K2052">
        <f>VLOOKUP(E2052&amp;"*",state_latlong_lookup!$A$1:$D$56,3,FALSE)</f>
        <v>40.336300000000001</v>
      </c>
      <c r="L2052">
        <f>VLOOKUP(E2052&amp;"*",state_latlong_lookup!$A$1:$D$56,4,FALSE)</f>
        <v>-89.002200000000002</v>
      </c>
      <c r="M2052">
        <v>200</v>
      </c>
      <c r="N2052" t="str">
        <f t="shared" si="64"/>
        <v>Republican</v>
      </c>
      <c r="O2052" t="s">
        <v>520</v>
      </c>
      <c r="P2052">
        <v>0.50700000000000001</v>
      </c>
      <c r="Q2052">
        <v>1362000</v>
      </c>
    </row>
    <row r="2053" spans="1:17">
      <c r="A2053">
        <v>105</v>
      </c>
      <c r="B2053">
        <f>VLOOKUP(A2053,year_congress_lookup!$A$1:$B$10,2)</f>
        <v>1998</v>
      </c>
      <c r="C2053">
        <v>29115</v>
      </c>
      <c r="D2053" s="1" t="s">
        <v>1802</v>
      </c>
      <c r="E2053" t="s">
        <v>46</v>
      </c>
      <c r="F2053" t="str">
        <f>VLOOKUP(E2053&amp;"*",state_latlong_lookup!$A$1:$D$56,2,FALSE)</f>
        <v>IL</v>
      </c>
      <c r="G2053" t="str">
        <f>VLOOKUP(E2053&amp;"*",state_latlong_lookup!$A$1:$D$56,1,FALSE)</f>
        <v>ILLINOIS</v>
      </c>
      <c r="H2053" t="str">
        <f t="shared" si="65"/>
        <v>105_IL_15</v>
      </c>
      <c r="I2053">
        <f>IF(B2053=2012,IF(D2053="00",K2053,VLOOKUP(H2053,district_latlong_lookup!$A$1:$F$439,5,FALSE)),0)</f>
        <v>0</v>
      </c>
      <c r="J2053">
        <f>IF(B2053=2012,IF(D2053="00",L2053,VLOOKUP(H2053,district_latlong_lookup!$A$1:$F$439,6,FALSE)),0)</f>
        <v>0</v>
      </c>
      <c r="K2053">
        <f>VLOOKUP(E2053&amp;"*",state_latlong_lookup!$A$1:$D$56,3,FALSE)</f>
        <v>40.336300000000001</v>
      </c>
      <c r="L2053">
        <f>VLOOKUP(E2053&amp;"*",state_latlong_lookup!$A$1:$D$56,4,FALSE)</f>
        <v>-89.002200000000002</v>
      </c>
      <c r="M2053">
        <v>200</v>
      </c>
      <c r="N2053" t="str">
        <f t="shared" si="64"/>
        <v>Republican</v>
      </c>
      <c r="O2053" t="s">
        <v>57</v>
      </c>
      <c r="P2053">
        <v>0.41099999999999998</v>
      </c>
      <c r="Q2053">
        <v>281500</v>
      </c>
    </row>
    <row r="2054" spans="1:17">
      <c r="A2054">
        <v>105</v>
      </c>
      <c r="B2054">
        <f>VLOOKUP(A2054,year_congress_lookup!$A$1:$B$10,2)</f>
        <v>1998</v>
      </c>
      <c r="C2054">
        <v>29349</v>
      </c>
      <c r="D2054" s="1" t="s">
        <v>1803</v>
      </c>
      <c r="E2054" t="s">
        <v>46</v>
      </c>
      <c r="F2054" t="str">
        <f>VLOOKUP(E2054&amp;"*",state_latlong_lookup!$A$1:$D$56,2,FALSE)</f>
        <v>IL</v>
      </c>
      <c r="G2054" t="str">
        <f>VLOOKUP(E2054&amp;"*",state_latlong_lookup!$A$1:$D$56,1,FALSE)</f>
        <v>ILLINOIS</v>
      </c>
      <c r="H2054" t="str">
        <f t="shared" si="65"/>
        <v>105_IL_16</v>
      </c>
      <c r="I2054">
        <f>IF(B2054=2012,IF(D2054="00",K2054,VLOOKUP(H2054,district_latlong_lookup!$A$1:$F$439,5,FALSE)),0)</f>
        <v>0</v>
      </c>
      <c r="J2054">
        <f>IF(B2054=2012,IF(D2054="00",L2054,VLOOKUP(H2054,district_latlong_lookup!$A$1:$F$439,6,FALSE)),0)</f>
        <v>0</v>
      </c>
      <c r="K2054">
        <f>VLOOKUP(E2054&amp;"*",state_latlong_lookup!$A$1:$D$56,3,FALSE)</f>
        <v>40.336300000000001</v>
      </c>
      <c r="L2054">
        <f>VLOOKUP(E2054&amp;"*",state_latlong_lookup!$A$1:$D$56,4,FALSE)</f>
        <v>-89.002200000000002</v>
      </c>
      <c r="M2054">
        <v>200</v>
      </c>
      <c r="N2054" t="str">
        <f t="shared" si="64"/>
        <v>Republican</v>
      </c>
      <c r="O2054" t="s">
        <v>521</v>
      </c>
      <c r="P2054">
        <v>0.626</v>
      </c>
      <c r="Q2054">
        <v>679500</v>
      </c>
    </row>
    <row r="2055" spans="1:17">
      <c r="A2055">
        <v>105</v>
      </c>
      <c r="B2055">
        <f>VLOOKUP(A2055,year_congress_lookup!$A$1:$B$10,2)</f>
        <v>1998</v>
      </c>
      <c r="C2055">
        <v>15023</v>
      </c>
      <c r="D2055" s="1" t="s">
        <v>1804</v>
      </c>
      <c r="E2055" t="s">
        <v>46</v>
      </c>
      <c r="F2055" t="str">
        <f>VLOOKUP(E2055&amp;"*",state_latlong_lookup!$A$1:$D$56,2,FALSE)</f>
        <v>IL</v>
      </c>
      <c r="G2055" t="str">
        <f>VLOOKUP(E2055&amp;"*",state_latlong_lookup!$A$1:$D$56,1,FALSE)</f>
        <v>ILLINOIS</v>
      </c>
      <c r="H2055" t="str">
        <f t="shared" si="65"/>
        <v>105_IL_17</v>
      </c>
      <c r="I2055">
        <f>IF(B2055=2012,IF(D2055="00",K2055,VLOOKUP(H2055,district_latlong_lookup!$A$1:$F$439,5,FALSE)),0)</f>
        <v>0</v>
      </c>
      <c r="J2055">
        <f>IF(B2055=2012,IF(D2055="00",L2055,VLOOKUP(H2055,district_latlong_lookup!$A$1:$F$439,6,FALSE)),0)</f>
        <v>0</v>
      </c>
      <c r="K2055">
        <f>VLOOKUP(E2055&amp;"*",state_latlong_lookup!$A$1:$D$56,3,FALSE)</f>
        <v>40.336300000000001</v>
      </c>
      <c r="L2055">
        <f>VLOOKUP(E2055&amp;"*",state_latlong_lookup!$A$1:$D$56,4,FALSE)</f>
        <v>-89.002200000000002</v>
      </c>
      <c r="M2055">
        <v>100</v>
      </c>
      <c r="N2055" t="str">
        <f t="shared" si="64"/>
        <v>Democrat</v>
      </c>
      <c r="O2055" t="s">
        <v>522</v>
      </c>
      <c r="P2055">
        <v>-0.442</v>
      </c>
      <c r="Q2055">
        <v>1197500</v>
      </c>
    </row>
    <row r="2056" spans="1:17">
      <c r="A2056">
        <v>105</v>
      </c>
      <c r="B2056">
        <f>VLOOKUP(A2056,year_congress_lookup!$A$1:$B$10,2)</f>
        <v>1998</v>
      </c>
      <c r="C2056">
        <v>29517</v>
      </c>
      <c r="D2056" s="1" t="s">
        <v>1805</v>
      </c>
      <c r="E2056" t="s">
        <v>46</v>
      </c>
      <c r="F2056" t="str">
        <f>VLOOKUP(E2056&amp;"*",state_latlong_lookup!$A$1:$D$56,2,FALSE)</f>
        <v>IL</v>
      </c>
      <c r="G2056" t="str">
        <f>VLOOKUP(E2056&amp;"*",state_latlong_lookup!$A$1:$D$56,1,FALSE)</f>
        <v>ILLINOIS</v>
      </c>
      <c r="H2056" t="str">
        <f t="shared" si="65"/>
        <v>105_IL_18</v>
      </c>
      <c r="I2056">
        <f>IF(B2056=2012,IF(D2056="00",K2056,VLOOKUP(H2056,district_latlong_lookup!$A$1:$F$439,5,FALSE)),0)</f>
        <v>0</v>
      </c>
      <c r="J2056">
        <f>IF(B2056=2012,IF(D2056="00",L2056,VLOOKUP(H2056,district_latlong_lookup!$A$1:$F$439,6,FALSE)),0)</f>
        <v>0</v>
      </c>
      <c r="K2056">
        <f>VLOOKUP(E2056&amp;"*",state_latlong_lookup!$A$1:$D$56,3,FALSE)</f>
        <v>40.336300000000001</v>
      </c>
      <c r="L2056">
        <f>VLOOKUP(E2056&amp;"*",state_latlong_lookup!$A$1:$D$56,4,FALSE)</f>
        <v>-89.002200000000002</v>
      </c>
      <c r="M2056">
        <v>200</v>
      </c>
      <c r="N2056" t="str">
        <f t="shared" si="64"/>
        <v>Republican</v>
      </c>
      <c r="O2056" t="s">
        <v>780</v>
      </c>
      <c r="P2056">
        <v>0.373</v>
      </c>
      <c r="Q2056">
        <v>10000</v>
      </c>
    </row>
    <row r="2057" spans="1:17">
      <c r="A2057">
        <v>105</v>
      </c>
      <c r="B2057">
        <f>VLOOKUP(A2057,year_congress_lookup!$A$1:$B$10,2)</f>
        <v>1998</v>
      </c>
      <c r="C2057">
        <v>15620</v>
      </c>
      <c r="D2057" s="1" t="s">
        <v>1806</v>
      </c>
      <c r="E2057" t="s">
        <v>46</v>
      </c>
      <c r="F2057" t="str">
        <f>VLOOKUP(E2057&amp;"*",state_latlong_lookup!$A$1:$D$56,2,FALSE)</f>
        <v>IL</v>
      </c>
      <c r="G2057" t="str">
        <f>VLOOKUP(E2057&amp;"*",state_latlong_lookup!$A$1:$D$56,1,FALSE)</f>
        <v>ILLINOIS</v>
      </c>
      <c r="H2057" t="str">
        <f t="shared" si="65"/>
        <v>105_IL_19</v>
      </c>
      <c r="I2057">
        <f>IF(B2057=2012,IF(D2057="00",K2057,VLOOKUP(H2057,district_latlong_lookup!$A$1:$F$439,5,FALSE)),0)</f>
        <v>0</v>
      </c>
      <c r="J2057">
        <f>IF(B2057=2012,IF(D2057="00",L2057,VLOOKUP(H2057,district_latlong_lookup!$A$1:$F$439,6,FALSE)),0)</f>
        <v>0</v>
      </c>
      <c r="K2057">
        <f>VLOOKUP(E2057&amp;"*",state_latlong_lookup!$A$1:$D$56,3,FALSE)</f>
        <v>40.336300000000001</v>
      </c>
      <c r="L2057">
        <f>VLOOKUP(E2057&amp;"*",state_latlong_lookup!$A$1:$D$56,4,FALSE)</f>
        <v>-89.002200000000002</v>
      </c>
      <c r="M2057">
        <v>100</v>
      </c>
      <c r="N2057" t="str">
        <f t="shared" si="64"/>
        <v>Democrat</v>
      </c>
      <c r="O2057" t="s">
        <v>524</v>
      </c>
      <c r="P2057">
        <v>-0.26300000000000001</v>
      </c>
      <c r="Q2057">
        <v>770500</v>
      </c>
    </row>
    <row r="2058" spans="1:17">
      <c r="A2058">
        <v>105</v>
      </c>
      <c r="B2058">
        <f>VLOOKUP(A2058,year_congress_lookup!$A$1:$B$10,2)</f>
        <v>1998</v>
      </c>
      <c r="C2058">
        <v>29718</v>
      </c>
      <c r="D2058" s="1" t="s">
        <v>1807</v>
      </c>
      <c r="E2058" t="s">
        <v>46</v>
      </c>
      <c r="F2058" t="str">
        <f>VLOOKUP(E2058&amp;"*",state_latlong_lookup!$A$1:$D$56,2,FALSE)</f>
        <v>IL</v>
      </c>
      <c r="G2058" t="str">
        <f>VLOOKUP(E2058&amp;"*",state_latlong_lookup!$A$1:$D$56,1,FALSE)</f>
        <v>ILLINOIS</v>
      </c>
      <c r="H2058" t="str">
        <f t="shared" si="65"/>
        <v>105_IL_20</v>
      </c>
      <c r="I2058">
        <f>IF(B2058=2012,IF(D2058="00",K2058,VLOOKUP(H2058,district_latlong_lookup!$A$1:$F$439,5,FALSE)),0)</f>
        <v>0</v>
      </c>
      <c r="J2058">
        <f>IF(B2058=2012,IF(D2058="00",L2058,VLOOKUP(H2058,district_latlong_lookup!$A$1:$F$439,6,FALSE)),0)</f>
        <v>0</v>
      </c>
      <c r="K2058">
        <f>VLOOKUP(E2058&amp;"*",state_latlong_lookup!$A$1:$D$56,3,FALSE)</f>
        <v>40.336300000000001</v>
      </c>
      <c r="L2058">
        <f>VLOOKUP(E2058&amp;"*",state_latlong_lookup!$A$1:$D$56,4,FALSE)</f>
        <v>-89.002200000000002</v>
      </c>
      <c r="M2058">
        <v>200</v>
      </c>
      <c r="N2058" t="str">
        <f t="shared" si="64"/>
        <v>Republican</v>
      </c>
      <c r="O2058" t="s">
        <v>844</v>
      </c>
      <c r="P2058">
        <v>0.49099999999999999</v>
      </c>
      <c r="Q2058">
        <v>10000</v>
      </c>
    </row>
    <row r="2059" spans="1:17">
      <c r="A2059">
        <v>105</v>
      </c>
      <c r="B2059">
        <f>VLOOKUP(A2059,year_congress_lookup!$A$1:$B$10,2)</f>
        <v>1998</v>
      </c>
      <c r="C2059">
        <v>15124</v>
      </c>
      <c r="D2059" s="1" t="s">
        <v>1787</v>
      </c>
      <c r="E2059" t="s">
        <v>45</v>
      </c>
      <c r="F2059" t="str">
        <f>VLOOKUP(E2059&amp;"*",state_latlong_lookup!$A$1:$D$56,2,FALSE)</f>
        <v>IN</v>
      </c>
      <c r="G2059" t="str">
        <f>VLOOKUP(E2059&amp;"*",state_latlong_lookup!$A$1:$D$56,1,FALSE)</f>
        <v>INDIANA</v>
      </c>
      <c r="H2059" t="str">
        <f t="shared" si="65"/>
        <v>105_IN_01</v>
      </c>
      <c r="I2059">
        <f>IF(B2059=2012,IF(D2059="00",K2059,VLOOKUP(H2059,district_latlong_lookup!$A$1:$F$439,5,FALSE)),0)</f>
        <v>0</v>
      </c>
      <c r="J2059">
        <f>IF(B2059=2012,IF(D2059="00",L2059,VLOOKUP(H2059,district_latlong_lookup!$A$1:$F$439,6,FALSE)),0)</f>
        <v>0</v>
      </c>
      <c r="K2059">
        <f>VLOOKUP(E2059&amp;"*",state_latlong_lookup!$A$1:$D$56,3,FALSE)</f>
        <v>39.864699999999999</v>
      </c>
      <c r="L2059">
        <f>VLOOKUP(E2059&amp;"*",state_latlong_lookup!$A$1:$D$56,4,FALSE)</f>
        <v>-86.260400000000004</v>
      </c>
      <c r="M2059">
        <v>100</v>
      </c>
      <c r="N2059" t="str">
        <f t="shared" si="64"/>
        <v>Democrat</v>
      </c>
      <c r="O2059" t="s">
        <v>525</v>
      </c>
      <c r="P2059">
        <v>-0.40699999999999997</v>
      </c>
      <c r="Q2059">
        <v>751500</v>
      </c>
    </row>
    <row r="2060" spans="1:17">
      <c r="A2060">
        <v>105</v>
      </c>
      <c r="B2060">
        <f>VLOOKUP(A2060,year_congress_lookup!$A$1:$B$10,2)</f>
        <v>1998</v>
      </c>
      <c r="C2060">
        <v>29518</v>
      </c>
      <c r="D2060" s="1" t="s">
        <v>1788</v>
      </c>
      <c r="E2060" t="s">
        <v>45</v>
      </c>
      <c r="F2060" t="str">
        <f>VLOOKUP(E2060&amp;"*",state_latlong_lookup!$A$1:$D$56,2,FALSE)</f>
        <v>IN</v>
      </c>
      <c r="G2060" t="str">
        <f>VLOOKUP(E2060&amp;"*",state_latlong_lookup!$A$1:$D$56,1,FALSE)</f>
        <v>INDIANA</v>
      </c>
      <c r="H2060" t="str">
        <f t="shared" si="65"/>
        <v>105_IN_02</v>
      </c>
      <c r="I2060">
        <f>IF(B2060=2012,IF(D2060="00",K2060,VLOOKUP(H2060,district_latlong_lookup!$A$1:$F$439,5,FALSE)),0)</f>
        <v>0</v>
      </c>
      <c r="J2060">
        <f>IF(B2060=2012,IF(D2060="00",L2060,VLOOKUP(H2060,district_latlong_lookup!$A$1:$F$439,6,FALSE)),0)</f>
        <v>0</v>
      </c>
      <c r="K2060">
        <f>VLOOKUP(E2060&amp;"*",state_latlong_lookup!$A$1:$D$56,3,FALSE)</f>
        <v>39.864699999999999</v>
      </c>
      <c r="L2060">
        <f>VLOOKUP(E2060&amp;"*",state_latlong_lookup!$A$1:$D$56,4,FALSE)</f>
        <v>-86.260400000000004</v>
      </c>
      <c r="M2060">
        <v>200</v>
      </c>
      <c r="N2060" t="str">
        <f t="shared" si="64"/>
        <v>Republican</v>
      </c>
      <c r="O2060" t="s">
        <v>781</v>
      </c>
      <c r="P2060">
        <v>0.67400000000000004</v>
      </c>
      <c r="Q2060">
        <v>10000</v>
      </c>
    </row>
    <row r="2061" spans="1:17">
      <c r="A2061">
        <v>105</v>
      </c>
      <c r="B2061">
        <f>VLOOKUP(A2061,year_congress_lookup!$A$1:$B$10,2)</f>
        <v>1998</v>
      </c>
      <c r="C2061">
        <v>29117</v>
      </c>
      <c r="D2061" s="1" t="s">
        <v>1789</v>
      </c>
      <c r="E2061" t="s">
        <v>45</v>
      </c>
      <c r="F2061" t="str">
        <f>VLOOKUP(E2061&amp;"*",state_latlong_lookup!$A$1:$D$56,2,FALSE)</f>
        <v>IN</v>
      </c>
      <c r="G2061" t="str">
        <f>VLOOKUP(E2061&amp;"*",state_latlong_lookup!$A$1:$D$56,1,FALSE)</f>
        <v>INDIANA</v>
      </c>
      <c r="H2061" t="str">
        <f t="shared" si="65"/>
        <v>105_IN_03</v>
      </c>
      <c r="I2061">
        <f>IF(B2061=2012,IF(D2061="00",K2061,VLOOKUP(H2061,district_latlong_lookup!$A$1:$F$439,5,FALSE)),0)</f>
        <v>0</v>
      </c>
      <c r="J2061">
        <f>IF(B2061=2012,IF(D2061="00",L2061,VLOOKUP(H2061,district_latlong_lookup!$A$1:$F$439,6,FALSE)),0)</f>
        <v>0</v>
      </c>
      <c r="K2061">
        <f>VLOOKUP(E2061&amp;"*",state_latlong_lookup!$A$1:$D$56,3,FALSE)</f>
        <v>39.864699999999999</v>
      </c>
      <c r="L2061">
        <f>VLOOKUP(E2061&amp;"*",state_latlong_lookup!$A$1:$D$56,4,FALSE)</f>
        <v>-86.260400000000004</v>
      </c>
      <c r="M2061">
        <v>100</v>
      </c>
      <c r="N2061" t="str">
        <f t="shared" si="64"/>
        <v>Democrat</v>
      </c>
      <c r="O2061" t="s">
        <v>527</v>
      </c>
      <c r="P2061">
        <v>-0.159</v>
      </c>
      <c r="Q2061">
        <v>5007500</v>
      </c>
    </row>
    <row r="2062" spans="1:17">
      <c r="A2062">
        <v>105</v>
      </c>
      <c r="B2062">
        <f>VLOOKUP(A2062,year_congress_lookup!$A$1:$B$10,2)</f>
        <v>1998</v>
      </c>
      <c r="C2062">
        <v>29519</v>
      </c>
      <c r="D2062" s="1" t="s">
        <v>1790</v>
      </c>
      <c r="E2062" t="s">
        <v>45</v>
      </c>
      <c r="F2062" t="str">
        <f>VLOOKUP(E2062&amp;"*",state_latlong_lookup!$A$1:$D$56,2,FALSE)</f>
        <v>IN</v>
      </c>
      <c r="G2062" t="str">
        <f>VLOOKUP(E2062&amp;"*",state_latlong_lookup!$A$1:$D$56,1,FALSE)</f>
        <v>INDIANA</v>
      </c>
      <c r="H2062" t="str">
        <f t="shared" si="65"/>
        <v>105_IN_04</v>
      </c>
      <c r="I2062">
        <f>IF(B2062=2012,IF(D2062="00",K2062,VLOOKUP(H2062,district_latlong_lookup!$A$1:$F$439,5,FALSE)),0)</f>
        <v>0</v>
      </c>
      <c r="J2062">
        <f>IF(B2062=2012,IF(D2062="00",L2062,VLOOKUP(H2062,district_latlong_lookup!$A$1:$F$439,6,FALSE)),0)</f>
        <v>0</v>
      </c>
      <c r="K2062">
        <f>VLOOKUP(E2062&amp;"*",state_latlong_lookup!$A$1:$D$56,3,FALSE)</f>
        <v>39.864699999999999</v>
      </c>
      <c r="L2062">
        <f>VLOOKUP(E2062&amp;"*",state_latlong_lookup!$A$1:$D$56,4,FALSE)</f>
        <v>-86.260400000000004</v>
      </c>
      <c r="M2062">
        <v>200</v>
      </c>
      <c r="N2062" t="str">
        <f t="shared" si="64"/>
        <v>Republican</v>
      </c>
      <c r="O2062" t="s">
        <v>782</v>
      </c>
      <c r="P2062">
        <v>0.64400000000000002</v>
      </c>
      <c r="Q2062">
        <v>616500</v>
      </c>
    </row>
    <row r="2063" spans="1:17">
      <c r="A2063">
        <v>105</v>
      </c>
      <c r="B2063">
        <f>VLOOKUP(A2063,year_congress_lookup!$A$1:$B$10,2)</f>
        <v>1998</v>
      </c>
      <c r="C2063">
        <v>29350</v>
      </c>
      <c r="D2063" s="1" t="s">
        <v>1791</v>
      </c>
      <c r="E2063" t="s">
        <v>45</v>
      </c>
      <c r="F2063" t="str">
        <f>VLOOKUP(E2063&amp;"*",state_latlong_lookup!$A$1:$D$56,2,FALSE)</f>
        <v>IN</v>
      </c>
      <c r="G2063" t="str">
        <f>VLOOKUP(E2063&amp;"*",state_latlong_lookup!$A$1:$D$56,1,FALSE)</f>
        <v>INDIANA</v>
      </c>
      <c r="H2063" t="str">
        <f t="shared" si="65"/>
        <v>105_IN_05</v>
      </c>
      <c r="I2063">
        <f>IF(B2063=2012,IF(D2063="00",K2063,VLOOKUP(H2063,district_latlong_lookup!$A$1:$F$439,5,FALSE)),0)</f>
        <v>0</v>
      </c>
      <c r="J2063">
        <f>IF(B2063=2012,IF(D2063="00",L2063,VLOOKUP(H2063,district_latlong_lookup!$A$1:$F$439,6,FALSE)),0)</f>
        <v>0</v>
      </c>
      <c r="K2063">
        <f>VLOOKUP(E2063&amp;"*",state_latlong_lookup!$A$1:$D$56,3,FALSE)</f>
        <v>39.864699999999999</v>
      </c>
      <c r="L2063">
        <f>VLOOKUP(E2063&amp;"*",state_latlong_lookup!$A$1:$D$56,4,FALSE)</f>
        <v>-86.260400000000004</v>
      </c>
      <c r="M2063">
        <v>200</v>
      </c>
      <c r="N2063" t="str">
        <f t="shared" si="64"/>
        <v>Republican</v>
      </c>
      <c r="O2063" t="s">
        <v>528</v>
      </c>
      <c r="P2063">
        <v>0.52700000000000002</v>
      </c>
      <c r="Q2063">
        <v>10000</v>
      </c>
    </row>
    <row r="2064" spans="1:17">
      <c r="A2064">
        <v>105</v>
      </c>
      <c r="B2064">
        <f>VLOOKUP(A2064,year_congress_lookup!$A$1:$B$10,2)</f>
        <v>1998</v>
      </c>
      <c r="C2064">
        <v>15014</v>
      </c>
      <c r="D2064" s="1" t="s">
        <v>1792</v>
      </c>
      <c r="E2064" t="s">
        <v>45</v>
      </c>
      <c r="F2064" t="str">
        <f>VLOOKUP(E2064&amp;"*",state_latlong_lookup!$A$1:$D$56,2,FALSE)</f>
        <v>IN</v>
      </c>
      <c r="G2064" t="str">
        <f>VLOOKUP(E2064&amp;"*",state_latlong_lookup!$A$1:$D$56,1,FALSE)</f>
        <v>INDIANA</v>
      </c>
      <c r="H2064" t="str">
        <f t="shared" si="65"/>
        <v>105_IN_06</v>
      </c>
      <c r="I2064">
        <f>IF(B2064=2012,IF(D2064="00",K2064,VLOOKUP(H2064,district_latlong_lookup!$A$1:$F$439,5,FALSE)),0)</f>
        <v>0</v>
      </c>
      <c r="J2064">
        <f>IF(B2064=2012,IF(D2064="00",L2064,VLOOKUP(H2064,district_latlong_lookup!$A$1:$F$439,6,FALSE)),0)</f>
        <v>0</v>
      </c>
      <c r="K2064">
        <f>VLOOKUP(E2064&amp;"*",state_latlong_lookup!$A$1:$D$56,3,FALSE)</f>
        <v>39.864699999999999</v>
      </c>
      <c r="L2064">
        <f>VLOOKUP(E2064&amp;"*",state_latlong_lookup!$A$1:$D$56,4,FALSE)</f>
        <v>-86.260400000000004</v>
      </c>
      <c r="M2064">
        <v>200</v>
      </c>
      <c r="N2064" t="str">
        <f t="shared" si="64"/>
        <v>Republican</v>
      </c>
      <c r="O2064" t="s">
        <v>179</v>
      </c>
      <c r="P2064">
        <v>0.68200000000000005</v>
      </c>
      <c r="Q2064">
        <v>532000</v>
      </c>
    </row>
    <row r="2065" spans="1:17">
      <c r="A2065">
        <v>105</v>
      </c>
      <c r="B2065">
        <f>VLOOKUP(A2065,year_congress_lookup!$A$1:$B$10,2)</f>
        <v>1998</v>
      </c>
      <c r="C2065">
        <v>29719</v>
      </c>
      <c r="D2065" s="1" t="s">
        <v>1793</v>
      </c>
      <c r="E2065" t="s">
        <v>45</v>
      </c>
      <c r="F2065" t="str">
        <f>VLOOKUP(E2065&amp;"*",state_latlong_lookup!$A$1:$D$56,2,FALSE)</f>
        <v>IN</v>
      </c>
      <c r="G2065" t="str">
        <f>VLOOKUP(E2065&amp;"*",state_latlong_lookup!$A$1:$D$56,1,FALSE)</f>
        <v>INDIANA</v>
      </c>
      <c r="H2065" t="str">
        <f t="shared" si="65"/>
        <v>105_IN_07</v>
      </c>
      <c r="I2065">
        <f>IF(B2065=2012,IF(D2065="00",K2065,VLOOKUP(H2065,district_latlong_lookup!$A$1:$F$439,5,FALSE)),0)</f>
        <v>0</v>
      </c>
      <c r="J2065">
        <f>IF(B2065=2012,IF(D2065="00",L2065,VLOOKUP(H2065,district_latlong_lookup!$A$1:$F$439,6,FALSE)),0)</f>
        <v>0</v>
      </c>
      <c r="K2065">
        <f>VLOOKUP(E2065&amp;"*",state_latlong_lookup!$A$1:$D$56,3,FALSE)</f>
        <v>39.864699999999999</v>
      </c>
      <c r="L2065">
        <f>VLOOKUP(E2065&amp;"*",state_latlong_lookup!$A$1:$D$56,4,FALSE)</f>
        <v>-86.260400000000004</v>
      </c>
      <c r="M2065">
        <v>200</v>
      </c>
      <c r="N2065" t="str">
        <f t="shared" si="64"/>
        <v>Republican</v>
      </c>
      <c r="O2065" t="s">
        <v>845</v>
      </c>
      <c r="P2065">
        <v>0.52700000000000002</v>
      </c>
      <c r="Q2065">
        <v>10000</v>
      </c>
    </row>
    <row r="2066" spans="1:17">
      <c r="A2066">
        <v>105</v>
      </c>
      <c r="B2066">
        <f>VLOOKUP(A2066,year_congress_lookup!$A$1:$B$10,2)</f>
        <v>1998</v>
      </c>
      <c r="C2066">
        <v>29520</v>
      </c>
      <c r="D2066" s="1" t="s">
        <v>1795</v>
      </c>
      <c r="E2066" t="s">
        <v>45</v>
      </c>
      <c r="F2066" t="str">
        <f>VLOOKUP(E2066&amp;"*",state_latlong_lookup!$A$1:$D$56,2,FALSE)</f>
        <v>IN</v>
      </c>
      <c r="G2066" t="str">
        <f>VLOOKUP(E2066&amp;"*",state_latlong_lookup!$A$1:$D$56,1,FALSE)</f>
        <v>INDIANA</v>
      </c>
      <c r="H2066" t="str">
        <f t="shared" si="65"/>
        <v>105_IN_08</v>
      </c>
      <c r="I2066">
        <f>IF(B2066=2012,IF(D2066="00",K2066,VLOOKUP(H2066,district_latlong_lookup!$A$1:$F$439,5,FALSE)),0)</f>
        <v>0</v>
      </c>
      <c r="J2066">
        <f>IF(B2066=2012,IF(D2066="00",L2066,VLOOKUP(H2066,district_latlong_lookup!$A$1:$F$439,6,FALSE)),0)</f>
        <v>0</v>
      </c>
      <c r="K2066">
        <f>VLOOKUP(E2066&amp;"*",state_latlong_lookup!$A$1:$D$56,3,FALSE)</f>
        <v>39.864699999999999</v>
      </c>
      <c r="L2066">
        <f>VLOOKUP(E2066&amp;"*",state_latlong_lookup!$A$1:$D$56,4,FALSE)</f>
        <v>-86.260400000000004</v>
      </c>
      <c r="M2066">
        <v>200</v>
      </c>
      <c r="N2066" t="str">
        <f t="shared" si="64"/>
        <v>Republican</v>
      </c>
      <c r="O2066" t="s">
        <v>783</v>
      </c>
      <c r="P2066">
        <v>0.81100000000000005</v>
      </c>
      <c r="Q2066">
        <v>1131000</v>
      </c>
    </row>
    <row r="2067" spans="1:17">
      <c r="A2067">
        <v>105</v>
      </c>
      <c r="B2067">
        <f>VLOOKUP(A2067,year_congress_lookup!$A$1:$B$10,2)</f>
        <v>1998</v>
      </c>
      <c r="C2067">
        <v>10732</v>
      </c>
      <c r="D2067" s="1" t="s">
        <v>1796</v>
      </c>
      <c r="E2067" t="s">
        <v>45</v>
      </c>
      <c r="F2067" t="str">
        <f>VLOOKUP(E2067&amp;"*",state_latlong_lookup!$A$1:$D$56,2,FALSE)</f>
        <v>IN</v>
      </c>
      <c r="G2067" t="str">
        <f>VLOOKUP(E2067&amp;"*",state_latlong_lookup!$A$1:$D$56,1,FALSE)</f>
        <v>INDIANA</v>
      </c>
      <c r="H2067" t="str">
        <f t="shared" si="65"/>
        <v>105_IN_09</v>
      </c>
      <c r="I2067">
        <f>IF(B2067=2012,IF(D2067="00",K2067,VLOOKUP(H2067,district_latlong_lookup!$A$1:$F$439,5,FALSE)),0)</f>
        <v>0</v>
      </c>
      <c r="J2067">
        <f>IF(B2067=2012,IF(D2067="00",L2067,VLOOKUP(H2067,district_latlong_lookup!$A$1:$F$439,6,FALSE)),0)</f>
        <v>0</v>
      </c>
      <c r="K2067">
        <f>VLOOKUP(E2067&amp;"*",state_latlong_lookup!$A$1:$D$56,3,FALSE)</f>
        <v>39.864699999999999</v>
      </c>
      <c r="L2067">
        <f>VLOOKUP(E2067&amp;"*",state_latlong_lookup!$A$1:$D$56,4,FALSE)</f>
        <v>-86.260400000000004</v>
      </c>
      <c r="M2067">
        <v>100</v>
      </c>
      <c r="N2067" t="str">
        <f t="shared" si="64"/>
        <v>Democrat</v>
      </c>
      <c r="O2067" t="s">
        <v>121</v>
      </c>
      <c r="P2067">
        <v>-0.159</v>
      </c>
      <c r="Q2067">
        <v>685500</v>
      </c>
    </row>
    <row r="2068" spans="1:17">
      <c r="A2068">
        <v>105</v>
      </c>
      <c r="B2068">
        <f>VLOOKUP(A2068,year_congress_lookup!$A$1:$B$10,2)</f>
        <v>1998</v>
      </c>
      <c r="C2068">
        <v>29720</v>
      </c>
      <c r="D2068" s="1" t="s">
        <v>1797</v>
      </c>
      <c r="E2068" t="s">
        <v>45</v>
      </c>
      <c r="F2068" t="str">
        <f>VLOOKUP(E2068&amp;"*",state_latlong_lookup!$A$1:$D$56,2,FALSE)</f>
        <v>IN</v>
      </c>
      <c r="G2068" t="str">
        <f>VLOOKUP(E2068&amp;"*",state_latlong_lookup!$A$1:$D$56,1,FALSE)</f>
        <v>INDIANA</v>
      </c>
      <c r="H2068" t="str">
        <f t="shared" si="65"/>
        <v>105_IN_10</v>
      </c>
      <c r="I2068">
        <f>IF(B2068=2012,IF(D2068="00",K2068,VLOOKUP(H2068,district_latlong_lookup!$A$1:$F$439,5,FALSE)),0)</f>
        <v>0</v>
      </c>
      <c r="J2068">
        <f>IF(B2068=2012,IF(D2068="00",L2068,VLOOKUP(H2068,district_latlong_lookup!$A$1:$F$439,6,FALSE)),0)</f>
        <v>0</v>
      </c>
      <c r="K2068">
        <f>VLOOKUP(E2068&amp;"*",state_latlong_lookup!$A$1:$D$56,3,FALSE)</f>
        <v>39.864699999999999</v>
      </c>
      <c r="L2068">
        <f>VLOOKUP(E2068&amp;"*",state_latlong_lookup!$A$1:$D$56,4,FALSE)</f>
        <v>-86.260400000000004</v>
      </c>
      <c r="M2068">
        <v>100</v>
      </c>
      <c r="N2068" t="str">
        <f t="shared" si="64"/>
        <v>Democrat</v>
      </c>
      <c r="O2068" t="s">
        <v>846</v>
      </c>
      <c r="P2068">
        <v>-0.46700000000000003</v>
      </c>
      <c r="Q2068">
        <v>10000</v>
      </c>
    </row>
    <row r="2069" spans="1:17">
      <c r="A2069">
        <v>105</v>
      </c>
      <c r="B2069">
        <f>VLOOKUP(A2069,year_congress_lookup!$A$1:$B$10,2)</f>
        <v>1998</v>
      </c>
      <c r="C2069">
        <v>14432</v>
      </c>
      <c r="D2069" s="1" t="s">
        <v>1787</v>
      </c>
      <c r="E2069" t="s">
        <v>84</v>
      </c>
      <c r="F2069" t="str">
        <f>VLOOKUP(E2069&amp;"*",state_latlong_lookup!$A$1:$D$56,2,FALSE)</f>
        <v>IA</v>
      </c>
      <c r="G2069" t="str">
        <f>VLOOKUP(E2069&amp;"*",state_latlong_lookup!$A$1:$D$56,1,FALSE)</f>
        <v>IOWA</v>
      </c>
      <c r="H2069" t="str">
        <f t="shared" si="65"/>
        <v>105_IA_01</v>
      </c>
      <c r="I2069">
        <f>IF(B2069=2012,IF(D2069="00",K2069,VLOOKUP(H2069,district_latlong_lookup!$A$1:$F$439,5,FALSE)),0)</f>
        <v>0</v>
      </c>
      <c r="J2069">
        <f>IF(B2069=2012,IF(D2069="00",L2069,VLOOKUP(H2069,district_latlong_lookup!$A$1:$F$439,6,FALSE)),0)</f>
        <v>0</v>
      </c>
      <c r="K2069">
        <f>VLOOKUP(E2069&amp;"*",state_latlong_lookup!$A$1:$D$56,3,FALSE)</f>
        <v>42.004600000000003</v>
      </c>
      <c r="L2069">
        <f>VLOOKUP(E2069&amp;"*",state_latlong_lookup!$A$1:$D$56,4,FALSE)</f>
        <v>-93.213999999999999</v>
      </c>
      <c r="M2069">
        <v>200</v>
      </c>
      <c r="N2069" t="str">
        <f t="shared" si="64"/>
        <v>Republican</v>
      </c>
      <c r="O2069" t="s">
        <v>531</v>
      </c>
      <c r="P2069">
        <v>0.18099999999999999</v>
      </c>
      <c r="Q2069">
        <v>518500</v>
      </c>
    </row>
    <row r="2070" spans="1:17">
      <c r="A2070">
        <v>105</v>
      </c>
      <c r="B2070">
        <f>VLOOKUP(A2070,year_congress_lookup!$A$1:$B$10,2)</f>
        <v>1998</v>
      </c>
      <c r="C2070">
        <v>29118</v>
      </c>
      <c r="D2070" s="1" t="s">
        <v>1788</v>
      </c>
      <c r="E2070" t="s">
        <v>84</v>
      </c>
      <c r="F2070" t="str">
        <f>VLOOKUP(E2070&amp;"*",state_latlong_lookup!$A$1:$D$56,2,FALSE)</f>
        <v>IA</v>
      </c>
      <c r="G2070" t="str">
        <f>VLOOKUP(E2070&amp;"*",state_latlong_lookup!$A$1:$D$56,1,FALSE)</f>
        <v>IOWA</v>
      </c>
      <c r="H2070" t="str">
        <f t="shared" si="65"/>
        <v>105_IA_02</v>
      </c>
      <c r="I2070">
        <f>IF(B2070=2012,IF(D2070="00",K2070,VLOOKUP(H2070,district_latlong_lookup!$A$1:$F$439,5,FALSE)),0)</f>
        <v>0</v>
      </c>
      <c r="J2070">
        <f>IF(B2070=2012,IF(D2070="00",L2070,VLOOKUP(H2070,district_latlong_lookup!$A$1:$F$439,6,FALSE)),0)</f>
        <v>0</v>
      </c>
      <c r="K2070">
        <f>VLOOKUP(E2070&amp;"*",state_latlong_lookup!$A$1:$D$56,3,FALSE)</f>
        <v>42.004600000000003</v>
      </c>
      <c r="L2070">
        <f>VLOOKUP(E2070&amp;"*",state_latlong_lookup!$A$1:$D$56,4,FALSE)</f>
        <v>-93.213999999999999</v>
      </c>
      <c r="M2070">
        <v>200</v>
      </c>
      <c r="N2070" t="str">
        <f t="shared" si="64"/>
        <v>Republican</v>
      </c>
      <c r="O2070" t="s">
        <v>532</v>
      </c>
      <c r="P2070">
        <v>0.501</v>
      </c>
      <c r="Q2070">
        <v>426000</v>
      </c>
    </row>
    <row r="2071" spans="1:17">
      <c r="A2071">
        <v>105</v>
      </c>
      <c r="B2071">
        <f>VLOOKUP(A2071,year_congress_lookup!$A$1:$B$10,2)</f>
        <v>1998</v>
      </c>
      <c r="C2071">
        <v>29721</v>
      </c>
      <c r="D2071" s="1" t="s">
        <v>1789</v>
      </c>
      <c r="E2071" t="s">
        <v>84</v>
      </c>
      <c r="F2071" t="str">
        <f>VLOOKUP(E2071&amp;"*",state_latlong_lookup!$A$1:$D$56,2,FALSE)</f>
        <v>IA</v>
      </c>
      <c r="G2071" t="str">
        <f>VLOOKUP(E2071&amp;"*",state_latlong_lookup!$A$1:$D$56,1,FALSE)</f>
        <v>IOWA</v>
      </c>
      <c r="H2071" t="str">
        <f t="shared" si="65"/>
        <v>105_IA_03</v>
      </c>
      <c r="I2071">
        <f>IF(B2071=2012,IF(D2071="00",K2071,VLOOKUP(H2071,district_latlong_lookup!$A$1:$F$439,5,FALSE)),0)</f>
        <v>0</v>
      </c>
      <c r="J2071">
        <f>IF(B2071=2012,IF(D2071="00",L2071,VLOOKUP(H2071,district_latlong_lookup!$A$1:$F$439,6,FALSE)),0)</f>
        <v>0</v>
      </c>
      <c r="K2071">
        <f>VLOOKUP(E2071&amp;"*",state_latlong_lookup!$A$1:$D$56,3,FALSE)</f>
        <v>42.004600000000003</v>
      </c>
      <c r="L2071">
        <f>VLOOKUP(E2071&amp;"*",state_latlong_lookup!$A$1:$D$56,4,FALSE)</f>
        <v>-93.213999999999999</v>
      </c>
      <c r="M2071">
        <v>100</v>
      </c>
      <c r="N2071" t="str">
        <f t="shared" si="64"/>
        <v>Democrat</v>
      </c>
      <c r="O2071" t="s">
        <v>847</v>
      </c>
      <c r="P2071">
        <v>-0.16200000000000001</v>
      </c>
      <c r="Q2071">
        <v>1730500</v>
      </c>
    </row>
    <row r="2072" spans="1:17">
      <c r="A2072">
        <v>105</v>
      </c>
      <c r="B2072">
        <f>VLOOKUP(A2072,year_congress_lookup!$A$1:$B$10,2)</f>
        <v>1998</v>
      </c>
      <c r="C2072">
        <v>29521</v>
      </c>
      <c r="D2072" s="1" t="s">
        <v>1790</v>
      </c>
      <c r="E2072" t="s">
        <v>84</v>
      </c>
      <c r="F2072" t="str">
        <f>VLOOKUP(E2072&amp;"*",state_latlong_lookup!$A$1:$D$56,2,FALSE)</f>
        <v>IA</v>
      </c>
      <c r="G2072" t="str">
        <f>VLOOKUP(E2072&amp;"*",state_latlong_lookup!$A$1:$D$56,1,FALSE)</f>
        <v>IOWA</v>
      </c>
      <c r="H2072" t="str">
        <f t="shared" si="65"/>
        <v>105_IA_04</v>
      </c>
      <c r="I2072">
        <f>IF(B2072=2012,IF(D2072="00",K2072,VLOOKUP(H2072,district_latlong_lookup!$A$1:$F$439,5,FALSE)),0)</f>
        <v>0</v>
      </c>
      <c r="J2072">
        <f>IF(B2072=2012,IF(D2072="00",L2072,VLOOKUP(H2072,district_latlong_lookup!$A$1:$F$439,6,FALSE)),0)</f>
        <v>0</v>
      </c>
      <c r="K2072">
        <f>VLOOKUP(E2072&amp;"*",state_latlong_lookup!$A$1:$D$56,3,FALSE)</f>
        <v>42.004600000000003</v>
      </c>
      <c r="L2072">
        <f>VLOOKUP(E2072&amp;"*",state_latlong_lookup!$A$1:$D$56,4,FALSE)</f>
        <v>-93.213999999999999</v>
      </c>
      <c r="M2072">
        <v>200</v>
      </c>
      <c r="N2072" t="str">
        <f t="shared" si="64"/>
        <v>Republican</v>
      </c>
      <c r="O2072" t="s">
        <v>784</v>
      </c>
      <c r="P2072">
        <v>0.32200000000000001</v>
      </c>
      <c r="Q2072">
        <v>10000</v>
      </c>
    </row>
    <row r="2073" spans="1:17">
      <c r="A2073">
        <v>105</v>
      </c>
      <c r="B2073">
        <f>VLOOKUP(A2073,year_congress_lookup!$A$1:$B$10,2)</f>
        <v>1998</v>
      </c>
      <c r="C2073">
        <v>29522</v>
      </c>
      <c r="D2073" s="1" t="s">
        <v>1791</v>
      </c>
      <c r="E2073" t="s">
        <v>84</v>
      </c>
      <c r="F2073" t="str">
        <f>VLOOKUP(E2073&amp;"*",state_latlong_lookup!$A$1:$D$56,2,FALSE)</f>
        <v>IA</v>
      </c>
      <c r="G2073" t="str">
        <f>VLOOKUP(E2073&amp;"*",state_latlong_lookup!$A$1:$D$56,1,FALSE)</f>
        <v>IOWA</v>
      </c>
      <c r="H2073" t="str">
        <f t="shared" si="65"/>
        <v>105_IA_05</v>
      </c>
      <c r="I2073">
        <f>IF(B2073=2012,IF(D2073="00",K2073,VLOOKUP(H2073,district_latlong_lookup!$A$1:$F$439,5,FALSE)),0)</f>
        <v>0</v>
      </c>
      <c r="J2073">
        <f>IF(B2073=2012,IF(D2073="00",L2073,VLOOKUP(H2073,district_latlong_lookup!$A$1:$F$439,6,FALSE)),0)</f>
        <v>0</v>
      </c>
      <c r="K2073">
        <f>VLOOKUP(E2073&amp;"*",state_latlong_lookup!$A$1:$D$56,3,FALSE)</f>
        <v>42.004600000000003</v>
      </c>
      <c r="L2073">
        <f>VLOOKUP(E2073&amp;"*",state_latlong_lookup!$A$1:$D$56,4,FALSE)</f>
        <v>-93.213999999999999</v>
      </c>
      <c r="M2073">
        <v>200</v>
      </c>
      <c r="N2073" t="str">
        <f t="shared" si="64"/>
        <v>Republican</v>
      </c>
      <c r="O2073" t="s">
        <v>103</v>
      </c>
      <c r="P2073">
        <v>0.48199999999999998</v>
      </c>
      <c r="Q2073">
        <v>10000</v>
      </c>
    </row>
    <row r="2074" spans="1:17">
      <c r="A2074">
        <v>105</v>
      </c>
      <c r="B2074">
        <f>VLOOKUP(A2074,year_congress_lookup!$A$1:$B$10,2)</f>
        <v>1998</v>
      </c>
      <c r="C2074">
        <v>29722</v>
      </c>
      <c r="D2074" s="1" t="s">
        <v>1787</v>
      </c>
      <c r="E2074" t="s">
        <v>105</v>
      </c>
      <c r="F2074" t="str">
        <f>VLOOKUP(E2074&amp;"*",state_latlong_lookup!$A$1:$D$56,2,FALSE)</f>
        <v>KS</v>
      </c>
      <c r="G2074" t="str">
        <f>VLOOKUP(E2074&amp;"*",state_latlong_lookup!$A$1:$D$56,1,FALSE)</f>
        <v>KANSAS</v>
      </c>
      <c r="H2074" t="str">
        <f t="shared" si="65"/>
        <v>105_KS_01</v>
      </c>
      <c r="I2074">
        <f>IF(B2074=2012,IF(D2074="00",K2074,VLOOKUP(H2074,district_latlong_lookup!$A$1:$F$439,5,FALSE)),0)</f>
        <v>0</v>
      </c>
      <c r="J2074">
        <f>IF(B2074=2012,IF(D2074="00",L2074,VLOOKUP(H2074,district_latlong_lookup!$A$1:$F$439,6,FALSE)),0)</f>
        <v>0</v>
      </c>
      <c r="K2074">
        <f>VLOOKUP(E2074&amp;"*",state_latlong_lookup!$A$1:$D$56,3,FALSE)</f>
        <v>38.511099999999999</v>
      </c>
      <c r="L2074">
        <f>VLOOKUP(E2074&amp;"*",state_latlong_lookup!$A$1:$D$56,4,FALSE)</f>
        <v>-96.8005</v>
      </c>
      <c r="M2074">
        <v>200</v>
      </c>
      <c r="N2074" t="str">
        <f t="shared" si="64"/>
        <v>Republican</v>
      </c>
      <c r="O2074" t="s">
        <v>395</v>
      </c>
      <c r="P2074">
        <v>0.49399999999999999</v>
      </c>
      <c r="Q2074">
        <v>276000</v>
      </c>
    </row>
    <row r="2075" spans="1:17">
      <c r="A2075">
        <v>105</v>
      </c>
      <c r="B2075">
        <f>VLOOKUP(A2075,year_congress_lookup!$A$1:$B$10,2)</f>
        <v>1998</v>
      </c>
      <c r="C2075">
        <v>29723</v>
      </c>
      <c r="D2075" s="1" t="s">
        <v>1788</v>
      </c>
      <c r="E2075" t="s">
        <v>105</v>
      </c>
      <c r="F2075" t="str">
        <f>VLOOKUP(E2075&amp;"*",state_latlong_lookup!$A$1:$D$56,2,FALSE)</f>
        <v>KS</v>
      </c>
      <c r="G2075" t="str">
        <f>VLOOKUP(E2075&amp;"*",state_latlong_lookup!$A$1:$D$56,1,FALSE)</f>
        <v>KANSAS</v>
      </c>
      <c r="H2075" t="str">
        <f t="shared" si="65"/>
        <v>105_KS_02</v>
      </c>
      <c r="I2075">
        <f>IF(B2075=2012,IF(D2075="00",K2075,VLOOKUP(H2075,district_latlong_lookup!$A$1:$F$439,5,FALSE)),0)</f>
        <v>0</v>
      </c>
      <c r="J2075">
        <f>IF(B2075=2012,IF(D2075="00",L2075,VLOOKUP(H2075,district_latlong_lookup!$A$1:$F$439,6,FALSE)),0)</f>
        <v>0</v>
      </c>
      <c r="K2075">
        <f>VLOOKUP(E2075&amp;"*",state_latlong_lookup!$A$1:$D$56,3,FALSE)</f>
        <v>38.511099999999999</v>
      </c>
      <c r="L2075">
        <f>VLOOKUP(E2075&amp;"*",state_latlong_lookup!$A$1:$D$56,4,FALSE)</f>
        <v>-96.8005</v>
      </c>
      <c r="M2075">
        <v>200</v>
      </c>
      <c r="N2075" t="str">
        <f t="shared" si="64"/>
        <v>Republican</v>
      </c>
      <c r="O2075" t="s">
        <v>848</v>
      </c>
      <c r="P2075">
        <v>0.63100000000000001</v>
      </c>
      <c r="Q2075">
        <v>10000</v>
      </c>
    </row>
    <row r="2076" spans="1:17">
      <c r="A2076">
        <v>105</v>
      </c>
      <c r="B2076">
        <f>VLOOKUP(A2076,year_congress_lookup!$A$1:$B$10,2)</f>
        <v>1998</v>
      </c>
      <c r="C2076">
        <v>29724</v>
      </c>
      <c r="D2076" s="1" t="s">
        <v>1789</v>
      </c>
      <c r="E2076" t="s">
        <v>105</v>
      </c>
      <c r="F2076" t="str">
        <f>VLOOKUP(E2076&amp;"*",state_latlong_lookup!$A$1:$D$56,2,FALSE)</f>
        <v>KS</v>
      </c>
      <c r="G2076" t="str">
        <f>VLOOKUP(E2076&amp;"*",state_latlong_lookup!$A$1:$D$56,1,FALSE)</f>
        <v>KANSAS</v>
      </c>
      <c r="H2076" t="str">
        <f t="shared" si="65"/>
        <v>105_KS_03</v>
      </c>
      <c r="I2076">
        <f>IF(B2076=2012,IF(D2076="00",K2076,VLOOKUP(H2076,district_latlong_lookup!$A$1:$F$439,5,FALSE)),0)</f>
        <v>0</v>
      </c>
      <c r="J2076">
        <f>IF(B2076=2012,IF(D2076="00",L2076,VLOOKUP(H2076,district_latlong_lookup!$A$1:$F$439,6,FALSE)),0)</f>
        <v>0</v>
      </c>
      <c r="K2076">
        <f>VLOOKUP(E2076&amp;"*",state_latlong_lookup!$A$1:$D$56,3,FALSE)</f>
        <v>38.511099999999999</v>
      </c>
      <c r="L2076">
        <f>VLOOKUP(E2076&amp;"*",state_latlong_lookup!$A$1:$D$56,4,FALSE)</f>
        <v>-96.8005</v>
      </c>
      <c r="M2076">
        <v>200</v>
      </c>
      <c r="N2076" t="str">
        <f t="shared" si="64"/>
        <v>Republican</v>
      </c>
      <c r="O2076" t="s">
        <v>849</v>
      </c>
      <c r="P2076">
        <v>0.59899999999999998</v>
      </c>
      <c r="Q2076">
        <v>1204000</v>
      </c>
    </row>
    <row r="2077" spans="1:17">
      <c r="A2077">
        <v>105</v>
      </c>
      <c r="B2077">
        <f>VLOOKUP(A2077,year_congress_lookup!$A$1:$B$10,2)</f>
        <v>1998</v>
      </c>
      <c r="C2077">
        <v>29524</v>
      </c>
      <c r="D2077" s="1" t="s">
        <v>1790</v>
      </c>
      <c r="E2077" t="s">
        <v>105</v>
      </c>
      <c r="F2077" t="str">
        <f>VLOOKUP(E2077&amp;"*",state_latlong_lookup!$A$1:$D$56,2,FALSE)</f>
        <v>KS</v>
      </c>
      <c r="G2077" t="str">
        <f>VLOOKUP(E2077&amp;"*",state_latlong_lookup!$A$1:$D$56,1,FALSE)</f>
        <v>KANSAS</v>
      </c>
      <c r="H2077" t="str">
        <f t="shared" si="65"/>
        <v>105_KS_04</v>
      </c>
      <c r="I2077">
        <f>IF(B2077=2012,IF(D2077="00",K2077,VLOOKUP(H2077,district_latlong_lookup!$A$1:$F$439,5,FALSE)),0)</f>
        <v>0</v>
      </c>
      <c r="J2077">
        <f>IF(B2077=2012,IF(D2077="00",L2077,VLOOKUP(H2077,district_latlong_lookup!$A$1:$F$439,6,FALSE)),0)</f>
        <v>0</v>
      </c>
      <c r="K2077">
        <f>VLOOKUP(E2077&amp;"*",state_latlong_lookup!$A$1:$D$56,3,FALSE)</f>
        <v>38.511099999999999</v>
      </c>
      <c r="L2077">
        <f>VLOOKUP(E2077&amp;"*",state_latlong_lookup!$A$1:$D$56,4,FALSE)</f>
        <v>-96.8005</v>
      </c>
      <c r="M2077">
        <v>200</v>
      </c>
      <c r="N2077" t="str">
        <f t="shared" si="64"/>
        <v>Republican</v>
      </c>
      <c r="O2077" t="s">
        <v>785</v>
      </c>
      <c r="P2077">
        <v>0.623</v>
      </c>
      <c r="Q2077">
        <v>587500</v>
      </c>
    </row>
    <row r="2078" spans="1:17">
      <c r="A2078">
        <v>105</v>
      </c>
      <c r="B2078">
        <f>VLOOKUP(A2078,year_congress_lookup!$A$1:$B$10,2)</f>
        <v>1998</v>
      </c>
      <c r="C2078">
        <v>29525</v>
      </c>
      <c r="D2078" s="1" t="s">
        <v>1787</v>
      </c>
      <c r="E2078" t="s">
        <v>25</v>
      </c>
      <c r="F2078" t="str">
        <f>VLOOKUP(E2078&amp;"*",state_latlong_lookup!$A$1:$D$56,2,FALSE)</f>
        <v>KY</v>
      </c>
      <c r="G2078" t="str">
        <f>VLOOKUP(E2078&amp;"*",state_latlong_lookup!$A$1:$D$56,1,FALSE)</f>
        <v>KENTUCKY</v>
      </c>
      <c r="H2078" t="str">
        <f t="shared" si="65"/>
        <v>105_KY_01</v>
      </c>
      <c r="I2078">
        <f>IF(B2078=2012,IF(D2078="00",K2078,VLOOKUP(H2078,district_latlong_lookup!$A$1:$F$439,5,FALSE)),0)</f>
        <v>0</v>
      </c>
      <c r="J2078">
        <f>IF(B2078=2012,IF(D2078="00",L2078,VLOOKUP(H2078,district_latlong_lookup!$A$1:$F$439,6,FALSE)),0)</f>
        <v>0</v>
      </c>
      <c r="K2078">
        <f>VLOOKUP(E2078&amp;"*",state_latlong_lookup!$A$1:$D$56,3,FALSE)</f>
        <v>37.668999999999997</v>
      </c>
      <c r="L2078">
        <f>VLOOKUP(E2078&amp;"*",state_latlong_lookup!$A$1:$D$56,4,FALSE)</f>
        <v>-84.651399999999995</v>
      </c>
      <c r="M2078">
        <v>200</v>
      </c>
      <c r="N2078" t="str">
        <f t="shared" si="64"/>
        <v>Republican</v>
      </c>
      <c r="O2078" t="s">
        <v>786</v>
      </c>
      <c r="P2078">
        <v>0.41</v>
      </c>
      <c r="Q2078">
        <v>443500</v>
      </c>
    </row>
    <row r="2079" spans="1:17">
      <c r="A2079">
        <v>105</v>
      </c>
      <c r="B2079">
        <f>VLOOKUP(A2079,year_congress_lookup!$A$1:$B$10,2)</f>
        <v>1998</v>
      </c>
      <c r="C2079">
        <v>29352</v>
      </c>
      <c r="D2079" s="1" t="s">
        <v>1788</v>
      </c>
      <c r="E2079" t="s">
        <v>25</v>
      </c>
      <c r="F2079" t="str">
        <f>VLOOKUP(E2079&amp;"*",state_latlong_lookup!$A$1:$D$56,2,FALSE)</f>
        <v>KY</v>
      </c>
      <c r="G2079" t="str">
        <f>VLOOKUP(E2079&amp;"*",state_latlong_lookup!$A$1:$D$56,1,FALSE)</f>
        <v>KENTUCKY</v>
      </c>
      <c r="H2079" t="str">
        <f t="shared" si="65"/>
        <v>105_KY_02</v>
      </c>
      <c r="I2079">
        <f>IF(B2079=2012,IF(D2079="00",K2079,VLOOKUP(H2079,district_latlong_lookup!$A$1:$F$439,5,FALSE)),0)</f>
        <v>0</v>
      </c>
      <c r="J2079">
        <f>IF(B2079=2012,IF(D2079="00",L2079,VLOOKUP(H2079,district_latlong_lookup!$A$1:$F$439,6,FALSE)),0)</f>
        <v>0</v>
      </c>
      <c r="K2079">
        <f>VLOOKUP(E2079&amp;"*",state_latlong_lookup!$A$1:$D$56,3,FALSE)</f>
        <v>37.668999999999997</v>
      </c>
      <c r="L2079">
        <f>VLOOKUP(E2079&amp;"*",state_latlong_lookup!$A$1:$D$56,4,FALSE)</f>
        <v>-84.651399999999995</v>
      </c>
      <c r="M2079">
        <v>200</v>
      </c>
      <c r="N2079" t="str">
        <f t="shared" si="64"/>
        <v>Republican</v>
      </c>
      <c r="O2079" t="s">
        <v>79</v>
      </c>
      <c r="P2079">
        <v>0.505</v>
      </c>
      <c r="Q2079">
        <v>10000</v>
      </c>
    </row>
    <row r="2080" spans="1:17">
      <c r="A2080">
        <v>105</v>
      </c>
      <c r="B2080">
        <f>VLOOKUP(A2080,year_congress_lookup!$A$1:$B$10,2)</f>
        <v>1998</v>
      </c>
      <c r="C2080">
        <v>29725</v>
      </c>
      <c r="D2080" s="1" t="s">
        <v>1789</v>
      </c>
      <c r="E2080" t="s">
        <v>25</v>
      </c>
      <c r="F2080" t="str">
        <f>VLOOKUP(E2080&amp;"*",state_latlong_lookup!$A$1:$D$56,2,FALSE)</f>
        <v>KY</v>
      </c>
      <c r="G2080" t="str">
        <f>VLOOKUP(E2080&amp;"*",state_latlong_lookup!$A$1:$D$56,1,FALSE)</f>
        <v>KENTUCKY</v>
      </c>
      <c r="H2080" t="str">
        <f t="shared" si="65"/>
        <v>105_KY_03</v>
      </c>
      <c r="I2080">
        <f>IF(B2080=2012,IF(D2080="00",K2080,VLOOKUP(H2080,district_latlong_lookup!$A$1:$F$439,5,FALSE)),0)</f>
        <v>0</v>
      </c>
      <c r="J2080">
        <f>IF(B2080=2012,IF(D2080="00",L2080,VLOOKUP(H2080,district_latlong_lookup!$A$1:$F$439,6,FALSE)),0)</f>
        <v>0</v>
      </c>
      <c r="K2080">
        <f>VLOOKUP(E2080&amp;"*",state_latlong_lookup!$A$1:$D$56,3,FALSE)</f>
        <v>37.668999999999997</v>
      </c>
      <c r="L2080">
        <f>VLOOKUP(E2080&amp;"*",state_latlong_lookup!$A$1:$D$56,4,FALSE)</f>
        <v>-84.651399999999995</v>
      </c>
      <c r="M2080">
        <v>200</v>
      </c>
      <c r="N2080" t="str">
        <f t="shared" si="64"/>
        <v>Republican</v>
      </c>
      <c r="O2080" t="s">
        <v>850</v>
      </c>
      <c r="P2080">
        <v>0.39800000000000002</v>
      </c>
      <c r="Q2080">
        <v>382000</v>
      </c>
    </row>
    <row r="2081" spans="1:17">
      <c r="A2081">
        <v>105</v>
      </c>
      <c r="B2081">
        <f>VLOOKUP(A2081,year_congress_lookup!$A$1:$B$10,2)</f>
        <v>1998</v>
      </c>
      <c r="C2081">
        <v>15406</v>
      </c>
      <c r="D2081" s="1" t="s">
        <v>1790</v>
      </c>
      <c r="E2081" t="s">
        <v>25</v>
      </c>
      <c r="F2081" t="str">
        <f>VLOOKUP(E2081&amp;"*",state_latlong_lookup!$A$1:$D$56,2,FALSE)</f>
        <v>KY</v>
      </c>
      <c r="G2081" t="str">
        <f>VLOOKUP(E2081&amp;"*",state_latlong_lookup!$A$1:$D$56,1,FALSE)</f>
        <v>KENTUCKY</v>
      </c>
      <c r="H2081" t="str">
        <f t="shared" si="65"/>
        <v>105_KY_04</v>
      </c>
      <c r="I2081">
        <f>IF(B2081=2012,IF(D2081="00",K2081,VLOOKUP(H2081,district_latlong_lookup!$A$1:$F$439,5,FALSE)),0)</f>
        <v>0</v>
      </c>
      <c r="J2081">
        <f>IF(B2081=2012,IF(D2081="00",L2081,VLOOKUP(H2081,district_latlong_lookup!$A$1:$F$439,6,FALSE)),0)</f>
        <v>0</v>
      </c>
      <c r="K2081">
        <f>VLOOKUP(E2081&amp;"*",state_latlong_lookup!$A$1:$D$56,3,FALSE)</f>
        <v>37.668999999999997</v>
      </c>
      <c r="L2081">
        <f>VLOOKUP(E2081&amp;"*",state_latlong_lookup!$A$1:$D$56,4,FALSE)</f>
        <v>-84.651399999999995</v>
      </c>
      <c r="M2081">
        <v>200</v>
      </c>
      <c r="N2081" t="str">
        <f t="shared" si="64"/>
        <v>Republican</v>
      </c>
      <c r="O2081" t="s">
        <v>327</v>
      </c>
      <c r="P2081">
        <v>0.52</v>
      </c>
      <c r="Q2081">
        <v>1213000</v>
      </c>
    </row>
    <row r="2082" spans="1:17">
      <c r="A2082">
        <v>105</v>
      </c>
      <c r="B2082">
        <f>VLOOKUP(A2082,year_congress_lookup!$A$1:$B$10,2)</f>
        <v>1998</v>
      </c>
      <c r="C2082">
        <v>14854</v>
      </c>
      <c r="D2082" s="1" t="s">
        <v>1791</v>
      </c>
      <c r="E2082" t="s">
        <v>25</v>
      </c>
      <c r="F2082" t="str">
        <f>VLOOKUP(E2082&amp;"*",state_latlong_lookup!$A$1:$D$56,2,FALSE)</f>
        <v>KY</v>
      </c>
      <c r="G2082" t="str">
        <f>VLOOKUP(E2082&amp;"*",state_latlong_lookup!$A$1:$D$56,1,FALSE)</f>
        <v>KENTUCKY</v>
      </c>
      <c r="H2082" t="str">
        <f t="shared" si="65"/>
        <v>105_KY_05</v>
      </c>
      <c r="I2082">
        <f>IF(B2082=2012,IF(D2082="00",K2082,VLOOKUP(H2082,district_latlong_lookup!$A$1:$F$439,5,FALSE)),0)</f>
        <v>0</v>
      </c>
      <c r="J2082">
        <f>IF(B2082=2012,IF(D2082="00",L2082,VLOOKUP(H2082,district_latlong_lookup!$A$1:$F$439,6,FALSE)),0)</f>
        <v>0</v>
      </c>
      <c r="K2082">
        <f>VLOOKUP(E2082&amp;"*",state_latlong_lookup!$A$1:$D$56,3,FALSE)</f>
        <v>37.668999999999997</v>
      </c>
      <c r="L2082">
        <f>VLOOKUP(E2082&amp;"*",state_latlong_lookup!$A$1:$D$56,4,FALSE)</f>
        <v>-84.651399999999995</v>
      </c>
      <c r="M2082">
        <v>200</v>
      </c>
      <c r="N2082" t="str">
        <f t="shared" si="64"/>
        <v>Republican</v>
      </c>
      <c r="O2082" t="s">
        <v>542</v>
      </c>
      <c r="P2082">
        <v>0.40200000000000002</v>
      </c>
      <c r="Q2082">
        <v>771500</v>
      </c>
    </row>
    <row r="2083" spans="1:17">
      <c r="A2083">
        <v>105</v>
      </c>
      <c r="B2083">
        <f>VLOOKUP(A2083,year_congress_lookup!$A$1:$B$10,2)</f>
        <v>1998</v>
      </c>
      <c r="C2083">
        <v>29353</v>
      </c>
      <c r="D2083" s="1" t="s">
        <v>1792</v>
      </c>
      <c r="E2083" t="s">
        <v>25</v>
      </c>
      <c r="F2083" t="str">
        <f>VLOOKUP(E2083&amp;"*",state_latlong_lookup!$A$1:$D$56,2,FALSE)</f>
        <v>KY</v>
      </c>
      <c r="G2083" t="str">
        <f>VLOOKUP(E2083&amp;"*",state_latlong_lookup!$A$1:$D$56,1,FALSE)</f>
        <v>KENTUCKY</v>
      </c>
      <c r="H2083" t="str">
        <f t="shared" si="65"/>
        <v>105_KY_06</v>
      </c>
      <c r="I2083">
        <f>IF(B2083=2012,IF(D2083="00",K2083,VLOOKUP(H2083,district_latlong_lookup!$A$1:$F$439,5,FALSE)),0)</f>
        <v>0</v>
      </c>
      <c r="J2083">
        <f>IF(B2083=2012,IF(D2083="00",L2083,VLOOKUP(H2083,district_latlong_lookup!$A$1:$F$439,6,FALSE)),0)</f>
        <v>0</v>
      </c>
      <c r="K2083">
        <f>VLOOKUP(E2083&amp;"*",state_latlong_lookup!$A$1:$D$56,3,FALSE)</f>
        <v>37.668999999999997</v>
      </c>
      <c r="L2083">
        <f>VLOOKUP(E2083&amp;"*",state_latlong_lookup!$A$1:$D$56,4,FALSE)</f>
        <v>-84.651399999999995</v>
      </c>
      <c r="M2083">
        <v>100</v>
      </c>
      <c r="N2083" t="str">
        <f t="shared" si="64"/>
        <v>Democrat</v>
      </c>
      <c r="O2083" t="s">
        <v>543</v>
      </c>
      <c r="P2083">
        <v>-0.14799999999999999</v>
      </c>
      <c r="Q2083">
        <v>1211500</v>
      </c>
    </row>
    <row r="2084" spans="1:17">
      <c r="A2084">
        <v>105</v>
      </c>
      <c r="B2084">
        <f>VLOOKUP(A2084,year_congress_lookup!$A$1:$B$10,2)</f>
        <v>1998</v>
      </c>
      <c r="C2084">
        <v>14469</v>
      </c>
      <c r="D2084" s="1" t="s">
        <v>1787</v>
      </c>
      <c r="E2084" t="s">
        <v>42</v>
      </c>
      <c r="F2084" t="str">
        <f>VLOOKUP(E2084&amp;"*",state_latlong_lookup!$A$1:$D$56,2,FALSE)</f>
        <v>LA</v>
      </c>
      <c r="G2084" t="str">
        <f>VLOOKUP(E2084&amp;"*",state_latlong_lookup!$A$1:$D$56,1,FALSE)</f>
        <v>LOUISIANNA</v>
      </c>
      <c r="H2084" t="str">
        <f t="shared" si="65"/>
        <v>105_LA_01</v>
      </c>
      <c r="I2084">
        <f>IF(B2084=2012,IF(D2084="00",K2084,VLOOKUP(H2084,district_latlong_lookup!$A$1:$F$439,5,FALSE)),0)</f>
        <v>0</v>
      </c>
      <c r="J2084">
        <f>IF(B2084=2012,IF(D2084="00",L2084,VLOOKUP(H2084,district_latlong_lookup!$A$1:$F$439,6,FALSE)),0)</f>
        <v>0</v>
      </c>
      <c r="K2084">
        <f>VLOOKUP(E2084&amp;"*",state_latlong_lookup!$A$1:$D$56,3,FALSE)</f>
        <v>31.180099999999999</v>
      </c>
      <c r="L2084">
        <f>VLOOKUP(E2084&amp;"*",state_latlong_lookup!$A$1:$D$56,4,FALSE)</f>
        <v>-91.874899999999997</v>
      </c>
      <c r="M2084">
        <v>200</v>
      </c>
      <c r="N2084" t="str">
        <f t="shared" si="64"/>
        <v>Republican</v>
      </c>
      <c r="O2084" t="s">
        <v>53</v>
      </c>
      <c r="P2084">
        <v>0.40300000000000002</v>
      </c>
      <c r="Q2084">
        <v>10000</v>
      </c>
    </row>
    <row r="2085" spans="1:17">
      <c r="A2085">
        <v>105</v>
      </c>
      <c r="B2085">
        <f>VLOOKUP(A2085,year_congress_lookup!$A$1:$B$10,2)</f>
        <v>1998</v>
      </c>
      <c r="C2085">
        <v>29120</v>
      </c>
      <c r="D2085" s="1" t="s">
        <v>1788</v>
      </c>
      <c r="E2085" t="s">
        <v>42</v>
      </c>
      <c r="F2085" t="str">
        <f>VLOOKUP(E2085&amp;"*",state_latlong_lookup!$A$1:$D$56,2,FALSE)</f>
        <v>LA</v>
      </c>
      <c r="G2085" t="str">
        <f>VLOOKUP(E2085&amp;"*",state_latlong_lookup!$A$1:$D$56,1,FALSE)</f>
        <v>LOUISIANNA</v>
      </c>
      <c r="H2085" t="str">
        <f t="shared" si="65"/>
        <v>105_LA_02</v>
      </c>
      <c r="I2085">
        <f>IF(B2085=2012,IF(D2085="00",K2085,VLOOKUP(H2085,district_latlong_lookup!$A$1:$F$439,5,FALSE)),0)</f>
        <v>0</v>
      </c>
      <c r="J2085">
        <f>IF(B2085=2012,IF(D2085="00",L2085,VLOOKUP(H2085,district_latlong_lookup!$A$1:$F$439,6,FALSE)),0)</f>
        <v>0</v>
      </c>
      <c r="K2085">
        <f>VLOOKUP(E2085&amp;"*",state_latlong_lookup!$A$1:$D$56,3,FALSE)</f>
        <v>31.180099999999999</v>
      </c>
      <c r="L2085">
        <f>VLOOKUP(E2085&amp;"*",state_latlong_lookup!$A$1:$D$56,4,FALSE)</f>
        <v>-91.874899999999997</v>
      </c>
      <c r="M2085">
        <v>100</v>
      </c>
      <c r="N2085" t="str">
        <f t="shared" si="64"/>
        <v>Democrat</v>
      </c>
      <c r="O2085" t="s">
        <v>544</v>
      </c>
      <c r="P2085">
        <v>-0.438</v>
      </c>
      <c r="Q2085">
        <v>414000</v>
      </c>
    </row>
    <row r="2086" spans="1:17">
      <c r="A2086">
        <v>105</v>
      </c>
      <c r="B2086">
        <f>VLOOKUP(A2086,year_congress_lookup!$A$1:$B$10,2)</f>
        <v>1998</v>
      </c>
      <c r="C2086">
        <v>94679</v>
      </c>
      <c r="D2086" s="1" t="s">
        <v>1789</v>
      </c>
      <c r="E2086" t="s">
        <v>42</v>
      </c>
      <c r="F2086" t="str">
        <f>VLOOKUP(E2086&amp;"*",state_latlong_lookup!$A$1:$D$56,2,FALSE)</f>
        <v>LA</v>
      </c>
      <c r="G2086" t="str">
        <f>VLOOKUP(E2086&amp;"*",state_latlong_lookup!$A$1:$D$56,1,FALSE)</f>
        <v>LOUISIANNA</v>
      </c>
      <c r="H2086" t="str">
        <f t="shared" si="65"/>
        <v>105_LA_03</v>
      </c>
      <c r="I2086">
        <f>IF(B2086=2012,IF(D2086="00",K2086,VLOOKUP(H2086,district_latlong_lookup!$A$1:$F$439,5,FALSE)),0)</f>
        <v>0</v>
      </c>
      <c r="J2086">
        <f>IF(B2086=2012,IF(D2086="00",L2086,VLOOKUP(H2086,district_latlong_lookup!$A$1:$F$439,6,FALSE)),0)</f>
        <v>0</v>
      </c>
      <c r="K2086">
        <f>VLOOKUP(E2086&amp;"*",state_latlong_lookup!$A$1:$D$56,3,FALSE)</f>
        <v>31.180099999999999</v>
      </c>
      <c r="L2086">
        <f>VLOOKUP(E2086&amp;"*",state_latlong_lookup!$A$1:$D$56,4,FALSE)</f>
        <v>-91.874899999999997</v>
      </c>
      <c r="M2086">
        <v>200</v>
      </c>
      <c r="N2086" t="str">
        <f t="shared" si="64"/>
        <v>Republican</v>
      </c>
      <c r="O2086" t="s">
        <v>545</v>
      </c>
      <c r="P2086">
        <v>0.39600000000000002</v>
      </c>
      <c r="Q2086">
        <v>544500</v>
      </c>
    </row>
    <row r="2087" spans="1:17">
      <c r="A2087">
        <v>105</v>
      </c>
      <c r="B2087">
        <f>VLOOKUP(A2087,year_congress_lookup!$A$1:$B$10,2)</f>
        <v>1998</v>
      </c>
      <c r="C2087">
        <v>15451</v>
      </c>
      <c r="D2087" s="1" t="s">
        <v>1790</v>
      </c>
      <c r="E2087" t="s">
        <v>42</v>
      </c>
      <c r="F2087" t="str">
        <f>VLOOKUP(E2087&amp;"*",state_latlong_lookup!$A$1:$D$56,2,FALSE)</f>
        <v>LA</v>
      </c>
      <c r="G2087" t="str">
        <f>VLOOKUP(E2087&amp;"*",state_latlong_lookup!$A$1:$D$56,1,FALSE)</f>
        <v>LOUISIANNA</v>
      </c>
      <c r="H2087" t="str">
        <f t="shared" si="65"/>
        <v>105_LA_04</v>
      </c>
      <c r="I2087">
        <f>IF(B2087=2012,IF(D2087="00",K2087,VLOOKUP(H2087,district_latlong_lookup!$A$1:$F$439,5,FALSE)),0)</f>
        <v>0</v>
      </c>
      <c r="J2087">
        <f>IF(B2087=2012,IF(D2087="00",L2087,VLOOKUP(H2087,district_latlong_lookup!$A$1:$F$439,6,FALSE)),0)</f>
        <v>0</v>
      </c>
      <c r="K2087">
        <f>VLOOKUP(E2087&amp;"*",state_latlong_lookup!$A$1:$D$56,3,FALSE)</f>
        <v>31.180099999999999</v>
      </c>
      <c r="L2087">
        <f>VLOOKUP(E2087&amp;"*",state_latlong_lookup!$A$1:$D$56,4,FALSE)</f>
        <v>-91.874899999999997</v>
      </c>
      <c r="M2087">
        <v>200</v>
      </c>
      <c r="N2087" t="str">
        <f t="shared" si="64"/>
        <v>Republican</v>
      </c>
      <c r="O2087" t="s">
        <v>547</v>
      </c>
      <c r="P2087">
        <v>0.434</v>
      </c>
      <c r="Q2087">
        <v>520000</v>
      </c>
    </row>
    <row r="2088" spans="1:17">
      <c r="A2088">
        <v>105</v>
      </c>
      <c r="B2088">
        <f>VLOOKUP(A2088,year_congress_lookup!$A$1:$B$10,2)</f>
        <v>1998</v>
      </c>
      <c r="C2088">
        <v>29726</v>
      </c>
      <c r="D2088" s="1" t="s">
        <v>1791</v>
      </c>
      <c r="E2088" t="s">
        <v>42</v>
      </c>
      <c r="F2088" t="str">
        <f>VLOOKUP(E2088&amp;"*",state_latlong_lookup!$A$1:$D$56,2,FALSE)</f>
        <v>LA</v>
      </c>
      <c r="G2088" t="str">
        <f>VLOOKUP(E2088&amp;"*",state_latlong_lookup!$A$1:$D$56,1,FALSE)</f>
        <v>LOUISIANNA</v>
      </c>
      <c r="H2088" t="str">
        <f t="shared" si="65"/>
        <v>105_LA_05</v>
      </c>
      <c r="I2088">
        <f>IF(B2088=2012,IF(D2088="00",K2088,VLOOKUP(H2088,district_latlong_lookup!$A$1:$F$439,5,FALSE)),0)</f>
        <v>0</v>
      </c>
      <c r="J2088">
        <f>IF(B2088=2012,IF(D2088="00",L2088,VLOOKUP(H2088,district_latlong_lookup!$A$1:$F$439,6,FALSE)),0)</f>
        <v>0</v>
      </c>
      <c r="K2088">
        <f>VLOOKUP(E2088&amp;"*",state_latlong_lookup!$A$1:$D$56,3,FALSE)</f>
        <v>31.180099999999999</v>
      </c>
      <c r="L2088">
        <f>VLOOKUP(E2088&amp;"*",state_latlong_lookup!$A$1:$D$56,4,FALSE)</f>
        <v>-91.874899999999997</v>
      </c>
      <c r="M2088">
        <v>200</v>
      </c>
      <c r="N2088" t="str">
        <f t="shared" si="64"/>
        <v>Republican</v>
      </c>
      <c r="O2088" t="s">
        <v>851</v>
      </c>
      <c r="P2088">
        <v>0.441</v>
      </c>
      <c r="Q2088">
        <v>909000</v>
      </c>
    </row>
    <row r="2089" spans="1:17">
      <c r="A2089">
        <v>105</v>
      </c>
      <c r="B2089">
        <f>VLOOKUP(A2089,year_congress_lookup!$A$1:$B$10,2)</f>
        <v>1998</v>
      </c>
      <c r="C2089">
        <v>15401</v>
      </c>
      <c r="D2089" s="1" t="s">
        <v>1792</v>
      </c>
      <c r="E2089" t="s">
        <v>42</v>
      </c>
      <c r="F2089" t="str">
        <f>VLOOKUP(E2089&amp;"*",state_latlong_lookup!$A$1:$D$56,2,FALSE)</f>
        <v>LA</v>
      </c>
      <c r="G2089" t="str">
        <f>VLOOKUP(E2089&amp;"*",state_latlong_lookup!$A$1:$D$56,1,FALSE)</f>
        <v>LOUISIANNA</v>
      </c>
      <c r="H2089" t="str">
        <f t="shared" si="65"/>
        <v>105_LA_06</v>
      </c>
      <c r="I2089">
        <f>IF(B2089=2012,IF(D2089="00",K2089,VLOOKUP(H2089,district_latlong_lookup!$A$1:$F$439,5,FALSE)),0)</f>
        <v>0</v>
      </c>
      <c r="J2089">
        <f>IF(B2089=2012,IF(D2089="00",L2089,VLOOKUP(H2089,district_latlong_lookup!$A$1:$F$439,6,FALSE)),0)</f>
        <v>0</v>
      </c>
      <c r="K2089">
        <f>VLOOKUP(E2089&amp;"*",state_latlong_lookup!$A$1:$D$56,3,FALSE)</f>
        <v>31.180099999999999</v>
      </c>
      <c r="L2089">
        <f>VLOOKUP(E2089&amp;"*",state_latlong_lookup!$A$1:$D$56,4,FALSE)</f>
        <v>-91.874899999999997</v>
      </c>
      <c r="M2089">
        <v>200</v>
      </c>
      <c r="N2089" t="str">
        <f t="shared" si="64"/>
        <v>Republican</v>
      </c>
      <c r="O2089" t="s">
        <v>108</v>
      </c>
      <c r="P2089">
        <v>0.48899999999999999</v>
      </c>
      <c r="Q2089">
        <v>5588500</v>
      </c>
    </row>
    <row r="2090" spans="1:17">
      <c r="A2090">
        <v>105</v>
      </c>
      <c r="B2090">
        <f>VLOOKUP(A2090,year_congress_lookup!$A$1:$B$10,2)</f>
        <v>1998</v>
      </c>
      <c r="C2090">
        <v>29727</v>
      </c>
      <c r="D2090" s="1" t="s">
        <v>1793</v>
      </c>
      <c r="E2090" t="s">
        <v>42</v>
      </c>
      <c r="F2090" t="str">
        <f>VLOOKUP(E2090&amp;"*",state_latlong_lookup!$A$1:$D$56,2,FALSE)</f>
        <v>LA</v>
      </c>
      <c r="G2090" t="str">
        <f>VLOOKUP(E2090&amp;"*",state_latlong_lookup!$A$1:$D$56,1,FALSE)</f>
        <v>LOUISIANNA</v>
      </c>
      <c r="H2090" t="str">
        <f t="shared" si="65"/>
        <v>105_LA_07</v>
      </c>
      <c r="I2090">
        <f>IF(B2090=2012,IF(D2090="00",K2090,VLOOKUP(H2090,district_latlong_lookup!$A$1:$F$439,5,FALSE)),0)</f>
        <v>0</v>
      </c>
      <c r="J2090">
        <f>IF(B2090=2012,IF(D2090="00",L2090,VLOOKUP(H2090,district_latlong_lookup!$A$1:$F$439,6,FALSE)),0)</f>
        <v>0</v>
      </c>
      <c r="K2090">
        <f>VLOOKUP(E2090&amp;"*",state_latlong_lookup!$A$1:$D$56,3,FALSE)</f>
        <v>31.180099999999999</v>
      </c>
      <c r="L2090">
        <f>VLOOKUP(E2090&amp;"*",state_latlong_lookup!$A$1:$D$56,4,FALSE)</f>
        <v>-91.874899999999997</v>
      </c>
      <c r="M2090">
        <v>100</v>
      </c>
      <c r="N2090" t="str">
        <f t="shared" si="64"/>
        <v>Democrat</v>
      </c>
      <c r="O2090" t="s">
        <v>852</v>
      </c>
      <c r="P2090">
        <v>-0.114</v>
      </c>
      <c r="Q2090">
        <v>453000</v>
      </c>
    </row>
    <row r="2091" spans="1:17">
      <c r="A2091">
        <v>105</v>
      </c>
      <c r="B2091">
        <f>VLOOKUP(A2091,year_congress_lookup!$A$1:$B$10,2)</f>
        <v>1998</v>
      </c>
      <c r="C2091">
        <v>29728</v>
      </c>
      <c r="D2091" s="1" t="s">
        <v>1787</v>
      </c>
      <c r="E2091" t="s">
        <v>49</v>
      </c>
      <c r="F2091" t="str">
        <f>VLOOKUP(E2091&amp;"*",state_latlong_lookup!$A$1:$D$56,2,FALSE)</f>
        <v>ME</v>
      </c>
      <c r="G2091" t="str">
        <f>VLOOKUP(E2091&amp;"*",state_latlong_lookup!$A$1:$D$56,1,FALSE)</f>
        <v>MAINE</v>
      </c>
      <c r="H2091" t="str">
        <f t="shared" si="65"/>
        <v>105_ME_01</v>
      </c>
      <c r="I2091">
        <f>IF(B2091=2012,IF(D2091="00",K2091,VLOOKUP(H2091,district_latlong_lookup!$A$1:$F$439,5,FALSE)),0)</f>
        <v>0</v>
      </c>
      <c r="J2091">
        <f>IF(B2091=2012,IF(D2091="00",L2091,VLOOKUP(H2091,district_latlong_lookup!$A$1:$F$439,6,FALSE)),0)</f>
        <v>0</v>
      </c>
      <c r="K2091">
        <f>VLOOKUP(E2091&amp;"*",state_latlong_lookup!$A$1:$D$56,3,FALSE)</f>
        <v>44.607399999999998</v>
      </c>
      <c r="L2091">
        <f>VLOOKUP(E2091&amp;"*",state_latlong_lookup!$A$1:$D$56,4,FALSE)</f>
        <v>-69.3977</v>
      </c>
      <c r="M2091">
        <v>100</v>
      </c>
      <c r="N2091" t="str">
        <f t="shared" si="64"/>
        <v>Democrat</v>
      </c>
      <c r="O2091" t="s">
        <v>71</v>
      </c>
      <c r="P2091">
        <v>-0.40799999999999997</v>
      </c>
      <c r="Q2091">
        <v>572000</v>
      </c>
    </row>
    <row r="2092" spans="1:17">
      <c r="A2092">
        <v>105</v>
      </c>
      <c r="B2092">
        <f>VLOOKUP(A2092,year_congress_lookup!$A$1:$B$10,2)</f>
        <v>1998</v>
      </c>
      <c r="C2092">
        <v>29528</v>
      </c>
      <c r="D2092" s="1" t="s">
        <v>1788</v>
      </c>
      <c r="E2092" t="s">
        <v>49</v>
      </c>
      <c r="F2092" t="str">
        <f>VLOOKUP(E2092&amp;"*",state_latlong_lookup!$A$1:$D$56,2,FALSE)</f>
        <v>ME</v>
      </c>
      <c r="G2092" t="str">
        <f>VLOOKUP(E2092&amp;"*",state_latlong_lookup!$A$1:$D$56,1,FALSE)</f>
        <v>MAINE</v>
      </c>
      <c r="H2092" t="str">
        <f t="shared" si="65"/>
        <v>105_ME_02</v>
      </c>
      <c r="I2092">
        <f>IF(B2092=2012,IF(D2092="00",K2092,VLOOKUP(H2092,district_latlong_lookup!$A$1:$F$439,5,FALSE)),0)</f>
        <v>0</v>
      </c>
      <c r="J2092">
        <f>IF(B2092=2012,IF(D2092="00",L2092,VLOOKUP(H2092,district_latlong_lookup!$A$1:$F$439,6,FALSE)),0)</f>
        <v>0</v>
      </c>
      <c r="K2092">
        <f>VLOOKUP(E2092&amp;"*",state_latlong_lookup!$A$1:$D$56,3,FALSE)</f>
        <v>44.607399999999998</v>
      </c>
      <c r="L2092">
        <f>VLOOKUP(E2092&amp;"*",state_latlong_lookup!$A$1:$D$56,4,FALSE)</f>
        <v>-69.3977</v>
      </c>
      <c r="M2092">
        <v>100</v>
      </c>
      <c r="N2092" t="str">
        <f t="shared" si="64"/>
        <v>Democrat</v>
      </c>
      <c r="O2092" t="s">
        <v>788</v>
      </c>
      <c r="P2092">
        <v>-0.32700000000000001</v>
      </c>
      <c r="Q2092">
        <v>1768000</v>
      </c>
    </row>
    <row r="2093" spans="1:17">
      <c r="A2093">
        <v>105</v>
      </c>
      <c r="B2093">
        <f>VLOOKUP(A2093,year_congress_lookup!$A$1:$B$10,2)</f>
        <v>1998</v>
      </c>
      <c r="C2093">
        <v>29122</v>
      </c>
      <c r="D2093" s="1" t="s">
        <v>1787</v>
      </c>
      <c r="E2093" t="s">
        <v>5</v>
      </c>
      <c r="F2093" t="str">
        <f>VLOOKUP(E2093&amp;"*",state_latlong_lookup!$A$1:$D$56,2,FALSE)</f>
        <v>MD</v>
      </c>
      <c r="G2093" t="str">
        <f>VLOOKUP(E2093&amp;"*",state_latlong_lookup!$A$1:$D$56,1,FALSE)</f>
        <v>MARYLAND</v>
      </c>
      <c r="H2093" t="str">
        <f t="shared" si="65"/>
        <v>105_MD_01</v>
      </c>
      <c r="I2093">
        <f>IF(B2093=2012,IF(D2093="00",K2093,VLOOKUP(H2093,district_latlong_lookup!$A$1:$F$439,5,FALSE)),0)</f>
        <v>0</v>
      </c>
      <c r="J2093">
        <f>IF(B2093=2012,IF(D2093="00",L2093,VLOOKUP(H2093,district_latlong_lookup!$A$1:$F$439,6,FALSE)),0)</f>
        <v>0</v>
      </c>
      <c r="K2093">
        <f>VLOOKUP(E2093&amp;"*",state_latlong_lookup!$A$1:$D$56,3,FALSE)</f>
        <v>39.072400000000002</v>
      </c>
      <c r="L2093">
        <f>VLOOKUP(E2093&amp;"*",state_latlong_lookup!$A$1:$D$56,4,FALSE)</f>
        <v>-76.790199999999999</v>
      </c>
      <c r="M2093">
        <v>200</v>
      </c>
      <c r="N2093" t="str">
        <f t="shared" si="64"/>
        <v>Republican</v>
      </c>
      <c r="O2093" t="s">
        <v>550</v>
      </c>
      <c r="P2093">
        <v>0.30599999999999999</v>
      </c>
      <c r="Q2093">
        <v>773500</v>
      </c>
    </row>
    <row r="2094" spans="1:17">
      <c r="A2094">
        <v>105</v>
      </c>
      <c r="B2094">
        <f>VLOOKUP(A2094,year_congress_lookup!$A$1:$B$10,2)</f>
        <v>1998</v>
      </c>
      <c r="C2094">
        <v>29529</v>
      </c>
      <c r="D2094" s="1" t="s">
        <v>1788</v>
      </c>
      <c r="E2094" t="s">
        <v>5</v>
      </c>
      <c r="F2094" t="str">
        <f>VLOOKUP(E2094&amp;"*",state_latlong_lookup!$A$1:$D$56,2,FALSE)</f>
        <v>MD</v>
      </c>
      <c r="G2094" t="str">
        <f>VLOOKUP(E2094&amp;"*",state_latlong_lookup!$A$1:$D$56,1,FALSE)</f>
        <v>MARYLAND</v>
      </c>
      <c r="H2094" t="str">
        <f t="shared" si="65"/>
        <v>105_MD_02</v>
      </c>
      <c r="I2094">
        <f>IF(B2094=2012,IF(D2094="00",K2094,VLOOKUP(H2094,district_latlong_lookup!$A$1:$F$439,5,FALSE)),0)</f>
        <v>0</v>
      </c>
      <c r="J2094">
        <f>IF(B2094=2012,IF(D2094="00",L2094,VLOOKUP(H2094,district_latlong_lookup!$A$1:$F$439,6,FALSE)),0)</f>
        <v>0</v>
      </c>
      <c r="K2094">
        <f>VLOOKUP(E2094&amp;"*",state_latlong_lookup!$A$1:$D$56,3,FALSE)</f>
        <v>39.072400000000002</v>
      </c>
      <c r="L2094">
        <f>VLOOKUP(E2094&amp;"*",state_latlong_lookup!$A$1:$D$56,4,FALSE)</f>
        <v>-76.790199999999999</v>
      </c>
      <c r="M2094">
        <v>200</v>
      </c>
      <c r="N2094" t="str">
        <f t="shared" si="64"/>
        <v>Republican</v>
      </c>
      <c r="O2094" t="s">
        <v>789</v>
      </c>
      <c r="P2094">
        <v>0.48299999999999998</v>
      </c>
      <c r="Q2094">
        <v>709000</v>
      </c>
    </row>
    <row r="2095" spans="1:17">
      <c r="A2095">
        <v>105</v>
      </c>
      <c r="B2095">
        <f>VLOOKUP(A2095,year_congress_lookup!$A$1:$B$10,2)</f>
        <v>1998</v>
      </c>
      <c r="C2095">
        <v>15408</v>
      </c>
      <c r="D2095" s="1" t="s">
        <v>1789</v>
      </c>
      <c r="E2095" t="s">
        <v>5</v>
      </c>
      <c r="F2095" t="str">
        <f>VLOOKUP(E2095&amp;"*",state_latlong_lookup!$A$1:$D$56,2,FALSE)</f>
        <v>MD</v>
      </c>
      <c r="G2095" t="str">
        <f>VLOOKUP(E2095&amp;"*",state_latlong_lookup!$A$1:$D$56,1,FALSE)</f>
        <v>MARYLAND</v>
      </c>
      <c r="H2095" t="str">
        <f t="shared" si="65"/>
        <v>105_MD_03</v>
      </c>
      <c r="I2095">
        <f>IF(B2095=2012,IF(D2095="00",K2095,VLOOKUP(H2095,district_latlong_lookup!$A$1:$F$439,5,FALSE)),0)</f>
        <v>0</v>
      </c>
      <c r="J2095">
        <f>IF(B2095=2012,IF(D2095="00",L2095,VLOOKUP(H2095,district_latlong_lookup!$A$1:$F$439,6,FALSE)),0)</f>
        <v>0</v>
      </c>
      <c r="K2095">
        <f>VLOOKUP(E2095&amp;"*",state_latlong_lookup!$A$1:$D$56,3,FALSE)</f>
        <v>39.072400000000002</v>
      </c>
      <c r="L2095">
        <f>VLOOKUP(E2095&amp;"*",state_latlong_lookup!$A$1:$D$56,4,FALSE)</f>
        <v>-76.790199999999999</v>
      </c>
      <c r="M2095">
        <v>100</v>
      </c>
      <c r="N2095" t="str">
        <f t="shared" si="64"/>
        <v>Democrat</v>
      </c>
      <c r="O2095" t="s">
        <v>366</v>
      </c>
      <c r="P2095">
        <v>-0.311</v>
      </c>
      <c r="Q2095">
        <v>10000</v>
      </c>
    </row>
    <row r="2096" spans="1:17">
      <c r="A2096">
        <v>105</v>
      </c>
      <c r="B2096">
        <f>VLOOKUP(A2096,year_congress_lookup!$A$1:$B$10,2)</f>
        <v>1998</v>
      </c>
      <c r="C2096">
        <v>29355</v>
      </c>
      <c r="D2096" s="1" t="s">
        <v>1790</v>
      </c>
      <c r="E2096" t="s">
        <v>5</v>
      </c>
      <c r="F2096" t="str">
        <f>VLOOKUP(E2096&amp;"*",state_latlong_lookup!$A$1:$D$56,2,FALSE)</f>
        <v>MD</v>
      </c>
      <c r="G2096" t="str">
        <f>VLOOKUP(E2096&amp;"*",state_latlong_lookup!$A$1:$D$56,1,FALSE)</f>
        <v>MARYLAND</v>
      </c>
      <c r="H2096" t="str">
        <f t="shared" si="65"/>
        <v>105_MD_04</v>
      </c>
      <c r="I2096">
        <f>IF(B2096=2012,IF(D2096="00",K2096,VLOOKUP(H2096,district_latlong_lookup!$A$1:$F$439,5,FALSE)),0)</f>
        <v>0</v>
      </c>
      <c r="J2096">
        <f>IF(B2096=2012,IF(D2096="00",L2096,VLOOKUP(H2096,district_latlong_lookup!$A$1:$F$439,6,FALSE)),0)</f>
        <v>0</v>
      </c>
      <c r="K2096">
        <f>VLOOKUP(E2096&amp;"*",state_latlong_lookup!$A$1:$D$56,3,FALSE)</f>
        <v>39.072400000000002</v>
      </c>
      <c r="L2096">
        <f>VLOOKUP(E2096&amp;"*",state_latlong_lookup!$A$1:$D$56,4,FALSE)</f>
        <v>-76.790199999999999</v>
      </c>
      <c r="M2096">
        <v>100</v>
      </c>
      <c r="N2096" t="str">
        <f t="shared" si="64"/>
        <v>Democrat</v>
      </c>
      <c r="O2096" t="s">
        <v>552</v>
      </c>
      <c r="P2096">
        <v>-0.39600000000000002</v>
      </c>
      <c r="Q2096">
        <v>2807000</v>
      </c>
    </row>
    <row r="2097" spans="1:17">
      <c r="A2097">
        <v>105</v>
      </c>
      <c r="B2097">
        <f>VLOOKUP(A2097,year_congress_lookup!$A$1:$B$10,2)</f>
        <v>1998</v>
      </c>
      <c r="C2097">
        <v>14873</v>
      </c>
      <c r="D2097" s="1" t="s">
        <v>1791</v>
      </c>
      <c r="E2097" t="s">
        <v>5</v>
      </c>
      <c r="F2097" t="str">
        <f>VLOOKUP(E2097&amp;"*",state_latlong_lookup!$A$1:$D$56,2,FALSE)</f>
        <v>MD</v>
      </c>
      <c r="G2097" t="str">
        <f>VLOOKUP(E2097&amp;"*",state_latlong_lookup!$A$1:$D$56,1,FALSE)</f>
        <v>MARYLAND</v>
      </c>
      <c r="H2097" t="str">
        <f t="shared" si="65"/>
        <v>105_MD_05</v>
      </c>
      <c r="I2097">
        <f>IF(B2097=2012,IF(D2097="00",K2097,VLOOKUP(H2097,district_latlong_lookup!$A$1:$F$439,5,FALSE)),0)</f>
        <v>0</v>
      </c>
      <c r="J2097">
        <f>IF(B2097=2012,IF(D2097="00",L2097,VLOOKUP(H2097,district_latlong_lookup!$A$1:$F$439,6,FALSE)),0)</f>
        <v>0</v>
      </c>
      <c r="K2097">
        <f>VLOOKUP(E2097&amp;"*",state_latlong_lookup!$A$1:$D$56,3,FALSE)</f>
        <v>39.072400000000002</v>
      </c>
      <c r="L2097">
        <f>VLOOKUP(E2097&amp;"*",state_latlong_lookup!$A$1:$D$56,4,FALSE)</f>
        <v>-76.790199999999999</v>
      </c>
      <c r="M2097">
        <v>100</v>
      </c>
      <c r="N2097" t="str">
        <f t="shared" si="64"/>
        <v>Democrat</v>
      </c>
      <c r="O2097" t="s">
        <v>553</v>
      </c>
      <c r="P2097">
        <v>-0.35599999999999998</v>
      </c>
      <c r="Q2097">
        <v>464500</v>
      </c>
    </row>
    <row r="2098" spans="1:17">
      <c r="A2098">
        <v>105</v>
      </c>
      <c r="B2098">
        <f>VLOOKUP(A2098,year_congress_lookup!$A$1:$B$10,2)</f>
        <v>1998</v>
      </c>
      <c r="C2098">
        <v>29356</v>
      </c>
      <c r="D2098" s="1" t="s">
        <v>1792</v>
      </c>
      <c r="E2098" t="s">
        <v>5</v>
      </c>
      <c r="F2098" t="str">
        <f>VLOOKUP(E2098&amp;"*",state_latlong_lookup!$A$1:$D$56,2,FALSE)</f>
        <v>MD</v>
      </c>
      <c r="G2098" t="str">
        <f>VLOOKUP(E2098&amp;"*",state_latlong_lookup!$A$1:$D$56,1,FALSE)</f>
        <v>MARYLAND</v>
      </c>
      <c r="H2098" t="str">
        <f t="shared" si="65"/>
        <v>105_MD_06</v>
      </c>
      <c r="I2098">
        <f>IF(B2098=2012,IF(D2098="00",K2098,VLOOKUP(H2098,district_latlong_lookup!$A$1:$F$439,5,FALSE)),0)</f>
        <v>0</v>
      </c>
      <c r="J2098">
        <f>IF(B2098=2012,IF(D2098="00",L2098,VLOOKUP(H2098,district_latlong_lookup!$A$1:$F$439,6,FALSE)),0)</f>
        <v>0</v>
      </c>
      <c r="K2098">
        <f>VLOOKUP(E2098&amp;"*",state_latlong_lookup!$A$1:$D$56,3,FALSE)</f>
        <v>39.072400000000002</v>
      </c>
      <c r="L2098">
        <f>VLOOKUP(E2098&amp;"*",state_latlong_lookup!$A$1:$D$56,4,FALSE)</f>
        <v>-76.790199999999999</v>
      </c>
      <c r="M2098">
        <v>200</v>
      </c>
      <c r="N2098" t="str">
        <f t="shared" si="64"/>
        <v>Republican</v>
      </c>
      <c r="O2098" t="s">
        <v>199</v>
      </c>
      <c r="P2098">
        <v>0.63800000000000001</v>
      </c>
      <c r="Q2098">
        <v>1670000</v>
      </c>
    </row>
    <row r="2099" spans="1:17">
      <c r="A2099">
        <v>105</v>
      </c>
      <c r="B2099">
        <f>VLOOKUP(A2099,year_congress_lookup!$A$1:$B$10,2)</f>
        <v>1998</v>
      </c>
      <c r="C2099">
        <v>29587</v>
      </c>
      <c r="D2099" s="1" t="s">
        <v>1793</v>
      </c>
      <c r="E2099" t="s">
        <v>5</v>
      </c>
      <c r="F2099" t="str">
        <f>VLOOKUP(E2099&amp;"*",state_latlong_lookup!$A$1:$D$56,2,FALSE)</f>
        <v>MD</v>
      </c>
      <c r="G2099" t="str">
        <f>VLOOKUP(E2099&amp;"*",state_latlong_lookup!$A$1:$D$56,1,FALSE)</f>
        <v>MARYLAND</v>
      </c>
      <c r="H2099" t="str">
        <f t="shared" si="65"/>
        <v>105_MD_07</v>
      </c>
      <c r="I2099">
        <f>IF(B2099=2012,IF(D2099="00",K2099,VLOOKUP(H2099,district_latlong_lookup!$A$1:$F$439,5,FALSE)),0)</f>
        <v>0</v>
      </c>
      <c r="J2099">
        <f>IF(B2099=2012,IF(D2099="00",L2099,VLOOKUP(H2099,district_latlong_lookup!$A$1:$F$439,6,FALSE)),0)</f>
        <v>0</v>
      </c>
      <c r="K2099">
        <f>VLOOKUP(E2099&amp;"*",state_latlong_lookup!$A$1:$D$56,3,FALSE)</f>
        <v>39.072400000000002</v>
      </c>
      <c r="L2099">
        <f>VLOOKUP(E2099&amp;"*",state_latlong_lookup!$A$1:$D$56,4,FALSE)</f>
        <v>-76.790199999999999</v>
      </c>
      <c r="M2099">
        <v>100</v>
      </c>
      <c r="N2099" t="str">
        <f t="shared" si="64"/>
        <v>Democrat</v>
      </c>
      <c r="O2099" t="s">
        <v>790</v>
      </c>
      <c r="P2099">
        <v>-0.42099999999999999</v>
      </c>
      <c r="Q2099">
        <v>1234500</v>
      </c>
    </row>
    <row r="2100" spans="1:17">
      <c r="A2100">
        <v>105</v>
      </c>
      <c r="B2100">
        <f>VLOOKUP(A2100,year_congress_lookup!$A$1:$B$10,2)</f>
        <v>1998</v>
      </c>
      <c r="C2100">
        <v>15434</v>
      </c>
      <c r="D2100" s="1" t="s">
        <v>1795</v>
      </c>
      <c r="E2100" t="s">
        <v>5</v>
      </c>
      <c r="F2100" t="str">
        <f>VLOOKUP(E2100&amp;"*",state_latlong_lookup!$A$1:$D$56,2,FALSE)</f>
        <v>MD</v>
      </c>
      <c r="G2100" t="str">
        <f>VLOOKUP(E2100&amp;"*",state_latlong_lookup!$A$1:$D$56,1,FALSE)</f>
        <v>MARYLAND</v>
      </c>
      <c r="H2100" t="str">
        <f t="shared" si="65"/>
        <v>105_MD_08</v>
      </c>
      <c r="I2100">
        <f>IF(B2100=2012,IF(D2100="00",K2100,VLOOKUP(H2100,district_latlong_lookup!$A$1:$F$439,5,FALSE)),0)</f>
        <v>0</v>
      </c>
      <c r="J2100">
        <f>IF(B2100=2012,IF(D2100="00",L2100,VLOOKUP(H2100,district_latlong_lookup!$A$1:$F$439,6,FALSE)),0)</f>
        <v>0</v>
      </c>
      <c r="K2100">
        <f>VLOOKUP(E2100&amp;"*",state_latlong_lookup!$A$1:$D$56,3,FALSE)</f>
        <v>39.072400000000002</v>
      </c>
      <c r="L2100">
        <f>VLOOKUP(E2100&amp;"*",state_latlong_lookup!$A$1:$D$56,4,FALSE)</f>
        <v>-76.790199999999999</v>
      </c>
      <c r="M2100">
        <v>200</v>
      </c>
      <c r="N2100" t="str">
        <f t="shared" si="64"/>
        <v>Republican</v>
      </c>
      <c r="O2100" t="s">
        <v>555</v>
      </c>
      <c r="P2100">
        <v>3.9E-2</v>
      </c>
      <c r="Q2100">
        <v>4721500</v>
      </c>
    </row>
    <row r="2101" spans="1:17">
      <c r="A2101">
        <v>105</v>
      </c>
      <c r="B2101">
        <f>VLOOKUP(A2101,year_congress_lookup!$A$1:$B$10,2)</f>
        <v>1998</v>
      </c>
      <c r="C2101">
        <v>29123</v>
      </c>
      <c r="D2101" s="1" t="s">
        <v>1787</v>
      </c>
      <c r="E2101" t="s">
        <v>6</v>
      </c>
      <c r="F2101" t="str">
        <f>VLOOKUP(E2101&amp;"*",state_latlong_lookup!$A$1:$D$56,2,FALSE)</f>
        <v>MA</v>
      </c>
      <c r="G2101" t="str">
        <f>VLOOKUP(E2101&amp;"*",state_latlong_lookup!$A$1:$D$56,1,FALSE)</f>
        <v>MASSACHUSETTS</v>
      </c>
      <c r="H2101" t="str">
        <f t="shared" si="65"/>
        <v>105_MA_01</v>
      </c>
      <c r="I2101">
        <f>IF(B2101=2012,IF(D2101="00",K2101,VLOOKUP(H2101,district_latlong_lookup!$A$1:$F$439,5,FALSE)),0)</f>
        <v>0</v>
      </c>
      <c r="J2101">
        <f>IF(B2101=2012,IF(D2101="00",L2101,VLOOKUP(H2101,district_latlong_lookup!$A$1:$F$439,6,FALSE)),0)</f>
        <v>0</v>
      </c>
      <c r="K2101">
        <f>VLOOKUP(E2101&amp;"*",state_latlong_lookup!$A$1:$D$56,3,FALSE)</f>
        <v>42.237299999999998</v>
      </c>
      <c r="L2101">
        <f>VLOOKUP(E2101&amp;"*",state_latlong_lookup!$A$1:$D$56,4,FALSE)</f>
        <v>-71.531400000000005</v>
      </c>
      <c r="M2101">
        <v>100</v>
      </c>
      <c r="N2101" t="str">
        <f t="shared" si="64"/>
        <v>Democrat</v>
      </c>
      <c r="O2101" t="s">
        <v>556</v>
      </c>
      <c r="P2101">
        <v>-0.55000000000000004</v>
      </c>
      <c r="Q2101">
        <v>3830000</v>
      </c>
    </row>
    <row r="2102" spans="1:17">
      <c r="A2102">
        <v>105</v>
      </c>
      <c r="B2102">
        <f>VLOOKUP(A2102,year_congress_lookup!$A$1:$B$10,2)</f>
        <v>1998</v>
      </c>
      <c r="C2102">
        <v>15616</v>
      </c>
      <c r="D2102" s="1" t="s">
        <v>1788</v>
      </c>
      <c r="E2102" t="s">
        <v>6</v>
      </c>
      <c r="F2102" t="str">
        <f>VLOOKUP(E2102&amp;"*",state_latlong_lookup!$A$1:$D$56,2,FALSE)</f>
        <v>MA</v>
      </c>
      <c r="G2102" t="str">
        <f>VLOOKUP(E2102&amp;"*",state_latlong_lookup!$A$1:$D$56,1,FALSE)</f>
        <v>MASSACHUSETTS</v>
      </c>
      <c r="H2102" t="str">
        <f t="shared" si="65"/>
        <v>105_MA_02</v>
      </c>
      <c r="I2102">
        <f>IF(B2102=2012,IF(D2102="00",K2102,VLOOKUP(H2102,district_latlong_lookup!$A$1:$F$439,5,FALSE)),0)</f>
        <v>0</v>
      </c>
      <c r="J2102">
        <f>IF(B2102=2012,IF(D2102="00",L2102,VLOOKUP(H2102,district_latlong_lookup!$A$1:$F$439,6,FALSE)),0)</f>
        <v>0</v>
      </c>
      <c r="K2102">
        <f>VLOOKUP(E2102&amp;"*",state_latlong_lookup!$A$1:$D$56,3,FALSE)</f>
        <v>42.237299999999998</v>
      </c>
      <c r="L2102">
        <f>VLOOKUP(E2102&amp;"*",state_latlong_lookup!$A$1:$D$56,4,FALSE)</f>
        <v>-71.531400000000005</v>
      </c>
      <c r="M2102">
        <v>100</v>
      </c>
      <c r="N2102" t="str">
        <f t="shared" si="64"/>
        <v>Democrat</v>
      </c>
      <c r="O2102" t="s">
        <v>557</v>
      </c>
      <c r="P2102">
        <v>-0.40100000000000002</v>
      </c>
      <c r="Q2102">
        <v>1366500</v>
      </c>
    </row>
    <row r="2103" spans="1:17">
      <c r="A2103">
        <v>105</v>
      </c>
      <c r="B2103">
        <f>VLOOKUP(A2103,year_congress_lookup!$A$1:$B$10,2)</f>
        <v>1998</v>
      </c>
      <c r="C2103">
        <v>29729</v>
      </c>
      <c r="D2103" s="1" t="s">
        <v>1789</v>
      </c>
      <c r="E2103" t="s">
        <v>6</v>
      </c>
      <c r="F2103" t="str">
        <f>VLOOKUP(E2103&amp;"*",state_latlong_lookup!$A$1:$D$56,2,FALSE)</f>
        <v>MA</v>
      </c>
      <c r="G2103" t="str">
        <f>VLOOKUP(E2103&amp;"*",state_latlong_lookup!$A$1:$D$56,1,FALSE)</f>
        <v>MASSACHUSETTS</v>
      </c>
      <c r="H2103" t="str">
        <f t="shared" si="65"/>
        <v>105_MA_03</v>
      </c>
      <c r="I2103">
        <f>IF(B2103=2012,IF(D2103="00",K2103,VLOOKUP(H2103,district_latlong_lookup!$A$1:$F$439,5,FALSE)),0)</f>
        <v>0</v>
      </c>
      <c r="J2103">
        <f>IF(B2103=2012,IF(D2103="00",L2103,VLOOKUP(H2103,district_latlong_lookup!$A$1:$F$439,6,FALSE)),0)</f>
        <v>0</v>
      </c>
      <c r="K2103">
        <f>VLOOKUP(E2103&amp;"*",state_latlong_lookup!$A$1:$D$56,3,FALSE)</f>
        <v>42.237299999999998</v>
      </c>
      <c r="L2103">
        <f>VLOOKUP(E2103&amp;"*",state_latlong_lookup!$A$1:$D$56,4,FALSE)</f>
        <v>-71.531400000000005</v>
      </c>
      <c r="M2103">
        <v>100</v>
      </c>
      <c r="N2103" t="str">
        <f t="shared" si="64"/>
        <v>Democrat</v>
      </c>
      <c r="O2103" t="s">
        <v>207</v>
      </c>
      <c r="P2103">
        <v>-0.504</v>
      </c>
      <c r="Q2103">
        <v>657500</v>
      </c>
    </row>
    <row r="2104" spans="1:17">
      <c r="A2104">
        <v>105</v>
      </c>
      <c r="B2104">
        <f>VLOOKUP(A2104,year_congress_lookup!$A$1:$B$10,2)</f>
        <v>1998</v>
      </c>
      <c r="C2104">
        <v>14824</v>
      </c>
      <c r="D2104" s="1" t="s">
        <v>1790</v>
      </c>
      <c r="E2104" t="s">
        <v>6</v>
      </c>
      <c r="F2104" t="str">
        <f>VLOOKUP(E2104&amp;"*",state_latlong_lookup!$A$1:$D$56,2,FALSE)</f>
        <v>MA</v>
      </c>
      <c r="G2104" t="str">
        <f>VLOOKUP(E2104&amp;"*",state_latlong_lookup!$A$1:$D$56,1,FALSE)</f>
        <v>MASSACHUSETTS</v>
      </c>
      <c r="H2104" t="str">
        <f t="shared" si="65"/>
        <v>105_MA_04</v>
      </c>
      <c r="I2104">
        <f>IF(B2104=2012,IF(D2104="00",K2104,VLOOKUP(H2104,district_latlong_lookup!$A$1:$F$439,5,FALSE)),0)</f>
        <v>0</v>
      </c>
      <c r="J2104">
        <f>IF(B2104=2012,IF(D2104="00",L2104,VLOOKUP(H2104,district_latlong_lookup!$A$1:$F$439,6,FALSE)),0)</f>
        <v>0</v>
      </c>
      <c r="K2104">
        <f>VLOOKUP(E2104&amp;"*",state_latlong_lookup!$A$1:$D$56,3,FALSE)</f>
        <v>42.237299999999998</v>
      </c>
      <c r="L2104">
        <f>VLOOKUP(E2104&amp;"*",state_latlong_lookup!$A$1:$D$56,4,FALSE)</f>
        <v>-71.531400000000005</v>
      </c>
      <c r="M2104">
        <v>100</v>
      </c>
      <c r="N2104" t="str">
        <f t="shared" si="64"/>
        <v>Democrat</v>
      </c>
      <c r="O2104" t="s">
        <v>559</v>
      </c>
      <c r="P2104">
        <v>-0.51800000000000002</v>
      </c>
      <c r="Q2104">
        <v>2248000</v>
      </c>
    </row>
    <row r="2105" spans="1:17">
      <c r="A2105">
        <v>105</v>
      </c>
      <c r="B2105">
        <f>VLOOKUP(A2105,year_congress_lookup!$A$1:$B$10,2)</f>
        <v>1998</v>
      </c>
      <c r="C2105">
        <v>29358</v>
      </c>
      <c r="D2105" s="1" t="s">
        <v>1791</v>
      </c>
      <c r="E2105" t="s">
        <v>6</v>
      </c>
      <c r="F2105" t="str">
        <f>VLOOKUP(E2105&amp;"*",state_latlong_lookup!$A$1:$D$56,2,FALSE)</f>
        <v>MA</v>
      </c>
      <c r="G2105" t="str">
        <f>VLOOKUP(E2105&amp;"*",state_latlong_lookup!$A$1:$D$56,1,FALSE)</f>
        <v>MASSACHUSETTS</v>
      </c>
      <c r="H2105" t="str">
        <f t="shared" si="65"/>
        <v>105_MA_05</v>
      </c>
      <c r="I2105">
        <f>IF(B2105=2012,IF(D2105="00",K2105,VLOOKUP(H2105,district_latlong_lookup!$A$1:$F$439,5,FALSE)),0)</f>
        <v>0</v>
      </c>
      <c r="J2105">
        <f>IF(B2105=2012,IF(D2105="00",L2105,VLOOKUP(H2105,district_latlong_lookup!$A$1:$F$439,6,FALSE)),0)</f>
        <v>0</v>
      </c>
      <c r="K2105">
        <f>VLOOKUP(E2105&amp;"*",state_latlong_lookup!$A$1:$D$56,3,FALSE)</f>
        <v>42.237299999999998</v>
      </c>
      <c r="L2105">
        <f>VLOOKUP(E2105&amp;"*",state_latlong_lookup!$A$1:$D$56,4,FALSE)</f>
        <v>-71.531400000000005</v>
      </c>
      <c r="M2105">
        <v>100</v>
      </c>
      <c r="N2105" t="str">
        <f t="shared" si="64"/>
        <v>Democrat</v>
      </c>
      <c r="O2105" t="s">
        <v>560</v>
      </c>
      <c r="P2105">
        <v>-0.35399999999999998</v>
      </c>
      <c r="Q2105">
        <v>556000</v>
      </c>
    </row>
    <row r="2106" spans="1:17">
      <c r="A2106">
        <v>105</v>
      </c>
      <c r="B2106">
        <f>VLOOKUP(A2106,year_congress_lookup!$A$1:$B$10,2)</f>
        <v>1998</v>
      </c>
      <c r="C2106">
        <v>29730</v>
      </c>
      <c r="D2106" s="1" t="s">
        <v>1792</v>
      </c>
      <c r="E2106" t="s">
        <v>6</v>
      </c>
      <c r="F2106" t="str">
        <f>VLOOKUP(E2106&amp;"*",state_latlong_lookup!$A$1:$D$56,2,FALSE)</f>
        <v>MA</v>
      </c>
      <c r="G2106" t="str">
        <f>VLOOKUP(E2106&amp;"*",state_latlong_lookup!$A$1:$D$56,1,FALSE)</f>
        <v>MASSACHUSETTS</v>
      </c>
      <c r="H2106" t="str">
        <f t="shared" si="65"/>
        <v>105_MA_06</v>
      </c>
      <c r="I2106">
        <f>IF(B2106=2012,IF(D2106="00",K2106,VLOOKUP(H2106,district_latlong_lookup!$A$1:$F$439,5,FALSE)),0)</f>
        <v>0</v>
      </c>
      <c r="J2106">
        <f>IF(B2106=2012,IF(D2106="00",L2106,VLOOKUP(H2106,district_latlong_lookup!$A$1:$F$439,6,FALSE)),0)</f>
        <v>0</v>
      </c>
      <c r="K2106">
        <f>VLOOKUP(E2106&amp;"*",state_latlong_lookup!$A$1:$D$56,3,FALSE)</f>
        <v>42.237299999999998</v>
      </c>
      <c r="L2106">
        <f>VLOOKUP(E2106&amp;"*",state_latlong_lookup!$A$1:$D$56,4,FALSE)</f>
        <v>-71.531400000000005</v>
      </c>
      <c r="M2106">
        <v>100</v>
      </c>
      <c r="N2106" t="str">
        <f t="shared" si="64"/>
        <v>Democrat</v>
      </c>
      <c r="O2106" t="s">
        <v>853</v>
      </c>
      <c r="P2106">
        <v>-0.52600000000000002</v>
      </c>
      <c r="Q2106">
        <v>460500</v>
      </c>
    </row>
    <row r="2107" spans="1:17">
      <c r="A2107">
        <v>105</v>
      </c>
      <c r="B2107">
        <f>VLOOKUP(A2107,year_congress_lookup!$A$1:$B$10,2)</f>
        <v>1998</v>
      </c>
      <c r="C2107">
        <v>14435</v>
      </c>
      <c r="D2107" s="1" t="s">
        <v>1793</v>
      </c>
      <c r="E2107" t="s">
        <v>6</v>
      </c>
      <c r="F2107" t="str">
        <f>VLOOKUP(E2107&amp;"*",state_latlong_lookup!$A$1:$D$56,2,FALSE)</f>
        <v>MA</v>
      </c>
      <c r="G2107" t="str">
        <f>VLOOKUP(E2107&amp;"*",state_latlong_lookup!$A$1:$D$56,1,FALSE)</f>
        <v>MASSACHUSETTS</v>
      </c>
      <c r="H2107" t="str">
        <f t="shared" si="65"/>
        <v>105_MA_07</v>
      </c>
      <c r="I2107">
        <f>IF(B2107=2012,IF(D2107="00",K2107,VLOOKUP(H2107,district_latlong_lookup!$A$1:$F$439,5,FALSE)),0)</f>
        <v>0</v>
      </c>
      <c r="J2107">
        <f>IF(B2107=2012,IF(D2107="00",L2107,VLOOKUP(H2107,district_latlong_lookup!$A$1:$F$439,6,FALSE)),0)</f>
        <v>0</v>
      </c>
      <c r="K2107">
        <f>VLOOKUP(E2107&amp;"*",state_latlong_lookup!$A$1:$D$56,3,FALSE)</f>
        <v>42.237299999999998</v>
      </c>
      <c r="L2107">
        <f>VLOOKUP(E2107&amp;"*",state_latlong_lookup!$A$1:$D$56,4,FALSE)</f>
        <v>-71.531400000000005</v>
      </c>
      <c r="M2107">
        <v>100</v>
      </c>
      <c r="N2107" t="str">
        <f t="shared" si="64"/>
        <v>Democrat</v>
      </c>
      <c r="O2107" t="s">
        <v>562</v>
      </c>
      <c r="P2107">
        <v>-0.51300000000000001</v>
      </c>
      <c r="Q2107">
        <v>10000</v>
      </c>
    </row>
    <row r="2108" spans="1:17">
      <c r="A2108">
        <v>105</v>
      </c>
      <c r="B2108">
        <f>VLOOKUP(A2108,year_congress_lookup!$A$1:$B$10,2)</f>
        <v>1998</v>
      </c>
      <c r="C2108">
        <v>15427</v>
      </c>
      <c r="D2108" s="1" t="s">
        <v>1795</v>
      </c>
      <c r="E2108" t="s">
        <v>6</v>
      </c>
      <c r="F2108" t="str">
        <f>VLOOKUP(E2108&amp;"*",state_latlong_lookup!$A$1:$D$56,2,FALSE)</f>
        <v>MA</v>
      </c>
      <c r="G2108" t="str">
        <f>VLOOKUP(E2108&amp;"*",state_latlong_lookup!$A$1:$D$56,1,FALSE)</f>
        <v>MASSACHUSETTS</v>
      </c>
      <c r="H2108" t="str">
        <f t="shared" si="65"/>
        <v>105_MA_08</v>
      </c>
      <c r="I2108">
        <f>IF(B2108=2012,IF(D2108="00",K2108,VLOOKUP(H2108,district_latlong_lookup!$A$1:$F$439,5,FALSE)),0)</f>
        <v>0</v>
      </c>
      <c r="J2108">
        <f>IF(B2108=2012,IF(D2108="00",L2108,VLOOKUP(H2108,district_latlong_lookup!$A$1:$F$439,6,FALSE)),0)</f>
        <v>0</v>
      </c>
      <c r="K2108">
        <f>VLOOKUP(E2108&amp;"*",state_latlong_lookup!$A$1:$D$56,3,FALSE)</f>
        <v>42.237299999999998</v>
      </c>
      <c r="L2108">
        <f>VLOOKUP(E2108&amp;"*",state_latlong_lookup!$A$1:$D$56,4,FALSE)</f>
        <v>-71.531400000000005</v>
      </c>
      <c r="M2108">
        <v>100</v>
      </c>
      <c r="N2108" t="str">
        <f t="shared" si="64"/>
        <v>Democrat</v>
      </c>
      <c r="O2108" t="s">
        <v>563</v>
      </c>
      <c r="P2108">
        <v>-0.39500000000000002</v>
      </c>
      <c r="Q2108">
        <v>10000</v>
      </c>
    </row>
    <row r="2109" spans="1:17">
      <c r="A2109">
        <v>105</v>
      </c>
      <c r="B2109">
        <f>VLOOKUP(A2109,year_congress_lookup!$A$1:$B$10,2)</f>
        <v>1998</v>
      </c>
      <c r="C2109">
        <v>14039</v>
      </c>
      <c r="D2109" s="1" t="s">
        <v>1796</v>
      </c>
      <c r="E2109" t="s">
        <v>6</v>
      </c>
      <c r="F2109" t="str">
        <f>VLOOKUP(E2109&amp;"*",state_latlong_lookup!$A$1:$D$56,2,FALSE)</f>
        <v>MA</v>
      </c>
      <c r="G2109" t="str">
        <f>VLOOKUP(E2109&amp;"*",state_latlong_lookup!$A$1:$D$56,1,FALSE)</f>
        <v>MASSACHUSETTS</v>
      </c>
      <c r="H2109" t="str">
        <f t="shared" si="65"/>
        <v>105_MA_09</v>
      </c>
      <c r="I2109">
        <f>IF(B2109=2012,IF(D2109="00",K2109,VLOOKUP(H2109,district_latlong_lookup!$A$1:$F$439,5,FALSE)),0)</f>
        <v>0</v>
      </c>
      <c r="J2109">
        <f>IF(B2109=2012,IF(D2109="00",L2109,VLOOKUP(H2109,district_latlong_lookup!$A$1:$F$439,6,FALSE)),0)</f>
        <v>0</v>
      </c>
      <c r="K2109">
        <f>VLOOKUP(E2109&amp;"*",state_latlong_lookup!$A$1:$D$56,3,FALSE)</f>
        <v>42.237299999999998</v>
      </c>
      <c r="L2109">
        <f>VLOOKUP(E2109&amp;"*",state_latlong_lookup!$A$1:$D$56,4,FALSE)</f>
        <v>-71.531400000000005</v>
      </c>
      <c r="M2109">
        <v>100</v>
      </c>
      <c r="N2109" t="str">
        <f t="shared" si="64"/>
        <v>Democrat</v>
      </c>
      <c r="O2109" t="s">
        <v>564</v>
      </c>
      <c r="P2109">
        <v>-0.41</v>
      </c>
      <c r="Q2109">
        <v>537500</v>
      </c>
    </row>
    <row r="2110" spans="1:17">
      <c r="A2110">
        <v>105</v>
      </c>
      <c r="B2110">
        <f>VLOOKUP(A2110,year_congress_lookup!$A$1:$B$10,2)</f>
        <v>1998</v>
      </c>
      <c r="C2110">
        <v>29731</v>
      </c>
      <c r="D2110" s="1" t="s">
        <v>1797</v>
      </c>
      <c r="E2110" t="s">
        <v>6</v>
      </c>
      <c r="F2110" t="str">
        <f>VLOOKUP(E2110&amp;"*",state_latlong_lookup!$A$1:$D$56,2,FALSE)</f>
        <v>MA</v>
      </c>
      <c r="G2110" t="str">
        <f>VLOOKUP(E2110&amp;"*",state_latlong_lookup!$A$1:$D$56,1,FALSE)</f>
        <v>MASSACHUSETTS</v>
      </c>
      <c r="H2110" t="str">
        <f t="shared" si="65"/>
        <v>105_MA_10</v>
      </c>
      <c r="I2110">
        <f>IF(B2110=2012,IF(D2110="00",K2110,VLOOKUP(H2110,district_latlong_lookup!$A$1:$F$439,5,FALSE)),0)</f>
        <v>0</v>
      </c>
      <c r="J2110">
        <f>IF(B2110=2012,IF(D2110="00",L2110,VLOOKUP(H2110,district_latlong_lookup!$A$1:$F$439,6,FALSE)),0)</f>
        <v>0</v>
      </c>
      <c r="K2110">
        <f>VLOOKUP(E2110&amp;"*",state_latlong_lookup!$A$1:$D$56,3,FALSE)</f>
        <v>42.237299999999998</v>
      </c>
      <c r="L2110">
        <f>VLOOKUP(E2110&amp;"*",state_latlong_lookup!$A$1:$D$56,4,FALSE)</f>
        <v>-71.531400000000005</v>
      </c>
      <c r="M2110">
        <v>100</v>
      </c>
      <c r="N2110" t="str">
        <f t="shared" si="64"/>
        <v>Democrat</v>
      </c>
      <c r="O2110" t="s">
        <v>854</v>
      </c>
      <c r="P2110">
        <v>-0.52400000000000002</v>
      </c>
      <c r="Q2110">
        <v>1020500</v>
      </c>
    </row>
    <row r="2111" spans="1:17">
      <c r="A2111">
        <v>105</v>
      </c>
      <c r="B2111">
        <f>VLOOKUP(A2111,year_congress_lookup!$A$1:$B$10,2)</f>
        <v>1998</v>
      </c>
      <c r="C2111">
        <v>29360</v>
      </c>
      <c r="D2111" s="1" t="s">
        <v>1787</v>
      </c>
      <c r="E2111" t="s">
        <v>64</v>
      </c>
      <c r="F2111" t="str">
        <f>VLOOKUP(E2111&amp;"*",state_latlong_lookup!$A$1:$D$56,2,FALSE)</f>
        <v>MI</v>
      </c>
      <c r="G2111" t="str">
        <f>VLOOKUP(E2111&amp;"*",state_latlong_lookup!$A$1:$D$56,1,FALSE)</f>
        <v>MICHIGAN</v>
      </c>
      <c r="H2111" t="str">
        <f t="shared" si="65"/>
        <v>105_MI_01</v>
      </c>
      <c r="I2111">
        <f>IF(B2111=2012,IF(D2111="00",K2111,VLOOKUP(H2111,district_latlong_lookup!$A$1:$F$439,5,FALSE)),0)</f>
        <v>0</v>
      </c>
      <c r="J2111">
        <f>IF(B2111=2012,IF(D2111="00",L2111,VLOOKUP(H2111,district_latlong_lookup!$A$1:$F$439,6,FALSE)),0)</f>
        <v>0</v>
      </c>
      <c r="K2111">
        <f>VLOOKUP(E2111&amp;"*",state_latlong_lookup!$A$1:$D$56,3,FALSE)</f>
        <v>43.3504</v>
      </c>
      <c r="L2111">
        <f>VLOOKUP(E2111&amp;"*",state_latlong_lookup!$A$1:$D$56,4,FALSE)</f>
        <v>-84.560299999999998</v>
      </c>
      <c r="M2111">
        <v>100</v>
      </c>
      <c r="N2111" t="str">
        <f t="shared" si="64"/>
        <v>Democrat</v>
      </c>
      <c r="O2111" t="s">
        <v>566</v>
      </c>
      <c r="P2111">
        <v>-0.38900000000000001</v>
      </c>
      <c r="Q2111">
        <v>696000</v>
      </c>
    </row>
    <row r="2112" spans="1:17">
      <c r="A2112">
        <v>105</v>
      </c>
      <c r="B2112">
        <f>VLOOKUP(A2112,year_congress_lookup!$A$1:$B$10,2)</f>
        <v>1998</v>
      </c>
      <c r="C2112">
        <v>29361</v>
      </c>
      <c r="D2112" s="1" t="s">
        <v>1788</v>
      </c>
      <c r="E2112" t="s">
        <v>64</v>
      </c>
      <c r="F2112" t="str">
        <f>VLOOKUP(E2112&amp;"*",state_latlong_lookup!$A$1:$D$56,2,FALSE)</f>
        <v>MI</v>
      </c>
      <c r="G2112" t="str">
        <f>VLOOKUP(E2112&amp;"*",state_latlong_lookup!$A$1:$D$56,1,FALSE)</f>
        <v>MICHIGAN</v>
      </c>
      <c r="H2112" t="str">
        <f t="shared" si="65"/>
        <v>105_MI_02</v>
      </c>
      <c r="I2112">
        <f>IF(B2112=2012,IF(D2112="00",K2112,VLOOKUP(H2112,district_latlong_lookup!$A$1:$F$439,5,FALSE)),0)</f>
        <v>0</v>
      </c>
      <c r="J2112">
        <f>IF(B2112=2012,IF(D2112="00",L2112,VLOOKUP(H2112,district_latlong_lookup!$A$1:$F$439,6,FALSE)),0)</f>
        <v>0</v>
      </c>
      <c r="K2112">
        <f>VLOOKUP(E2112&amp;"*",state_latlong_lookup!$A$1:$D$56,3,FALSE)</f>
        <v>43.3504</v>
      </c>
      <c r="L2112">
        <f>VLOOKUP(E2112&amp;"*",state_latlong_lookup!$A$1:$D$56,4,FALSE)</f>
        <v>-84.560299999999998</v>
      </c>
      <c r="M2112">
        <v>200</v>
      </c>
      <c r="N2112" t="str">
        <f t="shared" si="64"/>
        <v>Republican</v>
      </c>
      <c r="O2112" t="s">
        <v>567</v>
      </c>
      <c r="P2112">
        <v>0.69099999999999995</v>
      </c>
      <c r="Q2112">
        <v>1375500</v>
      </c>
    </row>
    <row r="2113" spans="1:17">
      <c r="A2113">
        <v>105</v>
      </c>
      <c r="B2113">
        <f>VLOOKUP(A2113,year_congress_lookup!$A$1:$B$10,2)</f>
        <v>1998</v>
      </c>
      <c r="C2113">
        <v>29362</v>
      </c>
      <c r="D2113" s="1" t="s">
        <v>1789</v>
      </c>
      <c r="E2113" t="s">
        <v>64</v>
      </c>
      <c r="F2113" t="str">
        <f>VLOOKUP(E2113&amp;"*",state_latlong_lookup!$A$1:$D$56,2,FALSE)</f>
        <v>MI</v>
      </c>
      <c r="G2113" t="str">
        <f>VLOOKUP(E2113&amp;"*",state_latlong_lookup!$A$1:$D$56,1,FALSE)</f>
        <v>MICHIGAN</v>
      </c>
      <c r="H2113" t="str">
        <f t="shared" si="65"/>
        <v>105_MI_03</v>
      </c>
      <c r="I2113">
        <f>IF(B2113=2012,IF(D2113="00",K2113,VLOOKUP(H2113,district_latlong_lookup!$A$1:$F$439,5,FALSE)),0)</f>
        <v>0</v>
      </c>
      <c r="J2113">
        <f>IF(B2113=2012,IF(D2113="00",L2113,VLOOKUP(H2113,district_latlong_lookup!$A$1:$F$439,6,FALSE)),0)</f>
        <v>0</v>
      </c>
      <c r="K2113">
        <f>VLOOKUP(E2113&amp;"*",state_latlong_lookup!$A$1:$D$56,3,FALSE)</f>
        <v>43.3504</v>
      </c>
      <c r="L2113">
        <f>VLOOKUP(E2113&amp;"*",state_latlong_lookup!$A$1:$D$56,4,FALSE)</f>
        <v>-84.560299999999998</v>
      </c>
      <c r="M2113">
        <v>200</v>
      </c>
      <c r="N2113" t="str">
        <f t="shared" si="64"/>
        <v>Republican</v>
      </c>
      <c r="O2113" t="s">
        <v>568</v>
      </c>
      <c r="P2113">
        <v>0.48099999999999998</v>
      </c>
      <c r="Q2113">
        <v>317500</v>
      </c>
    </row>
    <row r="2114" spans="1:17">
      <c r="A2114">
        <v>105</v>
      </c>
      <c r="B2114">
        <f>VLOOKUP(A2114,year_congress_lookup!$A$1:$B$10,2)</f>
        <v>1998</v>
      </c>
      <c r="C2114">
        <v>29124</v>
      </c>
      <c r="D2114" s="1" t="s">
        <v>1790</v>
      </c>
      <c r="E2114" t="s">
        <v>64</v>
      </c>
      <c r="F2114" t="str">
        <f>VLOOKUP(E2114&amp;"*",state_latlong_lookup!$A$1:$D$56,2,FALSE)</f>
        <v>MI</v>
      </c>
      <c r="G2114" t="str">
        <f>VLOOKUP(E2114&amp;"*",state_latlong_lookup!$A$1:$D$56,1,FALSE)</f>
        <v>MICHIGAN</v>
      </c>
      <c r="H2114" t="str">
        <f t="shared" si="65"/>
        <v>105_MI_04</v>
      </c>
      <c r="I2114">
        <f>IF(B2114=2012,IF(D2114="00",K2114,VLOOKUP(H2114,district_latlong_lookup!$A$1:$F$439,5,FALSE)),0)</f>
        <v>0</v>
      </c>
      <c r="J2114">
        <f>IF(B2114=2012,IF(D2114="00",L2114,VLOOKUP(H2114,district_latlong_lookup!$A$1:$F$439,6,FALSE)),0)</f>
        <v>0</v>
      </c>
      <c r="K2114">
        <f>VLOOKUP(E2114&amp;"*",state_latlong_lookup!$A$1:$D$56,3,FALSE)</f>
        <v>43.3504</v>
      </c>
      <c r="L2114">
        <f>VLOOKUP(E2114&amp;"*",state_latlong_lookup!$A$1:$D$56,4,FALSE)</f>
        <v>-84.560299999999998</v>
      </c>
      <c r="M2114">
        <v>200</v>
      </c>
      <c r="N2114" t="str">
        <f t="shared" ref="N2114:N2177" si="66">IF(M2114=100,"Democrat",IF(M2114=200,"Republican",IF(M2114=328,"Independent")))</f>
        <v>Republican</v>
      </c>
      <c r="O2114" t="s">
        <v>569</v>
      </c>
      <c r="P2114">
        <v>0.47199999999999998</v>
      </c>
      <c r="Q2114">
        <v>14087500</v>
      </c>
    </row>
    <row r="2115" spans="1:17">
      <c r="A2115">
        <v>105</v>
      </c>
      <c r="B2115">
        <f>VLOOKUP(A2115,year_congress_lookup!$A$1:$B$10,2)</f>
        <v>1998</v>
      </c>
      <c r="C2115">
        <v>29363</v>
      </c>
      <c r="D2115" s="1" t="s">
        <v>1791</v>
      </c>
      <c r="E2115" t="s">
        <v>64</v>
      </c>
      <c r="F2115" t="str">
        <f>VLOOKUP(E2115&amp;"*",state_latlong_lookup!$A$1:$D$56,2,FALSE)</f>
        <v>MI</v>
      </c>
      <c r="G2115" t="str">
        <f>VLOOKUP(E2115&amp;"*",state_latlong_lookup!$A$1:$D$56,1,FALSE)</f>
        <v>MICHIGAN</v>
      </c>
      <c r="H2115" t="str">
        <f t="shared" ref="H2115:H2178" si="67">CONCATENATE(A2115,"_",F2115,"_",D2115)</f>
        <v>105_MI_05</v>
      </c>
      <c r="I2115">
        <f>IF(B2115=2012,IF(D2115="00",K2115,VLOOKUP(H2115,district_latlong_lookup!$A$1:$F$439,5,FALSE)),0)</f>
        <v>0</v>
      </c>
      <c r="J2115">
        <f>IF(B2115=2012,IF(D2115="00",L2115,VLOOKUP(H2115,district_latlong_lookup!$A$1:$F$439,6,FALSE)),0)</f>
        <v>0</v>
      </c>
      <c r="K2115">
        <f>VLOOKUP(E2115&amp;"*",state_latlong_lookup!$A$1:$D$56,3,FALSE)</f>
        <v>43.3504</v>
      </c>
      <c r="L2115">
        <f>VLOOKUP(E2115&amp;"*",state_latlong_lookup!$A$1:$D$56,4,FALSE)</f>
        <v>-84.560299999999998</v>
      </c>
      <c r="M2115">
        <v>100</v>
      </c>
      <c r="N2115" t="str">
        <f t="shared" si="66"/>
        <v>Democrat</v>
      </c>
      <c r="O2115" t="s">
        <v>570</v>
      </c>
      <c r="P2115">
        <v>-0.183</v>
      </c>
      <c r="Q2115">
        <v>10482500</v>
      </c>
    </row>
    <row r="2116" spans="1:17">
      <c r="A2116">
        <v>105</v>
      </c>
      <c r="B2116">
        <f>VLOOKUP(A2116,year_congress_lookup!$A$1:$B$10,2)</f>
        <v>1998</v>
      </c>
      <c r="C2116">
        <v>15446</v>
      </c>
      <c r="D2116" s="1" t="s">
        <v>1792</v>
      </c>
      <c r="E2116" t="s">
        <v>64</v>
      </c>
      <c r="F2116" t="str">
        <f>VLOOKUP(E2116&amp;"*",state_latlong_lookup!$A$1:$D$56,2,FALSE)</f>
        <v>MI</v>
      </c>
      <c r="G2116" t="str">
        <f>VLOOKUP(E2116&amp;"*",state_latlong_lookup!$A$1:$D$56,1,FALSE)</f>
        <v>MICHIGAN</v>
      </c>
      <c r="H2116" t="str">
        <f t="shared" si="67"/>
        <v>105_MI_06</v>
      </c>
      <c r="I2116">
        <f>IF(B2116=2012,IF(D2116="00",K2116,VLOOKUP(H2116,district_latlong_lookup!$A$1:$F$439,5,FALSE)),0)</f>
        <v>0</v>
      </c>
      <c r="J2116">
        <f>IF(B2116=2012,IF(D2116="00",L2116,VLOOKUP(H2116,district_latlong_lookup!$A$1:$F$439,6,FALSE)),0)</f>
        <v>0</v>
      </c>
      <c r="K2116">
        <f>VLOOKUP(E2116&amp;"*",state_latlong_lookup!$A$1:$D$56,3,FALSE)</f>
        <v>43.3504</v>
      </c>
      <c r="L2116">
        <f>VLOOKUP(E2116&amp;"*",state_latlong_lookup!$A$1:$D$56,4,FALSE)</f>
        <v>-84.560299999999998</v>
      </c>
      <c r="M2116">
        <v>200</v>
      </c>
      <c r="N2116" t="str">
        <f t="shared" si="66"/>
        <v>Republican</v>
      </c>
      <c r="O2116" t="s">
        <v>192</v>
      </c>
      <c r="P2116">
        <v>0.44700000000000001</v>
      </c>
      <c r="Q2116">
        <v>685500</v>
      </c>
    </row>
    <row r="2117" spans="1:17">
      <c r="A2117">
        <v>105</v>
      </c>
      <c r="B2117">
        <f>VLOOKUP(A2117,year_congress_lookup!$A$1:$B$10,2)</f>
        <v>1998</v>
      </c>
      <c r="C2117">
        <v>29364</v>
      </c>
      <c r="D2117" s="1" t="s">
        <v>1793</v>
      </c>
      <c r="E2117" t="s">
        <v>64</v>
      </c>
      <c r="F2117" t="str">
        <f>VLOOKUP(E2117&amp;"*",state_latlong_lookup!$A$1:$D$56,2,FALSE)</f>
        <v>MI</v>
      </c>
      <c r="G2117" t="str">
        <f>VLOOKUP(E2117&amp;"*",state_latlong_lookup!$A$1:$D$56,1,FALSE)</f>
        <v>MICHIGAN</v>
      </c>
      <c r="H2117" t="str">
        <f t="shared" si="67"/>
        <v>105_MI_07</v>
      </c>
      <c r="I2117">
        <f>IF(B2117=2012,IF(D2117="00",K2117,VLOOKUP(H2117,district_latlong_lookup!$A$1:$F$439,5,FALSE)),0)</f>
        <v>0</v>
      </c>
      <c r="J2117">
        <f>IF(B2117=2012,IF(D2117="00",L2117,VLOOKUP(H2117,district_latlong_lookup!$A$1:$F$439,6,FALSE)),0)</f>
        <v>0</v>
      </c>
      <c r="K2117">
        <f>VLOOKUP(E2117&amp;"*",state_latlong_lookup!$A$1:$D$56,3,FALSE)</f>
        <v>43.3504</v>
      </c>
      <c r="L2117">
        <f>VLOOKUP(E2117&amp;"*",state_latlong_lookup!$A$1:$D$56,4,FALSE)</f>
        <v>-84.560299999999998</v>
      </c>
      <c r="M2117">
        <v>200</v>
      </c>
      <c r="N2117" t="str">
        <f t="shared" si="66"/>
        <v>Republican</v>
      </c>
      <c r="O2117" t="s">
        <v>571</v>
      </c>
      <c r="P2117">
        <v>0.61599999999999999</v>
      </c>
      <c r="Q2117">
        <v>462500</v>
      </c>
    </row>
    <row r="2118" spans="1:17">
      <c r="A2118">
        <v>105</v>
      </c>
      <c r="B2118">
        <f>VLOOKUP(A2118,year_congress_lookup!$A$1:$B$10,2)</f>
        <v>1998</v>
      </c>
      <c r="C2118">
        <v>29732</v>
      </c>
      <c r="D2118" s="1" t="s">
        <v>1795</v>
      </c>
      <c r="E2118" t="s">
        <v>64</v>
      </c>
      <c r="F2118" t="str">
        <f>VLOOKUP(E2118&amp;"*",state_latlong_lookup!$A$1:$D$56,2,FALSE)</f>
        <v>MI</v>
      </c>
      <c r="G2118" t="str">
        <f>VLOOKUP(E2118&amp;"*",state_latlong_lookup!$A$1:$D$56,1,FALSE)</f>
        <v>MICHIGAN</v>
      </c>
      <c r="H2118" t="str">
        <f t="shared" si="67"/>
        <v>105_MI_08</v>
      </c>
      <c r="I2118">
        <f>IF(B2118=2012,IF(D2118="00",K2118,VLOOKUP(H2118,district_latlong_lookup!$A$1:$F$439,5,FALSE)),0)</f>
        <v>0</v>
      </c>
      <c r="J2118">
        <f>IF(B2118=2012,IF(D2118="00",L2118,VLOOKUP(H2118,district_latlong_lookup!$A$1:$F$439,6,FALSE)),0)</f>
        <v>0</v>
      </c>
      <c r="K2118">
        <f>VLOOKUP(E2118&amp;"*",state_latlong_lookup!$A$1:$D$56,3,FALSE)</f>
        <v>43.3504</v>
      </c>
      <c r="L2118">
        <f>VLOOKUP(E2118&amp;"*",state_latlong_lookup!$A$1:$D$56,4,FALSE)</f>
        <v>-84.560299999999998</v>
      </c>
      <c r="M2118">
        <v>100</v>
      </c>
      <c r="N2118" t="str">
        <f t="shared" si="66"/>
        <v>Democrat</v>
      </c>
      <c r="O2118" t="s">
        <v>336</v>
      </c>
      <c r="P2118">
        <v>-0.28799999999999998</v>
      </c>
      <c r="Q2118">
        <v>1353500</v>
      </c>
    </row>
    <row r="2119" spans="1:17">
      <c r="A2119">
        <v>105</v>
      </c>
      <c r="B2119">
        <f>VLOOKUP(A2119,year_congress_lookup!$A$1:$B$10,2)</f>
        <v>1998</v>
      </c>
      <c r="C2119">
        <v>14430</v>
      </c>
      <c r="D2119" s="1" t="s">
        <v>1796</v>
      </c>
      <c r="E2119" t="s">
        <v>64</v>
      </c>
      <c r="F2119" t="str">
        <f>VLOOKUP(E2119&amp;"*",state_latlong_lookup!$A$1:$D$56,2,FALSE)</f>
        <v>MI</v>
      </c>
      <c r="G2119" t="str">
        <f>VLOOKUP(E2119&amp;"*",state_latlong_lookup!$A$1:$D$56,1,FALSE)</f>
        <v>MICHIGAN</v>
      </c>
      <c r="H2119" t="str">
        <f t="shared" si="67"/>
        <v>105_MI_09</v>
      </c>
      <c r="I2119">
        <f>IF(B2119=2012,IF(D2119="00",K2119,VLOOKUP(H2119,district_latlong_lookup!$A$1:$F$439,5,FALSE)),0)</f>
        <v>0</v>
      </c>
      <c r="J2119">
        <f>IF(B2119=2012,IF(D2119="00",L2119,VLOOKUP(H2119,district_latlong_lookup!$A$1:$F$439,6,FALSE)),0)</f>
        <v>0</v>
      </c>
      <c r="K2119">
        <f>VLOOKUP(E2119&amp;"*",state_latlong_lookup!$A$1:$D$56,3,FALSE)</f>
        <v>43.3504</v>
      </c>
      <c r="L2119">
        <f>VLOOKUP(E2119&amp;"*",state_latlong_lookup!$A$1:$D$56,4,FALSE)</f>
        <v>-84.560299999999998</v>
      </c>
      <c r="M2119">
        <v>100</v>
      </c>
      <c r="N2119" t="str">
        <f t="shared" si="66"/>
        <v>Democrat</v>
      </c>
      <c r="O2119" t="s">
        <v>573</v>
      </c>
      <c r="P2119">
        <v>-0.37</v>
      </c>
      <c r="Q2119">
        <v>383000</v>
      </c>
    </row>
    <row r="2120" spans="1:17">
      <c r="A2120">
        <v>105</v>
      </c>
      <c r="B2120">
        <f>VLOOKUP(A2120,year_congress_lookup!$A$1:$B$10,2)</f>
        <v>1998</v>
      </c>
      <c r="C2120">
        <v>14407</v>
      </c>
      <c r="D2120" s="1" t="s">
        <v>1797</v>
      </c>
      <c r="E2120" t="s">
        <v>64</v>
      </c>
      <c r="F2120" t="str">
        <f>VLOOKUP(E2120&amp;"*",state_latlong_lookup!$A$1:$D$56,2,FALSE)</f>
        <v>MI</v>
      </c>
      <c r="G2120" t="str">
        <f>VLOOKUP(E2120&amp;"*",state_latlong_lookup!$A$1:$D$56,1,FALSE)</f>
        <v>MICHIGAN</v>
      </c>
      <c r="H2120" t="str">
        <f t="shared" si="67"/>
        <v>105_MI_10</v>
      </c>
      <c r="I2120">
        <f>IF(B2120=2012,IF(D2120="00",K2120,VLOOKUP(H2120,district_latlong_lookup!$A$1:$F$439,5,FALSE)),0)</f>
        <v>0</v>
      </c>
      <c r="J2120">
        <f>IF(B2120=2012,IF(D2120="00",L2120,VLOOKUP(H2120,district_latlong_lookup!$A$1:$F$439,6,FALSE)),0)</f>
        <v>0</v>
      </c>
      <c r="K2120">
        <f>VLOOKUP(E2120&amp;"*",state_latlong_lookup!$A$1:$D$56,3,FALSE)</f>
        <v>43.3504</v>
      </c>
      <c r="L2120">
        <f>VLOOKUP(E2120&amp;"*",state_latlong_lookup!$A$1:$D$56,4,FALSE)</f>
        <v>-84.560299999999998</v>
      </c>
      <c r="M2120">
        <v>100</v>
      </c>
      <c r="N2120" t="str">
        <f t="shared" si="66"/>
        <v>Democrat</v>
      </c>
      <c r="O2120" t="s">
        <v>574</v>
      </c>
      <c r="P2120">
        <v>-0.53</v>
      </c>
      <c r="Q2120">
        <v>703000</v>
      </c>
    </row>
    <row r="2121" spans="1:17">
      <c r="A2121">
        <v>105</v>
      </c>
      <c r="B2121">
        <f>VLOOKUP(A2121,year_congress_lookup!$A$1:$B$10,2)</f>
        <v>1998</v>
      </c>
      <c r="C2121">
        <v>29365</v>
      </c>
      <c r="D2121" s="1" t="s">
        <v>1798</v>
      </c>
      <c r="E2121" t="s">
        <v>64</v>
      </c>
      <c r="F2121" t="str">
        <f>VLOOKUP(E2121&amp;"*",state_latlong_lookup!$A$1:$D$56,2,FALSE)</f>
        <v>MI</v>
      </c>
      <c r="G2121" t="str">
        <f>VLOOKUP(E2121&amp;"*",state_latlong_lookup!$A$1:$D$56,1,FALSE)</f>
        <v>MICHIGAN</v>
      </c>
      <c r="H2121" t="str">
        <f t="shared" si="67"/>
        <v>105_MI_11</v>
      </c>
      <c r="I2121">
        <f>IF(B2121=2012,IF(D2121="00",K2121,VLOOKUP(H2121,district_latlong_lookup!$A$1:$F$439,5,FALSE)),0)</f>
        <v>0</v>
      </c>
      <c r="J2121">
        <f>IF(B2121=2012,IF(D2121="00",L2121,VLOOKUP(H2121,district_latlong_lookup!$A$1:$F$439,6,FALSE)),0)</f>
        <v>0</v>
      </c>
      <c r="K2121">
        <f>VLOOKUP(E2121&amp;"*",state_latlong_lookup!$A$1:$D$56,3,FALSE)</f>
        <v>43.3504</v>
      </c>
      <c r="L2121">
        <f>VLOOKUP(E2121&amp;"*",state_latlong_lookup!$A$1:$D$56,4,FALSE)</f>
        <v>-84.560299999999998</v>
      </c>
      <c r="M2121">
        <v>200</v>
      </c>
      <c r="N2121" t="str">
        <f t="shared" si="66"/>
        <v>Republican</v>
      </c>
      <c r="O2121" t="s">
        <v>575</v>
      </c>
      <c r="P2121">
        <v>0.503</v>
      </c>
      <c r="Q2121">
        <v>10000</v>
      </c>
    </row>
    <row r="2122" spans="1:17">
      <c r="A2122">
        <v>105</v>
      </c>
      <c r="B2122">
        <f>VLOOKUP(A2122,year_congress_lookup!$A$1:$B$10,2)</f>
        <v>1998</v>
      </c>
      <c r="C2122">
        <v>15033</v>
      </c>
      <c r="D2122" s="1" t="s">
        <v>1799</v>
      </c>
      <c r="E2122" t="s">
        <v>64</v>
      </c>
      <c r="F2122" t="str">
        <f>VLOOKUP(E2122&amp;"*",state_latlong_lookup!$A$1:$D$56,2,FALSE)</f>
        <v>MI</v>
      </c>
      <c r="G2122" t="str">
        <f>VLOOKUP(E2122&amp;"*",state_latlong_lookup!$A$1:$D$56,1,FALSE)</f>
        <v>MICHIGAN</v>
      </c>
      <c r="H2122" t="str">
        <f t="shared" si="67"/>
        <v>105_MI_12</v>
      </c>
      <c r="I2122">
        <f>IF(B2122=2012,IF(D2122="00",K2122,VLOOKUP(H2122,district_latlong_lookup!$A$1:$F$439,5,FALSE)),0)</f>
        <v>0</v>
      </c>
      <c r="J2122">
        <f>IF(B2122=2012,IF(D2122="00",L2122,VLOOKUP(H2122,district_latlong_lookup!$A$1:$F$439,6,FALSE)),0)</f>
        <v>0</v>
      </c>
      <c r="K2122">
        <f>VLOOKUP(E2122&amp;"*",state_latlong_lookup!$A$1:$D$56,3,FALSE)</f>
        <v>43.3504</v>
      </c>
      <c r="L2122">
        <f>VLOOKUP(E2122&amp;"*",state_latlong_lookup!$A$1:$D$56,4,FALSE)</f>
        <v>-84.560299999999998</v>
      </c>
      <c r="M2122">
        <v>100</v>
      </c>
      <c r="N2122" t="str">
        <f t="shared" si="66"/>
        <v>Democrat</v>
      </c>
      <c r="O2122" t="s">
        <v>576</v>
      </c>
      <c r="P2122">
        <v>-0.35699999999999998</v>
      </c>
      <c r="Q2122">
        <v>2258500</v>
      </c>
    </row>
    <row r="2123" spans="1:17">
      <c r="A2123">
        <v>105</v>
      </c>
      <c r="B2123">
        <f>VLOOKUP(A2123,year_congress_lookup!$A$1:$B$10,2)</f>
        <v>1998</v>
      </c>
      <c r="C2123">
        <v>29531</v>
      </c>
      <c r="D2123" s="1" t="s">
        <v>1800</v>
      </c>
      <c r="E2123" t="s">
        <v>64</v>
      </c>
      <c r="F2123" t="str">
        <f>VLOOKUP(E2123&amp;"*",state_latlong_lookup!$A$1:$D$56,2,FALSE)</f>
        <v>MI</v>
      </c>
      <c r="G2123" t="str">
        <f>VLOOKUP(E2123&amp;"*",state_latlong_lookup!$A$1:$D$56,1,FALSE)</f>
        <v>MICHIGAN</v>
      </c>
      <c r="H2123" t="str">
        <f t="shared" si="67"/>
        <v>105_MI_13</v>
      </c>
      <c r="I2123">
        <f>IF(B2123=2012,IF(D2123="00",K2123,VLOOKUP(H2123,district_latlong_lookup!$A$1:$F$439,5,FALSE)),0)</f>
        <v>0</v>
      </c>
      <c r="J2123">
        <f>IF(B2123=2012,IF(D2123="00",L2123,VLOOKUP(H2123,district_latlong_lookup!$A$1:$F$439,6,FALSE)),0)</f>
        <v>0</v>
      </c>
      <c r="K2123">
        <f>VLOOKUP(E2123&amp;"*",state_latlong_lookup!$A$1:$D$56,3,FALSE)</f>
        <v>43.3504</v>
      </c>
      <c r="L2123">
        <f>VLOOKUP(E2123&amp;"*",state_latlong_lookup!$A$1:$D$56,4,FALSE)</f>
        <v>-84.560299999999998</v>
      </c>
      <c r="M2123">
        <v>100</v>
      </c>
      <c r="N2123" t="str">
        <f t="shared" si="66"/>
        <v>Democrat</v>
      </c>
      <c r="O2123" t="s">
        <v>792</v>
      </c>
      <c r="P2123">
        <v>-0.38</v>
      </c>
      <c r="Q2123">
        <v>884000</v>
      </c>
    </row>
    <row r="2124" spans="1:17">
      <c r="A2124">
        <v>105</v>
      </c>
      <c r="B2124">
        <f>VLOOKUP(A2124,year_congress_lookup!$A$1:$B$10,2)</f>
        <v>1998</v>
      </c>
      <c r="C2124">
        <v>10713</v>
      </c>
      <c r="D2124" s="1" t="s">
        <v>1801</v>
      </c>
      <c r="E2124" t="s">
        <v>64</v>
      </c>
      <c r="F2124" t="str">
        <f>VLOOKUP(E2124&amp;"*",state_latlong_lookup!$A$1:$D$56,2,FALSE)</f>
        <v>MI</v>
      </c>
      <c r="G2124" t="str">
        <f>VLOOKUP(E2124&amp;"*",state_latlong_lookup!$A$1:$D$56,1,FALSE)</f>
        <v>MICHIGAN</v>
      </c>
      <c r="H2124" t="str">
        <f t="shared" si="67"/>
        <v>105_MI_14</v>
      </c>
      <c r="I2124">
        <f>IF(B2124=2012,IF(D2124="00",K2124,VLOOKUP(H2124,district_latlong_lookup!$A$1:$F$439,5,FALSE)),0)</f>
        <v>0</v>
      </c>
      <c r="J2124">
        <f>IF(B2124=2012,IF(D2124="00",L2124,VLOOKUP(H2124,district_latlong_lookup!$A$1:$F$439,6,FALSE)),0)</f>
        <v>0</v>
      </c>
      <c r="K2124">
        <f>VLOOKUP(E2124&amp;"*",state_latlong_lookup!$A$1:$D$56,3,FALSE)</f>
        <v>43.3504</v>
      </c>
      <c r="L2124">
        <f>VLOOKUP(E2124&amp;"*",state_latlong_lookup!$A$1:$D$56,4,FALSE)</f>
        <v>-84.560299999999998</v>
      </c>
      <c r="M2124">
        <v>100</v>
      </c>
      <c r="N2124" t="str">
        <f t="shared" si="66"/>
        <v>Democrat</v>
      </c>
      <c r="O2124" t="s">
        <v>578</v>
      </c>
      <c r="P2124">
        <v>-0.64200000000000002</v>
      </c>
      <c r="Q2124">
        <v>10000</v>
      </c>
    </row>
    <row r="2125" spans="1:17">
      <c r="A2125">
        <v>105</v>
      </c>
      <c r="B2125">
        <f>VLOOKUP(A2125,year_congress_lookup!$A$1:$B$10,2)</f>
        <v>1998</v>
      </c>
      <c r="C2125">
        <v>29733</v>
      </c>
      <c r="D2125" s="1" t="s">
        <v>1802</v>
      </c>
      <c r="E2125" t="s">
        <v>64</v>
      </c>
      <c r="F2125" t="str">
        <f>VLOOKUP(E2125&amp;"*",state_latlong_lookup!$A$1:$D$56,2,FALSE)</f>
        <v>MI</v>
      </c>
      <c r="G2125" t="str">
        <f>VLOOKUP(E2125&amp;"*",state_latlong_lookup!$A$1:$D$56,1,FALSE)</f>
        <v>MICHIGAN</v>
      </c>
      <c r="H2125" t="str">
        <f t="shared" si="67"/>
        <v>105_MI_15</v>
      </c>
      <c r="I2125">
        <f>IF(B2125=2012,IF(D2125="00",K2125,VLOOKUP(H2125,district_latlong_lookup!$A$1:$F$439,5,FALSE)),0)</f>
        <v>0</v>
      </c>
      <c r="J2125">
        <f>IF(B2125=2012,IF(D2125="00",L2125,VLOOKUP(H2125,district_latlong_lookup!$A$1:$F$439,6,FALSE)),0)</f>
        <v>0</v>
      </c>
      <c r="K2125">
        <f>VLOOKUP(E2125&amp;"*",state_latlong_lookup!$A$1:$D$56,3,FALSE)</f>
        <v>43.3504</v>
      </c>
      <c r="L2125">
        <f>VLOOKUP(E2125&amp;"*",state_latlong_lookup!$A$1:$D$56,4,FALSE)</f>
        <v>-84.560299999999998</v>
      </c>
      <c r="M2125">
        <v>100</v>
      </c>
      <c r="N2125" t="str">
        <f t="shared" si="66"/>
        <v>Democrat</v>
      </c>
      <c r="O2125" t="s">
        <v>855</v>
      </c>
      <c r="P2125">
        <v>-0.495</v>
      </c>
      <c r="Q2125">
        <v>10000</v>
      </c>
    </row>
    <row r="2126" spans="1:17">
      <c r="A2126">
        <v>105</v>
      </c>
      <c r="B2126">
        <f>VLOOKUP(A2126,year_congress_lookup!$A$1:$B$10,2)</f>
        <v>1998</v>
      </c>
      <c r="C2126">
        <v>2605</v>
      </c>
      <c r="D2126" s="1" t="s">
        <v>1803</v>
      </c>
      <c r="E2126" t="s">
        <v>64</v>
      </c>
      <c r="F2126" t="str">
        <f>VLOOKUP(E2126&amp;"*",state_latlong_lookup!$A$1:$D$56,2,FALSE)</f>
        <v>MI</v>
      </c>
      <c r="G2126" t="str">
        <f>VLOOKUP(E2126&amp;"*",state_latlong_lookup!$A$1:$D$56,1,FALSE)</f>
        <v>MICHIGAN</v>
      </c>
      <c r="H2126" t="str">
        <f t="shared" si="67"/>
        <v>105_MI_16</v>
      </c>
      <c r="I2126">
        <f>IF(B2126=2012,IF(D2126="00",K2126,VLOOKUP(H2126,district_latlong_lookup!$A$1:$F$439,5,FALSE)),0)</f>
        <v>0</v>
      </c>
      <c r="J2126">
        <f>IF(B2126=2012,IF(D2126="00",L2126,VLOOKUP(H2126,district_latlong_lookup!$A$1:$F$439,6,FALSE)),0)</f>
        <v>0</v>
      </c>
      <c r="K2126">
        <f>VLOOKUP(E2126&amp;"*",state_latlong_lookup!$A$1:$D$56,3,FALSE)</f>
        <v>43.3504</v>
      </c>
      <c r="L2126">
        <f>VLOOKUP(E2126&amp;"*",state_latlong_lookup!$A$1:$D$56,4,FALSE)</f>
        <v>-84.560299999999998</v>
      </c>
      <c r="M2126">
        <v>100</v>
      </c>
      <c r="N2126" t="str">
        <f t="shared" si="66"/>
        <v>Democrat</v>
      </c>
      <c r="O2126" t="s">
        <v>580</v>
      </c>
      <c r="P2126">
        <v>-0.42199999999999999</v>
      </c>
      <c r="Q2126">
        <v>1139500</v>
      </c>
    </row>
    <row r="2127" spans="1:17">
      <c r="A2127">
        <v>105</v>
      </c>
      <c r="B2127">
        <f>VLOOKUP(A2127,year_congress_lookup!$A$1:$B$10,2)</f>
        <v>1998</v>
      </c>
      <c r="C2127">
        <v>29532</v>
      </c>
      <c r="D2127" s="1" t="s">
        <v>1787</v>
      </c>
      <c r="E2127" t="s">
        <v>98</v>
      </c>
      <c r="F2127" t="str">
        <f>VLOOKUP(E2127&amp;"*",state_latlong_lookup!$A$1:$D$56,2,FALSE)</f>
        <v>MN</v>
      </c>
      <c r="G2127" t="str">
        <f>VLOOKUP(E2127&amp;"*",state_latlong_lookup!$A$1:$D$56,1,FALSE)</f>
        <v>MINNESOTA</v>
      </c>
      <c r="H2127" t="str">
        <f t="shared" si="67"/>
        <v>105_MN_01</v>
      </c>
      <c r="I2127">
        <f>IF(B2127=2012,IF(D2127="00",K2127,VLOOKUP(H2127,district_latlong_lookup!$A$1:$F$439,5,FALSE)),0)</f>
        <v>0</v>
      </c>
      <c r="J2127">
        <f>IF(B2127=2012,IF(D2127="00",L2127,VLOOKUP(H2127,district_latlong_lookup!$A$1:$F$439,6,FALSE)),0)</f>
        <v>0</v>
      </c>
      <c r="K2127">
        <f>VLOOKUP(E2127&amp;"*",state_latlong_lookup!$A$1:$D$56,3,FALSE)</f>
        <v>45.732599999999998</v>
      </c>
      <c r="L2127">
        <f>VLOOKUP(E2127&amp;"*",state_latlong_lookup!$A$1:$D$56,4,FALSE)</f>
        <v>-93.919600000000003</v>
      </c>
      <c r="M2127">
        <v>200</v>
      </c>
      <c r="N2127" t="str">
        <f t="shared" si="66"/>
        <v>Republican</v>
      </c>
      <c r="O2127" t="s">
        <v>793</v>
      </c>
      <c r="P2127">
        <v>0.70399999999999996</v>
      </c>
      <c r="Q2127">
        <v>580500</v>
      </c>
    </row>
    <row r="2128" spans="1:17">
      <c r="A2128">
        <v>105</v>
      </c>
      <c r="B2128">
        <f>VLOOKUP(A2128,year_congress_lookup!$A$1:$B$10,2)</f>
        <v>1998</v>
      </c>
      <c r="C2128">
        <v>29366</v>
      </c>
      <c r="D2128" s="1" t="s">
        <v>1788</v>
      </c>
      <c r="E2128" t="s">
        <v>98</v>
      </c>
      <c r="F2128" t="str">
        <f>VLOOKUP(E2128&amp;"*",state_latlong_lookup!$A$1:$D$56,2,FALSE)</f>
        <v>MN</v>
      </c>
      <c r="G2128" t="str">
        <f>VLOOKUP(E2128&amp;"*",state_latlong_lookup!$A$1:$D$56,1,FALSE)</f>
        <v>MINNESOTA</v>
      </c>
      <c r="H2128" t="str">
        <f t="shared" si="67"/>
        <v>105_MN_02</v>
      </c>
      <c r="I2128">
        <f>IF(B2128=2012,IF(D2128="00",K2128,VLOOKUP(H2128,district_latlong_lookup!$A$1:$F$439,5,FALSE)),0)</f>
        <v>0</v>
      </c>
      <c r="J2128">
        <f>IF(B2128=2012,IF(D2128="00",L2128,VLOOKUP(H2128,district_latlong_lookup!$A$1:$F$439,6,FALSE)),0)</f>
        <v>0</v>
      </c>
      <c r="K2128">
        <f>VLOOKUP(E2128&amp;"*",state_latlong_lookup!$A$1:$D$56,3,FALSE)</f>
        <v>45.732599999999998</v>
      </c>
      <c r="L2128">
        <f>VLOOKUP(E2128&amp;"*",state_latlong_lookup!$A$1:$D$56,4,FALSE)</f>
        <v>-93.919600000000003</v>
      </c>
      <c r="M2128">
        <v>100</v>
      </c>
      <c r="N2128" t="str">
        <f t="shared" si="66"/>
        <v>Democrat</v>
      </c>
      <c r="O2128" t="s">
        <v>582</v>
      </c>
      <c r="P2128">
        <v>-0.2</v>
      </c>
      <c r="Q2128">
        <v>1257000</v>
      </c>
    </row>
    <row r="2129" spans="1:18">
      <c r="A2129">
        <v>105</v>
      </c>
      <c r="B2129">
        <f>VLOOKUP(A2129,year_congress_lookup!$A$1:$B$10,2)</f>
        <v>1998</v>
      </c>
      <c r="C2129">
        <v>29126</v>
      </c>
      <c r="D2129" s="1" t="s">
        <v>1789</v>
      </c>
      <c r="E2129" t="s">
        <v>98</v>
      </c>
      <c r="F2129" t="str">
        <f>VLOOKUP(E2129&amp;"*",state_latlong_lookup!$A$1:$D$56,2,FALSE)</f>
        <v>MN</v>
      </c>
      <c r="G2129" t="str">
        <f>VLOOKUP(E2129&amp;"*",state_latlong_lookup!$A$1:$D$56,1,FALSE)</f>
        <v>MINNESOTA</v>
      </c>
      <c r="H2129" t="str">
        <f t="shared" si="67"/>
        <v>105_MN_03</v>
      </c>
      <c r="I2129">
        <f>IF(B2129=2012,IF(D2129="00",K2129,VLOOKUP(H2129,district_latlong_lookup!$A$1:$F$439,5,FALSE)),0)</f>
        <v>0</v>
      </c>
      <c r="J2129">
        <f>IF(B2129=2012,IF(D2129="00",L2129,VLOOKUP(H2129,district_latlong_lookup!$A$1:$F$439,6,FALSE)),0)</f>
        <v>0</v>
      </c>
      <c r="K2129">
        <f>VLOOKUP(E2129&amp;"*",state_latlong_lookup!$A$1:$D$56,3,FALSE)</f>
        <v>45.732599999999998</v>
      </c>
      <c r="L2129">
        <f>VLOOKUP(E2129&amp;"*",state_latlong_lookup!$A$1:$D$56,4,FALSE)</f>
        <v>-93.919600000000003</v>
      </c>
      <c r="M2129">
        <v>200</v>
      </c>
      <c r="N2129" t="str">
        <f t="shared" si="66"/>
        <v>Republican</v>
      </c>
      <c r="O2129" t="s">
        <v>583</v>
      </c>
      <c r="P2129">
        <v>0.441</v>
      </c>
      <c r="Q2129">
        <v>10000</v>
      </c>
    </row>
    <row r="2130" spans="1:18">
      <c r="A2130">
        <v>105</v>
      </c>
      <c r="B2130">
        <f>VLOOKUP(A2130,year_congress_lookup!$A$1:$B$10,2)</f>
        <v>1998</v>
      </c>
      <c r="C2130">
        <v>14458</v>
      </c>
      <c r="D2130" s="1" t="s">
        <v>1790</v>
      </c>
      <c r="E2130" t="s">
        <v>98</v>
      </c>
      <c r="F2130" t="str">
        <f>VLOOKUP(E2130&amp;"*",state_latlong_lookup!$A$1:$D$56,2,FALSE)</f>
        <v>MN</v>
      </c>
      <c r="G2130" t="str">
        <f>VLOOKUP(E2130&amp;"*",state_latlong_lookup!$A$1:$D$56,1,FALSE)</f>
        <v>MINNESOTA</v>
      </c>
      <c r="H2130" t="str">
        <f t="shared" si="67"/>
        <v>105_MN_04</v>
      </c>
      <c r="I2130">
        <f>IF(B2130=2012,IF(D2130="00",K2130,VLOOKUP(H2130,district_latlong_lookup!$A$1:$F$439,5,FALSE)),0)</f>
        <v>0</v>
      </c>
      <c r="J2130">
        <f>IF(B2130=2012,IF(D2130="00",L2130,VLOOKUP(H2130,district_latlong_lookup!$A$1:$F$439,6,FALSE)),0)</f>
        <v>0</v>
      </c>
      <c r="K2130">
        <f>VLOOKUP(E2130&amp;"*",state_latlong_lookup!$A$1:$D$56,3,FALSE)</f>
        <v>45.732599999999998</v>
      </c>
      <c r="L2130">
        <f>VLOOKUP(E2130&amp;"*",state_latlong_lookup!$A$1:$D$56,4,FALSE)</f>
        <v>-93.919600000000003</v>
      </c>
      <c r="M2130">
        <v>100</v>
      </c>
      <c r="N2130" t="str">
        <f t="shared" si="66"/>
        <v>Democrat</v>
      </c>
      <c r="O2130" t="s">
        <v>584</v>
      </c>
      <c r="P2130">
        <v>-0.505</v>
      </c>
      <c r="Q2130">
        <v>10000</v>
      </c>
    </row>
    <row r="2131" spans="1:18">
      <c r="A2131">
        <v>105</v>
      </c>
      <c r="B2131">
        <f>VLOOKUP(A2131,year_congress_lookup!$A$1:$B$10,2)</f>
        <v>1998</v>
      </c>
      <c r="C2131">
        <v>14656</v>
      </c>
      <c r="D2131" s="1" t="s">
        <v>1791</v>
      </c>
      <c r="E2131" t="s">
        <v>98</v>
      </c>
      <c r="F2131" t="str">
        <f>VLOOKUP(E2131&amp;"*",state_latlong_lookup!$A$1:$D$56,2,FALSE)</f>
        <v>MN</v>
      </c>
      <c r="G2131" t="str">
        <f>VLOOKUP(E2131&amp;"*",state_latlong_lookup!$A$1:$D$56,1,FALSE)</f>
        <v>MINNESOTA</v>
      </c>
      <c r="H2131" t="str">
        <f t="shared" si="67"/>
        <v>105_MN_05</v>
      </c>
      <c r="I2131">
        <f>IF(B2131=2012,IF(D2131="00",K2131,VLOOKUP(H2131,district_latlong_lookup!$A$1:$F$439,5,FALSE)),0)</f>
        <v>0</v>
      </c>
      <c r="J2131">
        <f>IF(B2131=2012,IF(D2131="00",L2131,VLOOKUP(H2131,district_latlong_lookup!$A$1:$F$439,6,FALSE)),0)</f>
        <v>0</v>
      </c>
      <c r="K2131">
        <f>VLOOKUP(E2131&amp;"*",state_latlong_lookup!$A$1:$D$56,3,FALSE)</f>
        <v>45.732599999999998</v>
      </c>
      <c r="L2131">
        <f>VLOOKUP(E2131&amp;"*",state_latlong_lookup!$A$1:$D$56,4,FALSE)</f>
        <v>-93.919600000000003</v>
      </c>
      <c r="M2131">
        <v>100</v>
      </c>
      <c r="N2131" t="str">
        <f t="shared" si="66"/>
        <v>Democrat</v>
      </c>
      <c r="O2131" t="s">
        <v>585</v>
      </c>
      <c r="P2131">
        <v>-0.53200000000000003</v>
      </c>
      <c r="Q2131">
        <v>602500</v>
      </c>
    </row>
    <row r="2132" spans="1:18">
      <c r="A2132">
        <v>105</v>
      </c>
      <c r="B2132">
        <f>VLOOKUP(A2132,year_congress_lookup!$A$1:$B$10,2)</f>
        <v>1998</v>
      </c>
      <c r="C2132">
        <v>29533</v>
      </c>
      <c r="D2132" s="1" t="s">
        <v>1792</v>
      </c>
      <c r="E2132" t="s">
        <v>98</v>
      </c>
      <c r="F2132" t="str">
        <f>VLOOKUP(E2132&amp;"*",state_latlong_lookup!$A$1:$D$56,2,FALSE)</f>
        <v>MN</v>
      </c>
      <c r="G2132" t="str">
        <f>VLOOKUP(E2132&amp;"*",state_latlong_lookup!$A$1:$D$56,1,FALSE)</f>
        <v>MINNESOTA</v>
      </c>
      <c r="H2132" t="str">
        <f t="shared" si="67"/>
        <v>105_MN_06</v>
      </c>
      <c r="I2132">
        <f>IF(B2132=2012,IF(D2132="00",K2132,VLOOKUP(H2132,district_latlong_lookup!$A$1:$F$439,5,FALSE)),0)</f>
        <v>0</v>
      </c>
      <c r="J2132">
        <f>IF(B2132=2012,IF(D2132="00",L2132,VLOOKUP(H2132,district_latlong_lookup!$A$1:$F$439,6,FALSE)),0)</f>
        <v>0</v>
      </c>
      <c r="K2132">
        <f>VLOOKUP(E2132&amp;"*",state_latlong_lookup!$A$1:$D$56,3,FALSE)</f>
        <v>45.732599999999998</v>
      </c>
      <c r="L2132">
        <f>VLOOKUP(E2132&amp;"*",state_latlong_lookup!$A$1:$D$56,4,FALSE)</f>
        <v>-93.919600000000003</v>
      </c>
      <c r="M2132">
        <v>100</v>
      </c>
      <c r="N2132" t="str">
        <f t="shared" si="66"/>
        <v>Democrat</v>
      </c>
      <c r="O2132" t="s">
        <v>794</v>
      </c>
      <c r="P2132">
        <v>-0.29499999999999998</v>
      </c>
      <c r="Q2132">
        <v>900000</v>
      </c>
    </row>
    <row r="2133" spans="1:18">
      <c r="A2133">
        <v>105</v>
      </c>
      <c r="B2133">
        <f>VLOOKUP(A2133,year_congress_lookup!$A$1:$B$10,2)</f>
        <v>1998</v>
      </c>
      <c r="C2133">
        <v>29127</v>
      </c>
      <c r="D2133" s="1" t="s">
        <v>1793</v>
      </c>
      <c r="E2133" t="s">
        <v>98</v>
      </c>
      <c r="F2133" t="str">
        <f>VLOOKUP(E2133&amp;"*",state_latlong_lookup!$A$1:$D$56,2,FALSE)</f>
        <v>MN</v>
      </c>
      <c r="G2133" t="str">
        <f>VLOOKUP(E2133&amp;"*",state_latlong_lookup!$A$1:$D$56,1,FALSE)</f>
        <v>MINNESOTA</v>
      </c>
      <c r="H2133" t="str">
        <f t="shared" si="67"/>
        <v>105_MN_07</v>
      </c>
      <c r="I2133">
        <f>IF(B2133=2012,IF(D2133="00",K2133,VLOOKUP(H2133,district_latlong_lookup!$A$1:$F$439,5,FALSE)),0)</f>
        <v>0</v>
      </c>
      <c r="J2133">
        <f>IF(B2133=2012,IF(D2133="00",L2133,VLOOKUP(H2133,district_latlong_lookup!$A$1:$F$439,6,FALSE)),0)</f>
        <v>0</v>
      </c>
      <c r="K2133">
        <f>VLOOKUP(E2133&amp;"*",state_latlong_lookup!$A$1:$D$56,3,FALSE)</f>
        <v>45.732599999999998</v>
      </c>
      <c r="L2133">
        <f>VLOOKUP(E2133&amp;"*",state_latlong_lookup!$A$1:$D$56,4,FALSE)</f>
        <v>-93.919600000000003</v>
      </c>
      <c r="M2133">
        <v>100</v>
      </c>
      <c r="N2133" t="str">
        <f t="shared" si="66"/>
        <v>Democrat</v>
      </c>
      <c r="O2133" t="s">
        <v>586</v>
      </c>
      <c r="P2133">
        <v>-0.13500000000000001</v>
      </c>
      <c r="Q2133">
        <v>900000</v>
      </c>
    </row>
    <row r="2134" spans="1:18">
      <c r="A2134">
        <v>105</v>
      </c>
      <c r="B2134">
        <f>VLOOKUP(A2134,year_congress_lookup!$A$1:$B$10,2)</f>
        <v>1998</v>
      </c>
      <c r="C2134">
        <v>14265</v>
      </c>
      <c r="D2134" s="1" t="s">
        <v>1795</v>
      </c>
      <c r="E2134" t="s">
        <v>98</v>
      </c>
      <c r="F2134" t="str">
        <f>VLOOKUP(E2134&amp;"*",state_latlong_lookup!$A$1:$D$56,2,FALSE)</f>
        <v>MN</v>
      </c>
      <c r="G2134" t="str">
        <f>VLOOKUP(E2134&amp;"*",state_latlong_lookup!$A$1:$D$56,1,FALSE)</f>
        <v>MINNESOTA</v>
      </c>
      <c r="H2134" t="str">
        <f t="shared" si="67"/>
        <v>105_MN_08</v>
      </c>
      <c r="I2134">
        <f>IF(B2134=2012,IF(D2134="00",K2134,VLOOKUP(H2134,district_latlong_lookup!$A$1:$F$439,5,FALSE)),0)</f>
        <v>0</v>
      </c>
      <c r="J2134">
        <f>IF(B2134=2012,IF(D2134="00",L2134,VLOOKUP(H2134,district_latlong_lookup!$A$1:$F$439,6,FALSE)),0)</f>
        <v>0</v>
      </c>
      <c r="K2134">
        <f>VLOOKUP(E2134&amp;"*",state_latlong_lookup!$A$1:$D$56,3,FALSE)</f>
        <v>45.732599999999998</v>
      </c>
      <c r="L2134">
        <f>VLOOKUP(E2134&amp;"*",state_latlong_lookup!$A$1:$D$56,4,FALSE)</f>
        <v>-93.919600000000003</v>
      </c>
      <c r="M2134">
        <v>100</v>
      </c>
      <c r="N2134" t="str">
        <f t="shared" si="66"/>
        <v>Democrat</v>
      </c>
      <c r="O2134" t="s">
        <v>587</v>
      </c>
      <c r="P2134">
        <v>-0.54200000000000004</v>
      </c>
      <c r="Q2134">
        <v>655500</v>
      </c>
    </row>
    <row r="2135" spans="1:18">
      <c r="A2135">
        <v>105</v>
      </c>
      <c r="B2135">
        <f>VLOOKUP(A2135,year_congress_lookup!$A$1:$B$10,2)</f>
        <v>1998</v>
      </c>
      <c r="C2135">
        <v>29534</v>
      </c>
      <c r="D2135" s="1" t="s">
        <v>1787</v>
      </c>
      <c r="E2135" t="s">
        <v>47</v>
      </c>
      <c r="F2135" t="str">
        <f>VLOOKUP(E2135&amp;"*",state_latlong_lookup!$A$1:$D$56,2,FALSE)</f>
        <v>MS</v>
      </c>
      <c r="G2135" t="str">
        <f>VLOOKUP(E2135&amp;"*",state_latlong_lookup!$A$1:$D$56,1,FALSE)</f>
        <v>MISSISSIPPI</v>
      </c>
      <c r="H2135" t="str">
        <f t="shared" si="67"/>
        <v>105_MS_01</v>
      </c>
      <c r="I2135">
        <f>IF(B2135=2012,IF(D2135="00",K2135,VLOOKUP(H2135,district_latlong_lookup!$A$1:$F$439,5,FALSE)),0)</f>
        <v>0</v>
      </c>
      <c r="J2135">
        <f>IF(B2135=2012,IF(D2135="00",L2135,VLOOKUP(H2135,district_latlong_lookup!$A$1:$F$439,6,FALSE)),0)</f>
        <v>0</v>
      </c>
      <c r="K2135">
        <f>VLOOKUP(E2135&amp;"*",state_latlong_lookup!$A$1:$D$56,3,FALSE)</f>
        <v>32.767299999999999</v>
      </c>
      <c r="L2135">
        <f>VLOOKUP(E2135&amp;"*",state_latlong_lookup!$A$1:$D$56,4,FALSE)</f>
        <v>-89.681200000000004</v>
      </c>
      <c r="M2135">
        <v>200</v>
      </c>
      <c r="N2135" t="str">
        <f t="shared" si="66"/>
        <v>Republican</v>
      </c>
      <c r="O2135" t="s">
        <v>368</v>
      </c>
      <c r="P2135">
        <v>0.49199999999999999</v>
      </c>
      <c r="Q2135">
        <v>1375500</v>
      </c>
    </row>
    <row r="2136" spans="1:18">
      <c r="A2136">
        <v>105</v>
      </c>
      <c r="B2136">
        <f>VLOOKUP(A2136,year_congress_lookup!$A$1:$B$10,2)</f>
        <v>1998</v>
      </c>
      <c r="C2136">
        <v>29368</v>
      </c>
      <c r="D2136" s="1" t="s">
        <v>1788</v>
      </c>
      <c r="E2136" t="s">
        <v>47</v>
      </c>
      <c r="F2136" t="str">
        <f>VLOOKUP(E2136&amp;"*",state_latlong_lookup!$A$1:$D$56,2,FALSE)</f>
        <v>MS</v>
      </c>
      <c r="G2136" t="str">
        <f>VLOOKUP(E2136&amp;"*",state_latlong_lookup!$A$1:$D$56,1,FALSE)</f>
        <v>MISSISSIPPI</v>
      </c>
      <c r="H2136" t="str">
        <f t="shared" si="67"/>
        <v>105_MS_02</v>
      </c>
      <c r="I2136">
        <f>IF(B2136=2012,IF(D2136="00",K2136,VLOOKUP(H2136,district_latlong_lookup!$A$1:$F$439,5,FALSE)),0)</f>
        <v>0</v>
      </c>
      <c r="J2136">
        <f>IF(B2136=2012,IF(D2136="00",L2136,VLOOKUP(H2136,district_latlong_lookup!$A$1:$F$439,6,FALSE)),0)</f>
        <v>0</v>
      </c>
      <c r="K2136">
        <f>VLOOKUP(E2136&amp;"*",state_latlong_lookup!$A$1:$D$56,3,FALSE)</f>
        <v>32.767299999999999</v>
      </c>
      <c r="L2136">
        <f>VLOOKUP(E2136&amp;"*",state_latlong_lookup!$A$1:$D$56,4,FALSE)</f>
        <v>-89.681200000000004</v>
      </c>
      <c r="M2136">
        <v>100</v>
      </c>
      <c r="N2136" t="str">
        <f t="shared" si="66"/>
        <v>Democrat</v>
      </c>
      <c r="O2136" t="s">
        <v>44</v>
      </c>
      <c r="P2136">
        <v>-0.52400000000000002</v>
      </c>
      <c r="Q2136">
        <v>186500</v>
      </c>
    </row>
    <row r="2137" spans="1:18">
      <c r="A2137">
        <v>105</v>
      </c>
      <c r="B2137">
        <f>VLOOKUP(A2137,year_congress_lookup!$A$1:$B$10,2)</f>
        <v>1998</v>
      </c>
      <c r="C2137">
        <v>29734</v>
      </c>
      <c r="D2137" s="1" t="s">
        <v>1789</v>
      </c>
      <c r="E2137" t="s">
        <v>47</v>
      </c>
      <c r="F2137" t="str">
        <f>VLOOKUP(E2137&amp;"*",state_latlong_lookup!$A$1:$D$56,2,FALSE)</f>
        <v>MS</v>
      </c>
      <c r="G2137" t="str">
        <f>VLOOKUP(E2137&amp;"*",state_latlong_lookup!$A$1:$D$56,1,FALSE)</f>
        <v>MISSISSIPPI</v>
      </c>
      <c r="H2137" t="str">
        <f t="shared" si="67"/>
        <v>105_MS_03</v>
      </c>
      <c r="I2137">
        <f>IF(B2137=2012,IF(D2137="00",K2137,VLOOKUP(H2137,district_latlong_lookup!$A$1:$F$439,5,FALSE)),0)</f>
        <v>0</v>
      </c>
      <c r="J2137">
        <f>IF(B2137=2012,IF(D2137="00",L2137,VLOOKUP(H2137,district_latlong_lookup!$A$1:$F$439,6,FALSE)),0)</f>
        <v>0</v>
      </c>
      <c r="K2137">
        <f>VLOOKUP(E2137&amp;"*",state_latlong_lookup!$A$1:$D$56,3,FALSE)</f>
        <v>32.767299999999999</v>
      </c>
      <c r="L2137">
        <f>VLOOKUP(E2137&amp;"*",state_latlong_lookup!$A$1:$D$56,4,FALSE)</f>
        <v>-89.681200000000004</v>
      </c>
      <c r="M2137">
        <v>200</v>
      </c>
      <c r="N2137" t="str">
        <f t="shared" si="66"/>
        <v>Republican</v>
      </c>
      <c r="O2137" t="s">
        <v>39</v>
      </c>
      <c r="P2137">
        <v>0.46800000000000003</v>
      </c>
      <c r="Q2137">
        <v>10000</v>
      </c>
    </row>
    <row r="2138" spans="1:18">
      <c r="A2138">
        <v>105</v>
      </c>
      <c r="B2138">
        <f>VLOOKUP(A2138,year_congress_lookup!$A$1:$B$10,2)</f>
        <v>1998</v>
      </c>
      <c r="C2138">
        <v>95617</v>
      </c>
      <c r="D2138" s="1" t="s">
        <v>1790</v>
      </c>
      <c r="E2138" t="s">
        <v>47</v>
      </c>
      <c r="F2138" t="str">
        <f>VLOOKUP(E2138&amp;"*",state_latlong_lookup!$A$1:$D$56,2,FALSE)</f>
        <v>MS</v>
      </c>
      <c r="G2138" t="str">
        <f>VLOOKUP(E2138&amp;"*",state_latlong_lookup!$A$1:$D$56,1,FALSE)</f>
        <v>MISSISSIPPI</v>
      </c>
      <c r="H2138" t="str">
        <f t="shared" si="67"/>
        <v>105_MS_04</v>
      </c>
      <c r="I2138">
        <f>IF(B2138=2012,IF(D2138="00",K2138,VLOOKUP(H2138,district_latlong_lookup!$A$1:$F$439,5,FALSE)),0)</f>
        <v>0</v>
      </c>
      <c r="J2138">
        <f>IF(B2138=2012,IF(D2138="00",L2138,VLOOKUP(H2138,district_latlong_lookup!$A$1:$F$439,6,FALSE)),0)</f>
        <v>0</v>
      </c>
      <c r="K2138">
        <f>VLOOKUP(E2138&amp;"*",state_latlong_lookup!$A$1:$D$56,3,FALSE)</f>
        <v>32.767299999999999</v>
      </c>
      <c r="L2138">
        <f>VLOOKUP(E2138&amp;"*",state_latlong_lookup!$A$1:$D$56,4,FALSE)</f>
        <v>-89.681200000000004</v>
      </c>
      <c r="M2138">
        <v>200</v>
      </c>
      <c r="N2138" t="str">
        <f t="shared" si="66"/>
        <v>Republican</v>
      </c>
      <c r="O2138" t="s">
        <v>69</v>
      </c>
      <c r="P2138">
        <v>0.41099999999999998</v>
      </c>
      <c r="Q2138">
        <v>389500</v>
      </c>
    </row>
    <row r="2139" spans="1:18">
      <c r="A2139">
        <v>105</v>
      </c>
      <c r="B2139">
        <f>VLOOKUP(A2139,year_congress_lookup!$A$1:$B$10,2)</f>
        <v>1998</v>
      </c>
      <c r="C2139">
        <v>15637</v>
      </c>
      <c r="D2139" s="1" t="s">
        <v>1791</v>
      </c>
      <c r="E2139" t="s">
        <v>47</v>
      </c>
      <c r="F2139" t="str">
        <f>VLOOKUP(E2139&amp;"*",state_latlong_lookup!$A$1:$D$56,2,FALSE)</f>
        <v>MS</v>
      </c>
      <c r="G2139" t="str">
        <f>VLOOKUP(E2139&amp;"*",state_latlong_lookup!$A$1:$D$56,1,FALSE)</f>
        <v>MISSISSIPPI</v>
      </c>
      <c r="H2139" t="str">
        <f t="shared" si="67"/>
        <v>105_MS_05</v>
      </c>
      <c r="I2139">
        <f>IF(B2139=2012,IF(D2139="00",K2139,VLOOKUP(H2139,district_latlong_lookup!$A$1:$F$439,5,FALSE)),0)</f>
        <v>0</v>
      </c>
      <c r="J2139">
        <f>IF(B2139=2012,IF(D2139="00",L2139,VLOOKUP(H2139,district_latlong_lookup!$A$1:$F$439,6,FALSE)),0)</f>
        <v>0</v>
      </c>
      <c r="K2139">
        <f>VLOOKUP(E2139&amp;"*",state_latlong_lookup!$A$1:$D$56,3,FALSE)</f>
        <v>32.767299999999999</v>
      </c>
      <c r="L2139">
        <f>VLOOKUP(E2139&amp;"*",state_latlong_lookup!$A$1:$D$56,4,FALSE)</f>
        <v>-89.681200000000004</v>
      </c>
      <c r="M2139">
        <v>100</v>
      </c>
      <c r="N2139" t="str">
        <f t="shared" si="66"/>
        <v>Democrat</v>
      </c>
      <c r="O2139" t="s">
        <v>590</v>
      </c>
      <c r="P2139">
        <v>-0.02</v>
      </c>
      <c r="Q2139">
        <v>1340000</v>
      </c>
    </row>
    <row r="2140" spans="1:18">
      <c r="A2140">
        <v>105</v>
      </c>
      <c r="B2140">
        <f>VLOOKUP(A2140,year_congress_lookup!$A$1:$B$10,2)</f>
        <v>1998</v>
      </c>
      <c r="C2140">
        <v>12009</v>
      </c>
      <c r="D2140" s="1" t="s">
        <v>1787</v>
      </c>
      <c r="E2140" t="s">
        <v>51</v>
      </c>
      <c r="F2140" t="str">
        <f>VLOOKUP(E2140&amp;"*",state_latlong_lookup!$A$1:$D$56,2,FALSE)</f>
        <v>MO</v>
      </c>
      <c r="G2140" t="str">
        <f>VLOOKUP(E2140&amp;"*",state_latlong_lookup!$A$1:$D$56,1,FALSE)</f>
        <v>MISSOURI</v>
      </c>
      <c r="H2140" t="str">
        <f t="shared" si="67"/>
        <v>105_MO_01</v>
      </c>
      <c r="I2140">
        <f>IF(B2140=2012,IF(D2140="00",K2140,VLOOKUP(H2140,district_latlong_lookup!$A$1:$F$439,5,FALSE)),0)</f>
        <v>0</v>
      </c>
      <c r="J2140">
        <f>IF(B2140=2012,IF(D2140="00",L2140,VLOOKUP(H2140,district_latlong_lookup!$A$1:$F$439,6,FALSE)),0)</f>
        <v>0</v>
      </c>
      <c r="K2140">
        <f>VLOOKUP(E2140&amp;"*",state_latlong_lookup!$A$1:$D$56,3,FALSE)</f>
        <v>38.462299999999999</v>
      </c>
      <c r="L2140">
        <f>VLOOKUP(E2140&amp;"*",state_latlong_lookup!$A$1:$D$56,4,FALSE)</f>
        <v>-92.302000000000007</v>
      </c>
      <c r="M2140">
        <v>100</v>
      </c>
      <c r="N2140" t="str">
        <f t="shared" si="66"/>
        <v>Democrat</v>
      </c>
      <c r="O2140" t="s">
        <v>59</v>
      </c>
      <c r="P2140">
        <v>-0.58599999999999997</v>
      </c>
      <c r="Q2140">
        <v>1465000</v>
      </c>
    </row>
    <row r="2141" spans="1:18">
      <c r="A2141">
        <v>105</v>
      </c>
      <c r="B2141">
        <f>VLOOKUP(A2141,year_congress_lookup!$A$1:$B$10,2)</f>
        <v>1998</v>
      </c>
      <c r="C2141">
        <v>29369</v>
      </c>
      <c r="D2141" s="1" t="s">
        <v>1788</v>
      </c>
      <c r="E2141" t="s">
        <v>51</v>
      </c>
      <c r="F2141" t="str">
        <f>VLOOKUP(E2141&amp;"*",state_latlong_lookup!$A$1:$D$56,2,FALSE)</f>
        <v>MO</v>
      </c>
      <c r="G2141" t="str">
        <f>VLOOKUP(E2141&amp;"*",state_latlong_lookup!$A$1:$D$56,1,FALSE)</f>
        <v>MISSOURI</v>
      </c>
      <c r="H2141" t="str">
        <f t="shared" si="67"/>
        <v>105_MO_02</v>
      </c>
      <c r="I2141">
        <f>IF(B2141=2012,IF(D2141="00",K2141,VLOOKUP(H2141,district_latlong_lookup!$A$1:$F$439,5,FALSE)),0)</f>
        <v>0</v>
      </c>
      <c r="J2141">
        <f>IF(B2141=2012,IF(D2141="00",L2141,VLOOKUP(H2141,district_latlong_lookup!$A$1:$F$439,6,FALSE)),0)</f>
        <v>0</v>
      </c>
      <c r="K2141">
        <f>VLOOKUP(E2141&amp;"*",state_latlong_lookup!$A$1:$D$56,3,FALSE)</f>
        <v>38.462299999999999</v>
      </c>
      <c r="L2141">
        <f>VLOOKUP(E2141&amp;"*",state_latlong_lookup!$A$1:$D$56,4,FALSE)</f>
        <v>-92.302000000000007</v>
      </c>
      <c r="M2141">
        <v>200</v>
      </c>
      <c r="N2141" t="str">
        <f t="shared" si="66"/>
        <v>Republican</v>
      </c>
      <c r="O2141" t="s">
        <v>352</v>
      </c>
      <c r="P2141">
        <v>0.47399999999999998</v>
      </c>
      <c r="Q2141">
        <v>2353000</v>
      </c>
    </row>
    <row r="2142" spans="1:18">
      <c r="A2142">
        <v>105</v>
      </c>
      <c r="B2142">
        <f>VLOOKUP(A2142,year_congress_lookup!$A$1:$B$10,2)</f>
        <v>1998</v>
      </c>
      <c r="C2142">
        <v>14421</v>
      </c>
      <c r="D2142" s="1" t="s">
        <v>1789</v>
      </c>
      <c r="E2142" t="s">
        <v>51</v>
      </c>
      <c r="F2142" t="str">
        <f>VLOOKUP(E2142&amp;"*",state_latlong_lookup!$A$1:$D$56,2,FALSE)</f>
        <v>MO</v>
      </c>
      <c r="G2142" t="str">
        <f>VLOOKUP(E2142&amp;"*",state_latlong_lookup!$A$1:$D$56,1,FALSE)</f>
        <v>MISSOURI</v>
      </c>
      <c r="H2142" t="str">
        <f t="shared" si="67"/>
        <v>105_MO_03</v>
      </c>
      <c r="I2142">
        <f>IF(B2142=2012,IF(D2142="00",K2142,VLOOKUP(H2142,district_latlong_lookup!$A$1:$F$439,5,FALSE)),0)</f>
        <v>0</v>
      </c>
      <c r="J2142">
        <f>IF(B2142=2012,IF(D2142="00",L2142,VLOOKUP(H2142,district_latlong_lookup!$A$1:$F$439,6,FALSE)),0)</f>
        <v>0</v>
      </c>
      <c r="K2142">
        <f>VLOOKUP(E2142&amp;"*",state_latlong_lookup!$A$1:$D$56,3,FALSE)</f>
        <v>38.462299999999999</v>
      </c>
      <c r="L2142">
        <f>VLOOKUP(E2142&amp;"*",state_latlong_lookup!$A$1:$D$56,4,FALSE)</f>
        <v>-92.302000000000007</v>
      </c>
      <c r="M2142">
        <v>100</v>
      </c>
      <c r="N2142" t="str">
        <f t="shared" si="66"/>
        <v>Democrat</v>
      </c>
      <c r="O2142" t="s">
        <v>591</v>
      </c>
      <c r="P2142">
        <v>-0.46100000000000002</v>
      </c>
      <c r="Q2142">
        <v>5284000</v>
      </c>
      <c r="R2142" t="s">
        <v>1251</v>
      </c>
    </row>
    <row r="2143" spans="1:18">
      <c r="A2143">
        <v>105</v>
      </c>
      <c r="B2143">
        <f>VLOOKUP(A2143,year_congress_lookup!$A$1:$B$10,2)</f>
        <v>1998</v>
      </c>
      <c r="C2143">
        <v>14451</v>
      </c>
      <c r="D2143" s="1" t="s">
        <v>1790</v>
      </c>
      <c r="E2143" t="s">
        <v>51</v>
      </c>
      <c r="F2143" t="str">
        <f>VLOOKUP(E2143&amp;"*",state_latlong_lookup!$A$1:$D$56,2,FALSE)</f>
        <v>MO</v>
      </c>
      <c r="G2143" t="str">
        <f>VLOOKUP(E2143&amp;"*",state_latlong_lookup!$A$1:$D$56,1,FALSE)</f>
        <v>MISSOURI</v>
      </c>
      <c r="H2143" t="str">
        <f t="shared" si="67"/>
        <v>105_MO_04</v>
      </c>
      <c r="I2143">
        <f>IF(B2143=2012,IF(D2143="00",K2143,VLOOKUP(H2143,district_latlong_lookup!$A$1:$F$439,5,FALSE)),0)</f>
        <v>0</v>
      </c>
      <c r="J2143">
        <f>IF(B2143=2012,IF(D2143="00",L2143,VLOOKUP(H2143,district_latlong_lookup!$A$1:$F$439,6,FALSE)),0)</f>
        <v>0</v>
      </c>
      <c r="K2143">
        <f>VLOOKUP(E2143&amp;"*",state_latlong_lookup!$A$1:$D$56,3,FALSE)</f>
        <v>38.462299999999999</v>
      </c>
      <c r="L2143">
        <f>VLOOKUP(E2143&amp;"*",state_latlong_lookup!$A$1:$D$56,4,FALSE)</f>
        <v>-92.302000000000007</v>
      </c>
      <c r="M2143">
        <v>100</v>
      </c>
      <c r="N2143" t="str">
        <f t="shared" si="66"/>
        <v>Democrat</v>
      </c>
      <c r="O2143" t="s">
        <v>592</v>
      </c>
      <c r="P2143">
        <v>-0.16500000000000001</v>
      </c>
      <c r="Q2143">
        <v>3261500</v>
      </c>
      <c r="R2143" t="s">
        <v>1252</v>
      </c>
    </row>
    <row r="2144" spans="1:18">
      <c r="A2144">
        <v>105</v>
      </c>
      <c r="B2144">
        <f>VLOOKUP(A2144,year_congress_lookup!$A$1:$B$10,2)</f>
        <v>1998</v>
      </c>
      <c r="C2144">
        <v>29535</v>
      </c>
      <c r="D2144" s="1" t="s">
        <v>1791</v>
      </c>
      <c r="E2144" t="s">
        <v>51</v>
      </c>
      <c r="F2144" t="str">
        <f>VLOOKUP(E2144&amp;"*",state_latlong_lookup!$A$1:$D$56,2,FALSE)</f>
        <v>MO</v>
      </c>
      <c r="G2144" t="str">
        <f>VLOOKUP(E2144&amp;"*",state_latlong_lookup!$A$1:$D$56,1,FALSE)</f>
        <v>MISSOURI</v>
      </c>
      <c r="H2144" t="str">
        <f t="shared" si="67"/>
        <v>105_MO_05</v>
      </c>
      <c r="I2144">
        <f>IF(B2144=2012,IF(D2144="00",K2144,VLOOKUP(H2144,district_latlong_lookup!$A$1:$F$439,5,FALSE)),0)</f>
        <v>0</v>
      </c>
      <c r="J2144">
        <f>IF(B2144=2012,IF(D2144="00",L2144,VLOOKUP(H2144,district_latlong_lookup!$A$1:$F$439,6,FALSE)),0)</f>
        <v>0</v>
      </c>
      <c r="K2144">
        <f>VLOOKUP(E2144&amp;"*",state_latlong_lookup!$A$1:$D$56,3,FALSE)</f>
        <v>38.462299999999999</v>
      </c>
      <c r="L2144">
        <f>VLOOKUP(E2144&amp;"*",state_latlong_lookup!$A$1:$D$56,4,FALSE)</f>
        <v>-92.302000000000007</v>
      </c>
      <c r="M2144">
        <v>100</v>
      </c>
      <c r="N2144" t="str">
        <f t="shared" si="66"/>
        <v>Democrat</v>
      </c>
      <c r="O2144" t="s">
        <v>185</v>
      </c>
      <c r="P2144">
        <v>-0.30499999999999999</v>
      </c>
      <c r="Q2144">
        <v>10000</v>
      </c>
      <c r="R2144" t="s">
        <v>1253</v>
      </c>
    </row>
    <row r="2145" spans="1:18">
      <c r="A2145">
        <v>105</v>
      </c>
      <c r="B2145">
        <f>VLOOKUP(A2145,year_congress_lookup!$A$1:$B$10,2)</f>
        <v>1998</v>
      </c>
      <c r="C2145">
        <v>29370</v>
      </c>
      <c r="D2145" s="1" t="s">
        <v>1792</v>
      </c>
      <c r="E2145" t="s">
        <v>51</v>
      </c>
      <c r="F2145" t="str">
        <f>VLOOKUP(E2145&amp;"*",state_latlong_lookup!$A$1:$D$56,2,FALSE)</f>
        <v>MO</v>
      </c>
      <c r="G2145" t="str">
        <f>VLOOKUP(E2145&amp;"*",state_latlong_lookup!$A$1:$D$56,1,FALSE)</f>
        <v>MISSOURI</v>
      </c>
      <c r="H2145" t="str">
        <f t="shared" si="67"/>
        <v>105_MO_06</v>
      </c>
      <c r="I2145">
        <f>IF(B2145=2012,IF(D2145="00",K2145,VLOOKUP(H2145,district_latlong_lookup!$A$1:$F$439,5,FALSE)),0)</f>
        <v>0</v>
      </c>
      <c r="J2145">
        <f>IF(B2145=2012,IF(D2145="00",L2145,VLOOKUP(H2145,district_latlong_lookup!$A$1:$F$439,6,FALSE)),0)</f>
        <v>0</v>
      </c>
      <c r="K2145">
        <f>VLOOKUP(E2145&amp;"*",state_latlong_lookup!$A$1:$D$56,3,FALSE)</f>
        <v>38.462299999999999</v>
      </c>
      <c r="L2145">
        <f>VLOOKUP(E2145&amp;"*",state_latlong_lookup!$A$1:$D$56,4,FALSE)</f>
        <v>-92.302000000000007</v>
      </c>
      <c r="M2145">
        <v>100</v>
      </c>
      <c r="N2145" t="str">
        <f t="shared" si="66"/>
        <v>Democrat</v>
      </c>
      <c r="O2145" t="s">
        <v>594</v>
      </c>
      <c r="P2145">
        <v>-0.182</v>
      </c>
      <c r="Q2145">
        <v>1122500</v>
      </c>
      <c r="R2145" t="s">
        <v>1254</v>
      </c>
    </row>
    <row r="2146" spans="1:18">
      <c r="A2146">
        <v>105</v>
      </c>
      <c r="B2146">
        <f>VLOOKUP(A2146,year_congress_lookup!$A$1:$B$10,2)</f>
        <v>1998</v>
      </c>
      <c r="C2146">
        <v>29735</v>
      </c>
      <c r="D2146" s="1" t="s">
        <v>1793</v>
      </c>
      <c r="E2146" t="s">
        <v>51</v>
      </c>
      <c r="F2146" t="str">
        <f>VLOOKUP(E2146&amp;"*",state_latlong_lookup!$A$1:$D$56,2,FALSE)</f>
        <v>MO</v>
      </c>
      <c r="G2146" t="str">
        <f>VLOOKUP(E2146&amp;"*",state_latlong_lookup!$A$1:$D$56,1,FALSE)</f>
        <v>MISSOURI</v>
      </c>
      <c r="H2146" t="str">
        <f t="shared" si="67"/>
        <v>105_MO_07</v>
      </c>
      <c r="I2146">
        <f>IF(B2146=2012,IF(D2146="00",K2146,VLOOKUP(H2146,district_latlong_lookup!$A$1:$F$439,5,FALSE)),0)</f>
        <v>0</v>
      </c>
      <c r="J2146">
        <f>IF(B2146=2012,IF(D2146="00",L2146,VLOOKUP(H2146,district_latlong_lookup!$A$1:$F$439,6,FALSE)),0)</f>
        <v>0</v>
      </c>
      <c r="K2146">
        <f>VLOOKUP(E2146&amp;"*",state_latlong_lookup!$A$1:$D$56,3,FALSE)</f>
        <v>38.462299999999999</v>
      </c>
      <c r="L2146">
        <f>VLOOKUP(E2146&amp;"*",state_latlong_lookup!$A$1:$D$56,4,FALSE)</f>
        <v>-92.302000000000007</v>
      </c>
      <c r="M2146">
        <v>200</v>
      </c>
      <c r="N2146" t="str">
        <f t="shared" si="66"/>
        <v>Republican</v>
      </c>
      <c r="O2146" t="s">
        <v>397</v>
      </c>
      <c r="P2146">
        <v>0.58699999999999997</v>
      </c>
      <c r="Q2146">
        <v>10000</v>
      </c>
      <c r="R2146" t="s">
        <v>1255</v>
      </c>
    </row>
    <row r="2147" spans="1:18">
      <c r="A2147">
        <v>105</v>
      </c>
      <c r="B2147">
        <f>VLOOKUP(A2147,year_congress_lookup!$A$1:$B$10,2)</f>
        <v>1998</v>
      </c>
      <c r="C2147">
        <v>29736</v>
      </c>
      <c r="D2147" s="1" t="s">
        <v>1795</v>
      </c>
      <c r="E2147" t="s">
        <v>51</v>
      </c>
      <c r="F2147" t="str">
        <f>VLOOKUP(E2147&amp;"*",state_latlong_lookup!$A$1:$D$56,2,FALSE)</f>
        <v>MO</v>
      </c>
      <c r="G2147" t="str">
        <f>VLOOKUP(E2147&amp;"*",state_latlong_lookup!$A$1:$D$56,1,FALSE)</f>
        <v>MISSOURI</v>
      </c>
      <c r="H2147" t="str">
        <f t="shared" si="67"/>
        <v>105_MO_08</v>
      </c>
      <c r="I2147">
        <f>IF(B2147=2012,IF(D2147="00",K2147,VLOOKUP(H2147,district_latlong_lookup!$A$1:$F$439,5,FALSE)),0)</f>
        <v>0</v>
      </c>
      <c r="J2147">
        <f>IF(B2147=2012,IF(D2147="00",L2147,VLOOKUP(H2147,district_latlong_lookup!$A$1:$F$439,6,FALSE)),0)</f>
        <v>0</v>
      </c>
      <c r="K2147">
        <f>VLOOKUP(E2147&amp;"*",state_latlong_lookup!$A$1:$D$56,3,FALSE)</f>
        <v>38.462299999999999</v>
      </c>
      <c r="L2147">
        <f>VLOOKUP(E2147&amp;"*",state_latlong_lookup!$A$1:$D$56,4,FALSE)</f>
        <v>-92.302000000000007</v>
      </c>
      <c r="M2147">
        <v>200</v>
      </c>
      <c r="N2147" t="str">
        <f t="shared" si="66"/>
        <v>Republican</v>
      </c>
      <c r="O2147" t="s">
        <v>596</v>
      </c>
      <c r="P2147">
        <v>0.36699999999999999</v>
      </c>
      <c r="Q2147">
        <v>935000</v>
      </c>
    </row>
    <row r="2148" spans="1:18">
      <c r="A2148">
        <v>105</v>
      </c>
      <c r="B2148">
        <f>VLOOKUP(A2148,year_congress_lookup!$A$1:$B$10,2)</f>
        <v>1998</v>
      </c>
      <c r="C2148">
        <v>29737</v>
      </c>
      <c r="D2148" s="1" t="s">
        <v>1796</v>
      </c>
      <c r="E2148" t="s">
        <v>51</v>
      </c>
      <c r="F2148" t="str">
        <f>VLOOKUP(E2148&amp;"*",state_latlong_lookup!$A$1:$D$56,2,FALSE)</f>
        <v>MO</v>
      </c>
      <c r="G2148" t="str">
        <f>VLOOKUP(E2148&amp;"*",state_latlong_lookup!$A$1:$D$56,1,FALSE)</f>
        <v>MISSOURI</v>
      </c>
      <c r="H2148" t="str">
        <f t="shared" si="67"/>
        <v>105_MO_09</v>
      </c>
      <c r="I2148">
        <f>IF(B2148=2012,IF(D2148="00",K2148,VLOOKUP(H2148,district_latlong_lookup!$A$1:$F$439,5,FALSE)),0)</f>
        <v>0</v>
      </c>
      <c r="J2148">
        <f>IF(B2148=2012,IF(D2148="00",L2148,VLOOKUP(H2148,district_latlong_lookup!$A$1:$F$439,6,FALSE)),0)</f>
        <v>0</v>
      </c>
      <c r="K2148">
        <f>VLOOKUP(E2148&amp;"*",state_latlong_lookup!$A$1:$D$56,3,FALSE)</f>
        <v>38.462299999999999</v>
      </c>
      <c r="L2148">
        <f>VLOOKUP(E2148&amp;"*",state_latlong_lookup!$A$1:$D$56,4,FALSE)</f>
        <v>-92.302000000000007</v>
      </c>
      <c r="M2148">
        <v>200</v>
      </c>
      <c r="N2148" t="str">
        <f t="shared" si="66"/>
        <v>Republican</v>
      </c>
      <c r="O2148" t="s">
        <v>856</v>
      </c>
      <c r="P2148">
        <v>0.55400000000000005</v>
      </c>
      <c r="Q2148">
        <v>10000</v>
      </c>
    </row>
    <row r="2149" spans="1:18">
      <c r="A2149">
        <v>105</v>
      </c>
      <c r="B2149">
        <f>VLOOKUP(A2149,year_congress_lookup!$A$1:$B$10,2)</f>
        <v>1998</v>
      </c>
      <c r="C2149">
        <v>29738</v>
      </c>
      <c r="D2149" s="1" t="s">
        <v>1787</v>
      </c>
      <c r="E2149" t="s">
        <v>127</v>
      </c>
      <c r="F2149" t="str">
        <f>VLOOKUP(E2149&amp;"*",state_latlong_lookup!$A$1:$D$56,2,FALSE)</f>
        <v>MT</v>
      </c>
      <c r="G2149" t="str">
        <f>VLOOKUP(E2149&amp;"*",state_latlong_lookup!$A$1:$D$56,1,FALSE)</f>
        <v>MONTANA</v>
      </c>
      <c r="H2149" t="str">
        <f t="shared" si="67"/>
        <v>105_MT_01</v>
      </c>
      <c r="I2149">
        <f>IF(B2149=2012,IF(D2149="00",K2149,VLOOKUP(H2149,district_latlong_lookup!$A$1:$F$439,5,FALSE)),0)</f>
        <v>0</v>
      </c>
      <c r="J2149">
        <f>IF(B2149=2012,IF(D2149="00",L2149,VLOOKUP(H2149,district_latlong_lookup!$A$1:$F$439,6,FALSE)),0)</f>
        <v>0</v>
      </c>
      <c r="K2149">
        <f>VLOOKUP(E2149&amp;"*",state_latlong_lookup!$A$1:$D$56,3,FALSE)</f>
        <v>46.904800000000002</v>
      </c>
      <c r="L2149">
        <f>VLOOKUP(E2149&amp;"*",state_latlong_lookup!$A$1:$D$56,4,FALSE)</f>
        <v>-110.3261</v>
      </c>
      <c r="M2149">
        <v>200</v>
      </c>
      <c r="N2149" t="str">
        <f t="shared" si="66"/>
        <v>Republican</v>
      </c>
      <c r="O2149" t="s">
        <v>66</v>
      </c>
      <c r="P2149">
        <v>0.53500000000000003</v>
      </c>
      <c r="Q2149">
        <v>356500</v>
      </c>
    </row>
    <row r="2150" spans="1:18">
      <c r="A2150">
        <v>105</v>
      </c>
      <c r="B2150">
        <f>VLOOKUP(A2150,year_congress_lookup!$A$1:$B$10,2)</f>
        <v>1998</v>
      </c>
      <c r="C2150">
        <v>14605</v>
      </c>
      <c r="D2150" s="1" t="s">
        <v>1787</v>
      </c>
      <c r="E2150" t="s">
        <v>117</v>
      </c>
      <c r="F2150" t="str">
        <f>VLOOKUP(E2150&amp;"*",state_latlong_lookup!$A$1:$D$56,2,FALSE)</f>
        <v>NE</v>
      </c>
      <c r="G2150" t="str">
        <f>VLOOKUP(E2150&amp;"*",state_latlong_lookup!$A$1:$D$56,1,FALSE)</f>
        <v>NEBRASKA</v>
      </c>
      <c r="H2150" t="str">
        <f t="shared" si="67"/>
        <v>105_NE_01</v>
      </c>
      <c r="I2150">
        <f>IF(B2150=2012,IF(D2150="00",K2150,VLOOKUP(H2150,district_latlong_lookup!$A$1:$F$439,5,FALSE)),0)</f>
        <v>0</v>
      </c>
      <c r="J2150">
        <f>IF(B2150=2012,IF(D2150="00",L2150,VLOOKUP(H2150,district_latlong_lookup!$A$1:$F$439,6,FALSE)),0)</f>
        <v>0</v>
      </c>
      <c r="K2150">
        <f>VLOOKUP(E2150&amp;"*",state_latlong_lookup!$A$1:$D$56,3,FALSE)</f>
        <v>41.128900000000002</v>
      </c>
      <c r="L2150">
        <f>VLOOKUP(E2150&amp;"*",state_latlong_lookup!$A$1:$D$56,4,FALSE)</f>
        <v>-98.288300000000007</v>
      </c>
      <c r="M2150">
        <v>200</v>
      </c>
      <c r="N2150" t="str">
        <f t="shared" si="66"/>
        <v>Republican</v>
      </c>
      <c r="O2150" t="s">
        <v>599</v>
      </c>
      <c r="P2150">
        <v>0.27700000000000002</v>
      </c>
      <c r="Q2150">
        <v>1043000</v>
      </c>
      <c r="R2150" t="s">
        <v>1256</v>
      </c>
    </row>
    <row r="2151" spans="1:18">
      <c r="A2151">
        <v>105</v>
      </c>
      <c r="B2151">
        <f>VLOOKUP(A2151,year_congress_lookup!$A$1:$B$10,2)</f>
        <v>1998</v>
      </c>
      <c r="C2151">
        <v>29536</v>
      </c>
      <c r="D2151" s="1" t="s">
        <v>1788</v>
      </c>
      <c r="E2151" t="s">
        <v>117</v>
      </c>
      <c r="F2151" t="str">
        <f>VLOOKUP(E2151&amp;"*",state_latlong_lookup!$A$1:$D$56,2,FALSE)</f>
        <v>NE</v>
      </c>
      <c r="G2151" t="str">
        <f>VLOOKUP(E2151&amp;"*",state_latlong_lookup!$A$1:$D$56,1,FALSE)</f>
        <v>NEBRASKA</v>
      </c>
      <c r="H2151" t="str">
        <f t="shared" si="67"/>
        <v>105_NE_02</v>
      </c>
      <c r="I2151">
        <f>IF(B2151=2012,IF(D2151="00",K2151,VLOOKUP(H2151,district_latlong_lookup!$A$1:$F$439,5,FALSE)),0)</f>
        <v>0</v>
      </c>
      <c r="J2151">
        <f>IF(B2151=2012,IF(D2151="00",L2151,VLOOKUP(H2151,district_latlong_lookup!$A$1:$F$439,6,FALSE)),0)</f>
        <v>0</v>
      </c>
      <c r="K2151">
        <f>VLOOKUP(E2151&amp;"*",state_latlong_lookup!$A$1:$D$56,3,FALSE)</f>
        <v>41.128900000000002</v>
      </c>
      <c r="L2151">
        <f>VLOOKUP(E2151&amp;"*",state_latlong_lookup!$A$1:$D$56,4,FALSE)</f>
        <v>-98.288300000000007</v>
      </c>
      <c r="M2151">
        <v>200</v>
      </c>
      <c r="N2151" t="str">
        <f t="shared" si="66"/>
        <v>Republican</v>
      </c>
      <c r="O2151" t="s">
        <v>795</v>
      </c>
      <c r="P2151">
        <v>0.6</v>
      </c>
      <c r="Q2151">
        <v>778000</v>
      </c>
      <c r="R2151" t="s">
        <v>1257</v>
      </c>
    </row>
    <row r="2152" spans="1:18">
      <c r="A2152">
        <v>105</v>
      </c>
      <c r="B2152">
        <f>VLOOKUP(A2152,year_congress_lookup!$A$1:$B$10,2)</f>
        <v>1998</v>
      </c>
      <c r="C2152">
        <v>29129</v>
      </c>
      <c r="D2152" s="1" t="s">
        <v>1789</v>
      </c>
      <c r="E2152" t="s">
        <v>117</v>
      </c>
      <c r="F2152" t="str">
        <f>VLOOKUP(E2152&amp;"*",state_latlong_lookup!$A$1:$D$56,2,FALSE)</f>
        <v>NE</v>
      </c>
      <c r="G2152" t="str">
        <f>VLOOKUP(E2152&amp;"*",state_latlong_lookup!$A$1:$D$56,1,FALSE)</f>
        <v>NEBRASKA</v>
      </c>
      <c r="H2152" t="str">
        <f t="shared" si="67"/>
        <v>105_NE_03</v>
      </c>
      <c r="I2152">
        <f>IF(B2152=2012,IF(D2152="00",K2152,VLOOKUP(H2152,district_latlong_lookup!$A$1:$F$439,5,FALSE)),0)</f>
        <v>0</v>
      </c>
      <c r="J2152">
        <f>IF(B2152=2012,IF(D2152="00",L2152,VLOOKUP(H2152,district_latlong_lookup!$A$1:$F$439,6,FALSE)),0)</f>
        <v>0</v>
      </c>
      <c r="K2152">
        <f>VLOOKUP(E2152&amp;"*",state_latlong_lookup!$A$1:$D$56,3,FALSE)</f>
        <v>41.128900000000002</v>
      </c>
      <c r="L2152">
        <f>VLOOKUP(E2152&amp;"*",state_latlong_lookup!$A$1:$D$56,4,FALSE)</f>
        <v>-98.288300000000007</v>
      </c>
      <c r="M2152">
        <v>200</v>
      </c>
      <c r="N2152" t="str">
        <f t="shared" si="66"/>
        <v>Republican</v>
      </c>
      <c r="O2152" t="s">
        <v>193</v>
      </c>
      <c r="P2152">
        <v>0.41299999999999998</v>
      </c>
      <c r="Q2152">
        <v>590000</v>
      </c>
      <c r="R2152" t="s">
        <v>1258</v>
      </c>
    </row>
    <row r="2153" spans="1:18">
      <c r="A2153">
        <v>105</v>
      </c>
      <c r="B2153">
        <f>VLOOKUP(A2153,year_congress_lookup!$A$1:$B$10,2)</f>
        <v>1998</v>
      </c>
      <c r="C2153">
        <v>29537</v>
      </c>
      <c r="D2153" s="1" t="s">
        <v>1787</v>
      </c>
      <c r="E2153" t="s">
        <v>110</v>
      </c>
      <c r="F2153" t="str">
        <f>VLOOKUP(E2153&amp;"*",state_latlong_lookup!$A$1:$D$56,2,FALSE)</f>
        <v>NV</v>
      </c>
      <c r="G2153" t="str">
        <f>VLOOKUP(E2153&amp;"*",state_latlong_lookup!$A$1:$D$56,1,FALSE)</f>
        <v>NEVADA</v>
      </c>
      <c r="H2153" t="str">
        <f t="shared" si="67"/>
        <v>105_NV_01</v>
      </c>
      <c r="I2153">
        <f>IF(B2153=2012,IF(D2153="00",K2153,VLOOKUP(H2153,district_latlong_lookup!$A$1:$F$439,5,FALSE)),0)</f>
        <v>0</v>
      </c>
      <c r="J2153">
        <f>IF(B2153=2012,IF(D2153="00",L2153,VLOOKUP(H2153,district_latlong_lookup!$A$1:$F$439,6,FALSE)),0)</f>
        <v>0</v>
      </c>
      <c r="K2153">
        <f>VLOOKUP(E2153&amp;"*",state_latlong_lookup!$A$1:$D$56,3,FALSE)</f>
        <v>38.419899999999998</v>
      </c>
      <c r="L2153">
        <f>VLOOKUP(E2153&amp;"*",state_latlong_lookup!$A$1:$D$56,4,FALSE)</f>
        <v>-117.1219</v>
      </c>
      <c r="M2153">
        <v>200</v>
      </c>
      <c r="N2153" t="str">
        <f t="shared" si="66"/>
        <v>Republican</v>
      </c>
      <c r="O2153" t="s">
        <v>340</v>
      </c>
      <c r="P2153">
        <v>0.76200000000000001</v>
      </c>
      <c r="Q2153">
        <v>1448500</v>
      </c>
      <c r="R2153" t="s">
        <v>1259</v>
      </c>
    </row>
    <row r="2154" spans="1:18">
      <c r="A2154">
        <v>105</v>
      </c>
      <c r="B2154">
        <f>VLOOKUP(A2154,year_congress_lookup!$A$1:$B$10,2)</f>
        <v>1998</v>
      </c>
      <c r="C2154">
        <v>29739</v>
      </c>
      <c r="D2154" s="1" t="s">
        <v>1788</v>
      </c>
      <c r="E2154" t="s">
        <v>110</v>
      </c>
      <c r="F2154" t="str">
        <f>VLOOKUP(E2154&amp;"*",state_latlong_lookup!$A$1:$D$56,2,FALSE)</f>
        <v>NV</v>
      </c>
      <c r="G2154" t="str">
        <f>VLOOKUP(E2154&amp;"*",state_latlong_lookup!$A$1:$D$56,1,FALSE)</f>
        <v>NEVADA</v>
      </c>
      <c r="H2154" t="str">
        <f t="shared" si="67"/>
        <v>105_NV_02</v>
      </c>
      <c r="I2154">
        <f>IF(B2154=2012,IF(D2154="00",K2154,VLOOKUP(H2154,district_latlong_lookup!$A$1:$F$439,5,FALSE)),0)</f>
        <v>0</v>
      </c>
      <c r="J2154">
        <f>IF(B2154=2012,IF(D2154="00",L2154,VLOOKUP(H2154,district_latlong_lookup!$A$1:$F$439,6,FALSE)),0)</f>
        <v>0</v>
      </c>
      <c r="K2154">
        <f>VLOOKUP(E2154&amp;"*",state_latlong_lookup!$A$1:$D$56,3,FALSE)</f>
        <v>38.419899999999998</v>
      </c>
      <c r="L2154">
        <f>VLOOKUP(E2154&amp;"*",state_latlong_lookup!$A$1:$D$56,4,FALSE)</f>
        <v>-117.1219</v>
      </c>
      <c r="M2154">
        <v>200</v>
      </c>
      <c r="N2154" t="str">
        <f t="shared" si="66"/>
        <v>Republican</v>
      </c>
      <c r="O2154" t="s">
        <v>487</v>
      </c>
      <c r="P2154">
        <v>0.60299999999999998</v>
      </c>
      <c r="Q2154">
        <v>677000</v>
      </c>
      <c r="R2154" t="s">
        <v>1260</v>
      </c>
    </row>
    <row r="2155" spans="1:18">
      <c r="A2155">
        <v>105</v>
      </c>
      <c r="B2155">
        <f>VLOOKUP(A2155,year_congress_lookup!$A$1:$B$10,2)</f>
        <v>1998</v>
      </c>
      <c r="C2155">
        <v>29740</v>
      </c>
      <c r="D2155" s="1" t="s">
        <v>1787</v>
      </c>
      <c r="E2155" t="s">
        <v>7</v>
      </c>
      <c r="F2155" t="str">
        <f>VLOOKUP(E2155&amp;"*",state_latlong_lookup!$A$1:$D$56,2,FALSE)</f>
        <v>NH</v>
      </c>
      <c r="G2155" t="str">
        <f>VLOOKUP(E2155&amp;"*",state_latlong_lookup!$A$1:$D$56,1,FALSE)</f>
        <v>NEW HAMPSHIRE</v>
      </c>
      <c r="H2155" t="str">
        <f t="shared" si="67"/>
        <v>105_NH_01</v>
      </c>
      <c r="I2155">
        <f>IF(B2155=2012,IF(D2155="00",K2155,VLOOKUP(H2155,district_latlong_lookup!$A$1:$F$439,5,FALSE)),0)</f>
        <v>0</v>
      </c>
      <c r="J2155">
        <f>IF(B2155=2012,IF(D2155="00",L2155,VLOOKUP(H2155,district_latlong_lookup!$A$1:$F$439,6,FALSE)),0)</f>
        <v>0</v>
      </c>
      <c r="K2155">
        <f>VLOOKUP(E2155&amp;"*",state_latlong_lookup!$A$1:$D$56,3,FALSE)</f>
        <v>43.410800000000002</v>
      </c>
      <c r="L2155">
        <f>VLOOKUP(E2155&amp;"*",state_latlong_lookup!$A$1:$D$56,4,FALSE)</f>
        <v>-71.565299999999993</v>
      </c>
      <c r="M2155">
        <v>200</v>
      </c>
      <c r="N2155" t="str">
        <f t="shared" si="66"/>
        <v>Republican</v>
      </c>
      <c r="O2155" t="s">
        <v>354</v>
      </c>
      <c r="P2155">
        <v>0.67</v>
      </c>
      <c r="Q2155">
        <v>1398500</v>
      </c>
      <c r="R2155" t="s">
        <v>1261</v>
      </c>
    </row>
    <row r="2156" spans="1:18">
      <c r="A2156">
        <v>105</v>
      </c>
      <c r="B2156">
        <f>VLOOKUP(A2156,year_congress_lookup!$A$1:$B$10,2)</f>
        <v>1998</v>
      </c>
      <c r="C2156">
        <v>29538</v>
      </c>
      <c r="D2156" s="1" t="s">
        <v>1788</v>
      </c>
      <c r="E2156" t="s">
        <v>7</v>
      </c>
      <c r="F2156" t="str">
        <f>VLOOKUP(E2156&amp;"*",state_latlong_lookup!$A$1:$D$56,2,FALSE)</f>
        <v>NH</v>
      </c>
      <c r="G2156" t="str">
        <f>VLOOKUP(E2156&amp;"*",state_latlong_lookup!$A$1:$D$56,1,FALSE)</f>
        <v>NEW HAMPSHIRE</v>
      </c>
      <c r="H2156" t="str">
        <f t="shared" si="67"/>
        <v>105_NH_02</v>
      </c>
      <c r="I2156">
        <f>IF(B2156=2012,IF(D2156="00",K2156,VLOOKUP(H2156,district_latlong_lookup!$A$1:$F$439,5,FALSE)),0)</f>
        <v>0</v>
      </c>
      <c r="J2156">
        <f>IF(B2156=2012,IF(D2156="00",L2156,VLOOKUP(H2156,district_latlong_lookup!$A$1:$F$439,6,FALSE)),0)</f>
        <v>0</v>
      </c>
      <c r="K2156">
        <f>VLOOKUP(E2156&amp;"*",state_latlong_lookup!$A$1:$D$56,3,FALSE)</f>
        <v>43.410800000000002</v>
      </c>
      <c r="L2156">
        <f>VLOOKUP(E2156&amp;"*",state_latlong_lookup!$A$1:$D$56,4,FALSE)</f>
        <v>-71.565299999999993</v>
      </c>
      <c r="M2156">
        <v>200</v>
      </c>
      <c r="N2156" t="str">
        <f t="shared" si="66"/>
        <v>Republican</v>
      </c>
      <c r="O2156" t="s">
        <v>210</v>
      </c>
      <c r="P2156">
        <v>0.49299999999999999</v>
      </c>
      <c r="Q2156">
        <v>10000</v>
      </c>
      <c r="R2156" t="s">
        <v>1262</v>
      </c>
    </row>
    <row r="2157" spans="1:18">
      <c r="A2157">
        <v>105</v>
      </c>
      <c r="B2157">
        <f>VLOOKUP(A2157,year_congress_lookup!$A$1:$B$10,2)</f>
        <v>1998</v>
      </c>
      <c r="C2157">
        <v>29132</v>
      </c>
      <c r="D2157" s="1" t="s">
        <v>1787</v>
      </c>
      <c r="E2157" t="s">
        <v>8</v>
      </c>
      <c r="F2157" t="str">
        <f>VLOOKUP(E2157&amp;"*",state_latlong_lookup!$A$1:$D$56,2,FALSE)</f>
        <v>NJ</v>
      </c>
      <c r="G2157" t="str">
        <f>VLOOKUP(E2157&amp;"*",state_latlong_lookup!$A$1:$D$56,1,FALSE)</f>
        <v>NEW JERSEY</v>
      </c>
      <c r="H2157" t="str">
        <f t="shared" si="67"/>
        <v>105_NJ_01</v>
      </c>
      <c r="I2157">
        <f>IF(B2157=2012,IF(D2157="00",K2157,VLOOKUP(H2157,district_latlong_lookup!$A$1:$F$439,5,FALSE)),0)</f>
        <v>0</v>
      </c>
      <c r="J2157">
        <f>IF(B2157=2012,IF(D2157="00",L2157,VLOOKUP(H2157,district_latlong_lookup!$A$1:$F$439,6,FALSE)),0)</f>
        <v>0</v>
      </c>
      <c r="K2157">
        <f>VLOOKUP(E2157&amp;"*",state_latlong_lookup!$A$1:$D$56,3,FALSE)</f>
        <v>40.314</v>
      </c>
      <c r="L2157">
        <f>VLOOKUP(E2157&amp;"*",state_latlong_lookup!$A$1:$D$56,4,FALSE)</f>
        <v>-74.508899999999997</v>
      </c>
      <c r="M2157">
        <v>100</v>
      </c>
      <c r="N2157" t="str">
        <f t="shared" si="66"/>
        <v>Democrat</v>
      </c>
      <c r="O2157" t="s">
        <v>605</v>
      </c>
      <c r="P2157">
        <v>-0.23200000000000001</v>
      </c>
      <c r="Q2157">
        <v>7555000</v>
      </c>
      <c r="R2157" t="s">
        <v>1263</v>
      </c>
    </row>
    <row r="2158" spans="1:18">
      <c r="A2158">
        <v>105</v>
      </c>
      <c r="B2158">
        <f>VLOOKUP(A2158,year_congress_lookup!$A$1:$B$10,2)</f>
        <v>1998</v>
      </c>
      <c r="C2158">
        <v>29539</v>
      </c>
      <c r="D2158" s="1" t="s">
        <v>1788</v>
      </c>
      <c r="E2158" t="s">
        <v>8</v>
      </c>
      <c r="F2158" t="str">
        <f>VLOOKUP(E2158&amp;"*",state_latlong_lookup!$A$1:$D$56,2,FALSE)</f>
        <v>NJ</v>
      </c>
      <c r="G2158" t="str">
        <f>VLOOKUP(E2158&amp;"*",state_latlong_lookup!$A$1:$D$56,1,FALSE)</f>
        <v>NEW JERSEY</v>
      </c>
      <c r="H2158" t="str">
        <f t="shared" si="67"/>
        <v>105_NJ_02</v>
      </c>
      <c r="I2158">
        <f>IF(B2158=2012,IF(D2158="00",K2158,VLOOKUP(H2158,district_latlong_lookup!$A$1:$F$439,5,FALSE)),0)</f>
        <v>0</v>
      </c>
      <c r="J2158">
        <f>IF(B2158=2012,IF(D2158="00",L2158,VLOOKUP(H2158,district_latlong_lookup!$A$1:$F$439,6,FALSE)),0)</f>
        <v>0</v>
      </c>
      <c r="K2158">
        <f>VLOOKUP(E2158&amp;"*",state_latlong_lookup!$A$1:$D$56,3,FALSE)</f>
        <v>40.314</v>
      </c>
      <c r="L2158">
        <f>VLOOKUP(E2158&amp;"*",state_latlong_lookup!$A$1:$D$56,4,FALSE)</f>
        <v>-74.508899999999997</v>
      </c>
      <c r="M2158">
        <v>200</v>
      </c>
      <c r="N2158" t="str">
        <f t="shared" si="66"/>
        <v>Republican</v>
      </c>
      <c r="O2158" t="s">
        <v>796</v>
      </c>
      <c r="P2158">
        <v>0.39100000000000001</v>
      </c>
      <c r="Q2158">
        <v>1372500</v>
      </c>
      <c r="R2158" t="s">
        <v>1264</v>
      </c>
    </row>
    <row r="2159" spans="1:18">
      <c r="A2159">
        <v>105</v>
      </c>
      <c r="B2159">
        <f>VLOOKUP(A2159,year_congress_lookup!$A$1:$B$10,2)</f>
        <v>1998</v>
      </c>
      <c r="C2159">
        <v>15112</v>
      </c>
      <c r="D2159" s="1" t="s">
        <v>1789</v>
      </c>
      <c r="E2159" t="s">
        <v>8</v>
      </c>
      <c r="F2159" t="str">
        <f>VLOOKUP(E2159&amp;"*",state_latlong_lookup!$A$1:$D$56,2,FALSE)</f>
        <v>NJ</v>
      </c>
      <c r="G2159" t="str">
        <f>VLOOKUP(E2159&amp;"*",state_latlong_lookup!$A$1:$D$56,1,FALSE)</f>
        <v>NEW JERSEY</v>
      </c>
      <c r="H2159" t="str">
        <f t="shared" si="67"/>
        <v>105_NJ_03</v>
      </c>
      <c r="I2159">
        <f>IF(B2159=2012,IF(D2159="00",K2159,VLOOKUP(H2159,district_latlong_lookup!$A$1:$F$439,5,FALSE)),0)</f>
        <v>0</v>
      </c>
      <c r="J2159">
        <f>IF(B2159=2012,IF(D2159="00",L2159,VLOOKUP(H2159,district_latlong_lookup!$A$1:$F$439,6,FALSE)),0)</f>
        <v>0</v>
      </c>
      <c r="K2159">
        <f>VLOOKUP(E2159&amp;"*",state_latlong_lookup!$A$1:$D$56,3,FALSE)</f>
        <v>40.314</v>
      </c>
      <c r="L2159">
        <f>VLOOKUP(E2159&amp;"*",state_latlong_lookup!$A$1:$D$56,4,FALSE)</f>
        <v>-74.508899999999997</v>
      </c>
      <c r="M2159">
        <v>200</v>
      </c>
      <c r="N2159" t="str">
        <f t="shared" si="66"/>
        <v>Republican</v>
      </c>
      <c r="O2159" t="s">
        <v>606</v>
      </c>
      <c r="P2159">
        <v>0.30399999999999999</v>
      </c>
      <c r="Q2159">
        <v>12957500</v>
      </c>
      <c r="R2159" t="s">
        <v>1265</v>
      </c>
    </row>
    <row r="2160" spans="1:18">
      <c r="A2160">
        <v>105</v>
      </c>
      <c r="B2160">
        <f>VLOOKUP(A2160,year_congress_lookup!$A$1:$B$10,2)</f>
        <v>1998</v>
      </c>
      <c r="C2160">
        <v>14863</v>
      </c>
      <c r="D2160" s="1" t="s">
        <v>1790</v>
      </c>
      <c r="E2160" t="s">
        <v>8</v>
      </c>
      <c r="F2160" t="str">
        <f>VLOOKUP(E2160&amp;"*",state_latlong_lookup!$A$1:$D$56,2,FALSE)</f>
        <v>NJ</v>
      </c>
      <c r="G2160" t="str">
        <f>VLOOKUP(E2160&amp;"*",state_latlong_lookup!$A$1:$D$56,1,FALSE)</f>
        <v>NEW JERSEY</v>
      </c>
      <c r="H2160" t="str">
        <f t="shared" si="67"/>
        <v>105_NJ_04</v>
      </c>
      <c r="I2160">
        <f>IF(B2160=2012,IF(D2160="00",K2160,VLOOKUP(H2160,district_latlong_lookup!$A$1:$F$439,5,FALSE)),0)</f>
        <v>0</v>
      </c>
      <c r="J2160">
        <f>IF(B2160=2012,IF(D2160="00",L2160,VLOOKUP(H2160,district_latlong_lookup!$A$1:$F$439,6,FALSE)),0)</f>
        <v>0</v>
      </c>
      <c r="K2160">
        <f>VLOOKUP(E2160&amp;"*",state_latlong_lookup!$A$1:$D$56,3,FALSE)</f>
        <v>40.314</v>
      </c>
      <c r="L2160">
        <f>VLOOKUP(E2160&amp;"*",state_latlong_lookup!$A$1:$D$56,4,FALSE)</f>
        <v>-74.508899999999997</v>
      </c>
      <c r="M2160">
        <v>200</v>
      </c>
      <c r="N2160" t="str">
        <f t="shared" si="66"/>
        <v>Republican</v>
      </c>
      <c r="O2160" t="s">
        <v>607</v>
      </c>
      <c r="P2160">
        <v>0.20599999999999999</v>
      </c>
      <c r="Q2160">
        <v>533500</v>
      </c>
      <c r="R2160" t="s">
        <v>1266</v>
      </c>
    </row>
    <row r="2161" spans="1:18">
      <c r="A2161">
        <v>105</v>
      </c>
      <c r="B2161">
        <f>VLOOKUP(A2161,year_congress_lookup!$A$1:$B$10,2)</f>
        <v>1998</v>
      </c>
      <c r="C2161">
        <v>14855</v>
      </c>
      <c r="D2161" s="1" t="s">
        <v>1791</v>
      </c>
      <c r="E2161" t="s">
        <v>8</v>
      </c>
      <c r="F2161" t="str">
        <f>VLOOKUP(E2161&amp;"*",state_latlong_lookup!$A$1:$D$56,2,FALSE)</f>
        <v>NJ</v>
      </c>
      <c r="G2161" t="str">
        <f>VLOOKUP(E2161&amp;"*",state_latlong_lookup!$A$1:$D$56,1,FALSE)</f>
        <v>NEW JERSEY</v>
      </c>
      <c r="H2161" t="str">
        <f t="shared" si="67"/>
        <v>105_NJ_05</v>
      </c>
      <c r="I2161">
        <f>IF(B2161=2012,IF(D2161="00",K2161,VLOOKUP(H2161,district_latlong_lookup!$A$1:$F$439,5,FALSE)),0)</f>
        <v>0</v>
      </c>
      <c r="J2161">
        <f>IF(B2161=2012,IF(D2161="00",L2161,VLOOKUP(H2161,district_latlong_lookup!$A$1:$F$439,6,FALSE)),0)</f>
        <v>0</v>
      </c>
      <c r="K2161">
        <f>VLOOKUP(E2161&amp;"*",state_latlong_lookup!$A$1:$D$56,3,FALSE)</f>
        <v>40.314</v>
      </c>
      <c r="L2161">
        <f>VLOOKUP(E2161&amp;"*",state_latlong_lookup!$A$1:$D$56,4,FALSE)</f>
        <v>-74.508899999999997</v>
      </c>
      <c r="M2161">
        <v>200</v>
      </c>
      <c r="N2161" t="str">
        <f t="shared" si="66"/>
        <v>Republican</v>
      </c>
      <c r="O2161" t="s">
        <v>608</v>
      </c>
      <c r="P2161">
        <v>0.21099999999999999</v>
      </c>
      <c r="Q2161">
        <v>10000</v>
      </c>
      <c r="R2161" t="s">
        <v>1267</v>
      </c>
    </row>
    <row r="2162" spans="1:18">
      <c r="A2162">
        <v>105</v>
      </c>
      <c r="B2162">
        <f>VLOOKUP(A2162,year_congress_lookup!$A$1:$B$10,2)</f>
        <v>1998</v>
      </c>
      <c r="C2162">
        <v>15454</v>
      </c>
      <c r="D2162" s="1" t="s">
        <v>1792</v>
      </c>
      <c r="E2162" t="s">
        <v>8</v>
      </c>
      <c r="F2162" t="str">
        <f>VLOOKUP(E2162&amp;"*",state_latlong_lookup!$A$1:$D$56,2,FALSE)</f>
        <v>NJ</v>
      </c>
      <c r="G2162" t="str">
        <f>VLOOKUP(E2162&amp;"*",state_latlong_lookup!$A$1:$D$56,1,FALSE)</f>
        <v>NEW JERSEY</v>
      </c>
      <c r="H2162" t="str">
        <f t="shared" si="67"/>
        <v>105_NJ_06</v>
      </c>
      <c r="I2162">
        <f>IF(B2162=2012,IF(D2162="00",K2162,VLOOKUP(H2162,district_latlong_lookup!$A$1:$F$439,5,FALSE)),0)</f>
        <v>0</v>
      </c>
      <c r="J2162">
        <f>IF(B2162=2012,IF(D2162="00",L2162,VLOOKUP(H2162,district_latlong_lookup!$A$1:$F$439,6,FALSE)),0)</f>
        <v>0</v>
      </c>
      <c r="K2162">
        <f>VLOOKUP(E2162&amp;"*",state_latlong_lookup!$A$1:$D$56,3,FALSE)</f>
        <v>40.314</v>
      </c>
      <c r="L2162">
        <f>VLOOKUP(E2162&amp;"*",state_latlong_lookup!$A$1:$D$56,4,FALSE)</f>
        <v>-74.508899999999997</v>
      </c>
      <c r="M2162">
        <v>100</v>
      </c>
      <c r="N2162" t="str">
        <f t="shared" si="66"/>
        <v>Democrat</v>
      </c>
      <c r="O2162" t="s">
        <v>609</v>
      </c>
      <c r="P2162">
        <v>-0.34200000000000003</v>
      </c>
      <c r="Q2162">
        <v>10000</v>
      </c>
    </row>
    <row r="2163" spans="1:18">
      <c r="A2163">
        <v>105</v>
      </c>
      <c r="B2163">
        <f>VLOOKUP(A2163,year_congress_lookup!$A$1:$B$10,2)</f>
        <v>1998</v>
      </c>
      <c r="C2163">
        <v>29371</v>
      </c>
      <c r="D2163" s="1" t="s">
        <v>1793</v>
      </c>
      <c r="E2163" t="s">
        <v>8</v>
      </c>
      <c r="F2163" t="str">
        <f>VLOOKUP(E2163&amp;"*",state_latlong_lookup!$A$1:$D$56,2,FALSE)</f>
        <v>NJ</v>
      </c>
      <c r="G2163" t="str">
        <f>VLOOKUP(E2163&amp;"*",state_latlong_lookup!$A$1:$D$56,1,FALSE)</f>
        <v>NEW JERSEY</v>
      </c>
      <c r="H2163" t="str">
        <f t="shared" si="67"/>
        <v>105_NJ_07</v>
      </c>
      <c r="I2163">
        <f>IF(B2163=2012,IF(D2163="00",K2163,VLOOKUP(H2163,district_latlong_lookup!$A$1:$F$439,5,FALSE)),0)</f>
        <v>0</v>
      </c>
      <c r="J2163">
        <f>IF(B2163=2012,IF(D2163="00",L2163,VLOOKUP(H2163,district_latlong_lookup!$A$1:$F$439,6,FALSE)),0)</f>
        <v>0</v>
      </c>
      <c r="K2163">
        <f>VLOOKUP(E2163&amp;"*",state_latlong_lookup!$A$1:$D$56,3,FALSE)</f>
        <v>40.314</v>
      </c>
      <c r="L2163">
        <f>VLOOKUP(E2163&amp;"*",state_latlong_lookup!$A$1:$D$56,4,FALSE)</f>
        <v>-74.508899999999997</v>
      </c>
      <c r="M2163">
        <v>200</v>
      </c>
      <c r="N2163" t="str">
        <f t="shared" si="66"/>
        <v>Republican</v>
      </c>
      <c r="O2163" t="s">
        <v>610</v>
      </c>
      <c r="P2163">
        <v>0.33200000000000002</v>
      </c>
      <c r="Q2163">
        <v>765500</v>
      </c>
      <c r="R2163" t="s">
        <v>1268</v>
      </c>
    </row>
    <row r="2164" spans="1:18">
      <c r="A2164">
        <v>105</v>
      </c>
      <c r="B2164">
        <f>VLOOKUP(A2164,year_congress_lookup!$A$1:$B$10,2)</f>
        <v>1998</v>
      </c>
      <c r="C2164">
        <v>29741</v>
      </c>
      <c r="D2164" s="1" t="s">
        <v>1795</v>
      </c>
      <c r="E2164" t="s">
        <v>8</v>
      </c>
      <c r="F2164" t="str">
        <f>VLOOKUP(E2164&amp;"*",state_latlong_lookup!$A$1:$D$56,2,FALSE)</f>
        <v>NJ</v>
      </c>
      <c r="G2164" t="str">
        <f>VLOOKUP(E2164&amp;"*",state_latlong_lookup!$A$1:$D$56,1,FALSE)</f>
        <v>NEW JERSEY</v>
      </c>
      <c r="H2164" t="str">
        <f t="shared" si="67"/>
        <v>105_NJ_08</v>
      </c>
      <c r="I2164">
        <f>IF(B2164=2012,IF(D2164="00",K2164,VLOOKUP(H2164,district_latlong_lookup!$A$1:$F$439,5,FALSE)),0)</f>
        <v>0</v>
      </c>
      <c r="J2164">
        <f>IF(B2164=2012,IF(D2164="00",L2164,VLOOKUP(H2164,district_latlong_lookup!$A$1:$F$439,6,FALSE)),0)</f>
        <v>0</v>
      </c>
      <c r="K2164">
        <f>VLOOKUP(E2164&amp;"*",state_latlong_lookup!$A$1:$D$56,3,FALSE)</f>
        <v>40.314</v>
      </c>
      <c r="L2164">
        <f>VLOOKUP(E2164&amp;"*",state_latlong_lookup!$A$1:$D$56,4,FALSE)</f>
        <v>-74.508899999999997</v>
      </c>
      <c r="M2164">
        <v>100</v>
      </c>
      <c r="N2164" t="str">
        <f t="shared" si="66"/>
        <v>Democrat</v>
      </c>
      <c r="O2164" t="s">
        <v>857</v>
      </c>
      <c r="P2164">
        <v>-0.30099999999999999</v>
      </c>
      <c r="Q2164">
        <v>667500</v>
      </c>
    </row>
    <row r="2165" spans="1:18">
      <c r="A2165">
        <v>105</v>
      </c>
      <c r="B2165">
        <f>VLOOKUP(A2165,year_congress_lookup!$A$1:$B$10,2)</f>
        <v>1998</v>
      </c>
      <c r="C2165">
        <v>29742</v>
      </c>
      <c r="D2165" s="1" t="s">
        <v>1796</v>
      </c>
      <c r="E2165" t="s">
        <v>8</v>
      </c>
      <c r="F2165" t="str">
        <f>VLOOKUP(E2165&amp;"*",state_latlong_lookup!$A$1:$D$56,2,FALSE)</f>
        <v>NJ</v>
      </c>
      <c r="G2165" t="str">
        <f>VLOOKUP(E2165&amp;"*",state_latlong_lookup!$A$1:$D$56,1,FALSE)</f>
        <v>NEW JERSEY</v>
      </c>
      <c r="H2165" t="str">
        <f t="shared" si="67"/>
        <v>105_NJ_09</v>
      </c>
      <c r="I2165">
        <f>IF(B2165=2012,IF(D2165="00",K2165,VLOOKUP(H2165,district_latlong_lookup!$A$1:$F$439,5,FALSE)),0)</f>
        <v>0</v>
      </c>
      <c r="J2165">
        <f>IF(B2165=2012,IF(D2165="00",L2165,VLOOKUP(H2165,district_latlong_lookup!$A$1:$F$439,6,FALSE)),0)</f>
        <v>0</v>
      </c>
      <c r="K2165">
        <f>VLOOKUP(E2165&amp;"*",state_latlong_lookup!$A$1:$D$56,3,FALSE)</f>
        <v>40.314</v>
      </c>
      <c r="L2165">
        <f>VLOOKUP(E2165&amp;"*",state_latlong_lookup!$A$1:$D$56,4,FALSE)</f>
        <v>-74.508899999999997</v>
      </c>
      <c r="M2165">
        <v>100</v>
      </c>
      <c r="N2165" t="str">
        <f t="shared" si="66"/>
        <v>Democrat</v>
      </c>
      <c r="O2165" t="s">
        <v>858</v>
      </c>
      <c r="P2165">
        <v>-0.318</v>
      </c>
      <c r="Q2165">
        <v>690500</v>
      </c>
      <c r="R2165" t="s">
        <v>1269</v>
      </c>
    </row>
    <row r="2166" spans="1:18">
      <c r="A2166">
        <v>105</v>
      </c>
      <c r="B2166">
        <f>VLOOKUP(A2166,year_congress_lookup!$A$1:$B$10,2)</f>
        <v>1998</v>
      </c>
      <c r="C2166">
        <v>15619</v>
      </c>
      <c r="D2166" s="1" t="s">
        <v>1797</v>
      </c>
      <c r="E2166" t="s">
        <v>8</v>
      </c>
      <c r="F2166" t="str">
        <f>VLOOKUP(E2166&amp;"*",state_latlong_lookup!$A$1:$D$56,2,FALSE)</f>
        <v>NJ</v>
      </c>
      <c r="G2166" t="str">
        <f>VLOOKUP(E2166&amp;"*",state_latlong_lookup!$A$1:$D$56,1,FALSE)</f>
        <v>NEW JERSEY</v>
      </c>
      <c r="H2166" t="str">
        <f t="shared" si="67"/>
        <v>105_NJ_10</v>
      </c>
      <c r="I2166">
        <f>IF(B2166=2012,IF(D2166="00",K2166,VLOOKUP(H2166,district_latlong_lookup!$A$1:$F$439,5,FALSE)),0)</f>
        <v>0</v>
      </c>
      <c r="J2166">
        <f>IF(B2166=2012,IF(D2166="00",L2166,VLOOKUP(H2166,district_latlong_lookup!$A$1:$F$439,6,FALSE)),0)</f>
        <v>0</v>
      </c>
      <c r="K2166">
        <f>VLOOKUP(E2166&amp;"*",state_latlong_lookup!$A$1:$D$56,3,FALSE)</f>
        <v>40.314</v>
      </c>
      <c r="L2166">
        <f>VLOOKUP(E2166&amp;"*",state_latlong_lookup!$A$1:$D$56,4,FALSE)</f>
        <v>-74.508899999999997</v>
      </c>
      <c r="M2166">
        <v>100</v>
      </c>
      <c r="N2166" t="str">
        <f t="shared" si="66"/>
        <v>Democrat</v>
      </c>
      <c r="O2166" t="s">
        <v>612</v>
      </c>
      <c r="P2166">
        <v>-0.6</v>
      </c>
      <c r="Q2166">
        <v>828000</v>
      </c>
      <c r="R2166" t="s">
        <v>1270</v>
      </c>
    </row>
    <row r="2167" spans="1:18">
      <c r="A2167">
        <v>105</v>
      </c>
      <c r="B2167">
        <f>VLOOKUP(A2167,year_congress_lookup!$A$1:$B$10,2)</f>
        <v>1998</v>
      </c>
      <c r="C2167">
        <v>29541</v>
      </c>
      <c r="D2167" s="1" t="s">
        <v>1798</v>
      </c>
      <c r="E2167" t="s">
        <v>8</v>
      </c>
      <c r="F2167" t="str">
        <f>VLOOKUP(E2167&amp;"*",state_latlong_lookup!$A$1:$D$56,2,FALSE)</f>
        <v>NJ</v>
      </c>
      <c r="G2167" t="str">
        <f>VLOOKUP(E2167&amp;"*",state_latlong_lookup!$A$1:$D$56,1,FALSE)</f>
        <v>NEW JERSEY</v>
      </c>
      <c r="H2167" t="str">
        <f t="shared" si="67"/>
        <v>105_NJ_11</v>
      </c>
      <c r="I2167">
        <f>IF(B2167=2012,IF(D2167="00",K2167,VLOOKUP(H2167,district_latlong_lookup!$A$1:$F$439,5,FALSE)),0)</f>
        <v>0</v>
      </c>
      <c r="J2167">
        <f>IF(B2167=2012,IF(D2167="00",L2167,VLOOKUP(H2167,district_latlong_lookup!$A$1:$F$439,6,FALSE)),0)</f>
        <v>0</v>
      </c>
      <c r="K2167">
        <f>VLOOKUP(E2167&amp;"*",state_latlong_lookup!$A$1:$D$56,3,FALSE)</f>
        <v>40.314</v>
      </c>
      <c r="L2167">
        <f>VLOOKUP(E2167&amp;"*",state_latlong_lookup!$A$1:$D$56,4,FALSE)</f>
        <v>-74.508899999999997</v>
      </c>
      <c r="M2167">
        <v>200</v>
      </c>
      <c r="N2167" t="str">
        <f t="shared" si="66"/>
        <v>Republican</v>
      </c>
      <c r="O2167" t="s">
        <v>28</v>
      </c>
      <c r="P2167">
        <v>0.46100000000000002</v>
      </c>
      <c r="Q2167">
        <v>710500</v>
      </c>
      <c r="R2167" t="s">
        <v>1271</v>
      </c>
    </row>
    <row r="2168" spans="1:18">
      <c r="A2168">
        <v>105</v>
      </c>
      <c r="B2168">
        <f>VLOOKUP(A2168,year_congress_lookup!$A$1:$B$10,2)</f>
        <v>1998</v>
      </c>
      <c r="C2168">
        <v>29743</v>
      </c>
      <c r="D2168" s="1" t="s">
        <v>1799</v>
      </c>
      <c r="E2168" t="s">
        <v>8</v>
      </c>
      <c r="F2168" t="str">
        <f>VLOOKUP(E2168&amp;"*",state_latlong_lookup!$A$1:$D$56,2,FALSE)</f>
        <v>NJ</v>
      </c>
      <c r="G2168" t="str">
        <f>VLOOKUP(E2168&amp;"*",state_latlong_lookup!$A$1:$D$56,1,FALSE)</f>
        <v>NEW JERSEY</v>
      </c>
      <c r="H2168" t="str">
        <f t="shared" si="67"/>
        <v>105_NJ_12</v>
      </c>
      <c r="I2168">
        <f>IF(B2168=2012,IF(D2168="00",K2168,VLOOKUP(H2168,district_latlong_lookup!$A$1:$F$439,5,FALSE)),0)</f>
        <v>0</v>
      </c>
      <c r="J2168">
        <f>IF(B2168=2012,IF(D2168="00",L2168,VLOOKUP(H2168,district_latlong_lookup!$A$1:$F$439,6,FALSE)),0)</f>
        <v>0</v>
      </c>
      <c r="K2168">
        <f>VLOOKUP(E2168&amp;"*",state_latlong_lookup!$A$1:$D$56,3,FALSE)</f>
        <v>40.314</v>
      </c>
      <c r="L2168">
        <f>VLOOKUP(E2168&amp;"*",state_latlong_lookup!$A$1:$D$56,4,FALSE)</f>
        <v>-74.508899999999997</v>
      </c>
      <c r="M2168">
        <v>200</v>
      </c>
      <c r="N2168" t="str">
        <f t="shared" si="66"/>
        <v>Republican</v>
      </c>
      <c r="O2168" t="s">
        <v>859</v>
      </c>
      <c r="P2168">
        <v>0.45400000000000001</v>
      </c>
      <c r="Q2168">
        <v>10000</v>
      </c>
      <c r="R2168" t="s">
        <v>1272</v>
      </c>
    </row>
    <row r="2169" spans="1:18">
      <c r="A2169">
        <v>105</v>
      </c>
      <c r="B2169">
        <f>VLOOKUP(A2169,year_congress_lookup!$A$1:$B$10,2)</f>
        <v>1998</v>
      </c>
      <c r="C2169">
        <v>29373</v>
      </c>
      <c r="D2169" s="1" t="s">
        <v>1800</v>
      </c>
      <c r="E2169" t="s">
        <v>8</v>
      </c>
      <c r="F2169" t="str">
        <f>VLOOKUP(E2169&amp;"*",state_latlong_lookup!$A$1:$D$56,2,FALSE)</f>
        <v>NJ</v>
      </c>
      <c r="G2169" t="str">
        <f>VLOOKUP(E2169&amp;"*",state_latlong_lookup!$A$1:$D$56,1,FALSE)</f>
        <v>NEW JERSEY</v>
      </c>
      <c r="H2169" t="str">
        <f t="shared" si="67"/>
        <v>105_NJ_13</v>
      </c>
      <c r="I2169">
        <f>IF(B2169=2012,IF(D2169="00",K2169,VLOOKUP(H2169,district_latlong_lookup!$A$1:$F$439,5,FALSE)),0)</f>
        <v>0</v>
      </c>
      <c r="J2169">
        <f>IF(B2169=2012,IF(D2169="00",L2169,VLOOKUP(H2169,district_latlong_lookup!$A$1:$F$439,6,FALSE)),0)</f>
        <v>0</v>
      </c>
      <c r="K2169">
        <f>VLOOKUP(E2169&amp;"*",state_latlong_lookup!$A$1:$D$56,3,FALSE)</f>
        <v>40.314</v>
      </c>
      <c r="L2169">
        <f>VLOOKUP(E2169&amp;"*",state_latlong_lookup!$A$1:$D$56,4,FALSE)</f>
        <v>-74.508899999999997</v>
      </c>
      <c r="M2169">
        <v>100</v>
      </c>
      <c r="N2169" t="str">
        <f t="shared" si="66"/>
        <v>Democrat</v>
      </c>
      <c r="O2169" t="s">
        <v>362</v>
      </c>
      <c r="P2169">
        <v>-0.35699999999999998</v>
      </c>
      <c r="Q2169">
        <v>2821000</v>
      </c>
    </row>
    <row r="2170" spans="1:18">
      <c r="A2170">
        <v>105</v>
      </c>
      <c r="B2170">
        <f>VLOOKUP(A2170,year_congress_lookup!$A$1:$B$10,2)</f>
        <v>1998</v>
      </c>
      <c r="C2170">
        <v>15624</v>
      </c>
      <c r="D2170" s="1" t="s">
        <v>1787</v>
      </c>
      <c r="E2170" t="s">
        <v>156</v>
      </c>
      <c r="F2170" t="str">
        <f>VLOOKUP(E2170&amp;"*",state_latlong_lookup!$A$1:$D$56,2,FALSE)</f>
        <v>NM</v>
      </c>
      <c r="G2170" t="str">
        <f>VLOOKUP(E2170&amp;"*",state_latlong_lookup!$A$1:$D$56,1,FALSE)</f>
        <v>NEW MEXICO</v>
      </c>
      <c r="H2170" t="str">
        <f t="shared" si="67"/>
        <v>105_NM_01</v>
      </c>
      <c r="I2170">
        <f>IF(B2170=2012,IF(D2170="00",K2170,VLOOKUP(H2170,district_latlong_lookup!$A$1:$F$439,5,FALSE)),0)</f>
        <v>0</v>
      </c>
      <c r="J2170">
        <f>IF(B2170=2012,IF(D2170="00",L2170,VLOOKUP(H2170,district_latlong_lookup!$A$1:$F$439,6,FALSE)),0)</f>
        <v>0</v>
      </c>
      <c r="K2170">
        <f>VLOOKUP(E2170&amp;"*",state_latlong_lookup!$A$1:$D$56,3,FALSE)</f>
        <v>34.837499999999999</v>
      </c>
      <c r="L2170">
        <f>VLOOKUP(E2170&amp;"*",state_latlong_lookup!$A$1:$D$56,4,FALSE)</f>
        <v>-106.2371</v>
      </c>
      <c r="M2170">
        <v>200</v>
      </c>
      <c r="N2170" t="str">
        <f t="shared" si="66"/>
        <v>Republican</v>
      </c>
      <c r="O2170" t="s">
        <v>615</v>
      </c>
      <c r="P2170">
        <v>0.23499999999999999</v>
      </c>
      <c r="Q2170">
        <v>10000</v>
      </c>
      <c r="R2170" t="s">
        <v>1273</v>
      </c>
    </row>
    <row r="2171" spans="1:18">
      <c r="A2171">
        <v>105</v>
      </c>
      <c r="B2171">
        <f>VLOOKUP(A2171,year_congress_lookup!$A$1:$B$10,2)</f>
        <v>1998</v>
      </c>
      <c r="C2171">
        <v>29779</v>
      </c>
      <c r="D2171" s="1" t="s">
        <v>1787</v>
      </c>
      <c r="E2171" t="s">
        <v>156</v>
      </c>
      <c r="F2171" t="str">
        <f>VLOOKUP(E2171&amp;"*",state_latlong_lookup!$A$1:$D$56,2,FALSE)</f>
        <v>NM</v>
      </c>
      <c r="G2171" t="str">
        <f>VLOOKUP(E2171&amp;"*",state_latlong_lookup!$A$1:$D$56,1,FALSE)</f>
        <v>NEW MEXICO</v>
      </c>
      <c r="H2171" t="str">
        <f t="shared" si="67"/>
        <v>105_NM_01</v>
      </c>
      <c r="I2171">
        <f>IF(B2171=2012,IF(D2171="00",K2171,VLOOKUP(H2171,district_latlong_lookup!$A$1:$F$439,5,FALSE)),0)</f>
        <v>0</v>
      </c>
      <c r="J2171">
        <f>IF(B2171=2012,IF(D2171="00",L2171,VLOOKUP(H2171,district_latlong_lookup!$A$1:$F$439,6,FALSE)),0)</f>
        <v>0</v>
      </c>
      <c r="K2171">
        <f>VLOOKUP(E2171&amp;"*",state_latlong_lookup!$A$1:$D$56,3,FALSE)</f>
        <v>34.837499999999999</v>
      </c>
      <c r="L2171">
        <f>VLOOKUP(E2171&amp;"*",state_latlong_lookup!$A$1:$D$56,4,FALSE)</f>
        <v>-106.2371</v>
      </c>
      <c r="M2171">
        <v>200</v>
      </c>
      <c r="N2171" t="str">
        <f t="shared" si="66"/>
        <v>Republican</v>
      </c>
      <c r="O2171" t="s">
        <v>92</v>
      </c>
      <c r="P2171">
        <v>0.36599999999999999</v>
      </c>
      <c r="Q2171">
        <v>633500</v>
      </c>
      <c r="R2171" t="s">
        <v>1274</v>
      </c>
    </row>
    <row r="2172" spans="1:18">
      <c r="A2172">
        <v>105</v>
      </c>
      <c r="B2172">
        <f>VLOOKUP(A2172,year_congress_lookup!$A$1:$B$10,2)</f>
        <v>1998</v>
      </c>
      <c r="C2172">
        <v>14861</v>
      </c>
      <c r="D2172" s="1" t="s">
        <v>1788</v>
      </c>
      <c r="E2172" t="s">
        <v>156</v>
      </c>
      <c r="F2172" t="str">
        <f>VLOOKUP(E2172&amp;"*",state_latlong_lookup!$A$1:$D$56,2,FALSE)</f>
        <v>NM</v>
      </c>
      <c r="G2172" t="str">
        <f>VLOOKUP(E2172&amp;"*",state_latlong_lookup!$A$1:$D$56,1,FALSE)</f>
        <v>NEW MEXICO</v>
      </c>
      <c r="H2172" t="str">
        <f t="shared" si="67"/>
        <v>105_NM_02</v>
      </c>
      <c r="I2172">
        <f>IF(B2172=2012,IF(D2172="00",K2172,VLOOKUP(H2172,district_latlong_lookup!$A$1:$F$439,5,FALSE)),0)</f>
        <v>0</v>
      </c>
      <c r="J2172">
        <f>IF(B2172=2012,IF(D2172="00",L2172,VLOOKUP(H2172,district_latlong_lookup!$A$1:$F$439,6,FALSE)),0)</f>
        <v>0</v>
      </c>
      <c r="K2172">
        <f>VLOOKUP(E2172&amp;"*",state_latlong_lookup!$A$1:$D$56,3,FALSE)</f>
        <v>34.837499999999999</v>
      </c>
      <c r="L2172">
        <f>VLOOKUP(E2172&amp;"*",state_latlong_lookup!$A$1:$D$56,4,FALSE)</f>
        <v>-106.2371</v>
      </c>
      <c r="M2172">
        <v>200</v>
      </c>
      <c r="N2172" t="str">
        <f t="shared" si="66"/>
        <v>Republican</v>
      </c>
      <c r="O2172" t="s">
        <v>616</v>
      </c>
      <c r="P2172">
        <v>0.32600000000000001</v>
      </c>
      <c r="Q2172">
        <v>510500</v>
      </c>
      <c r="R2172" t="s">
        <v>1275</v>
      </c>
    </row>
    <row r="2173" spans="1:18">
      <c r="A2173">
        <v>105</v>
      </c>
      <c r="B2173">
        <f>VLOOKUP(A2173,year_congress_lookup!$A$1:$B$10,2)</f>
        <v>1998</v>
      </c>
      <c r="C2173">
        <v>29772</v>
      </c>
      <c r="D2173" s="1" t="s">
        <v>1789</v>
      </c>
      <c r="E2173" t="s">
        <v>156</v>
      </c>
      <c r="F2173" t="str">
        <f>VLOOKUP(E2173&amp;"*",state_latlong_lookup!$A$1:$D$56,2,FALSE)</f>
        <v>NM</v>
      </c>
      <c r="G2173" t="str">
        <f>VLOOKUP(E2173&amp;"*",state_latlong_lookup!$A$1:$D$56,1,FALSE)</f>
        <v>NEW MEXICO</v>
      </c>
      <c r="H2173" t="str">
        <f t="shared" si="67"/>
        <v>105_NM_03</v>
      </c>
      <c r="I2173">
        <f>IF(B2173=2012,IF(D2173="00",K2173,VLOOKUP(H2173,district_latlong_lookup!$A$1:$F$439,5,FALSE)),0)</f>
        <v>0</v>
      </c>
      <c r="J2173">
        <f>IF(B2173=2012,IF(D2173="00",L2173,VLOOKUP(H2173,district_latlong_lookup!$A$1:$F$439,6,FALSE)),0)</f>
        <v>0</v>
      </c>
      <c r="K2173">
        <f>VLOOKUP(E2173&amp;"*",state_latlong_lookup!$A$1:$D$56,3,FALSE)</f>
        <v>34.837499999999999</v>
      </c>
      <c r="L2173">
        <f>VLOOKUP(E2173&amp;"*",state_latlong_lookup!$A$1:$D$56,4,FALSE)</f>
        <v>-106.2371</v>
      </c>
      <c r="M2173">
        <v>200</v>
      </c>
      <c r="N2173" t="str">
        <f t="shared" si="66"/>
        <v>Republican</v>
      </c>
      <c r="O2173" t="s">
        <v>860</v>
      </c>
      <c r="P2173">
        <v>0.36499999999999999</v>
      </c>
      <c r="Q2173">
        <v>1004000</v>
      </c>
      <c r="R2173" t="s">
        <v>1276</v>
      </c>
    </row>
    <row r="2174" spans="1:18">
      <c r="A2174">
        <v>105</v>
      </c>
      <c r="B2174">
        <f>VLOOKUP(A2174,year_congress_lookup!$A$1:$B$10,2)</f>
        <v>1998</v>
      </c>
      <c r="C2174">
        <v>29542</v>
      </c>
      <c r="D2174" s="1" t="s">
        <v>1787</v>
      </c>
      <c r="E2174" t="s">
        <v>9</v>
      </c>
      <c r="F2174" t="str">
        <f>VLOOKUP(E2174&amp;"*",state_latlong_lookup!$A$1:$D$56,2,FALSE)</f>
        <v>NY</v>
      </c>
      <c r="G2174" t="str">
        <f>VLOOKUP(E2174&amp;"*",state_latlong_lookup!$A$1:$D$56,1,FALSE)</f>
        <v>NEW YORK</v>
      </c>
      <c r="H2174" t="str">
        <f t="shared" si="67"/>
        <v>105_NY_01</v>
      </c>
      <c r="I2174">
        <f>IF(B2174=2012,IF(D2174="00",K2174,VLOOKUP(H2174,district_latlong_lookup!$A$1:$F$439,5,FALSE)),0)</f>
        <v>0</v>
      </c>
      <c r="J2174">
        <f>IF(B2174=2012,IF(D2174="00",L2174,VLOOKUP(H2174,district_latlong_lookup!$A$1:$F$439,6,FALSE)),0)</f>
        <v>0</v>
      </c>
      <c r="K2174">
        <f>VLOOKUP(E2174&amp;"*",state_latlong_lookup!$A$1:$D$56,3,FALSE)</f>
        <v>42.149700000000003</v>
      </c>
      <c r="L2174">
        <f>VLOOKUP(E2174&amp;"*",state_latlong_lookup!$A$1:$D$56,4,FALSE)</f>
        <v>-74.938400000000001</v>
      </c>
      <c r="M2174">
        <v>200</v>
      </c>
      <c r="N2174" t="str">
        <f t="shared" si="66"/>
        <v>Republican</v>
      </c>
      <c r="O2174" t="s">
        <v>798</v>
      </c>
      <c r="P2174">
        <v>0.14599999999999999</v>
      </c>
      <c r="Q2174">
        <v>1041000</v>
      </c>
    </row>
    <row r="2175" spans="1:18">
      <c r="A2175">
        <v>105</v>
      </c>
      <c r="B2175">
        <f>VLOOKUP(A2175,year_congress_lookup!$A$1:$B$10,2)</f>
        <v>1998</v>
      </c>
      <c r="C2175">
        <v>29374</v>
      </c>
      <c r="D2175" s="1" t="s">
        <v>1788</v>
      </c>
      <c r="E2175" t="s">
        <v>9</v>
      </c>
      <c r="F2175" t="str">
        <f>VLOOKUP(E2175&amp;"*",state_latlong_lookup!$A$1:$D$56,2,FALSE)</f>
        <v>NY</v>
      </c>
      <c r="G2175" t="str">
        <f>VLOOKUP(E2175&amp;"*",state_latlong_lookup!$A$1:$D$56,1,FALSE)</f>
        <v>NEW YORK</v>
      </c>
      <c r="H2175" t="str">
        <f t="shared" si="67"/>
        <v>105_NY_02</v>
      </c>
      <c r="I2175">
        <f>IF(B2175=2012,IF(D2175="00",K2175,VLOOKUP(H2175,district_latlong_lookup!$A$1:$F$439,5,FALSE)),0)</f>
        <v>0</v>
      </c>
      <c r="J2175">
        <f>IF(B2175=2012,IF(D2175="00",L2175,VLOOKUP(H2175,district_latlong_lookup!$A$1:$F$439,6,FALSE)),0)</f>
        <v>0</v>
      </c>
      <c r="K2175">
        <f>VLOOKUP(E2175&amp;"*",state_latlong_lookup!$A$1:$D$56,3,FALSE)</f>
        <v>42.149700000000003</v>
      </c>
      <c r="L2175">
        <f>VLOOKUP(E2175&amp;"*",state_latlong_lookup!$A$1:$D$56,4,FALSE)</f>
        <v>-74.938400000000001</v>
      </c>
      <c r="M2175">
        <v>200</v>
      </c>
      <c r="N2175" t="str">
        <f t="shared" si="66"/>
        <v>Republican</v>
      </c>
      <c r="O2175" t="s">
        <v>618</v>
      </c>
      <c r="P2175">
        <v>0.27400000000000002</v>
      </c>
      <c r="Q2175">
        <v>1819000</v>
      </c>
      <c r="R2175" t="s">
        <v>1277</v>
      </c>
    </row>
    <row r="2176" spans="1:18">
      <c r="A2176">
        <v>105</v>
      </c>
      <c r="B2176">
        <f>VLOOKUP(A2176,year_congress_lookup!$A$1:$B$10,2)</f>
        <v>1998</v>
      </c>
      <c r="C2176">
        <v>29375</v>
      </c>
      <c r="D2176" s="1" t="s">
        <v>1789</v>
      </c>
      <c r="E2176" t="s">
        <v>9</v>
      </c>
      <c r="F2176" t="str">
        <f>VLOOKUP(E2176&amp;"*",state_latlong_lookup!$A$1:$D$56,2,FALSE)</f>
        <v>NY</v>
      </c>
      <c r="G2176" t="str">
        <f>VLOOKUP(E2176&amp;"*",state_latlong_lookup!$A$1:$D$56,1,FALSE)</f>
        <v>NEW YORK</v>
      </c>
      <c r="H2176" t="str">
        <f t="shared" si="67"/>
        <v>105_NY_03</v>
      </c>
      <c r="I2176">
        <f>IF(B2176=2012,IF(D2176="00",K2176,VLOOKUP(H2176,district_latlong_lookup!$A$1:$F$439,5,FALSE)),0)</f>
        <v>0</v>
      </c>
      <c r="J2176">
        <f>IF(B2176=2012,IF(D2176="00",L2176,VLOOKUP(H2176,district_latlong_lookup!$A$1:$F$439,6,FALSE)),0)</f>
        <v>0</v>
      </c>
      <c r="K2176">
        <f>VLOOKUP(E2176&amp;"*",state_latlong_lookup!$A$1:$D$56,3,FALSE)</f>
        <v>42.149700000000003</v>
      </c>
      <c r="L2176">
        <f>VLOOKUP(E2176&amp;"*",state_latlong_lookup!$A$1:$D$56,4,FALSE)</f>
        <v>-74.938400000000001</v>
      </c>
      <c r="M2176">
        <v>200</v>
      </c>
      <c r="N2176" t="str">
        <f t="shared" si="66"/>
        <v>Republican</v>
      </c>
      <c r="O2176" t="s">
        <v>10</v>
      </c>
      <c r="P2176">
        <v>0.39400000000000002</v>
      </c>
      <c r="Q2176">
        <v>1723000</v>
      </c>
      <c r="R2176" t="s">
        <v>1278</v>
      </c>
    </row>
    <row r="2177" spans="1:18">
      <c r="A2177">
        <v>105</v>
      </c>
      <c r="B2177">
        <f>VLOOKUP(A2177,year_congress_lookup!$A$1:$B$10,2)</f>
        <v>1998</v>
      </c>
      <c r="C2177">
        <v>29744</v>
      </c>
      <c r="D2177" s="1" t="s">
        <v>1790</v>
      </c>
      <c r="E2177" t="s">
        <v>9</v>
      </c>
      <c r="F2177" t="str">
        <f>VLOOKUP(E2177&amp;"*",state_latlong_lookup!$A$1:$D$56,2,FALSE)</f>
        <v>NY</v>
      </c>
      <c r="G2177" t="str">
        <f>VLOOKUP(E2177&amp;"*",state_latlong_lookup!$A$1:$D$56,1,FALSE)</f>
        <v>NEW YORK</v>
      </c>
      <c r="H2177" t="str">
        <f t="shared" si="67"/>
        <v>105_NY_04</v>
      </c>
      <c r="I2177">
        <f>IF(B2177=2012,IF(D2177="00",K2177,VLOOKUP(H2177,district_latlong_lookup!$A$1:$F$439,5,FALSE)),0)</f>
        <v>0</v>
      </c>
      <c r="J2177">
        <f>IF(B2177=2012,IF(D2177="00",L2177,VLOOKUP(H2177,district_latlong_lookup!$A$1:$F$439,6,FALSE)),0)</f>
        <v>0</v>
      </c>
      <c r="K2177">
        <f>VLOOKUP(E2177&amp;"*",state_latlong_lookup!$A$1:$D$56,3,FALSE)</f>
        <v>42.149700000000003</v>
      </c>
      <c r="L2177">
        <f>VLOOKUP(E2177&amp;"*",state_latlong_lookup!$A$1:$D$56,4,FALSE)</f>
        <v>-74.938400000000001</v>
      </c>
      <c r="M2177">
        <v>100</v>
      </c>
      <c r="N2177" t="str">
        <f t="shared" si="66"/>
        <v>Democrat</v>
      </c>
      <c r="O2177" t="s">
        <v>185</v>
      </c>
      <c r="P2177">
        <v>-0.25800000000000001</v>
      </c>
      <c r="Q2177">
        <v>1001000</v>
      </c>
      <c r="R2177" t="s">
        <v>1279</v>
      </c>
    </row>
    <row r="2178" spans="1:18">
      <c r="A2178">
        <v>105</v>
      </c>
      <c r="B2178">
        <f>VLOOKUP(A2178,year_congress_lookup!$A$1:$B$10,2)</f>
        <v>1998</v>
      </c>
      <c r="C2178">
        <v>15000</v>
      </c>
      <c r="D2178" s="1" t="s">
        <v>1791</v>
      </c>
      <c r="E2178" t="s">
        <v>9</v>
      </c>
      <c r="F2178" t="str">
        <f>VLOOKUP(E2178&amp;"*",state_latlong_lookup!$A$1:$D$56,2,FALSE)</f>
        <v>NY</v>
      </c>
      <c r="G2178" t="str">
        <f>VLOOKUP(E2178&amp;"*",state_latlong_lookup!$A$1:$D$56,1,FALSE)</f>
        <v>NEW YORK</v>
      </c>
      <c r="H2178" t="str">
        <f t="shared" si="67"/>
        <v>105_NY_05</v>
      </c>
      <c r="I2178">
        <f>IF(B2178=2012,IF(D2178="00",K2178,VLOOKUP(H2178,district_latlong_lookup!$A$1:$F$439,5,FALSE)),0)</f>
        <v>0</v>
      </c>
      <c r="J2178">
        <f>IF(B2178=2012,IF(D2178="00",L2178,VLOOKUP(H2178,district_latlong_lookup!$A$1:$F$439,6,FALSE)),0)</f>
        <v>0</v>
      </c>
      <c r="K2178">
        <f>VLOOKUP(E2178&amp;"*",state_latlong_lookup!$A$1:$D$56,3,FALSE)</f>
        <v>42.149700000000003</v>
      </c>
      <c r="L2178">
        <f>VLOOKUP(E2178&amp;"*",state_latlong_lookup!$A$1:$D$56,4,FALSE)</f>
        <v>-74.938400000000001</v>
      </c>
      <c r="M2178">
        <v>100</v>
      </c>
      <c r="N2178" t="str">
        <f t="shared" ref="N2178:N2241" si="68">IF(M2178=100,"Democrat",IF(M2178=200,"Republican",IF(M2178=328,"Independent")))</f>
        <v>Democrat</v>
      </c>
      <c r="O2178" t="s">
        <v>620</v>
      </c>
      <c r="P2178">
        <v>-0.42</v>
      </c>
      <c r="Q2178">
        <v>0</v>
      </c>
      <c r="R2178" t="s">
        <v>1280</v>
      </c>
    </row>
    <row r="2179" spans="1:18">
      <c r="A2179">
        <v>105</v>
      </c>
      <c r="B2179">
        <f>VLOOKUP(A2179,year_congress_lookup!$A$1:$B$10,2)</f>
        <v>1998</v>
      </c>
      <c r="C2179">
        <v>15412</v>
      </c>
      <c r="D2179" s="1" t="s">
        <v>1792</v>
      </c>
      <c r="E2179" t="s">
        <v>9</v>
      </c>
      <c r="F2179" t="str">
        <f>VLOOKUP(E2179&amp;"*",state_latlong_lookup!$A$1:$D$56,2,FALSE)</f>
        <v>NY</v>
      </c>
      <c r="G2179" t="str">
        <f>VLOOKUP(E2179&amp;"*",state_latlong_lookup!$A$1:$D$56,1,FALSE)</f>
        <v>NEW YORK</v>
      </c>
      <c r="H2179" t="str">
        <f t="shared" ref="H2179:H2242" si="69">CONCATENATE(A2179,"_",F2179,"_",D2179)</f>
        <v>105_NY_06</v>
      </c>
      <c r="I2179">
        <f>IF(B2179=2012,IF(D2179="00",K2179,VLOOKUP(H2179,district_latlong_lookup!$A$1:$F$439,5,FALSE)),0)</f>
        <v>0</v>
      </c>
      <c r="J2179">
        <f>IF(B2179=2012,IF(D2179="00",L2179,VLOOKUP(H2179,district_latlong_lookup!$A$1:$F$439,6,FALSE)),0)</f>
        <v>0</v>
      </c>
      <c r="K2179">
        <f>VLOOKUP(E2179&amp;"*",state_latlong_lookup!$A$1:$D$56,3,FALSE)</f>
        <v>42.149700000000003</v>
      </c>
      <c r="L2179">
        <f>VLOOKUP(E2179&amp;"*",state_latlong_lookup!$A$1:$D$56,4,FALSE)</f>
        <v>-74.938400000000001</v>
      </c>
      <c r="M2179">
        <v>100</v>
      </c>
      <c r="N2179" t="str">
        <f t="shared" si="68"/>
        <v>Democrat</v>
      </c>
      <c r="O2179" t="s">
        <v>621</v>
      </c>
      <c r="P2179">
        <v>-0.38200000000000001</v>
      </c>
      <c r="Q2179">
        <v>0</v>
      </c>
    </row>
    <row r="2180" spans="1:18">
      <c r="A2180">
        <v>105</v>
      </c>
      <c r="B2180">
        <f>VLOOKUP(A2180,year_congress_lookup!$A$1:$B$10,2)</f>
        <v>1998</v>
      </c>
      <c r="C2180">
        <v>29776</v>
      </c>
      <c r="D2180" s="1" t="s">
        <v>1792</v>
      </c>
      <c r="E2180" t="s">
        <v>9</v>
      </c>
      <c r="F2180" t="str">
        <f>VLOOKUP(E2180&amp;"*",state_latlong_lookup!$A$1:$D$56,2,FALSE)</f>
        <v>NY</v>
      </c>
      <c r="G2180" t="str">
        <f>VLOOKUP(E2180&amp;"*",state_latlong_lookup!$A$1:$D$56,1,FALSE)</f>
        <v>NEW YORK</v>
      </c>
      <c r="H2180" t="str">
        <f t="shared" si="69"/>
        <v>105_NY_06</v>
      </c>
      <c r="I2180">
        <f>IF(B2180=2012,IF(D2180="00",K2180,VLOOKUP(H2180,district_latlong_lookup!$A$1:$F$439,5,FALSE)),0)</f>
        <v>0</v>
      </c>
      <c r="J2180">
        <f>IF(B2180=2012,IF(D2180="00",L2180,VLOOKUP(H2180,district_latlong_lookup!$A$1:$F$439,6,FALSE)),0)</f>
        <v>0</v>
      </c>
      <c r="K2180">
        <f>VLOOKUP(E2180&amp;"*",state_latlong_lookup!$A$1:$D$56,3,FALSE)</f>
        <v>42.149700000000003</v>
      </c>
      <c r="L2180">
        <f>VLOOKUP(E2180&amp;"*",state_latlong_lookup!$A$1:$D$56,4,FALSE)</f>
        <v>-74.938400000000001</v>
      </c>
      <c r="M2180">
        <v>100</v>
      </c>
      <c r="N2180" t="str">
        <f t="shared" si="68"/>
        <v>Democrat</v>
      </c>
      <c r="O2180" t="s">
        <v>861</v>
      </c>
      <c r="P2180">
        <v>-0.48099999999999998</v>
      </c>
      <c r="Q2180">
        <v>0</v>
      </c>
    </row>
    <row r="2181" spans="1:18">
      <c r="A2181">
        <v>105</v>
      </c>
      <c r="B2181">
        <f>VLOOKUP(A2181,year_congress_lookup!$A$1:$B$10,2)</f>
        <v>1998</v>
      </c>
      <c r="C2181">
        <v>15107</v>
      </c>
      <c r="D2181" s="1" t="s">
        <v>1793</v>
      </c>
      <c r="E2181" t="s">
        <v>9</v>
      </c>
      <c r="F2181" t="str">
        <f>VLOOKUP(E2181&amp;"*",state_latlong_lookup!$A$1:$D$56,2,FALSE)</f>
        <v>NY</v>
      </c>
      <c r="G2181" t="str">
        <f>VLOOKUP(E2181&amp;"*",state_latlong_lookup!$A$1:$D$56,1,FALSE)</f>
        <v>NEW YORK</v>
      </c>
      <c r="H2181" t="str">
        <f t="shared" si="69"/>
        <v>105_NY_07</v>
      </c>
      <c r="I2181">
        <f>IF(B2181=2012,IF(D2181="00",K2181,VLOOKUP(H2181,district_latlong_lookup!$A$1:$F$439,5,FALSE)),0)</f>
        <v>0</v>
      </c>
      <c r="J2181">
        <f>IF(B2181=2012,IF(D2181="00",L2181,VLOOKUP(H2181,district_latlong_lookup!$A$1:$F$439,6,FALSE)),0)</f>
        <v>0</v>
      </c>
      <c r="K2181">
        <f>VLOOKUP(E2181&amp;"*",state_latlong_lookup!$A$1:$D$56,3,FALSE)</f>
        <v>42.149700000000003</v>
      </c>
      <c r="L2181">
        <f>VLOOKUP(E2181&amp;"*",state_latlong_lookup!$A$1:$D$56,4,FALSE)</f>
        <v>-74.938400000000001</v>
      </c>
      <c r="M2181">
        <v>100</v>
      </c>
      <c r="N2181" t="str">
        <f t="shared" si="68"/>
        <v>Democrat</v>
      </c>
      <c r="O2181" t="s">
        <v>622</v>
      </c>
      <c r="P2181">
        <v>-0.313</v>
      </c>
      <c r="Q2181">
        <v>407000</v>
      </c>
      <c r="R2181" t="s">
        <v>1281</v>
      </c>
    </row>
    <row r="2182" spans="1:18">
      <c r="A2182">
        <v>105</v>
      </c>
      <c r="B2182">
        <f>VLOOKUP(A2182,year_congress_lookup!$A$1:$B$10,2)</f>
        <v>1998</v>
      </c>
      <c r="C2182">
        <v>29377</v>
      </c>
      <c r="D2182" s="1" t="s">
        <v>1795</v>
      </c>
      <c r="E2182" t="s">
        <v>9</v>
      </c>
      <c r="F2182" t="str">
        <f>VLOOKUP(E2182&amp;"*",state_latlong_lookup!$A$1:$D$56,2,FALSE)</f>
        <v>NY</v>
      </c>
      <c r="G2182" t="str">
        <f>VLOOKUP(E2182&amp;"*",state_latlong_lookup!$A$1:$D$56,1,FALSE)</f>
        <v>NEW YORK</v>
      </c>
      <c r="H2182" t="str">
        <f t="shared" si="69"/>
        <v>105_NY_08</v>
      </c>
      <c r="I2182">
        <f>IF(B2182=2012,IF(D2182="00",K2182,VLOOKUP(H2182,district_latlong_lookup!$A$1:$F$439,5,FALSE)),0)</f>
        <v>0</v>
      </c>
      <c r="J2182">
        <f>IF(B2182=2012,IF(D2182="00",L2182,VLOOKUP(H2182,district_latlong_lookup!$A$1:$F$439,6,FALSE)),0)</f>
        <v>0</v>
      </c>
      <c r="K2182">
        <f>VLOOKUP(E2182&amp;"*",state_latlong_lookup!$A$1:$D$56,3,FALSE)</f>
        <v>42.149700000000003</v>
      </c>
      <c r="L2182">
        <f>VLOOKUP(E2182&amp;"*",state_latlong_lookup!$A$1:$D$56,4,FALSE)</f>
        <v>-74.938400000000001</v>
      </c>
      <c r="M2182">
        <v>100</v>
      </c>
      <c r="N2182" t="str">
        <f t="shared" si="68"/>
        <v>Democrat</v>
      </c>
      <c r="O2182" t="s">
        <v>623</v>
      </c>
      <c r="P2182">
        <v>-0.53</v>
      </c>
      <c r="Q2182">
        <v>933000</v>
      </c>
      <c r="R2182" t="s">
        <v>1281</v>
      </c>
    </row>
    <row r="2183" spans="1:18">
      <c r="A2183">
        <v>105</v>
      </c>
      <c r="B2183">
        <f>VLOOKUP(A2183,year_congress_lookup!$A$1:$B$10,2)</f>
        <v>1998</v>
      </c>
      <c r="C2183">
        <v>14858</v>
      </c>
      <c r="D2183" s="1" t="s">
        <v>1796</v>
      </c>
      <c r="E2183" t="s">
        <v>9</v>
      </c>
      <c r="F2183" t="str">
        <f>VLOOKUP(E2183&amp;"*",state_latlong_lookup!$A$1:$D$56,2,FALSE)</f>
        <v>NY</v>
      </c>
      <c r="G2183" t="str">
        <f>VLOOKUP(E2183&amp;"*",state_latlong_lookup!$A$1:$D$56,1,FALSE)</f>
        <v>NEW YORK</v>
      </c>
      <c r="H2183" t="str">
        <f t="shared" si="69"/>
        <v>105_NY_09</v>
      </c>
      <c r="I2183">
        <f>IF(B2183=2012,IF(D2183="00",K2183,VLOOKUP(H2183,district_latlong_lookup!$A$1:$F$439,5,FALSE)),0)</f>
        <v>0</v>
      </c>
      <c r="J2183">
        <f>IF(B2183=2012,IF(D2183="00",L2183,VLOOKUP(H2183,district_latlong_lookup!$A$1:$F$439,6,FALSE)),0)</f>
        <v>0</v>
      </c>
      <c r="K2183">
        <f>VLOOKUP(E2183&amp;"*",state_latlong_lookup!$A$1:$D$56,3,FALSE)</f>
        <v>42.149700000000003</v>
      </c>
      <c r="L2183">
        <f>VLOOKUP(E2183&amp;"*",state_latlong_lookup!$A$1:$D$56,4,FALSE)</f>
        <v>-74.938400000000001</v>
      </c>
      <c r="M2183">
        <v>100</v>
      </c>
      <c r="N2183" t="str">
        <f t="shared" si="68"/>
        <v>Democrat</v>
      </c>
      <c r="O2183" t="s">
        <v>328</v>
      </c>
      <c r="P2183">
        <v>-0.313</v>
      </c>
      <c r="Q2183">
        <v>1091000</v>
      </c>
      <c r="R2183" t="s">
        <v>1282</v>
      </c>
    </row>
    <row r="2184" spans="1:18">
      <c r="A2184">
        <v>105</v>
      </c>
      <c r="B2184">
        <f>VLOOKUP(A2184,year_congress_lookup!$A$1:$B$10,2)</f>
        <v>1998</v>
      </c>
      <c r="C2184">
        <v>15072</v>
      </c>
      <c r="D2184" s="1" t="s">
        <v>1797</v>
      </c>
      <c r="E2184" t="s">
        <v>9</v>
      </c>
      <c r="F2184" t="str">
        <f>VLOOKUP(E2184&amp;"*",state_latlong_lookup!$A$1:$D$56,2,FALSE)</f>
        <v>NY</v>
      </c>
      <c r="G2184" t="str">
        <f>VLOOKUP(E2184&amp;"*",state_latlong_lookup!$A$1:$D$56,1,FALSE)</f>
        <v>NEW YORK</v>
      </c>
      <c r="H2184" t="str">
        <f t="shared" si="69"/>
        <v>105_NY_10</v>
      </c>
      <c r="I2184">
        <f>IF(B2184=2012,IF(D2184="00",K2184,VLOOKUP(H2184,district_latlong_lookup!$A$1:$F$439,5,FALSE)),0)</f>
        <v>0</v>
      </c>
      <c r="J2184">
        <f>IF(B2184=2012,IF(D2184="00",L2184,VLOOKUP(H2184,district_latlong_lookup!$A$1:$F$439,6,FALSE)),0)</f>
        <v>0</v>
      </c>
      <c r="K2184">
        <f>VLOOKUP(E2184&amp;"*",state_latlong_lookup!$A$1:$D$56,3,FALSE)</f>
        <v>42.149700000000003</v>
      </c>
      <c r="L2184">
        <f>VLOOKUP(E2184&amp;"*",state_latlong_lookup!$A$1:$D$56,4,FALSE)</f>
        <v>-74.938400000000001</v>
      </c>
      <c r="M2184">
        <v>100</v>
      </c>
      <c r="N2184" t="str">
        <f t="shared" si="68"/>
        <v>Democrat</v>
      </c>
      <c r="O2184" t="s">
        <v>624</v>
      </c>
      <c r="P2184">
        <v>-0.52</v>
      </c>
      <c r="Q2184">
        <v>950000</v>
      </c>
      <c r="R2184" t="s">
        <v>1283</v>
      </c>
    </row>
    <row r="2185" spans="1:18">
      <c r="A2185">
        <v>105</v>
      </c>
      <c r="B2185">
        <f>VLOOKUP(A2185,year_congress_lookup!$A$1:$B$10,2)</f>
        <v>1998</v>
      </c>
      <c r="C2185">
        <v>15050</v>
      </c>
      <c r="D2185" s="1" t="s">
        <v>1798</v>
      </c>
      <c r="E2185" t="s">
        <v>9</v>
      </c>
      <c r="F2185" t="str">
        <f>VLOOKUP(E2185&amp;"*",state_latlong_lookup!$A$1:$D$56,2,FALSE)</f>
        <v>NY</v>
      </c>
      <c r="G2185" t="str">
        <f>VLOOKUP(E2185&amp;"*",state_latlong_lookup!$A$1:$D$56,1,FALSE)</f>
        <v>NEW YORK</v>
      </c>
      <c r="H2185" t="str">
        <f t="shared" si="69"/>
        <v>105_NY_11</v>
      </c>
      <c r="I2185">
        <f>IF(B2185=2012,IF(D2185="00",K2185,VLOOKUP(H2185,district_latlong_lookup!$A$1:$F$439,5,FALSE)),0)</f>
        <v>0</v>
      </c>
      <c r="J2185">
        <f>IF(B2185=2012,IF(D2185="00",L2185,VLOOKUP(H2185,district_latlong_lookup!$A$1:$F$439,6,FALSE)),0)</f>
        <v>0</v>
      </c>
      <c r="K2185">
        <f>VLOOKUP(E2185&amp;"*",state_latlong_lookup!$A$1:$D$56,3,FALSE)</f>
        <v>42.149700000000003</v>
      </c>
      <c r="L2185">
        <f>VLOOKUP(E2185&amp;"*",state_latlong_lookup!$A$1:$D$56,4,FALSE)</f>
        <v>-74.938400000000001</v>
      </c>
      <c r="M2185">
        <v>100</v>
      </c>
      <c r="N2185" t="str">
        <f t="shared" si="68"/>
        <v>Democrat</v>
      </c>
      <c r="O2185" t="s">
        <v>625</v>
      </c>
      <c r="P2185">
        <v>-0.56899999999999995</v>
      </c>
      <c r="Q2185">
        <v>529000</v>
      </c>
    </row>
    <row r="2186" spans="1:18">
      <c r="A2186">
        <v>105</v>
      </c>
      <c r="B2186">
        <f>VLOOKUP(A2186,year_congress_lookup!$A$1:$B$10,2)</f>
        <v>1998</v>
      </c>
      <c r="C2186">
        <v>29378</v>
      </c>
      <c r="D2186" s="1" t="s">
        <v>1799</v>
      </c>
      <c r="E2186" t="s">
        <v>9</v>
      </c>
      <c r="F2186" t="str">
        <f>VLOOKUP(E2186&amp;"*",state_latlong_lookup!$A$1:$D$56,2,FALSE)</f>
        <v>NY</v>
      </c>
      <c r="G2186" t="str">
        <f>VLOOKUP(E2186&amp;"*",state_latlong_lookup!$A$1:$D$56,1,FALSE)</f>
        <v>NEW YORK</v>
      </c>
      <c r="H2186" t="str">
        <f t="shared" si="69"/>
        <v>105_NY_12</v>
      </c>
      <c r="I2186">
        <f>IF(B2186=2012,IF(D2186="00",K2186,VLOOKUP(H2186,district_latlong_lookup!$A$1:$F$439,5,FALSE)),0)</f>
        <v>0</v>
      </c>
      <c r="J2186">
        <f>IF(B2186=2012,IF(D2186="00",L2186,VLOOKUP(H2186,district_latlong_lookup!$A$1:$F$439,6,FALSE)),0)</f>
        <v>0</v>
      </c>
      <c r="K2186">
        <f>VLOOKUP(E2186&amp;"*",state_latlong_lookup!$A$1:$D$56,3,FALSE)</f>
        <v>42.149700000000003</v>
      </c>
      <c r="L2186">
        <f>VLOOKUP(E2186&amp;"*",state_latlong_lookup!$A$1:$D$56,4,FALSE)</f>
        <v>-74.938400000000001</v>
      </c>
      <c r="M2186">
        <v>100</v>
      </c>
      <c r="N2186" t="str">
        <f t="shared" si="68"/>
        <v>Democrat</v>
      </c>
      <c r="O2186" t="s">
        <v>626</v>
      </c>
      <c r="P2186">
        <v>-0.56499999999999995</v>
      </c>
      <c r="Q2186">
        <v>1030000</v>
      </c>
      <c r="R2186" t="s">
        <v>1284</v>
      </c>
    </row>
    <row r="2187" spans="1:18">
      <c r="A2187">
        <v>105</v>
      </c>
      <c r="B2187">
        <f>VLOOKUP(A2187,year_congress_lookup!$A$1:$B$10,2)</f>
        <v>1998</v>
      </c>
      <c r="C2187">
        <v>15639</v>
      </c>
      <c r="D2187" s="1" t="s">
        <v>1800</v>
      </c>
      <c r="E2187" t="s">
        <v>9</v>
      </c>
      <c r="F2187" t="str">
        <f>VLOOKUP(E2187&amp;"*",state_latlong_lookup!$A$1:$D$56,2,FALSE)</f>
        <v>NY</v>
      </c>
      <c r="G2187" t="str">
        <f>VLOOKUP(E2187&amp;"*",state_latlong_lookup!$A$1:$D$56,1,FALSE)</f>
        <v>NEW YORK</v>
      </c>
      <c r="H2187" t="str">
        <f t="shared" si="69"/>
        <v>105_NY_13</v>
      </c>
      <c r="I2187">
        <f>IF(B2187=2012,IF(D2187="00",K2187,VLOOKUP(H2187,district_latlong_lookup!$A$1:$F$439,5,FALSE)),0)</f>
        <v>0</v>
      </c>
      <c r="J2187">
        <f>IF(B2187=2012,IF(D2187="00",L2187,VLOOKUP(H2187,district_latlong_lookup!$A$1:$F$439,6,FALSE)),0)</f>
        <v>0</v>
      </c>
      <c r="K2187">
        <f>VLOOKUP(E2187&amp;"*",state_latlong_lookup!$A$1:$D$56,3,FALSE)</f>
        <v>42.149700000000003</v>
      </c>
      <c r="L2187">
        <f>VLOOKUP(E2187&amp;"*",state_latlong_lookup!$A$1:$D$56,4,FALSE)</f>
        <v>-74.938400000000001</v>
      </c>
      <c r="M2187">
        <v>200</v>
      </c>
      <c r="N2187" t="str">
        <f t="shared" si="68"/>
        <v>Republican</v>
      </c>
      <c r="O2187" t="s">
        <v>627</v>
      </c>
      <c r="P2187">
        <v>0.35899999999999999</v>
      </c>
      <c r="Q2187">
        <v>3384000</v>
      </c>
      <c r="R2187" t="s">
        <v>1285</v>
      </c>
    </row>
    <row r="2188" spans="1:18">
      <c r="A2188">
        <v>105</v>
      </c>
      <c r="B2188">
        <f>VLOOKUP(A2188,year_congress_lookup!$A$1:$B$10,2)</f>
        <v>1998</v>
      </c>
      <c r="C2188">
        <v>29773</v>
      </c>
      <c r="D2188" s="1" t="s">
        <v>1800</v>
      </c>
      <c r="E2188" t="s">
        <v>9</v>
      </c>
      <c r="F2188" t="str">
        <f>VLOOKUP(E2188&amp;"*",state_latlong_lookup!$A$1:$D$56,2,FALSE)</f>
        <v>NY</v>
      </c>
      <c r="G2188" t="str">
        <f>VLOOKUP(E2188&amp;"*",state_latlong_lookup!$A$1:$D$56,1,FALSE)</f>
        <v>NEW YORK</v>
      </c>
      <c r="H2188" t="str">
        <f t="shared" si="69"/>
        <v>105_NY_13</v>
      </c>
      <c r="I2188">
        <f>IF(B2188=2012,IF(D2188="00",K2188,VLOOKUP(H2188,district_latlong_lookup!$A$1:$F$439,5,FALSE)),0)</f>
        <v>0</v>
      </c>
      <c r="J2188">
        <f>IF(B2188=2012,IF(D2188="00",L2188,VLOOKUP(H2188,district_latlong_lookup!$A$1:$F$439,6,FALSE)),0)</f>
        <v>0</v>
      </c>
      <c r="K2188">
        <f>VLOOKUP(E2188&amp;"*",state_latlong_lookup!$A$1:$D$56,3,FALSE)</f>
        <v>42.149700000000003</v>
      </c>
      <c r="L2188">
        <f>VLOOKUP(E2188&amp;"*",state_latlong_lookup!$A$1:$D$56,4,FALSE)</f>
        <v>-74.938400000000001</v>
      </c>
      <c r="M2188">
        <v>200</v>
      </c>
      <c r="N2188" t="str">
        <f t="shared" si="68"/>
        <v>Republican</v>
      </c>
      <c r="O2188" t="s">
        <v>862</v>
      </c>
      <c r="P2188">
        <v>0.59399999999999997</v>
      </c>
      <c r="Q2188">
        <v>1917000</v>
      </c>
      <c r="R2188" t="s">
        <v>1286</v>
      </c>
    </row>
    <row r="2189" spans="1:18">
      <c r="A2189">
        <v>105</v>
      </c>
      <c r="B2189">
        <f>VLOOKUP(A2189,year_congress_lookup!$A$1:$B$10,2)</f>
        <v>1998</v>
      </c>
      <c r="C2189">
        <v>29379</v>
      </c>
      <c r="D2189" s="1" t="s">
        <v>1801</v>
      </c>
      <c r="E2189" t="s">
        <v>9</v>
      </c>
      <c r="F2189" t="str">
        <f>VLOOKUP(E2189&amp;"*",state_latlong_lookup!$A$1:$D$56,2,FALSE)</f>
        <v>NY</v>
      </c>
      <c r="G2189" t="str">
        <f>VLOOKUP(E2189&amp;"*",state_latlong_lookup!$A$1:$D$56,1,FALSE)</f>
        <v>NEW YORK</v>
      </c>
      <c r="H2189" t="str">
        <f t="shared" si="69"/>
        <v>105_NY_14</v>
      </c>
      <c r="I2189">
        <f>IF(B2189=2012,IF(D2189="00",K2189,VLOOKUP(H2189,district_latlong_lookup!$A$1:$F$439,5,FALSE)),0)</f>
        <v>0</v>
      </c>
      <c r="J2189">
        <f>IF(B2189=2012,IF(D2189="00",L2189,VLOOKUP(H2189,district_latlong_lookup!$A$1:$F$439,6,FALSE)),0)</f>
        <v>0</v>
      </c>
      <c r="K2189">
        <f>VLOOKUP(E2189&amp;"*",state_latlong_lookup!$A$1:$D$56,3,FALSE)</f>
        <v>42.149700000000003</v>
      </c>
      <c r="L2189">
        <f>VLOOKUP(E2189&amp;"*",state_latlong_lookup!$A$1:$D$56,4,FALSE)</f>
        <v>-74.938400000000001</v>
      </c>
      <c r="M2189">
        <v>100</v>
      </c>
      <c r="N2189" t="str">
        <f t="shared" si="68"/>
        <v>Democrat</v>
      </c>
      <c r="O2189" t="s">
        <v>166</v>
      </c>
      <c r="P2189">
        <v>-0.38800000000000001</v>
      </c>
      <c r="Q2189">
        <v>3320000</v>
      </c>
      <c r="R2189" t="s">
        <v>1287</v>
      </c>
    </row>
    <row r="2190" spans="1:18">
      <c r="A2190">
        <v>105</v>
      </c>
      <c r="B2190">
        <f>VLOOKUP(A2190,year_congress_lookup!$A$1:$B$10,2)</f>
        <v>1998</v>
      </c>
      <c r="C2190">
        <v>13035</v>
      </c>
      <c r="D2190" s="1" t="s">
        <v>1802</v>
      </c>
      <c r="E2190" t="s">
        <v>9</v>
      </c>
      <c r="F2190" t="str">
        <f>VLOOKUP(E2190&amp;"*",state_latlong_lookup!$A$1:$D$56,2,FALSE)</f>
        <v>NY</v>
      </c>
      <c r="G2190" t="str">
        <f>VLOOKUP(E2190&amp;"*",state_latlong_lookup!$A$1:$D$56,1,FALSE)</f>
        <v>NEW YORK</v>
      </c>
      <c r="H2190" t="str">
        <f t="shared" si="69"/>
        <v>105_NY_15</v>
      </c>
      <c r="I2190">
        <f>IF(B2190=2012,IF(D2190="00",K2190,VLOOKUP(H2190,district_latlong_lookup!$A$1:$F$439,5,FALSE)),0)</f>
        <v>0</v>
      </c>
      <c r="J2190">
        <f>IF(B2190=2012,IF(D2190="00",L2190,VLOOKUP(H2190,district_latlong_lookup!$A$1:$F$439,6,FALSE)),0)</f>
        <v>0</v>
      </c>
      <c r="K2190">
        <f>VLOOKUP(E2190&amp;"*",state_latlong_lookup!$A$1:$D$56,3,FALSE)</f>
        <v>42.149700000000003</v>
      </c>
      <c r="L2190">
        <f>VLOOKUP(E2190&amp;"*",state_latlong_lookup!$A$1:$D$56,4,FALSE)</f>
        <v>-74.938400000000001</v>
      </c>
      <c r="M2190">
        <v>100</v>
      </c>
      <c r="N2190" t="str">
        <f t="shared" si="68"/>
        <v>Democrat</v>
      </c>
      <c r="O2190" t="s">
        <v>628</v>
      </c>
      <c r="P2190">
        <v>-0.48699999999999999</v>
      </c>
      <c r="Q2190">
        <v>1068000</v>
      </c>
    </row>
    <row r="2191" spans="1:18">
      <c r="A2191">
        <v>105</v>
      </c>
      <c r="B2191">
        <f>VLOOKUP(A2191,year_congress_lookup!$A$1:$B$10,2)</f>
        <v>1998</v>
      </c>
      <c r="C2191">
        <v>29134</v>
      </c>
      <c r="D2191" s="1" t="s">
        <v>1803</v>
      </c>
      <c r="E2191" t="s">
        <v>9</v>
      </c>
      <c r="F2191" t="str">
        <f>VLOOKUP(E2191&amp;"*",state_latlong_lookup!$A$1:$D$56,2,FALSE)</f>
        <v>NY</v>
      </c>
      <c r="G2191" t="str">
        <f>VLOOKUP(E2191&amp;"*",state_latlong_lookup!$A$1:$D$56,1,FALSE)</f>
        <v>NEW YORK</v>
      </c>
      <c r="H2191" t="str">
        <f t="shared" si="69"/>
        <v>105_NY_16</v>
      </c>
      <c r="I2191">
        <f>IF(B2191=2012,IF(D2191="00",K2191,VLOOKUP(H2191,district_latlong_lookup!$A$1:$F$439,5,FALSE)),0)</f>
        <v>0</v>
      </c>
      <c r="J2191">
        <f>IF(B2191=2012,IF(D2191="00",L2191,VLOOKUP(H2191,district_latlong_lookup!$A$1:$F$439,6,FALSE)),0)</f>
        <v>0</v>
      </c>
      <c r="K2191">
        <f>VLOOKUP(E2191&amp;"*",state_latlong_lookup!$A$1:$D$56,3,FALSE)</f>
        <v>42.149700000000003</v>
      </c>
      <c r="L2191">
        <f>VLOOKUP(E2191&amp;"*",state_latlong_lookup!$A$1:$D$56,4,FALSE)</f>
        <v>-74.938400000000001</v>
      </c>
      <c r="M2191">
        <v>100</v>
      </c>
      <c r="N2191" t="str">
        <f t="shared" si="68"/>
        <v>Democrat</v>
      </c>
      <c r="O2191" t="s">
        <v>629</v>
      </c>
      <c r="P2191">
        <v>-0.48799999999999999</v>
      </c>
      <c r="Q2191">
        <v>19359000</v>
      </c>
      <c r="R2191" t="s">
        <v>1288</v>
      </c>
    </row>
    <row r="2192" spans="1:18">
      <c r="A2192">
        <v>105</v>
      </c>
      <c r="B2192">
        <f>VLOOKUP(A2192,year_congress_lookup!$A$1:$B$10,2)</f>
        <v>1998</v>
      </c>
      <c r="C2192">
        <v>15603</v>
      </c>
      <c r="D2192" s="1" t="s">
        <v>1804</v>
      </c>
      <c r="E2192" t="s">
        <v>9</v>
      </c>
      <c r="F2192" t="str">
        <f>VLOOKUP(E2192&amp;"*",state_latlong_lookup!$A$1:$D$56,2,FALSE)</f>
        <v>NY</v>
      </c>
      <c r="G2192" t="str">
        <f>VLOOKUP(E2192&amp;"*",state_latlong_lookup!$A$1:$D$56,1,FALSE)</f>
        <v>NEW YORK</v>
      </c>
      <c r="H2192" t="str">
        <f t="shared" si="69"/>
        <v>105_NY_17</v>
      </c>
      <c r="I2192">
        <f>IF(B2192=2012,IF(D2192="00",K2192,VLOOKUP(H2192,district_latlong_lookup!$A$1:$F$439,5,FALSE)),0)</f>
        <v>0</v>
      </c>
      <c r="J2192">
        <f>IF(B2192=2012,IF(D2192="00",L2192,VLOOKUP(H2192,district_latlong_lookup!$A$1:$F$439,6,FALSE)),0)</f>
        <v>0</v>
      </c>
      <c r="K2192">
        <f>VLOOKUP(E2192&amp;"*",state_latlong_lookup!$A$1:$D$56,3,FALSE)</f>
        <v>42.149700000000003</v>
      </c>
      <c r="L2192">
        <f>VLOOKUP(E2192&amp;"*",state_latlong_lookup!$A$1:$D$56,4,FALSE)</f>
        <v>-74.938400000000001</v>
      </c>
      <c r="M2192">
        <v>100</v>
      </c>
      <c r="N2192" t="str">
        <f t="shared" si="68"/>
        <v>Democrat</v>
      </c>
      <c r="O2192" t="s">
        <v>630</v>
      </c>
      <c r="P2192">
        <v>-0.42</v>
      </c>
      <c r="Q2192">
        <v>950000</v>
      </c>
      <c r="R2192" t="s">
        <v>1289</v>
      </c>
    </row>
    <row r="2193" spans="1:18">
      <c r="A2193">
        <v>105</v>
      </c>
      <c r="B2193">
        <f>VLOOKUP(A2193,year_congress_lookup!$A$1:$B$10,2)</f>
        <v>1998</v>
      </c>
      <c r="C2193">
        <v>15612</v>
      </c>
      <c r="D2193" s="1" t="s">
        <v>1805</v>
      </c>
      <c r="E2193" t="s">
        <v>9</v>
      </c>
      <c r="F2193" t="str">
        <f>VLOOKUP(E2193&amp;"*",state_latlong_lookup!$A$1:$D$56,2,FALSE)</f>
        <v>NY</v>
      </c>
      <c r="G2193" t="str">
        <f>VLOOKUP(E2193&amp;"*",state_latlong_lookup!$A$1:$D$56,1,FALSE)</f>
        <v>NEW YORK</v>
      </c>
      <c r="H2193" t="str">
        <f t="shared" si="69"/>
        <v>105_NY_18</v>
      </c>
      <c r="I2193">
        <f>IF(B2193=2012,IF(D2193="00",K2193,VLOOKUP(H2193,district_latlong_lookup!$A$1:$F$439,5,FALSE)),0)</f>
        <v>0</v>
      </c>
      <c r="J2193">
        <f>IF(B2193=2012,IF(D2193="00",L2193,VLOOKUP(H2193,district_latlong_lookup!$A$1:$F$439,6,FALSE)),0)</f>
        <v>0</v>
      </c>
      <c r="K2193">
        <f>VLOOKUP(E2193&amp;"*",state_latlong_lookup!$A$1:$D$56,3,FALSE)</f>
        <v>42.149700000000003</v>
      </c>
      <c r="L2193">
        <f>VLOOKUP(E2193&amp;"*",state_latlong_lookup!$A$1:$D$56,4,FALSE)</f>
        <v>-74.938400000000001</v>
      </c>
      <c r="M2193">
        <v>100</v>
      </c>
      <c r="N2193" t="str">
        <f t="shared" si="68"/>
        <v>Democrat</v>
      </c>
      <c r="O2193" t="s">
        <v>631</v>
      </c>
      <c r="P2193">
        <v>-0.38500000000000001</v>
      </c>
      <c r="Q2193">
        <v>0</v>
      </c>
      <c r="R2193" t="s">
        <v>1289</v>
      </c>
    </row>
    <row r="2194" spans="1:18">
      <c r="A2194">
        <v>105</v>
      </c>
      <c r="B2194">
        <f>VLOOKUP(A2194,year_congress_lookup!$A$1:$B$10,2)</f>
        <v>1998</v>
      </c>
      <c r="C2194">
        <v>29544</v>
      </c>
      <c r="D2194" s="1" t="s">
        <v>1806</v>
      </c>
      <c r="E2194" t="s">
        <v>9</v>
      </c>
      <c r="F2194" t="str">
        <f>VLOOKUP(E2194&amp;"*",state_latlong_lookup!$A$1:$D$56,2,FALSE)</f>
        <v>NY</v>
      </c>
      <c r="G2194" t="str">
        <f>VLOOKUP(E2194&amp;"*",state_latlong_lookup!$A$1:$D$56,1,FALSE)</f>
        <v>NEW YORK</v>
      </c>
      <c r="H2194" t="str">
        <f t="shared" si="69"/>
        <v>105_NY_19</v>
      </c>
      <c r="I2194">
        <f>IF(B2194=2012,IF(D2194="00",K2194,VLOOKUP(H2194,district_latlong_lookup!$A$1:$F$439,5,FALSE)),0)</f>
        <v>0</v>
      </c>
      <c r="J2194">
        <f>IF(B2194=2012,IF(D2194="00",L2194,VLOOKUP(H2194,district_latlong_lookup!$A$1:$F$439,6,FALSE)),0)</f>
        <v>0</v>
      </c>
      <c r="K2194">
        <f>VLOOKUP(E2194&amp;"*",state_latlong_lookup!$A$1:$D$56,3,FALSE)</f>
        <v>42.149700000000003</v>
      </c>
      <c r="L2194">
        <f>VLOOKUP(E2194&amp;"*",state_latlong_lookup!$A$1:$D$56,4,FALSE)</f>
        <v>-74.938400000000001</v>
      </c>
      <c r="M2194">
        <v>200</v>
      </c>
      <c r="N2194" t="str">
        <f t="shared" si="68"/>
        <v>Republican</v>
      </c>
      <c r="O2194" t="s">
        <v>800</v>
      </c>
      <c r="P2194">
        <v>0.309</v>
      </c>
      <c r="Q2194">
        <v>1535000</v>
      </c>
      <c r="R2194" t="s">
        <v>1289</v>
      </c>
    </row>
    <row r="2195" spans="1:18">
      <c r="A2195">
        <v>105</v>
      </c>
      <c r="B2195">
        <f>VLOOKUP(A2195,year_congress_lookup!$A$1:$B$10,2)</f>
        <v>1998</v>
      </c>
      <c r="C2195">
        <v>14015</v>
      </c>
      <c r="D2195" s="1" t="s">
        <v>1807</v>
      </c>
      <c r="E2195" t="s">
        <v>9</v>
      </c>
      <c r="F2195" t="str">
        <f>VLOOKUP(E2195&amp;"*",state_latlong_lookup!$A$1:$D$56,2,FALSE)</f>
        <v>NY</v>
      </c>
      <c r="G2195" t="str">
        <f>VLOOKUP(E2195&amp;"*",state_latlong_lookup!$A$1:$D$56,1,FALSE)</f>
        <v>NEW YORK</v>
      </c>
      <c r="H2195" t="str">
        <f t="shared" si="69"/>
        <v>105_NY_20</v>
      </c>
      <c r="I2195">
        <f>IF(B2195=2012,IF(D2195="00",K2195,VLOOKUP(H2195,district_latlong_lookup!$A$1:$F$439,5,FALSE)),0)</f>
        <v>0</v>
      </c>
      <c r="J2195">
        <f>IF(B2195=2012,IF(D2195="00",L2195,VLOOKUP(H2195,district_latlong_lookup!$A$1:$F$439,6,FALSE)),0)</f>
        <v>0</v>
      </c>
      <c r="K2195">
        <f>VLOOKUP(E2195&amp;"*",state_latlong_lookup!$A$1:$D$56,3,FALSE)</f>
        <v>42.149700000000003</v>
      </c>
      <c r="L2195">
        <f>VLOOKUP(E2195&amp;"*",state_latlong_lookup!$A$1:$D$56,4,FALSE)</f>
        <v>-74.938400000000001</v>
      </c>
      <c r="M2195">
        <v>200</v>
      </c>
      <c r="N2195" t="str">
        <f t="shared" si="68"/>
        <v>Republican</v>
      </c>
      <c r="O2195" t="s">
        <v>632</v>
      </c>
      <c r="P2195">
        <v>9.7000000000000003E-2</v>
      </c>
      <c r="Q2195">
        <v>0</v>
      </c>
      <c r="R2195" t="s">
        <v>1290</v>
      </c>
    </row>
    <row r="2196" spans="1:18">
      <c r="A2196">
        <v>105</v>
      </c>
      <c r="B2196">
        <f>VLOOKUP(A2196,year_congress_lookup!$A$1:$B$10,2)</f>
        <v>1998</v>
      </c>
      <c r="C2196">
        <v>15614</v>
      </c>
      <c r="D2196" s="1" t="s">
        <v>1808</v>
      </c>
      <c r="E2196" t="s">
        <v>9</v>
      </c>
      <c r="F2196" t="str">
        <f>VLOOKUP(E2196&amp;"*",state_latlong_lookup!$A$1:$D$56,2,FALSE)</f>
        <v>NY</v>
      </c>
      <c r="G2196" t="str">
        <f>VLOOKUP(E2196&amp;"*",state_latlong_lookup!$A$1:$D$56,1,FALSE)</f>
        <v>NEW YORK</v>
      </c>
      <c r="H2196" t="str">
        <f t="shared" si="69"/>
        <v>105_NY_21</v>
      </c>
      <c r="I2196">
        <f>IF(B2196=2012,IF(D2196="00",K2196,VLOOKUP(H2196,district_latlong_lookup!$A$1:$F$439,5,FALSE)),0)</f>
        <v>0</v>
      </c>
      <c r="J2196">
        <f>IF(B2196=2012,IF(D2196="00",L2196,VLOOKUP(H2196,district_latlong_lookup!$A$1:$F$439,6,FALSE)),0)</f>
        <v>0</v>
      </c>
      <c r="K2196">
        <f>VLOOKUP(E2196&amp;"*",state_latlong_lookup!$A$1:$D$56,3,FALSE)</f>
        <v>42.149700000000003</v>
      </c>
      <c r="L2196">
        <f>VLOOKUP(E2196&amp;"*",state_latlong_lookup!$A$1:$D$56,4,FALSE)</f>
        <v>-74.938400000000001</v>
      </c>
      <c r="M2196">
        <v>100</v>
      </c>
      <c r="N2196" t="str">
        <f t="shared" si="68"/>
        <v>Democrat</v>
      </c>
      <c r="O2196" t="s">
        <v>633</v>
      </c>
      <c r="P2196">
        <v>-0.36099999999999999</v>
      </c>
      <c r="Q2196">
        <v>1894000</v>
      </c>
      <c r="R2196" t="s">
        <v>1291</v>
      </c>
    </row>
    <row r="2197" spans="1:18">
      <c r="A2197">
        <v>105</v>
      </c>
      <c r="B2197">
        <f>VLOOKUP(A2197,year_congress_lookup!$A$1:$B$10,2)</f>
        <v>1998</v>
      </c>
      <c r="C2197">
        <v>14662</v>
      </c>
      <c r="D2197" s="1" t="s">
        <v>1809</v>
      </c>
      <c r="E2197" t="s">
        <v>9</v>
      </c>
      <c r="F2197" t="str">
        <f>VLOOKUP(E2197&amp;"*",state_latlong_lookup!$A$1:$D$56,2,FALSE)</f>
        <v>NY</v>
      </c>
      <c r="G2197" t="str">
        <f>VLOOKUP(E2197&amp;"*",state_latlong_lookup!$A$1:$D$56,1,FALSE)</f>
        <v>NEW YORK</v>
      </c>
      <c r="H2197" t="str">
        <f t="shared" si="69"/>
        <v>105_NY_22</v>
      </c>
      <c r="I2197">
        <f>IF(B2197=2012,IF(D2197="00",K2197,VLOOKUP(H2197,district_latlong_lookup!$A$1:$F$439,5,FALSE)),0)</f>
        <v>0</v>
      </c>
      <c r="J2197">
        <f>IF(B2197=2012,IF(D2197="00",L2197,VLOOKUP(H2197,district_latlong_lookup!$A$1:$F$439,6,FALSE)),0)</f>
        <v>0</v>
      </c>
      <c r="K2197">
        <f>VLOOKUP(E2197&amp;"*",state_latlong_lookup!$A$1:$D$56,3,FALSE)</f>
        <v>42.149700000000003</v>
      </c>
      <c r="L2197">
        <f>VLOOKUP(E2197&amp;"*",state_latlong_lookup!$A$1:$D$56,4,FALSE)</f>
        <v>-74.938400000000001</v>
      </c>
      <c r="M2197">
        <v>200</v>
      </c>
      <c r="N2197" t="str">
        <f t="shared" si="68"/>
        <v>Republican</v>
      </c>
      <c r="O2197" t="s">
        <v>634</v>
      </c>
      <c r="P2197">
        <v>0.55200000000000005</v>
      </c>
      <c r="Q2197">
        <v>852000</v>
      </c>
      <c r="R2197" t="s">
        <v>1292</v>
      </c>
    </row>
    <row r="2198" spans="1:18">
      <c r="A2198">
        <v>105</v>
      </c>
      <c r="B2198">
        <f>VLOOKUP(A2198,year_congress_lookup!$A$1:$B$10,2)</f>
        <v>1998</v>
      </c>
      <c r="C2198">
        <v>15007</v>
      </c>
      <c r="D2198" s="1" t="s">
        <v>1810</v>
      </c>
      <c r="E2198" t="s">
        <v>9</v>
      </c>
      <c r="F2198" t="str">
        <f>VLOOKUP(E2198&amp;"*",state_latlong_lookup!$A$1:$D$56,2,FALSE)</f>
        <v>NY</v>
      </c>
      <c r="G2198" t="str">
        <f>VLOOKUP(E2198&amp;"*",state_latlong_lookup!$A$1:$D$56,1,FALSE)</f>
        <v>NEW YORK</v>
      </c>
      <c r="H2198" t="str">
        <f t="shared" si="69"/>
        <v>105_NY_23</v>
      </c>
      <c r="I2198">
        <f>IF(B2198=2012,IF(D2198="00",K2198,VLOOKUP(H2198,district_latlong_lookup!$A$1:$F$439,5,FALSE)),0)</f>
        <v>0</v>
      </c>
      <c r="J2198">
        <f>IF(B2198=2012,IF(D2198="00",L2198,VLOOKUP(H2198,district_latlong_lookup!$A$1:$F$439,6,FALSE)),0)</f>
        <v>0</v>
      </c>
      <c r="K2198">
        <f>VLOOKUP(E2198&amp;"*",state_latlong_lookup!$A$1:$D$56,3,FALSE)</f>
        <v>42.149700000000003</v>
      </c>
      <c r="L2198">
        <f>VLOOKUP(E2198&amp;"*",state_latlong_lookup!$A$1:$D$56,4,FALSE)</f>
        <v>-74.938400000000001</v>
      </c>
      <c r="M2198">
        <v>200</v>
      </c>
      <c r="N2198" t="str">
        <f t="shared" si="68"/>
        <v>Republican</v>
      </c>
      <c r="O2198" t="s">
        <v>635</v>
      </c>
      <c r="P2198">
        <v>0.16300000000000001</v>
      </c>
      <c r="Q2198">
        <v>730000</v>
      </c>
      <c r="R2198" t="s">
        <v>1293</v>
      </c>
    </row>
    <row r="2199" spans="1:18">
      <c r="A2199">
        <v>105</v>
      </c>
      <c r="B2199">
        <f>VLOOKUP(A2199,year_congress_lookup!$A$1:$B$10,2)</f>
        <v>1998</v>
      </c>
      <c r="C2199">
        <v>39316</v>
      </c>
      <c r="D2199" s="1" t="s">
        <v>1811</v>
      </c>
      <c r="E2199" t="s">
        <v>9</v>
      </c>
      <c r="F2199" t="str">
        <f>VLOOKUP(E2199&amp;"*",state_latlong_lookup!$A$1:$D$56,2,FALSE)</f>
        <v>NY</v>
      </c>
      <c r="G2199" t="str">
        <f>VLOOKUP(E2199&amp;"*",state_latlong_lookup!$A$1:$D$56,1,FALSE)</f>
        <v>NEW YORK</v>
      </c>
      <c r="H2199" t="str">
        <f t="shared" si="69"/>
        <v>105_NY_24</v>
      </c>
      <c r="I2199">
        <f>IF(B2199=2012,IF(D2199="00",K2199,VLOOKUP(H2199,district_latlong_lookup!$A$1:$F$439,5,FALSE)),0)</f>
        <v>0</v>
      </c>
      <c r="J2199">
        <f>IF(B2199=2012,IF(D2199="00",L2199,VLOOKUP(H2199,district_latlong_lookup!$A$1:$F$439,6,FALSE)),0)</f>
        <v>0</v>
      </c>
      <c r="K2199">
        <f>VLOOKUP(E2199&amp;"*",state_latlong_lookup!$A$1:$D$56,3,FALSE)</f>
        <v>42.149700000000003</v>
      </c>
      <c r="L2199">
        <f>VLOOKUP(E2199&amp;"*",state_latlong_lookup!$A$1:$D$56,4,FALSE)</f>
        <v>-74.938400000000001</v>
      </c>
      <c r="M2199">
        <v>200</v>
      </c>
      <c r="N2199" t="str">
        <f t="shared" si="68"/>
        <v>Republican</v>
      </c>
      <c r="O2199" t="s">
        <v>636</v>
      </c>
      <c r="P2199">
        <v>0.33600000000000002</v>
      </c>
      <c r="Q2199">
        <v>3629000</v>
      </c>
      <c r="R2199" t="s">
        <v>1294</v>
      </c>
    </row>
    <row r="2200" spans="1:18">
      <c r="A2200">
        <v>105</v>
      </c>
      <c r="B2200">
        <f>VLOOKUP(A2200,year_congress_lookup!$A$1:$B$10,2)</f>
        <v>1998</v>
      </c>
      <c r="C2200">
        <v>15630</v>
      </c>
      <c r="D2200" s="1" t="s">
        <v>1812</v>
      </c>
      <c r="E2200" t="s">
        <v>9</v>
      </c>
      <c r="F2200" t="str">
        <f>VLOOKUP(E2200&amp;"*",state_latlong_lookup!$A$1:$D$56,2,FALSE)</f>
        <v>NY</v>
      </c>
      <c r="G2200" t="str">
        <f>VLOOKUP(E2200&amp;"*",state_latlong_lookup!$A$1:$D$56,1,FALSE)</f>
        <v>NEW YORK</v>
      </c>
      <c r="H2200" t="str">
        <f t="shared" si="69"/>
        <v>105_NY_25</v>
      </c>
      <c r="I2200">
        <f>IF(B2200=2012,IF(D2200="00",K2200,VLOOKUP(H2200,district_latlong_lookup!$A$1:$F$439,5,FALSE)),0)</f>
        <v>0</v>
      </c>
      <c r="J2200">
        <f>IF(B2200=2012,IF(D2200="00",L2200,VLOOKUP(H2200,district_latlong_lookup!$A$1:$F$439,6,FALSE)),0)</f>
        <v>0</v>
      </c>
      <c r="K2200">
        <f>VLOOKUP(E2200&amp;"*",state_latlong_lookup!$A$1:$D$56,3,FALSE)</f>
        <v>42.149700000000003</v>
      </c>
      <c r="L2200">
        <f>VLOOKUP(E2200&amp;"*",state_latlong_lookup!$A$1:$D$56,4,FALSE)</f>
        <v>-74.938400000000001</v>
      </c>
      <c r="M2200">
        <v>200</v>
      </c>
      <c r="N2200" t="str">
        <f t="shared" si="68"/>
        <v>Republican</v>
      </c>
      <c r="O2200" t="s">
        <v>161</v>
      </c>
      <c r="P2200">
        <v>0.26700000000000002</v>
      </c>
      <c r="Q2200">
        <v>0</v>
      </c>
      <c r="R2200" t="s">
        <v>1295</v>
      </c>
    </row>
    <row r="2201" spans="1:18">
      <c r="A2201">
        <v>105</v>
      </c>
      <c r="B2201">
        <f>VLOOKUP(A2201,year_congress_lookup!$A$1:$B$10,2)</f>
        <v>1998</v>
      </c>
      <c r="C2201">
        <v>29380</v>
      </c>
      <c r="D2201" s="1" t="s">
        <v>1813</v>
      </c>
      <c r="E2201" t="s">
        <v>9</v>
      </c>
      <c r="F2201" t="str">
        <f>VLOOKUP(E2201&amp;"*",state_latlong_lookup!$A$1:$D$56,2,FALSE)</f>
        <v>NY</v>
      </c>
      <c r="G2201" t="str">
        <f>VLOOKUP(E2201&amp;"*",state_latlong_lookup!$A$1:$D$56,1,FALSE)</f>
        <v>NEW YORK</v>
      </c>
      <c r="H2201" t="str">
        <f t="shared" si="69"/>
        <v>105_NY_26</v>
      </c>
      <c r="I2201">
        <f>IF(B2201=2012,IF(D2201="00",K2201,VLOOKUP(H2201,district_latlong_lookup!$A$1:$F$439,5,FALSE)),0)</f>
        <v>0</v>
      </c>
      <c r="J2201">
        <f>IF(B2201=2012,IF(D2201="00",L2201,VLOOKUP(H2201,district_latlong_lookup!$A$1:$F$439,6,FALSE)),0)</f>
        <v>0</v>
      </c>
      <c r="K2201">
        <f>VLOOKUP(E2201&amp;"*",state_latlong_lookup!$A$1:$D$56,3,FALSE)</f>
        <v>42.149700000000003</v>
      </c>
      <c r="L2201">
        <f>VLOOKUP(E2201&amp;"*",state_latlong_lookup!$A$1:$D$56,4,FALSE)</f>
        <v>-74.938400000000001</v>
      </c>
      <c r="M2201">
        <v>100</v>
      </c>
      <c r="N2201" t="str">
        <f t="shared" si="68"/>
        <v>Democrat</v>
      </c>
      <c r="O2201" t="s">
        <v>637</v>
      </c>
      <c r="P2201">
        <v>-0.56699999999999995</v>
      </c>
      <c r="Q2201">
        <v>1976000</v>
      </c>
      <c r="R2201" t="s">
        <v>1296</v>
      </c>
    </row>
    <row r="2202" spans="1:18">
      <c r="A2202">
        <v>105</v>
      </c>
      <c r="B2202">
        <f>VLOOKUP(A2202,year_congress_lookup!$A$1:$B$10,2)</f>
        <v>1998</v>
      </c>
      <c r="C2202">
        <v>15618</v>
      </c>
      <c r="D2202" s="1" t="s">
        <v>1814</v>
      </c>
      <c r="E2202" t="s">
        <v>9</v>
      </c>
      <c r="F2202" t="str">
        <f>VLOOKUP(E2202&amp;"*",state_latlong_lookup!$A$1:$D$56,2,FALSE)</f>
        <v>NY</v>
      </c>
      <c r="G2202" t="str">
        <f>VLOOKUP(E2202&amp;"*",state_latlong_lookup!$A$1:$D$56,1,FALSE)</f>
        <v>NEW YORK</v>
      </c>
      <c r="H2202" t="str">
        <f t="shared" si="69"/>
        <v>105_NY_27</v>
      </c>
      <c r="I2202">
        <f>IF(B2202=2012,IF(D2202="00",K2202,VLOOKUP(H2202,district_latlong_lookup!$A$1:$F$439,5,FALSE)),0)</f>
        <v>0</v>
      </c>
      <c r="J2202">
        <f>IF(B2202=2012,IF(D2202="00",L2202,VLOOKUP(H2202,district_latlong_lookup!$A$1:$F$439,6,FALSE)),0)</f>
        <v>0</v>
      </c>
      <c r="K2202">
        <f>VLOOKUP(E2202&amp;"*",state_latlong_lookup!$A$1:$D$56,3,FALSE)</f>
        <v>42.149700000000003</v>
      </c>
      <c r="L2202">
        <f>VLOOKUP(E2202&amp;"*",state_latlong_lookup!$A$1:$D$56,4,FALSE)</f>
        <v>-74.938400000000001</v>
      </c>
      <c r="M2202">
        <v>200</v>
      </c>
      <c r="N2202" t="str">
        <f t="shared" si="68"/>
        <v>Republican</v>
      </c>
      <c r="O2202" t="s">
        <v>638</v>
      </c>
      <c r="P2202">
        <v>0.58899999999999997</v>
      </c>
      <c r="Q2202">
        <v>2011000</v>
      </c>
      <c r="R2202" t="s">
        <v>1297</v>
      </c>
    </row>
    <row r="2203" spans="1:18">
      <c r="A2203">
        <v>105</v>
      </c>
      <c r="B2203">
        <f>VLOOKUP(A2203,year_congress_lookup!$A$1:$B$10,2)</f>
        <v>1998</v>
      </c>
      <c r="C2203">
        <v>15444</v>
      </c>
      <c r="D2203" s="1" t="s">
        <v>1815</v>
      </c>
      <c r="E2203" t="s">
        <v>9</v>
      </c>
      <c r="F2203" t="str">
        <f>VLOOKUP(E2203&amp;"*",state_latlong_lookup!$A$1:$D$56,2,FALSE)</f>
        <v>NY</v>
      </c>
      <c r="G2203" t="str">
        <f>VLOOKUP(E2203&amp;"*",state_latlong_lookup!$A$1:$D$56,1,FALSE)</f>
        <v>NEW YORK</v>
      </c>
      <c r="H2203" t="str">
        <f t="shared" si="69"/>
        <v>105_NY_28</v>
      </c>
      <c r="I2203">
        <f>IF(B2203=2012,IF(D2203="00",K2203,VLOOKUP(H2203,district_latlong_lookup!$A$1:$F$439,5,FALSE)),0)</f>
        <v>0</v>
      </c>
      <c r="J2203">
        <f>IF(B2203=2012,IF(D2203="00",L2203,VLOOKUP(H2203,district_latlong_lookup!$A$1:$F$439,6,FALSE)),0)</f>
        <v>0</v>
      </c>
      <c r="K2203">
        <f>VLOOKUP(E2203&amp;"*",state_latlong_lookup!$A$1:$D$56,3,FALSE)</f>
        <v>42.149700000000003</v>
      </c>
      <c r="L2203">
        <f>VLOOKUP(E2203&amp;"*",state_latlong_lookup!$A$1:$D$56,4,FALSE)</f>
        <v>-74.938400000000001</v>
      </c>
      <c r="M2203">
        <v>100</v>
      </c>
      <c r="N2203" t="str">
        <f t="shared" si="68"/>
        <v>Democrat</v>
      </c>
      <c r="O2203" t="s">
        <v>639</v>
      </c>
      <c r="P2203">
        <v>-0.44500000000000001</v>
      </c>
      <c r="Q2203">
        <v>2737000</v>
      </c>
      <c r="R2203" t="s">
        <v>1298</v>
      </c>
    </row>
    <row r="2204" spans="1:18">
      <c r="A2204">
        <v>105</v>
      </c>
      <c r="B2204">
        <f>VLOOKUP(A2204,year_congress_lookup!$A$1:$B$10,2)</f>
        <v>1998</v>
      </c>
      <c r="C2204">
        <v>14248</v>
      </c>
      <c r="D2204" s="1" t="s">
        <v>1816</v>
      </c>
      <c r="E2204" t="s">
        <v>9</v>
      </c>
      <c r="F2204" t="str">
        <f>VLOOKUP(E2204&amp;"*",state_latlong_lookup!$A$1:$D$56,2,FALSE)</f>
        <v>NY</v>
      </c>
      <c r="G2204" t="str">
        <f>VLOOKUP(E2204&amp;"*",state_latlong_lookup!$A$1:$D$56,1,FALSE)</f>
        <v>NEW YORK</v>
      </c>
      <c r="H2204" t="str">
        <f t="shared" si="69"/>
        <v>105_NY_29</v>
      </c>
      <c r="I2204">
        <f>IF(B2204=2012,IF(D2204="00",K2204,VLOOKUP(H2204,district_latlong_lookup!$A$1:$F$439,5,FALSE)),0)</f>
        <v>0</v>
      </c>
      <c r="J2204">
        <f>IF(B2204=2012,IF(D2204="00",L2204,VLOOKUP(H2204,district_latlong_lookup!$A$1:$F$439,6,FALSE)),0)</f>
        <v>0</v>
      </c>
      <c r="K2204">
        <f>VLOOKUP(E2204&amp;"*",state_latlong_lookup!$A$1:$D$56,3,FALSE)</f>
        <v>42.149700000000003</v>
      </c>
      <c r="L2204">
        <f>VLOOKUP(E2204&amp;"*",state_latlong_lookup!$A$1:$D$56,4,FALSE)</f>
        <v>-74.938400000000001</v>
      </c>
      <c r="M2204">
        <v>100</v>
      </c>
      <c r="N2204" t="str">
        <f t="shared" si="68"/>
        <v>Democrat</v>
      </c>
      <c r="O2204" t="s">
        <v>640</v>
      </c>
      <c r="P2204">
        <v>-0.39900000000000002</v>
      </c>
      <c r="Q2204">
        <v>1534000</v>
      </c>
      <c r="R2204" t="s">
        <v>1299</v>
      </c>
    </row>
    <row r="2205" spans="1:18">
      <c r="A2205">
        <v>105</v>
      </c>
      <c r="B2205">
        <f>VLOOKUP(A2205,year_congress_lookup!$A$1:$B$10,2)</f>
        <v>1998</v>
      </c>
      <c r="C2205">
        <v>29381</v>
      </c>
      <c r="D2205" s="1" t="s">
        <v>1817</v>
      </c>
      <c r="E2205" t="s">
        <v>9</v>
      </c>
      <c r="F2205" t="str">
        <f>VLOOKUP(E2205&amp;"*",state_latlong_lookup!$A$1:$D$56,2,FALSE)</f>
        <v>NY</v>
      </c>
      <c r="G2205" t="str">
        <f>VLOOKUP(E2205&amp;"*",state_latlong_lookup!$A$1:$D$56,1,FALSE)</f>
        <v>NEW YORK</v>
      </c>
      <c r="H2205" t="str">
        <f t="shared" si="69"/>
        <v>105_NY_30</v>
      </c>
      <c r="I2205">
        <f>IF(B2205=2012,IF(D2205="00",K2205,VLOOKUP(H2205,district_latlong_lookup!$A$1:$F$439,5,FALSE)),0)</f>
        <v>0</v>
      </c>
      <c r="J2205">
        <f>IF(B2205=2012,IF(D2205="00",L2205,VLOOKUP(H2205,district_latlong_lookup!$A$1:$F$439,6,FALSE)),0)</f>
        <v>0</v>
      </c>
      <c r="K2205">
        <f>VLOOKUP(E2205&amp;"*",state_latlong_lookup!$A$1:$D$56,3,FALSE)</f>
        <v>42.149700000000003</v>
      </c>
      <c r="L2205">
        <f>VLOOKUP(E2205&amp;"*",state_latlong_lookup!$A$1:$D$56,4,FALSE)</f>
        <v>-74.938400000000001</v>
      </c>
      <c r="M2205">
        <v>200</v>
      </c>
      <c r="N2205" t="str">
        <f t="shared" si="68"/>
        <v>Republican</v>
      </c>
      <c r="O2205" t="s">
        <v>641</v>
      </c>
      <c r="P2205">
        <v>0.25600000000000001</v>
      </c>
      <c r="Q2205">
        <v>0</v>
      </c>
      <c r="R2205" t="s">
        <v>1300</v>
      </c>
    </row>
    <row r="2206" spans="1:18">
      <c r="A2206">
        <v>105</v>
      </c>
      <c r="B2206">
        <f>VLOOKUP(A2206,year_congress_lookup!$A$1:$B$10,2)</f>
        <v>1998</v>
      </c>
      <c r="C2206">
        <v>15423</v>
      </c>
      <c r="D2206" s="1" t="s">
        <v>1818</v>
      </c>
      <c r="E2206" t="s">
        <v>9</v>
      </c>
      <c r="F2206" t="str">
        <f>VLOOKUP(E2206&amp;"*",state_latlong_lookup!$A$1:$D$56,2,FALSE)</f>
        <v>NY</v>
      </c>
      <c r="G2206" t="str">
        <f>VLOOKUP(E2206&amp;"*",state_latlong_lookup!$A$1:$D$56,1,FALSE)</f>
        <v>NEW YORK</v>
      </c>
      <c r="H2206" t="str">
        <f t="shared" si="69"/>
        <v>105_NY_31</v>
      </c>
      <c r="I2206">
        <f>IF(B2206=2012,IF(D2206="00",K2206,VLOOKUP(H2206,district_latlong_lookup!$A$1:$F$439,5,FALSE)),0)</f>
        <v>0</v>
      </c>
      <c r="J2206">
        <f>IF(B2206=2012,IF(D2206="00",L2206,VLOOKUP(H2206,district_latlong_lookup!$A$1:$F$439,6,FALSE)),0)</f>
        <v>0</v>
      </c>
      <c r="K2206">
        <f>VLOOKUP(E2206&amp;"*",state_latlong_lookup!$A$1:$D$56,3,FALSE)</f>
        <v>42.149700000000003</v>
      </c>
      <c r="L2206">
        <f>VLOOKUP(E2206&amp;"*",state_latlong_lookup!$A$1:$D$56,4,FALSE)</f>
        <v>-74.938400000000001</v>
      </c>
      <c r="M2206">
        <v>200</v>
      </c>
      <c r="N2206" t="str">
        <f t="shared" si="68"/>
        <v>Republican</v>
      </c>
      <c r="O2206" t="s">
        <v>642</v>
      </c>
      <c r="P2206">
        <v>0.186</v>
      </c>
      <c r="Q2206">
        <v>785000</v>
      </c>
    </row>
    <row r="2207" spans="1:18">
      <c r="A2207">
        <v>105</v>
      </c>
      <c r="B2207">
        <f>VLOOKUP(A2207,year_congress_lookup!$A$1:$B$10,2)</f>
        <v>1998</v>
      </c>
      <c r="C2207">
        <v>29382</v>
      </c>
      <c r="D2207" s="1" t="s">
        <v>1787</v>
      </c>
      <c r="E2207" t="s">
        <v>11</v>
      </c>
      <c r="F2207" t="str">
        <f>VLOOKUP(E2207&amp;"*",state_latlong_lookup!$A$1:$D$56,2,FALSE)</f>
        <v>NC</v>
      </c>
      <c r="G2207" t="str">
        <f>VLOOKUP(E2207&amp;"*",state_latlong_lookup!$A$1:$D$56,1,FALSE)</f>
        <v>NORTH CAROLINA</v>
      </c>
      <c r="H2207" t="str">
        <f t="shared" si="69"/>
        <v>105_NC_01</v>
      </c>
      <c r="I2207">
        <f>IF(B2207=2012,IF(D2207="00",K2207,VLOOKUP(H2207,district_latlong_lookup!$A$1:$F$439,5,FALSE)),0)</f>
        <v>0</v>
      </c>
      <c r="J2207">
        <f>IF(B2207=2012,IF(D2207="00",L2207,VLOOKUP(H2207,district_latlong_lookup!$A$1:$F$439,6,FALSE)),0)</f>
        <v>0</v>
      </c>
      <c r="K2207">
        <f>VLOOKUP(E2207&amp;"*",state_latlong_lookup!$A$1:$D$56,3,FALSE)</f>
        <v>35.641100000000002</v>
      </c>
      <c r="L2207">
        <f>VLOOKUP(E2207&amp;"*",state_latlong_lookup!$A$1:$D$56,4,FALSE)</f>
        <v>-79.843100000000007</v>
      </c>
      <c r="M2207">
        <v>100</v>
      </c>
      <c r="N2207" t="str">
        <f t="shared" si="68"/>
        <v>Democrat</v>
      </c>
      <c r="O2207" t="s">
        <v>32</v>
      </c>
      <c r="P2207">
        <v>-0.45400000000000001</v>
      </c>
      <c r="Q2207">
        <v>675000</v>
      </c>
      <c r="R2207" t="s">
        <v>1301</v>
      </c>
    </row>
    <row r="2208" spans="1:18">
      <c r="A2208">
        <v>105</v>
      </c>
      <c r="B2208">
        <f>VLOOKUP(A2208,year_congress_lookup!$A$1:$B$10,2)</f>
        <v>1998</v>
      </c>
      <c r="C2208">
        <v>29745</v>
      </c>
      <c r="D2208" s="1" t="s">
        <v>1788</v>
      </c>
      <c r="E2208" t="s">
        <v>11</v>
      </c>
      <c r="F2208" t="str">
        <f>VLOOKUP(E2208&amp;"*",state_latlong_lookup!$A$1:$D$56,2,FALSE)</f>
        <v>NC</v>
      </c>
      <c r="G2208" t="str">
        <f>VLOOKUP(E2208&amp;"*",state_latlong_lookup!$A$1:$D$56,1,FALSE)</f>
        <v>NORTH CAROLINA</v>
      </c>
      <c r="H2208" t="str">
        <f t="shared" si="69"/>
        <v>105_NC_02</v>
      </c>
      <c r="I2208">
        <f>IF(B2208=2012,IF(D2208="00",K2208,VLOOKUP(H2208,district_latlong_lookup!$A$1:$F$439,5,FALSE)),0)</f>
        <v>0</v>
      </c>
      <c r="J2208">
        <f>IF(B2208=2012,IF(D2208="00",L2208,VLOOKUP(H2208,district_latlong_lookup!$A$1:$F$439,6,FALSE)),0)</f>
        <v>0</v>
      </c>
      <c r="K2208">
        <f>VLOOKUP(E2208&amp;"*",state_latlong_lookup!$A$1:$D$56,3,FALSE)</f>
        <v>35.641100000000002</v>
      </c>
      <c r="L2208">
        <f>VLOOKUP(E2208&amp;"*",state_latlong_lookup!$A$1:$D$56,4,FALSE)</f>
        <v>-79.843100000000007</v>
      </c>
      <c r="M2208">
        <v>100</v>
      </c>
      <c r="N2208" t="str">
        <f t="shared" si="68"/>
        <v>Democrat</v>
      </c>
      <c r="O2208" t="s">
        <v>863</v>
      </c>
      <c r="P2208">
        <v>-0.27500000000000002</v>
      </c>
      <c r="Q2208">
        <v>1634000</v>
      </c>
      <c r="R2208" t="s">
        <v>1302</v>
      </c>
    </row>
    <row r="2209" spans="1:18">
      <c r="A2209">
        <v>105</v>
      </c>
      <c r="B2209">
        <f>VLOOKUP(A2209,year_congress_lookup!$A$1:$B$10,2)</f>
        <v>1998</v>
      </c>
      <c r="C2209">
        <v>29546</v>
      </c>
      <c r="D2209" s="1" t="s">
        <v>1789</v>
      </c>
      <c r="E2209" t="s">
        <v>11</v>
      </c>
      <c r="F2209" t="str">
        <f>VLOOKUP(E2209&amp;"*",state_latlong_lookup!$A$1:$D$56,2,FALSE)</f>
        <v>NC</v>
      </c>
      <c r="G2209" t="str">
        <f>VLOOKUP(E2209&amp;"*",state_latlong_lookup!$A$1:$D$56,1,FALSE)</f>
        <v>NORTH CAROLINA</v>
      </c>
      <c r="H2209" t="str">
        <f t="shared" si="69"/>
        <v>105_NC_03</v>
      </c>
      <c r="I2209">
        <f>IF(B2209=2012,IF(D2209="00",K2209,VLOOKUP(H2209,district_latlong_lookup!$A$1:$F$439,5,FALSE)),0)</f>
        <v>0</v>
      </c>
      <c r="J2209">
        <f>IF(B2209=2012,IF(D2209="00",L2209,VLOOKUP(H2209,district_latlong_lookup!$A$1:$F$439,6,FALSE)),0)</f>
        <v>0</v>
      </c>
      <c r="K2209">
        <f>VLOOKUP(E2209&amp;"*",state_latlong_lookup!$A$1:$D$56,3,FALSE)</f>
        <v>35.641100000000002</v>
      </c>
      <c r="L2209">
        <f>VLOOKUP(E2209&amp;"*",state_latlong_lookup!$A$1:$D$56,4,FALSE)</f>
        <v>-79.843100000000007</v>
      </c>
      <c r="M2209">
        <v>200</v>
      </c>
      <c r="N2209" t="str">
        <f t="shared" si="68"/>
        <v>Republican</v>
      </c>
      <c r="O2209" t="s">
        <v>85</v>
      </c>
      <c r="P2209">
        <v>0.38900000000000001</v>
      </c>
      <c r="Q2209">
        <v>4130000</v>
      </c>
      <c r="R2209" t="s">
        <v>1303</v>
      </c>
    </row>
    <row r="2210" spans="1:18">
      <c r="A2210">
        <v>105</v>
      </c>
      <c r="B2210">
        <f>VLOOKUP(A2210,year_congress_lookup!$A$1:$B$10,2)</f>
        <v>1998</v>
      </c>
      <c r="C2210">
        <v>15438</v>
      </c>
      <c r="D2210" s="1" t="s">
        <v>1790</v>
      </c>
      <c r="E2210" t="s">
        <v>11</v>
      </c>
      <c r="F2210" t="str">
        <f>VLOOKUP(E2210&amp;"*",state_latlong_lookup!$A$1:$D$56,2,FALSE)</f>
        <v>NC</v>
      </c>
      <c r="G2210" t="str">
        <f>VLOOKUP(E2210&amp;"*",state_latlong_lookup!$A$1:$D$56,1,FALSE)</f>
        <v>NORTH CAROLINA</v>
      </c>
      <c r="H2210" t="str">
        <f t="shared" si="69"/>
        <v>105_NC_04</v>
      </c>
      <c r="I2210">
        <f>IF(B2210=2012,IF(D2210="00",K2210,VLOOKUP(H2210,district_latlong_lookup!$A$1:$F$439,5,FALSE)),0)</f>
        <v>0</v>
      </c>
      <c r="J2210">
        <f>IF(B2210=2012,IF(D2210="00",L2210,VLOOKUP(H2210,district_latlong_lookup!$A$1:$F$439,6,FALSE)),0)</f>
        <v>0</v>
      </c>
      <c r="K2210">
        <f>VLOOKUP(E2210&amp;"*",state_latlong_lookup!$A$1:$D$56,3,FALSE)</f>
        <v>35.641100000000002</v>
      </c>
      <c r="L2210">
        <f>VLOOKUP(E2210&amp;"*",state_latlong_lookup!$A$1:$D$56,4,FALSE)</f>
        <v>-79.843100000000007</v>
      </c>
      <c r="M2210">
        <v>100</v>
      </c>
      <c r="N2210" t="str">
        <f t="shared" si="68"/>
        <v>Democrat</v>
      </c>
      <c r="O2210" t="s">
        <v>645</v>
      </c>
      <c r="P2210">
        <v>-0.28799999999999998</v>
      </c>
      <c r="Q2210">
        <v>0</v>
      </c>
      <c r="R2210" t="s">
        <v>1304</v>
      </c>
    </row>
    <row r="2211" spans="1:18">
      <c r="A2211">
        <v>105</v>
      </c>
      <c r="B2211">
        <f>VLOOKUP(A2211,year_congress_lookup!$A$1:$B$10,2)</f>
        <v>1998</v>
      </c>
      <c r="C2211">
        <v>29548</v>
      </c>
      <c r="D2211" s="1" t="s">
        <v>1791</v>
      </c>
      <c r="E2211" t="s">
        <v>11</v>
      </c>
      <c r="F2211" t="str">
        <f>VLOOKUP(E2211&amp;"*",state_latlong_lookup!$A$1:$D$56,2,FALSE)</f>
        <v>NC</v>
      </c>
      <c r="G2211" t="str">
        <f>VLOOKUP(E2211&amp;"*",state_latlong_lookup!$A$1:$D$56,1,FALSE)</f>
        <v>NORTH CAROLINA</v>
      </c>
      <c r="H2211" t="str">
        <f t="shared" si="69"/>
        <v>105_NC_05</v>
      </c>
      <c r="I2211">
        <f>IF(B2211=2012,IF(D2211="00",K2211,VLOOKUP(H2211,district_latlong_lookup!$A$1:$F$439,5,FALSE)),0)</f>
        <v>0</v>
      </c>
      <c r="J2211">
        <f>IF(B2211=2012,IF(D2211="00",L2211,VLOOKUP(H2211,district_latlong_lookup!$A$1:$F$439,6,FALSE)),0)</f>
        <v>0</v>
      </c>
      <c r="K2211">
        <f>VLOOKUP(E2211&amp;"*",state_latlong_lookup!$A$1:$D$56,3,FALSE)</f>
        <v>35.641100000000002</v>
      </c>
      <c r="L2211">
        <f>VLOOKUP(E2211&amp;"*",state_latlong_lookup!$A$1:$D$56,4,FALSE)</f>
        <v>-79.843100000000007</v>
      </c>
      <c r="M2211">
        <v>200</v>
      </c>
      <c r="N2211" t="str">
        <f t="shared" si="68"/>
        <v>Republican</v>
      </c>
      <c r="O2211" t="s">
        <v>20</v>
      </c>
      <c r="P2211">
        <v>0.499</v>
      </c>
      <c r="Q2211">
        <v>0</v>
      </c>
      <c r="R2211" t="s">
        <v>1305</v>
      </c>
    </row>
    <row r="2212" spans="1:18">
      <c r="A2212">
        <v>105</v>
      </c>
      <c r="B2212">
        <f>VLOOKUP(A2212,year_congress_lookup!$A$1:$B$10,2)</f>
        <v>1998</v>
      </c>
      <c r="C2212">
        <v>15092</v>
      </c>
      <c r="D2212" s="1" t="s">
        <v>1792</v>
      </c>
      <c r="E2212" t="s">
        <v>11</v>
      </c>
      <c r="F2212" t="str">
        <f>VLOOKUP(E2212&amp;"*",state_latlong_lookup!$A$1:$D$56,2,FALSE)</f>
        <v>NC</v>
      </c>
      <c r="G2212" t="str">
        <f>VLOOKUP(E2212&amp;"*",state_latlong_lookup!$A$1:$D$56,1,FALSE)</f>
        <v>NORTH CAROLINA</v>
      </c>
      <c r="H2212" t="str">
        <f t="shared" si="69"/>
        <v>105_NC_06</v>
      </c>
      <c r="I2212">
        <f>IF(B2212=2012,IF(D2212="00",K2212,VLOOKUP(H2212,district_latlong_lookup!$A$1:$F$439,5,FALSE)),0)</f>
        <v>0</v>
      </c>
      <c r="J2212">
        <f>IF(B2212=2012,IF(D2212="00",L2212,VLOOKUP(H2212,district_latlong_lookup!$A$1:$F$439,6,FALSE)),0)</f>
        <v>0</v>
      </c>
      <c r="K2212">
        <f>VLOOKUP(E2212&amp;"*",state_latlong_lookup!$A$1:$D$56,3,FALSE)</f>
        <v>35.641100000000002</v>
      </c>
      <c r="L2212">
        <f>VLOOKUP(E2212&amp;"*",state_latlong_lookup!$A$1:$D$56,4,FALSE)</f>
        <v>-79.843100000000007</v>
      </c>
      <c r="M2212">
        <v>200</v>
      </c>
      <c r="N2212" t="str">
        <f t="shared" si="68"/>
        <v>Republican</v>
      </c>
      <c r="O2212" t="s">
        <v>647</v>
      </c>
      <c r="P2212">
        <v>0.61899999999999999</v>
      </c>
      <c r="Q2212">
        <v>925000</v>
      </c>
      <c r="R2212" t="s">
        <v>1306</v>
      </c>
    </row>
    <row r="2213" spans="1:18">
      <c r="A2213">
        <v>105</v>
      </c>
      <c r="B2213">
        <f>VLOOKUP(A2213,year_congress_lookup!$A$1:$B$10,2)</f>
        <v>1998</v>
      </c>
      <c r="C2213">
        <v>29746</v>
      </c>
      <c r="D2213" s="1" t="s">
        <v>1793</v>
      </c>
      <c r="E2213" t="s">
        <v>11</v>
      </c>
      <c r="F2213" t="str">
        <f>VLOOKUP(E2213&amp;"*",state_latlong_lookup!$A$1:$D$56,2,FALSE)</f>
        <v>NC</v>
      </c>
      <c r="G2213" t="str">
        <f>VLOOKUP(E2213&amp;"*",state_latlong_lookup!$A$1:$D$56,1,FALSE)</f>
        <v>NORTH CAROLINA</v>
      </c>
      <c r="H2213" t="str">
        <f t="shared" si="69"/>
        <v>105_NC_07</v>
      </c>
      <c r="I2213">
        <f>IF(B2213=2012,IF(D2213="00",K2213,VLOOKUP(H2213,district_latlong_lookup!$A$1:$F$439,5,FALSE)),0)</f>
        <v>0</v>
      </c>
      <c r="J2213">
        <f>IF(B2213=2012,IF(D2213="00",L2213,VLOOKUP(H2213,district_latlong_lookup!$A$1:$F$439,6,FALSE)),0)</f>
        <v>0</v>
      </c>
      <c r="K2213">
        <f>VLOOKUP(E2213&amp;"*",state_latlong_lookup!$A$1:$D$56,3,FALSE)</f>
        <v>35.641100000000002</v>
      </c>
      <c r="L2213">
        <f>VLOOKUP(E2213&amp;"*",state_latlong_lookup!$A$1:$D$56,4,FALSE)</f>
        <v>-79.843100000000007</v>
      </c>
      <c r="M2213">
        <v>100</v>
      </c>
      <c r="N2213" t="str">
        <f t="shared" si="68"/>
        <v>Democrat</v>
      </c>
      <c r="O2213" t="s">
        <v>206</v>
      </c>
      <c r="P2213">
        <v>-0.158</v>
      </c>
      <c r="Q2213">
        <v>1232000</v>
      </c>
      <c r="R2213" t="s">
        <v>1307</v>
      </c>
    </row>
    <row r="2214" spans="1:18">
      <c r="A2214">
        <v>105</v>
      </c>
      <c r="B2214">
        <f>VLOOKUP(A2214,year_congress_lookup!$A$1:$B$10,2)</f>
        <v>1998</v>
      </c>
      <c r="C2214">
        <v>14233</v>
      </c>
      <c r="D2214" s="1" t="s">
        <v>1795</v>
      </c>
      <c r="E2214" t="s">
        <v>11</v>
      </c>
      <c r="F2214" t="str">
        <f>VLOOKUP(E2214&amp;"*",state_latlong_lookup!$A$1:$D$56,2,FALSE)</f>
        <v>NC</v>
      </c>
      <c r="G2214" t="str">
        <f>VLOOKUP(E2214&amp;"*",state_latlong_lookup!$A$1:$D$56,1,FALSE)</f>
        <v>NORTH CAROLINA</v>
      </c>
      <c r="H2214" t="str">
        <f t="shared" si="69"/>
        <v>105_NC_08</v>
      </c>
      <c r="I2214">
        <f>IF(B2214=2012,IF(D2214="00",K2214,VLOOKUP(H2214,district_latlong_lookup!$A$1:$F$439,5,FALSE)),0)</f>
        <v>0</v>
      </c>
      <c r="J2214">
        <f>IF(B2214=2012,IF(D2214="00",L2214,VLOOKUP(H2214,district_latlong_lookup!$A$1:$F$439,6,FALSE)),0)</f>
        <v>0</v>
      </c>
      <c r="K2214">
        <f>VLOOKUP(E2214&amp;"*",state_latlong_lookup!$A$1:$D$56,3,FALSE)</f>
        <v>35.641100000000002</v>
      </c>
      <c r="L2214">
        <f>VLOOKUP(E2214&amp;"*",state_latlong_lookup!$A$1:$D$56,4,FALSE)</f>
        <v>-79.843100000000007</v>
      </c>
      <c r="M2214">
        <v>100</v>
      </c>
      <c r="N2214" t="str">
        <f t="shared" si="68"/>
        <v>Democrat</v>
      </c>
      <c r="O2214" t="s">
        <v>649</v>
      </c>
      <c r="P2214">
        <v>-0.36099999999999999</v>
      </c>
      <c r="Q2214">
        <v>1607000</v>
      </c>
      <c r="R2214" t="s">
        <v>1308</v>
      </c>
    </row>
    <row r="2215" spans="1:18">
      <c r="A2215">
        <v>105</v>
      </c>
      <c r="B2215">
        <f>VLOOKUP(A2215,year_congress_lookup!$A$1:$B$10,2)</f>
        <v>1998</v>
      </c>
      <c r="C2215">
        <v>29549</v>
      </c>
      <c r="D2215" s="1" t="s">
        <v>1796</v>
      </c>
      <c r="E2215" t="s">
        <v>11</v>
      </c>
      <c r="F2215" t="str">
        <f>VLOOKUP(E2215&amp;"*",state_latlong_lookup!$A$1:$D$56,2,FALSE)</f>
        <v>NC</v>
      </c>
      <c r="G2215" t="str">
        <f>VLOOKUP(E2215&amp;"*",state_latlong_lookup!$A$1:$D$56,1,FALSE)</f>
        <v>NORTH CAROLINA</v>
      </c>
      <c r="H2215" t="str">
        <f t="shared" si="69"/>
        <v>105_NC_09</v>
      </c>
      <c r="I2215">
        <f>IF(B2215=2012,IF(D2215="00",K2215,VLOOKUP(H2215,district_latlong_lookup!$A$1:$F$439,5,FALSE)),0)</f>
        <v>0</v>
      </c>
      <c r="J2215">
        <f>IF(B2215=2012,IF(D2215="00",L2215,VLOOKUP(H2215,district_latlong_lookup!$A$1:$F$439,6,FALSE)),0)</f>
        <v>0</v>
      </c>
      <c r="K2215">
        <f>VLOOKUP(E2215&amp;"*",state_latlong_lookup!$A$1:$D$56,3,FALSE)</f>
        <v>35.641100000000002</v>
      </c>
      <c r="L2215">
        <f>VLOOKUP(E2215&amp;"*",state_latlong_lookup!$A$1:$D$56,4,FALSE)</f>
        <v>-79.843100000000007</v>
      </c>
      <c r="M2215">
        <v>200</v>
      </c>
      <c r="N2215" t="str">
        <f t="shared" si="68"/>
        <v>Republican</v>
      </c>
      <c r="O2215" t="s">
        <v>803</v>
      </c>
      <c r="P2215">
        <v>0.69</v>
      </c>
      <c r="Q2215">
        <v>771000</v>
      </c>
    </row>
    <row r="2216" spans="1:18">
      <c r="A2216">
        <v>105</v>
      </c>
      <c r="B2216">
        <f>VLOOKUP(A2216,year_congress_lookup!$A$1:$B$10,2)</f>
        <v>1998</v>
      </c>
      <c r="C2216">
        <v>15402</v>
      </c>
      <c r="D2216" s="1" t="s">
        <v>1797</v>
      </c>
      <c r="E2216" t="s">
        <v>11</v>
      </c>
      <c r="F2216" t="str">
        <f>VLOOKUP(E2216&amp;"*",state_latlong_lookup!$A$1:$D$56,2,FALSE)</f>
        <v>NC</v>
      </c>
      <c r="G2216" t="str">
        <f>VLOOKUP(E2216&amp;"*",state_latlong_lookup!$A$1:$D$56,1,FALSE)</f>
        <v>NORTH CAROLINA</v>
      </c>
      <c r="H2216" t="str">
        <f t="shared" si="69"/>
        <v>105_NC_10</v>
      </c>
      <c r="I2216">
        <f>IF(B2216=2012,IF(D2216="00",K2216,VLOOKUP(H2216,district_latlong_lookup!$A$1:$F$439,5,FALSE)),0)</f>
        <v>0</v>
      </c>
      <c r="J2216">
        <f>IF(B2216=2012,IF(D2216="00",L2216,VLOOKUP(H2216,district_latlong_lookup!$A$1:$F$439,6,FALSE)),0)</f>
        <v>0</v>
      </c>
      <c r="K2216">
        <f>VLOOKUP(E2216&amp;"*",state_latlong_lookup!$A$1:$D$56,3,FALSE)</f>
        <v>35.641100000000002</v>
      </c>
      <c r="L2216">
        <f>VLOOKUP(E2216&amp;"*",state_latlong_lookup!$A$1:$D$56,4,FALSE)</f>
        <v>-79.843100000000007</v>
      </c>
      <c r="M2216">
        <v>200</v>
      </c>
      <c r="N2216" t="str">
        <f t="shared" si="68"/>
        <v>Republican</v>
      </c>
      <c r="O2216" t="s">
        <v>651</v>
      </c>
      <c r="P2216">
        <v>0.52100000000000002</v>
      </c>
      <c r="Q2216">
        <v>0</v>
      </c>
      <c r="R2216" t="s">
        <v>1309</v>
      </c>
    </row>
    <row r="2217" spans="1:18">
      <c r="A2217">
        <v>105</v>
      </c>
      <c r="B2217">
        <f>VLOOKUP(A2217,year_congress_lookup!$A$1:$B$10,2)</f>
        <v>1998</v>
      </c>
      <c r="C2217">
        <v>29135</v>
      </c>
      <c r="D2217" s="1" t="s">
        <v>1798</v>
      </c>
      <c r="E2217" t="s">
        <v>11</v>
      </c>
      <c r="F2217" t="str">
        <f>VLOOKUP(E2217&amp;"*",state_latlong_lookup!$A$1:$D$56,2,FALSE)</f>
        <v>NC</v>
      </c>
      <c r="G2217" t="str">
        <f>VLOOKUP(E2217&amp;"*",state_latlong_lookup!$A$1:$D$56,1,FALSE)</f>
        <v>NORTH CAROLINA</v>
      </c>
      <c r="H2217" t="str">
        <f t="shared" si="69"/>
        <v>105_NC_11</v>
      </c>
      <c r="I2217">
        <f>IF(B2217=2012,IF(D2217="00",K2217,VLOOKUP(H2217,district_latlong_lookup!$A$1:$F$439,5,FALSE)),0)</f>
        <v>0</v>
      </c>
      <c r="J2217">
        <f>IF(B2217=2012,IF(D2217="00",L2217,VLOOKUP(H2217,district_latlong_lookup!$A$1:$F$439,6,FALSE)),0)</f>
        <v>0</v>
      </c>
      <c r="K2217">
        <f>VLOOKUP(E2217&amp;"*",state_latlong_lookup!$A$1:$D$56,3,FALSE)</f>
        <v>35.641100000000002</v>
      </c>
      <c r="L2217">
        <f>VLOOKUP(E2217&amp;"*",state_latlong_lookup!$A$1:$D$56,4,FALSE)</f>
        <v>-79.843100000000007</v>
      </c>
      <c r="M2217">
        <v>200</v>
      </c>
      <c r="N2217" t="str">
        <f t="shared" si="68"/>
        <v>Republican</v>
      </c>
      <c r="O2217" t="s">
        <v>652</v>
      </c>
      <c r="P2217">
        <v>0.56100000000000005</v>
      </c>
      <c r="Q2217">
        <v>975000</v>
      </c>
      <c r="R2217" t="s">
        <v>1310</v>
      </c>
    </row>
    <row r="2218" spans="1:18">
      <c r="A2218">
        <v>105</v>
      </c>
      <c r="B2218">
        <f>VLOOKUP(A2218,year_congress_lookup!$A$1:$B$10,2)</f>
        <v>1998</v>
      </c>
      <c r="C2218">
        <v>29383</v>
      </c>
      <c r="D2218" s="1" t="s">
        <v>1799</v>
      </c>
      <c r="E2218" t="s">
        <v>11</v>
      </c>
      <c r="F2218" t="str">
        <f>VLOOKUP(E2218&amp;"*",state_latlong_lookup!$A$1:$D$56,2,FALSE)</f>
        <v>NC</v>
      </c>
      <c r="G2218" t="str">
        <f>VLOOKUP(E2218&amp;"*",state_latlong_lookup!$A$1:$D$56,1,FALSE)</f>
        <v>NORTH CAROLINA</v>
      </c>
      <c r="H2218" t="str">
        <f t="shared" si="69"/>
        <v>105_NC_12</v>
      </c>
      <c r="I2218">
        <f>IF(B2218=2012,IF(D2218="00",K2218,VLOOKUP(H2218,district_latlong_lookup!$A$1:$F$439,5,FALSE)),0)</f>
        <v>0</v>
      </c>
      <c r="J2218">
        <f>IF(B2218=2012,IF(D2218="00",L2218,VLOOKUP(H2218,district_latlong_lookup!$A$1:$F$439,6,FALSE)),0)</f>
        <v>0</v>
      </c>
      <c r="K2218">
        <f>VLOOKUP(E2218&amp;"*",state_latlong_lookup!$A$1:$D$56,3,FALSE)</f>
        <v>35.641100000000002</v>
      </c>
      <c r="L2218">
        <f>VLOOKUP(E2218&amp;"*",state_latlong_lookup!$A$1:$D$56,4,FALSE)</f>
        <v>-79.843100000000007</v>
      </c>
      <c r="M2218">
        <v>100</v>
      </c>
      <c r="N2218" t="str">
        <f t="shared" si="68"/>
        <v>Democrat</v>
      </c>
      <c r="O2218" t="s">
        <v>653</v>
      </c>
      <c r="P2218">
        <v>-0.56499999999999995</v>
      </c>
      <c r="Q2218">
        <v>2342000</v>
      </c>
    </row>
    <row r="2219" spans="1:18">
      <c r="A2219">
        <v>105</v>
      </c>
      <c r="B2219">
        <f>VLOOKUP(A2219,year_congress_lookup!$A$1:$B$10,2)</f>
        <v>1998</v>
      </c>
      <c r="C2219">
        <v>29384</v>
      </c>
      <c r="D2219" s="1" t="s">
        <v>1787</v>
      </c>
      <c r="E2219" t="s">
        <v>128</v>
      </c>
      <c r="F2219" t="str">
        <f>VLOOKUP(E2219&amp;"*",state_latlong_lookup!$A$1:$D$56,2,FALSE)</f>
        <v>ND</v>
      </c>
      <c r="G2219" t="str">
        <f>VLOOKUP(E2219&amp;"*",state_latlong_lookup!$A$1:$D$56,1,FALSE)</f>
        <v>NORTH DAKOTA</v>
      </c>
      <c r="H2219" t="str">
        <f t="shared" si="69"/>
        <v>105_ND_01</v>
      </c>
      <c r="I2219">
        <f>IF(B2219=2012,IF(D2219="00",K2219,VLOOKUP(H2219,district_latlong_lookup!$A$1:$F$439,5,FALSE)),0)</f>
        <v>0</v>
      </c>
      <c r="J2219">
        <f>IF(B2219=2012,IF(D2219="00",L2219,VLOOKUP(H2219,district_latlong_lookup!$A$1:$F$439,6,FALSE)),0)</f>
        <v>0</v>
      </c>
      <c r="K2219">
        <f>VLOOKUP(E2219&amp;"*",state_latlong_lookup!$A$1:$D$56,3,FALSE)</f>
        <v>47.536200000000001</v>
      </c>
      <c r="L2219">
        <f>VLOOKUP(E2219&amp;"*",state_latlong_lookup!$A$1:$D$56,4,FALSE)</f>
        <v>-99.793000000000006</v>
      </c>
      <c r="M2219">
        <v>100</v>
      </c>
      <c r="N2219" t="str">
        <f t="shared" si="68"/>
        <v>Democrat</v>
      </c>
      <c r="O2219" t="s">
        <v>106</v>
      </c>
      <c r="P2219">
        <v>-0.26300000000000001</v>
      </c>
      <c r="Q2219">
        <v>16000</v>
      </c>
    </row>
    <row r="2220" spans="1:18">
      <c r="A2220">
        <v>105</v>
      </c>
      <c r="B2220">
        <f>VLOOKUP(A2220,year_congress_lookup!$A$1:$B$10,2)</f>
        <v>1998</v>
      </c>
      <c r="C2220">
        <v>29550</v>
      </c>
      <c r="D2220" s="1" t="s">
        <v>1787</v>
      </c>
      <c r="E2220" t="s">
        <v>40</v>
      </c>
      <c r="F2220" t="str">
        <f>VLOOKUP(E2220&amp;"*",state_latlong_lookup!$A$1:$D$56,2,FALSE)</f>
        <v>OH</v>
      </c>
      <c r="G2220" t="str">
        <f>VLOOKUP(E2220&amp;"*",state_latlong_lookup!$A$1:$D$56,1,FALSE)</f>
        <v>OHIO</v>
      </c>
      <c r="H2220" t="str">
        <f t="shared" si="69"/>
        <v>105_OH_01</v>
      </c>
      <c r="I2220">
        <f>IF(B2220=2012,IF(D2220="00",K2220,VLOOKUP(H2220,district_latlong_lookup!$A$1:$F$439,5,FALSE)),0)</f>
        <v>0</v>
      </c>
      <c r="J2220">
        <f>IF(B2220=2012,IF(D2220="00",L2220,VLOOKUP(H2220,district_latlong_lookup!$A$1:$F$439,6,FALSE)),0)</f>
        <v>0</v>
      </c>
      <c r="K2220">
        <f>VLOOKUP(E2220&amp;"*",state_latlong_lookup!$A$1:$D$56,3,FALSE)</f>
        <v>40.373600000000003</v>
      </c>
      <c r="L2220">
        <f>VLOOKUP(E2220&amp;"*",state_latlong_lookup!$A$1:$D$56,4,FALSE)</f>
        <v>-82.775499999999994</v>
      </c>
      <c r="M2220">
        <v>200</v>
      </c>
      <c r="N2220" t="str">
        <f t="shared" si="68"/>
        <v>Republican</v>
      </c>
      <c r="O2220" t="s">
        <v>804</v>
      </c>
      <c r="P2220">
        <v>0.77100000000000002</v>
      </c>
      <c r="Q2220">
        <v>3376000</v>
      </c>
      <c r="R2220" t="s">
        <v>1311</v>
      </c>
    </row>
    <row r="2221" spans="1:18">
      <c r="A2221">
        <v>105</v>
      </c>
      <c r="B2221">
        <f>VLOOKUP(A2221,year_congress_lookup!$A$1:$B$10,2)</f>
        <v>1998</v>
      </c>
      <c r="C2221">
        <v>29386</v>
      </c>
      <c r="D2221" s="1" t="s">
        <v>1788</v>
      </c>
      <c r="E2221" t="s">
        <v>40</v>
      </c>
      <c r="F2221" t="str">
        <f>VLOOKUP(E2221&amp;"*",state_latlong_lookup!$A$1:$D$56,2,FALSE)</f>
        <v>OH</v>
      </c>
      <c r="G2221" t="str">
        <f>VLOOKUP(E2221&amp;"*",state_latlong_lookup!$A$1:$D$56,1,FALSE)</f>
        <v>OHIO</v>
      </c>
      <c r="H2221" t="str">
        <f t="shared" si="69"/>
        <v>105_OH_02</v>
      </c>
      <c r="I2221">
        <f>IF(B2221=2012,IF(D2221="00",K2221,VLOOKUP(H2221,district_latlong_lookup!$A$1:$F$439,5,FALSE)),0)</f>
        <v>0</v>
      </c>
      <c r="J2221">
        <f>IF(B2221=2012,IF(D2221="00",L2221,VLOOKUP(H2221,district_latlong_lookup!$A$1:$F$439,6,FALSE)),0)</f>
        <v>0</v>
      </c>
      <c r="K2221">
        <f>VLOOKUP(E2221&amp;"*",state_latlong_lookup!$A$1:$D$56,3,FALSE)</f>
        <v>40.373600000000003</v>
      </c>
      <c r="L2221">
        <f>VLOOKUP(E2221&amp;"*",state_latlong_lookup!$A$1:$D$56,4,FALSE)</f>
        <v>-82.775499999999994</v>
      </c>
      <c r="M2221">
        <v>200</v>
      </c>
      <c r="N2221" t="str">
        <f t="shared" si="68"/>
        <v>Republican</v>
      </c>
      <c r="O2221" t="s">
        <v>401</v>
      </c>
      <c r="P2221">
        <v>0.45200000000000001</v>
      </c>
      <c r="Q2221">
        <v>0</v>
      </c>
    </row>
    <row r="2222" spans="1:18">
      <c r="A2222">
        <v>105</v>
      </c>
      <c r="B2222">
        <f>VLOOKUP(A2222,year_congress_lookup!$A$1:$B$10,2)</f>
        <v>1998</v>
      </c>
      <c r="C2222">
        <v>14632</v>
      </c>
      <c r="D2222" s="1" t="s">
        <v>1789</v>
      </c>
      <c r="E2222" t="s">
        <v>40</v>
      </c>
      <c r="F2222" t="str">
        <f>VLOOKUP(E2222&amp;"*",state_latlong_lookup!$A$1:$D$56,2,FALSE)</f>
        <v>OH</v>
      </c>
      <c r="G2222" t="str">
        <f>VLOOKUP(E2222&amp;"*",state_latlong_lookup!$A$1:$D$56,1,FALSE)</f>
        <v>OHIO</v>
      </c>
      <c r="H2222" t="str">
        <f t="shared" si="69"/>
        <v>105_OH_03</v>
      </c>
      <c r="I2222">
        <f>IF(B2222=2012,IF(D2222="00",K2222,VLOOKUP(H2222,district_latlong_lookup!$A$1:$F$439,5,FALSE)),0)</f>
        <v>0</v>
      </c>
      <c r="J2222">
        <f>IF(B2222=2012,IF(D2222="00",L2222,VLOOKUP(H2222,district_latlong_lookup!$A$1:$F$439,6,FALSE)),0)</f>
        <v>0</v>
      </c>
      <c r="K2222">
        <f>VLOOKUP(E2222&amp;"*",state_latlong_lookup!$A$1:$D$56,3,FALSE)</f>
        <v>40.373600000000003</v>
      </c>
      <c r="L2222">
        <f>VLOOKUP(E2222&amp;"*",state_latlong_lookup!$A$1:$D$56,4,FALSE)</f>
        <v>-82.775499999999994</v>
      </c>
      <c r="M2222">
        <v>100</v>
      </c>
      <c r="N2222" t="str">
        <f t="shared" si="68"/>
        <v>Democrat</v>
      </c>
      <c r="O2222" t="s">
        <v>655</v>
      </c>
      <c r="P2222">
        <v>-0.26200000000000001</v>
      </c>
      <c r="Q2222">
        <v>1092000</v>
      </c>
      <c r="R2222" t="s">
        <v>1312</v>
      </c>
    </row>
    <row r="2223" spans="1:18">
      <c r="A2223">
        <v>105</v>
      </c>
      <c r="B2223">
        <f>VLOOKUP(A2223,year_congress_lookup!$A$1:$B$10,2)</f>
        <v>1998</v>
      </c>
      <c r="C2223">
        <v>14875</v>
      </c>
      <c r="D2223" s="1" t="s">
        <v>1790</v>
      </c>
      <c r="E2223" t="s">
        <v>40</v>
      </c>
      <c r="F2223" t="str">
        <f>VLOOKUP(E2223&amp;"*",state_latlong_lookup!$A$1:$D$56,2,FALSE)</f>
        <v>OH</v>
      </c>
      <c r="G2223" t="str">
        <f>VLOOKUP(E2223&amp;"*",state_latlong_lookup!$A$1:$D$56,1,FALSE)</f>
        <v>OHIO</v>
      </c>
      <c r="H2223" t="str">
        <f t="shared" si="69"/>
        <v>105_OH_04</v>
      </c>
      <c r="I2223">
        <f>IF(B2223=2012,IF(D2223="00",K2223,VLOOKUP(H2223,district_latlong_lookup!$A$1:$F$439,5,FALSE)),0)</f>
        <v>0</v>
      </c>
      <c r="J2223">
        <f>IF(B2223=2012,IF(D2223="00",L2223,VLOOKUP(H2223,district_latlong_lookup!$A$1:$F$439,6,FALSE)),0)</f>
        <v>0</v>
      </c>
      <c r="K2223">
        <f>VLOOKUP(E2223&amp;"*",state_latlong_lookup!$A$1:$D$56,3,FALSE)</f>
        <v>40.373600000000003</v>
      </c>
      <c r="L2223">
        <f>VLOOKUP(E2223&amp;"*",state_latlong_lookup!$A$1:$D$56,4,FALSE)</f>
        <v>-82.775499999999994</v>
      </c>
      <c r="M2223">
        <v>200</v>
      </c>
      <c r="N2223" t="str">
        <f t="shared" si="68"/>
        <v>Republican</v>
      </c>
      <c r="O2223" t="s">
        <v>656</v>
      </c>
      <c r="P2223">
        <v>0.435</v>
      </c>
      <c r="Q2223">
        <v>1811000</v>
      </c>
      <c r="R2223" t="s">
        <v>1313</v>
      </c>
    </row>
    <row r="2224" spans="1:18">
      <c r="A2224">
        <v>105</v>
      </c>
      <c r="B2224">
        <f>VLOOKUP(A2224,year_congress_lookup!$A$1:$B$10,2)</f>
        <v>1998</v>
      </c>
      <c r="C2224">
        <v>15604</v>
      </c>
      <c r="D2224" s="1" t="s">
        <v>1791</v>
      </c>
      <c r="E2224" t="s">
        <v>40</v>
      </c>
      <c r="F2224" t="str">
        <f>VLOOKUP(E2224&amp;"*",state_latlong_lookup!$A$1:$D$56,2,FALSE)</f>
        <v>OH</v>
      </c>
      <c r="G2224" t="str">
        <f>VLOOKUP(E2224&amp;"*",state_latlong_lookup!$A$1:$D$56,1,FALSE)</f>
        <v>OHIO</v>
      </c>
      <c r="H2224" t="str">
        <f t="shared" si="69"/>
        <v>105_OH_05</v>
      </c>
      <c r="I2224">
        <f>IF(B2224=2012,IF(D2224="00",K2224,VLOOKUP(H2224,district_latlong_lookup!$A$1:$F$439,5,FALSE)),0)</f>
        <v>0</v>
      </c>
      <c r="J2224">
        <f>IF(B2224=2012,IF(D2224="00",L2224,VLOOKUP(H2224,district_latlong_lookup!$A$1:$F$439,6,FALSE)),0)</f>
        <v>0</v>
      </c>
      <c r="K2224">
        <f>VLOOKUP(E2224&amp;"*",state_latlong_lookup!$A$1:$D$56,3,FALSE)</f>
        <v>40.373600000000003</v>
      </c>
      <c r="L2224">
        <f>VLOOKUP(E2224&amp;"*",state_latlong_lookup!$A$1:$D$56,4,FALSE)</f>
        <v>-82.775499999999994</v>
      </c>
      <c r="M2224">
        <v>200</v>
      </c>
      <c r="N2224" t="str">
        <f t="shared" si="68"/>
        <v>Republican</v>
      </c>
      <c r="O2224" t="s">
        <v>657</v>
      </c>
      <c r="P2224">
        <v>0.29799999999999999</v>
      </c>
      <c r="Q2224">
        <v>1208000</v>
      </c>
      <c r="R2224" t="s">
        <v>1314</v>
      </c>
    </row>
    <row r="2225" spans="1:18">
      <c r="A2225">
        <v>105</v>
      </c>
      <c r="B2225">
        <f>VLOOKUP(A2225,year_congress_lookup!$A$1:$B$10,2)</f>
        <v>1998</v>
      </c>
      <c r="C2225">
        <v>29747</v>
      </c>
      <c r="D2225" s="1" t="s">
        <v>1792</v>
      </c>
      <c r="E2225" t="s">
        <v>40</v>
      </c>
      <c r="F2225" t="str">
        <f>VLOOKUP(E2225&amp;"*",state_latlong_lookup!$A$1:$D$56,2,FALSE)</f>
        <v>OH</v>
      </c>
      <c r="G2225" t="str">
        <f>VLOOKUP(E2225&amp;"*",state_latlong_lookup!$A$1:$D$56,1,FALSE)</f>
        <v>OHIO</v>
      </c>
      <c r="H2225" t="str">
        <f t="shared" si="69"/>
        <v>105_OH_06</v>
      </c>
      <c r="I2225">
        <f>IF(B2225=2012,IF(D2225="00",K2225,VLOOKUP(H2225,district_latlong_lookup!$A$1:$F$439,5,FALSE)),0)</f>
        <v>0</v>
      </c>
      <c r="J2225">
        <f>IF(B2225=2012,IF(D2225="00",L2225,VLOOKUP(H2225,district_latlong_lookup!$A$1:$F$439,6,FALSE)),0)</f>
        <v>0</v>
      </c>
      <c r="K2225">
        <f>VLOOKUP(E2225&amp;"*",state_latlong_lookup!$A$1:$D$56,3,FALSE)</f>
        <v>40.373600000000003</v>
      </c>
      <c r="L2225">
        <f>VLOOKUP(E2225&amp;"*",state_latlong_lookup!$A$1:$D$56,4,FALSE)</f>
        <v>-82.775499999999994</v>
      </c>
      <c r="M2225">
        <v>100</v>
      </c>
      <c r="N2225" t="str">
        <f t="shared" si="68"/>
        <v>Democrat</v>
      </c>
      <c r="O2225" t="s">
        <v>658</v>
      </c>
      <c r="P2225">
        <v>-0.35499999999999998</v>
      </c>
      <c r="Q2225">
        <v>1264000</v>
      </c>
      <c r="R2225" t="s">
        <v>1315</v>
      </c>
    </row>
    <row r="2226" spans="1:18">
      <c r="A2226">
        <v>105</v>
      </c>
      <c r="B2226">
        <f>VLOOKUP(A2226,year_congress_lookup!$A$1:$B$10,2)</f>
        <v>1998</v>
      </c>
      <c r="C2226">
        <v>29136</v>
      </c>
      <c r="D2226" s="1" t="s">
        <v>1793</v>
      </c>
      <c r="E2226" t="s">
        <v>40</v>
      </c>
      <c r="F2226" t="str">
        <f>VLOOKUP(E2226&amp;"*",state_latlong_lookup!$A$1:$D$56,2,FALSE)</f>
        <v>OH</v>
      </c>
      <c r="G2226" t="str">
        <f>VLOOKUP(E2226&amp;"*",state_latlong_lookup!$A$1:$D$56,1,FALSE)</f>
        <v>OHIO</v>
      </c>
      <c r="H2226" t="str">
        <f t="shared" si="69"/>
        <v>105_OH_07</v>
      </c>
      <c r="I2226">
        <f>IF(B2226=2012,IF(D2226="00",K2226,VLOOKUP(H2226,district_latlong_lookup!$A$1:$F$439,5,FALSE)),0)</f>
        <v>0</v>
      </c>
      <c r="J2226">
        <f>IF(B2226=2012,IF(D2226="00",L2226,VLOOKUP(H2226,district_latlong_lookup!$A$1:$F$439,6,FALSE)),0)</f>
        <v>0</v>
      </c>
      <c r="K2226">
        <f>VLOOKUP(E2226&amp;"*",state_latlong_lookup!$A$1:$D$56,3,FALSE)</f>
        <v>40.373600000000003</v>
      </c>
      <c r="L2226">
        <f>VLOOKUP(E2226&amp;"*",state_latlong_lookup!$A$1:$D$56,4,FALSE)</f>
        <v>-82.775499999999994</v>
      </c>
      <c r="M2226">
        <v>200</v>
      </c>
      <c r="N2226" t="str">
        <f t="shared" si="68"/>
        <v>Republican</v>
      </c>
      <c r="O2226" t="s">
        <v>659</v>
      </c>
      <c r="P2226">
        <v>0.39700000000000002</v>
      </c>
      <c r="Q2226">
        <v>11913000</v>
      </c>
      <c r="R2226" t="s">
        <v>1316</v>
      </c>
    </row>
    <row r="2227" spans="1:18">
      <c r="A2227">
        <v>105</v>
      </c>
      <c r="B2227">
        <f>VLOOKUP(A2227,year_congress_lookup!$A$1:$B$10,2)</f>
        <v>1998</v>
      </c>
      <c r="C2227">
        <v>29137</v>
      </c>
      <c r="D2227" s="1" t="s">
        <v>1795</v>
      </c>
      <c r="E2227" t="s">
        <v>40</v>
      </c>
      <c r="F2227" t="str">
        <f>VLOOKUP(E2227&amp;"*",state_latlong_lookup!$A$1:$D$56,2,FALSE)</f>
        <v>OH</v>
      </c>
      <c r="G2227" t="str">
        <f>VLOOKUP(E2227&amp;"*",state_latlong_lookup!$A$1:$D$56,1,FALSE)</f>
        <v>OHIO</v>
      </c>
      <c r="H2227" t="str">
        <f t="shared" si="69"/>
        <v>105_OH_08</v>
      </c>
      <c r="I2227">
        <f>IF(B2227=2012,IF(D2227="00",K2227,VLOOKUP(H2227,district_latlong_lookup!$A$1:$F$439,5,FALSE)),0)</f>
        <v>0</v>
      </c>
      <c r="J2227">
        <f>IF(B2227=2012,IF(D2227="00",L2227,VLOOKUP(H2227,district_latlong_lookup!$A$1:$F$439,6,FALSE)),0)</f>
        <v>0</v>
      </c>
      <c r="K2227">
        <f>VLOOKUP(E2227&amp;"*",state_latlong_lookup!$A$1:$D$56,3,FALSE)</f>
        <v>40.373600000000003</v>
      </c>
      <c r="L2227">
        <f>VLOOKUP(E2227&amp;"*",state_latlong_lookup!$A$1:$D$56,4,FALSE)</f>
        <v>-82.775499999999994</v>
      </c>
      <c r="M2227">
        <v>200</v>
      </c>
      <c r="N2227" t="str">
        <f t="shared" si="68"/>
        <v>Republican</v>
      </c>
      <c r="O2227" t="s">
        <v>660</v>
      </c>
      <c r="P2227">
        <v>0.60799999999999998</v>
      </c>
      <c r="Q2227">
        <v>2036000</v>
      </c>
      <c r="R2227" t="s">
        <v>1317</v>
      </c>
    </row>
    <row r="2228" spans="1:18">
      <c r="A2228">
        <v>105</v>
      </c>
      <c r="B2228">
        <f>VLOOKUP(A2228,year_congress_lookup!$A$1:$B$10,2)</f>
        <v>1998</v>
      </c>
      <c r="C2228">
        <v>15029</v>
      </c>
      <c r="D2228" s="1" t="s">
        <v>1796</v>
      </c>
      <c r="E2228" t="s">
        <v>40</v>
      </c>
      <c r="F2228" t="str">
        <f>VLOOKUP(E2228&amp;"*",state_latlong_lookup!$A$1:$D$56,2,FALSE)</f>
        <v>OH</v>
      </c>
      <c r="G2228" t="str">
        <f>VLOOKUP(E2228&amp;"*",state_latlong_lookup!$A$1:$D$56,1,FALSE)</f>
        <v>OHIO</v>
      </c>
      <c r="H2228" t="str">
        <f t="shared" si="69"/>
        <v>105_OH_09</v>
      </c>
      <c r="I2228">
        <f>IF(B2228=2012,IF(D2228="00",K2228,VLOOKUP(H2228,district_latlong_lookup!$A$1:$F$439,5,FALSE)),0)</f>
        <v>0</v>
      </c>
      <c r="J2228">
        <f>IF(B2228=2012,IF(D2228="00",L2228,VLOOKUP(H2228,district_latlong_lookup!$A$1:$F$439,6,FALSE)),0)</f>
        <v>0</v>
      </c>
      <c r="K2228">
        <f>VLOOKUP(E2228&amp;"*",state_latlong_lookup!$A$1:$D$56,3,FALSE)</f>
        <v>40.373600000000003</v>
      </c>
      <c r="L2228">
        <f>VLOOKUP(E2228&amp;"*",state_latlong_lookup!$A$1:$D$56,4,FALSE)</f>
        <v>-82.775499999999994</v>
      </c>
      <c r="M2228">
        <v>100</v>
      </c>
      <c r="N2228" t="str">
        <f t="shared" si="68"/>
        <v>Democrat</v>
      </c>
      <c r="O2228" t="s">
        <v>661</v>
      </c>
      <c r="P2228">
        <v>-0.35099999999999998</v>
      </c>
      <c r="Q2228">
        <v>2524000</v>
      </c>
      <c r="R2228" t="s">
        <v>1318</v>
      </c>
    </row>
    <row r="2229" spans="1:18">
      <c r="A2229">
        <v>105</v>
      </c>
      <c r="B2229">
        <f>VLOOKUP(A2229,year_congress_lookup!$A$1:$B$10,2)</f>
        <v>1998</v>
      </c>
      <c r="C2229">
        <v>29748</v>
      </c>
      <c r="D2229" s="1" t="s">
        <v>1797</v>
      </c>
      <c r="E2229" t="s">
        <v>40</v>
      </c>
      <c r="F2229" t="str">
        <f>VLOOKUP(E2229&amp;"*",state_latlong_lookup!$A$1:$D$56,2,FALSE)</f>
        <v>OH</v>
      </c>
      <c r="G2229" t="str">
        <f>VLOOKUP(E2229&amp;"*",state_latlong_lookup!$A$1:$D$56,1,FALSE)</f>
        <v>OHIO</v>
      </c>
      <c r="H2229" t="str">
        <f t="shared" si="69"/>
        <v>105_OH_10</v>
      </c>
      <c r="I2229">
        <f>IF(B2229=2012,IF(D2229="00",K2229,VLOOKUP(H2229,district_latlong_lookup!$A$1:$F$439,5,FALSE)),0)</f>
        <v>0</v>
      </c>
      <c r="J2229">
        <f>IF(B2229=2012,IF(D2229="00",L2229,VLOOKUP(H2229,district_latlong_lookup!$A$1:$F$439,6,FALSE)),0)</f>
        <v>0</v>
      </c>
      <c r="K2229">
        <f>VLOOKUP(E2229&amp;"*",state_latlong_lookup!$A$1:$D$56,3,FALSE)</f>
        <v>40.373600000000003</v>
      </c>
      <c r="L2229">
        <f>VLOOKUP(E2229&amp;"*",state_latlong_lookup!$A$1:$D$56,4,FALSE)</f>
        <v>-82.775499999999994</v>
      </c>
      <c r="M2229">
        <v>100</v>
      </c>
      <c r="N2229" t="str">
        <f t="shared" si="68"/>
        <v>Democrat</v>
      </c>
      <c r="O2229" t="s">
        <v>864</v>
      </c>
      <c r="P2229">
        <v>-0.44</v>
      </c>
      <c r="Q2229">
        <v>1182000</v>
      </c>
      <c r="R2229" t="s">
        <v>1319</v>
      </c>
    </row>
    <row r="2230" spans="1:18">
      <c r="A2230">
        <v>105</v>
      </c>
      <c r="B2230">
        <f>VLOOKUP(A2230,year_congress_lookup!$A$1:$B$10,2)</f>
        <v>1998</v>
      </c>
      <c r="C2230">
        <v>12030</v>
      </c>
      <c r="D2230" s="1" t="s">
        <v>1798</v>
      </c>
      <c r="E2230" t="s">
        <v>40</v>
      </c>
      <c r="F2230" t="str">
        <f>VLOOKUP(E2230&amp;"*",state_latlong_lookup!$A$1:$D$56,2,FALSE)</f>
        <v>OH</v>
      </c>
      <c r="G2230" t="str">
        <f>VLOOKUP(E2230&amp;"*",state_latlong_lookup!$A$1:$D$56,1,FALSE)</f>
        <v>OHIO</v>
      </c>
      <c r="H2230" t="str">
        <f t="shared" si="69"/>
        <v>105_OH_11</v>
      </c>
      <c r="I2230">
        <f>IF(B2230=2012,IF(D2230="00",K2230,VLOOKUP(H2230,district_latlong_lookup!$A$1:$F$439,5,FALSE)),0)</f>
        <v>0</v>
      </c>
      <c r="J2230">
        <f>IF(B2230=2012,IF(D2230="00",L2230,VLOOKUP(H2230,district_latlong_lookup!$A$1:$F$439,6,FALSE)),0)</f>
        <v>0</v>
      </c>
      <c r="K2230">
        <f>VLOOKUP(E2230&amp;"*",state_latlong_lookup!$A$1:$D$56,3,FALSE)</f>
        <v>40.373600000000003</v>
      </c>
      <c r="L2230">
        <f>VLOOKUP(E2230&amp;"*",state_latlong_lookup!$A$1:$D$56,4,FALSE)</f>
        <v>-82.775499999999994</v>
      </c>
      <c r="M2230">
        <v>100</v>
      </c>
      <c r="N2230" t="str">
        <f t="shared" si="68"/>
        <v>Democrat</v>
      </c>
      <c r="O2230" t="s">
        <v>663</v>
      </c>
      <c r="P2230">
        <v>-0.51900000000000002</v>
      </c>
      <c r="Q2230">
        <v>960000</v>
      </c>
      <c r="R2230" t="s">
        <v>1320</v>
      </c>
    </row>
    <row r="2231" spans="1:18">
      <c r="A2231">
        <v>105</v>
      </c>
      <c r="B2231">
        <f>VLOOKUP(A2231,year_congress_lookup!$A$1:$B$10,2)</f>
        <v>1998</v>
      </c>
      <c r="C2231">
        <v>15030</v>
      </c>
      <c r="D2231" s="1" t="s">
        <v>1799</v>
      </c>
      <c r="E2231" t="s">
        <v>40</v>
      </c>
      <c r="F2231" t="str">
        <f>VLOOKUP(E2231&amp;"*",state_latlong_lookup!$A$1:$D$56,2,FALSE)</f>
        <v>OH</v>
      </c>
      <c r="G2231" t="str">
        <f>VLOOKUP(E2231&amp;"*",state_latlong_lookup!$A$1:$D$56,1,FALSE)</f>
        <v>OHIO</v>
      </c>
      <c r="H2231" t="str">
        <f t="shared" si="69"/>
        <v>105_OH_12</v>
      </c>
      <c r="I2231">
        <f>IF(B2231=2012,IF(D2231="00",K2231,VLOOKUP(H2231,district_latlong_lookup!$A$1:$F$439,5,FALSE)),0)</f>
        <v>0</v>
      </c>
      <c r="J2231">
        <f>IF(B2231=2012,IF(D2231="00",L2231,VLOOKUP(H2231,district_latlong_lookup!$A$1:$F$439,6,FALSE)),0)</f>
        <v>0</v>
      </c>
      <c r="K2231">
        <f>VLOOKUP(E2231&amp;"*",state_latlong_lookup!$A$1:$D$56,3,FALSE)</f>
        <v>40.373600000000003</v>
      </c>
      <c r="L2231">
        <f>VLOOKUP(E2231&amp;"*",state_latlong_lookup!$A$1:$D$56,4,FALSE)</f>
        <v>-82.775499999999994</v>
      </c>
      <c r="M2231">
        <v>200</v>
      </c>
      <c r="N2231" t="str">
        <f t="shared" si="68"/>
        <v>Republican</v>
      </c>
      <c r="O2231" t="s">
        <v>664</v>
      </c>
      <c r="P2231">
        <v>0.38100000000000001</v>
      </c>
      <c r="Q2231">
        <v>2748000</v>
      </c>
    </row>
    <row r="2232" spans="1:18">
      <c r="A2232">
        <v>105</v>
      </c>
      <c r="B2232">
        <f>VLOOKUP(A2232,year_congress_lookup!$A$1:$B$10,2)</f>
        <v>1998</v>
      </c>
      <c r="C2232">
        <v>29389</v>
      </c>
      <c r="D2232" s="1" t="s">
        <v>1800</v>
      </c>
      <c r="E2232" t="s">
        <v>40</v>
      </c>
      <c r="F2232" t="str">
        <f>VLOOKUP(E2232&amp;"*",state_latlong_lookup!$A$1:$D$56,2,FALSE)</f>
        <v>OH</v>
      </c>
      <c r="G2232" t="str">
        <f>VLOOKUP(E2232&amp;"*",state_latlong_lookup!$A$1:$D$56,1,FALSE)</f>
        <v>OHIO</v>
      </c>
      <c r="H2232" t="str">
        <f t="shared" si="69"/>
        <v>105_OH_13</v>
      </c>
      <c r="I2232">
        <f>IF(B2232=2012,IF(D2232="00",K2232,VLOOKUP(H2232,district_latlong_lookup!$A$1:$F$439,5,FALSE)),0)</f>
        <v>0</v>
      </c>
      <c r="J2232">
        <f>IF(B2232=2012,IF(D2232="00",L2232,VLOOKUP(H2232,district_latlong_lookup!$A$1:$F$439,6,FALSE)),0)</f>
        <v>0</v>
      </c>
      <c r="K2232">
        <f>VLOOKUP(E2232&amp;"*",state_latlong_lookup!$A$1:$D$56,3,FALSE)</f>
        <v>40.373600000000003</v>
      </c>
      <c r="L2232">
        <f>VLOOKUP(E2232&amp;"*",state_latlong_lookup!$A$1:$D$56,4,FALSE)</f>
        <v>-82.775499999999994</v>
      </c>
      <c r="M2232">
        <v>100</v>
      </c>
      <c r="N2232" t="str">
        <f t="shared" si="68"/>
        <v>Democrat</v>
      </c>
      <c r="O2232" t="s">
        <v>665</v>
      </c>
      <c r="P2232">
        <v>-0.42</v>
      </c>
      <c r="Q2232">
        <v>713000</v>
      </c>
      <c r="R2232" t="s">
        <v>1321</v>
      </c>
    </row>
    <row r="2233" spans="1:18">
      <c r="A2233">
        <v>105</v>
      </c>
      <c r="B2233">
        <f>VLOOKUP(A2233,year_congress_lookup!$A$1:$B$10,2)</f>
        <v>1998</v>
      </c>
      <c r="C2233">
        <v>15442</v>
      </c>
      <c r="D2233" s="1" t="s">
        <v>1801</v>
      </c>
      <c r="E2233" t="s">
        <v>40</v>
      </c>
      <c r="F2233" t="str">
        <f>VLOOKUP(E2233&amp;"*",state_latlong_lookup!$A$1:$D$56,2,FALSE)</f>
        <v>OH</v>
      </c>
      <c r="G2233" t="str">
        <f>VLOOKUP(E2233&amp;"*",state_latlong_lookup!$A$1:$D$56,1,FALSE)</f>
        <v>OHIO</v>
      </c>
      <c r="H2233" t="str">
        <f t="shared" si="69"/>
        <v>105_OH_14</v>
      </c>
      <c r="I2233">
        <f>IF(B2233=2012,IF(D2233="00",K2233,VLOOKUP(H2233,district_latlong_lookup!$A$1:$F$439,5,FALSE)),0)</f>
        <v>0</v>
      </c>
      <c r="J2233">
        <f>IF(B2233=2012,IF(D2233="00",L2233,VLOOKUP(H2233,district_latlong_lookup!$A$1:$F$439,6,FALSE)),0)</f>
        <v>0</v>
      </c>
      <c r="K2233">
        <f>VLOOKUP(E2233&amp;"*",state_latlong_lookup!$A$1:$D$56,3,FALSE)</f>
        <v>40.373600000000003</v>
      </c>
      <c r="L2233">
        <f>VLOOKUP(E2233&amp;"*",state_latlong_lookup!$A$1:$D$56,4,FALSE)</f>
        <v>-82.775499999999994</v>
      </c>
      <c r="M2233">
        <v>100</v>
      </c>
      <c r="N2233" t="str">
        <f t="shared" si="68"/>
        <v>Democrat</v>
      </c>
      <c r="O2233" t="s">
        <v>119</v>
      </c>
      <c r="P2233">
        <v>-0.38</v>
      </c>
      <c r="Q2233">
        <v>940000</v>
      </c>
      <c r="R2233" t="s">
        <v>1322</v>
      </c>
    </row>
    <row r="2234" spans="1:18">
      <c r="A2234">
        <v>105</v>
      </c>
      <c r="B2234">
        <f>VLOOKUP(A2234,year_congress_lookup!$A$1:$B$10,2)</f>
        <v>1998</v>
      </c>
      <c r="C2234">
        <v>29390</v>
      </c>
      <c r="D2234" s="1" t="s">
        <v>1802</v>
      </c>
      <c r="E2234" t="s">
        <v>40</v>
      </c>
      <c r="F2234" t="str">
        <f>VLOOKUP(E2234&amp;"*",state_latlong_lookup!$A$1:$D$56,2,FALSE)</f>
        <v>OH</v>
      </c>
      <c r="G2234" t="str">
        <f>VLOOKUP(E2234&amp;"*",state_latlong_lookup!$A$1:$D$56,1,FALSE)</f>
        <v>OHIO</v>
      </c>
      <c r="H2234" t="str">
        <f t="shared" si="69"/>
        <v>105_OH_15</v>
      </c>
      <c r="I2234">
        <f>IF(B2234=2012,IF(D2234="00",K2234,VLOOKUP(H2234,district_latlong_lookup!$A$1:$F$439,5,FALSE)),0)</f>
        <v>0</v>
      </c>
      <c r="J2234">
        <f>IF(B2234=2012,IF(D2234="00",L2234,VLOOKUP(H2234,district_latlong_lookup!$A$1:$F$439,6,FALSE)),0)</f>
        <v>0</v>
      </c>
      <c r="K2234">
        <f>VLOOKUP(E2234&amp;"*",state_latlong_lookup!$A$1:$D$56,3,FALSE)</f>
        <v>40.373600000000003</v>
      </c>
      <c r="L2234">
        <f>VLOOKUP(E2234&amp;"*",state_latlong_lookup!$A$1:$D$56,4,FALSE)</f>
        <v>-82.775499999999994</v>
      </c>
      <c r="M2234">
        <v>200</v>
      </c>
      <c r="N2234" t="str">
        <f t="shared" si="68"/>
        <v>Republican</v>
      </c>
      <c r="O2234" t="s">
        <v>666</v>
      </c>
      <c r="P2234">
        <v>0.44900000000000001</v>
      </c>
      <c r="Q2234">
        <v>10641000</v>
      </c>
      <c r="R2234" t="s">
        <v>1323</v>
      </c>
    </row>
    <row r="2235" spans="1:18">
      <c r="A2235">
        <v>105</v>
      </c>
      <c r="B2235">
        <f>VLOOKUP(A2235,year_congress_lookup!$A$1:$B$10,2)</f>
        <v>1998</v>
      </c>
      <c r="C2235">
        <v>14045</v>
      </c>
      <c r="D2235" s="1" t="s">
        <v>1803</v>
      </c>
      <c r="E2235" t="s">
        <v>40</v>
      </c>
      <c r="F2235" t="str">
        <f>VLOOKUP(E2235&amp;"*",state_latlong_lookup!$A$1:$D$56,2,FALSE)</f>
        <v>OH</v>
      </c>
      <c r="G2235" t="str">
        <f>VLOOKUP(E2235&amp;"*",state_latlong_lookup!$A$1:$D$56,1,FALSE)</f>
        <v>OHIO</v>
      </c>
      <c r="H2235" t="str">
        <f t="shared" si="69"/>
        <v>105_OH_16</v>
      </c>
      <c r="I2235">
        <f>IF(B2235=2012,IF(D2235="00",K2235,VLOOKUP(H2235,district_latlong_lookup!$A$1:$F$439,5,FALSE)),0)</f>
        <v>0</v>
      </c>
      <c r="J2235">
        <f>IF(B2235=2012,IF(D2235="00",L2235,VLOOKUP(H2235,district_latlong_lookup!$A$1:$F$439,6,FALSE)),0)</f>
        <v>0</v>
      </c>
      <c r="K2235">
        <f>VLOOKUP(E2235&amp;"*",state_latlong_lookup!$A$1:$D$56,3,FALSE)</f>
        <v>40.373600000000003</v>
      </c>
      <c r="L2235">
        <f>VLOOKUP(E2235&amp;"*",state_latlong_lookup!$A$1:$D$56,4,FALSE)</f>
        <v>-82.775499999999994</v>
      </c>
      <c r="M2235">
        <v>200</v>
      </c>
      <c r="N2235" t="str">
        <f t="shared" si="68"/>
        <v>Republican</v>
      </c>
      <c r="O2235" t="s">
        <v>667</v>
      </c>
      <c r="P2235">
        <v>0.311</v>
      </c>
      <c r="Q2235">
        <v>969000</v>
      </c>
      <c r="R2235" t="s">
        <v>1324</v>
      </c>
    </row>
    <row r="2236" spans="1:18">
      <c r="A2236">
        <v>105</v>
      </c>
      <c r="B2236">
        <f>VLOOKUP(A2236,year_congress_lookup!$A$1:$B$10,2)</f>
        <v>1998</v>
      </c>
      <c r="C2236">
        <v>15121</v>
      </c>
      <c r="D2236" s="1" t="s">
        <v>1804</v>
      </c>
      <c r="E2236" t="s">
        <v>40</v>
      </c>
      <c r="F2236" t="str">
        <f>VLOOKUP(E2236&amp;"*",state_latlong_lookup!$A$1:$D$56,2,FALSE)</f>
        <v>OH</v>
      </c>
      <c r="G2236" t="str">
        <f>VLOOKUP(E2236&amp;"*",state_latlong_lookup!$A$1:$D$56,1,FALSE)</f>
        <v>OHIO</v>
      </c>
      <c r="H2236" t="str">
        <f t="shared" si="69"/>
        <v>105_OH_17</v>
      </c>
      <c r="I2236">
        <f>IF(B2236=2012,IF(D2236="00",K2236,VLOOKUP(H2236,district_latlong_lookup!$A$1:$F$439,5,FALSE)),0)</f>
        <v>0</v>
      </c>
      <c r="J2236">
        <f>IF(B2236=2012,IF(D2236="00",L2236,VLOOKUP(H2236,district_latlong_lookup!$A$1:$F$439,6,FALSE)),0)</f>
        <v>0</v>
      </c>
      <c r="K2236">
        <f>VLOOKUP(E2236&amp;"*",state_latlong_lookup!$A$1:$D$56,3,FALSE)</f>
        <v>40.373600000000003</v>
      </c>
      <c r="L2236">
        <f>VLOOKUP(E2236&amp;"*",state_latlong_lookup!$A$1:$D$56,4,FALSE)</f>
        <v>-82.775499999999994</v>
      </c>
      <c r="M2236">
        <v>100</v>
      </c>
      <c r="N2236" t="str">
        <f t="shared" si="68"/>
        <v>Democrat</v>
      </c>
      <c r="O2236" t="s">
        <v>668</v>
      </c>
      <c r="P2236">
        <v>4.7E-2</v>
      </c>
      <c r="Q2236">
        <v>1824000</v>
      </c>
      <c r="R2236" t="s">
        <v>1325</v>
      </c>
    </row>
    <row r="2237" spans="1:18">
      <c r="A2237">
        <v>105</v>
      </c>
      <c r="B2237">
        <f>VLOOKUP(A2237,year_congress_lookup!$A$1:$B$10,2)</f>
        <v>1998</v>
      </c>
      <c r="C2237">
        <v>29552</v>
      </c>
      <c r="D2237" s="1" t="s">
        <v>1805</v>
      </c>
      <c r="E2237" t="s">
        <v>40</v>
      </c>
      <c r="F2237" t="str">
        <f>VLOOKUP(E2237&amp;"*",state_latlong_lookup!$A$1:$D$56,2,FALSE)</f>
        <v>OH</v>
      </c>
      <c r="G2237" t="str">
        <f>VLOOKUP(E2237&amp;"*",state_latlong_lookup!$A$1:$D$56,1,FALSE)</f>
        <v>OHIO</v>
      </c>
      <c r="H2237" t="str">
        <f t="shared" si="69"/>
        <v>105_OH_18</v>
      </c>
      <c r="I2237">
        <f>IF(B2237=2012,IF(D2237="00",K2237,VLOOKUP(H2237,district_latlong_lookup!$A$1:$F$439,5,FALSE)),0)</f>
        <v>0</v>
      </c>
      <c r="J2237">
        <f>IF(B2237=2012,IF(D2237="00",L2237,VLOOKUP(H2237,district_latlong_lookup!$A$1:$F$439,6,FALSE)),0)</f>
        <v>0</v>
      </c>
      <c r="K2237">
        <f>VLOOKUP(E2237&amp;"*",state_latlong_lookup!$A$1:$D$56,3,FALSE)</f>
        <v>40.373600000000003</v>
      </c>
      <c r="L2237">
        <f>VLOOKUP(E2237&amp;"*",state_latlong_lookup!$A$1:$D$56,4,FALSE)</f>
        <v>-82.775499999999994</v>
      </c>
      <c r="M2237">
        <v>200</v>
      </c>
      <c r="N2237" t="str">
        <f t="shared" si="68"/>
        <v>Republican</v>
      </c>
      <c r="O2237" t="s">
        <v>806</v>
      </c>
      <c r="P2237">
        <v>0.32900000000000001</v>
      </c>
      <c r="Q2237">
        <v>0</v>
      </c>
      <c r="R2237" t="s">
        <v>1326</v>
      </c>
    </row>
    <row r="2238" spans="1:18">
      <c r="A2238">
        <v>105</v>
      </c>
      <c r="B2238">
        <f>VLOOKUP(A2238,year_congress_lookup!$A$1:$B$10,2)</f>
        <v>1998</v>
      </c>
      <c r="C2238">
        <v>29553</v>
      </c>
      <c r="D2238" s="1" t="s">
        <v>1806</v>
      </c>
      <c r="E2238" t="s">
        <v>40</v>
      </c>
      <c r="F2238" t="str">
        <f>VLOOKUP(E2238&amp;"*",state_latlong_lookup!$A$1:$D$56,2,FALSE)</f>
        <v>OH</v>
      </c>
      <c r="G2238" t="str">
        <f>VLOOKUP(E2238&amp;"*",state_latlong_lookup!$A$1:$D$56,1,FALSE)</f>
        <v>OHIO</v>
      </c>
      <c r="H2238" t="str">
        <f t="shared" si="69"/>
        <v>105_OH_19</v>
      </c>
      <c r="I2238">
        <f>IF(B2238=2012,IF(D2238="00",K2238,VLOOKUP(H2238,district_latlong_lookup!$A$1:$F$439,5,FALSE)),0)</f>
        <v>0</v>
      </c>
      <c r="J2238">
        <f>IF(B2238=2012,IF(D2238="00",L2238,VLOOKUP(H2238,district_latlong_lookup!$A$1:$F$439,6,FALSE)),0)</f>
        <v>0</v>
      </c>
      <c r="K2238">
        <f>VLOOKUP(E2238&amp;"*",state_latlong_lookup!$A$1:$D$56,3,FALSE)</f>
        <v>40.373600000000003</v>
      </c>
      <c r="L2238">
        <f>VLOOKUP(E2238&amp;"*",state_latlong_lookup!$A$1:$D$56,4,FALSE)</f>
        <v>-82.775499999999994</v>
      </c>
      <c r="M2238">
        <v>200</v>
      </c>
      <c r="N2238" t="str">
        <f t="shared" si="68"/>
        <v>Republican</v>
      </c>
      <c r="O2238" t="s">
        <v>807</v>
      </c>
      <c r="P2238">
        <v>0.32200000000000001</v>
      </c>
      <c r="Q2238">
        <v>1163000</v>
      </c>
      <c r="R2238" t="s">
        <v>1327</v>
      </c>
    </row>
    <row r="2239" spans="1:18">
      <c r="A2239">
        <v>105</v>
      </c>
      <c r="B2239">
        <f>VLOOKUP(A2239,year_congress_lookup!$A$1:$B$10,2)</f>
        <v>1998</v>
      </c>
      <c r="C2239">
        <v>29554</v>
      </c>
      <c r="D2239" s="1" t="s">
        <v>1787</v>
      </c>
      <c r="E2239" t="s">
        <v>152</v>
      </c>
      <c r="F2239" t="str">
        <f>VLOOKUP(E2239&amp;"*",state_latlong_lookup!$A$1:$D$56,2,FALSE)</f>
        <v>OK</v>
      </c>
      <c r="G2239" t="str">
        <f>VLOOKUP(E2239&amp;"*",state_latlong_lookup!$A$1:$D$56,1,FALSE)</f>
        <v>OKLAHOMA</v>
      </c>
      <c r="H2239" t="str">
        <f t="shared" si="69"/>
        <v>105_OK_01</v>
      </c>
      <c r="I2239">
        <f>IF(B2239=2012,IF(D2239="00",K2239,VLOOKUP(H2239,district_latlong_lookup!$A$1:$F$439,5,FALSE)),0)</f>
        <v>0</v>
      </c>
      <c r="J2239">
        <f>IF(B2239=2012,IF(D2239="00",L2239,VLOOKUP(H2239,district_latlong_lookup!$A$1:$F$439,6,FALSE)),0)</f>
        <v>0</v>
      </c>
      <c r="K2239">
        <f>VLOOKUP(E2239&amp;"*",state_latlong_lookup!$A$1:$D$56,3,FALSE)</f>
        <v>35.537599999999998</v>
      </c>
      <c r="L2239">
        <f>VLOOKUP(E2239&amp;"*",state_latlong_lookup!$A$1:$D$56,4,FALSE)</f>
        <v>-96.924700000000001</v>
      </c>
      <c r="M2239">
        <v>200</v>
      </c>
      <c r="N2239" t="str">
        <f t="shared" si="68"/>
        <v>Republican</v>
      </c>
      <c r="O2239" t="s">
        <v>808</v>
      </c>
      <c r="P2239">
        <v>0.71899999999999997</v>
      </c>
      <c r="Q2239">
        <v>658000</v>
      </c>
      <c r="R2239" t="s">
        <v>1328</v>
      </c>
    </row>
    <row r="2240" spans="1:18">
      <c r="A2240">
        <v>105</v>
      </c>
      <c r="B2240">
        <f>VLOOKUP(A2240,year_congress_lookup!$A$1:$B$10,2)</f>
        <v>1998</v>
      </c>
      <c r="C2240">
        <v>29555</v>
      </c>
      <c r="D2240" s="1" t="s">
        <v>1788</v>
      </c>
      <c r="E2240" t="s">
        <v>152</v>
      </c>
      <c r="F2240" t="str">
        <f>VLOOKUP(E2240&amp;"*",state_latlong_lookup!$A$1:$D$56,2,FALSE)</f>
        <v>OK</v>
      </c>
      <c r="G2240" t="str">
        <f>VLOOKUP(E2240&amp;"*",state_latlong_lookup!$A$1:$D$56,1,FALSE)</f>
        <v>OKLAHOMA</v>
      </c>
      <c r="H2240" t="str">
        <f t="shared" si="69"/>
        <v>105_OK_02</v>
      </c>
      <c r="I2240">
        <f>IF(B2240=2012,IF(D2240="00",K2240,VLOOKUP(H2240,district_latlong_lookup!$A$1:$F$439,5,FALSE)),0)</f>
        <v>0</v>
      </c>
      <c r="J2240">
        <f>IF(B2240=2012,IF(D2240="00",L2240,VLOOKUP(H2240,district_latlong_lookup!$A$1:$F$439,6,FALSE)),0)</f>
        <v>0</v>
      </c>
      <c r="K2240">
        <f>VLOOKUP(E2240&amp;"*",state_latlong_lookup!$A$1:$D$56,3,FALSE)</f>
        <v>35.537599999999998</v>
      </c>
      <c r="L2240">
        <f>VLOOKUP(E2240&amp;"*",state_latlong_lookup!$A$1:$D$56,4,FALSE)</f>
        <v>-96.924700000000001</v>
      </c>
      <c r="M2240">
        <v>200</v>
      </c>
      <c r="N2240" t="str">
        <f t="shared" si="68"/>
        <v>Republican</v>
      </c>
      <c r="O2240" t="s">
        <v>363</v>
      </c>
      <c r="P2240">
        <v>0.84699999999999998</v>
      </c>
      <c r="Q2240">
        <v>1727000</v>
      </c>
      <c r="R2240" t="s">
        <v>1329</v>
      </c>
    </row>
    <row r="2241" spans="1:18">
      <c r="A2241">
        <v>105</v>
      </c>
      <c r="B2241">
        <f>VLOOKUP(A2241,year_congress_lookup!$A$1:$B$10,2)</f>
        <v>1998</v>
      </c>
      <c r="C2241">
        <v>29749</v>
      </c>
      <c r="D2241" s="1" t="s">
        <v>1789</v>
      </c>
      <c r="E2241" t="s">
        <v>152</v>
      </c>
      <c r="F2241" t="str">
        <f>VLOOKUP(E2241&amp;"*",state_latlong_lookup!$A$1:$D$56,2,FALSE)</f>
        <v>OK</v>
      </c>
      <c r="G2241" t="str">
        <f>VLOOKUP(E2241&amp;"*",state_latlong_lookup!$A$1:$D$56,1,FALSE)</f>
        <v>OKLAHOMA</v>
      </c>
      <c r="H2241" t="str">
        <f t="shared" si="69"/>
        <v>105_OK_03</v>
      </c>
      <c r="I2241">
        <f>IF(B2241=2012,IF(D2241="00",K2241,VLOOKUP(H2241,district_latlong_lookup!$A$1:$F$439,5,FALSE)),0)</f>
        <v>0</v>
      </c>
      <c r="J2241">
        <f>IF(B2241=2012,IF(D2241="00",L2241,VLOOKUP(H2241,district_latlong_lookup!$A$1:$F$439,6,FALSE)),0)</f>
        <v>0</v>
      </c>
      <c r="K2241">
        <f>VLOOKUP(E2241&amp;"*",state_latlong_lookup!$A$1:$D$56,3,FALSE)</f>
        <v>35.537599999999998</v>
      </c>
      <c r="L2241">
        <f>VLOOKUP(E2241&amp;"*",state_latlong_lookup!$A$1:$D$56,4,FALSE)</f>
        <v>-96.924700000000001</v>
      </c>
      <c r="M2241">
        <v>200</v>
      </c>
      <c r="N2241" t="str">
        <f t="shared" si="68"/>
        <v>Republican</v>
      </c>
      <c r="O2241" t="s">
        <v>184</v>
      </c>
      <c r="P2241">
        <v>0.443</v>
      </c>
      <c r="Q2241">
        <v>1146000</v>
      </c>
      <c r="R2241" t="s">
        <v>1330</v>
      </c>
    </row>
    <row r="2242" spans="1:18">
      <c r="A2242">
        <v>105</v>
      </c>
      <c r="B2242">
        <f>VLOOKUP(A2242,year_congress_lookup!$A$1:$B$10,2)</f>
        <v>1998</v>
      </c>
      <c r="C2242">
        <v>29556</v>
      </c>
      <c r="D2242" s="1" t="s">
        <v>1790</v>
      </c>
      <c r="E2242" t="s">
        <v>152</v>
      </c>
      <c r="F2242" t="str">
        <f>VLOOKUP(E2242&amp;"*",state_latlong_lookup!$A$1:$D$56,2,FALSE)</f>
        <v>OK</v>
      </c>
      <c r="G2242" t="str">
        <f>VLOOKUP(E2242&amp;"*",state_latlong_lookup!$A$1:$D$56,1,FALSE)</f>
        <v>OKLAHOMA</v>
      </c>
      <c r="H2242" t="str">
        <f t="shared" si="69"/>
        <v>105_OK_04</v>
      </c>
      <c r="I2242">
        <f>IF(B2242=2012,IF(D2242="00",K2242,VLOOKUP(H2242,district_latlong_lookup!$A$1:$F$439,5,FALSE)),0)</f>
        <v>0</v>
      </c>
      <c r="J2242">
        <f>IF(B2242=2012,IF(D2242="00",L2242,VLOOKUP(H2242,district_latlong_lookup!$A$1:$F$439,6,FALSE)),0)</f>
        <v>0</v>
      </c>
      <c r="K2242">
        <f>VLOOKUP(E2242&amp;"*",state_latlong_lookup!$A$1:$D$56,3,FALSE)</f>
        <v>35.537599999999998</v>
      </c>
      <c r="L2242">
        <f>VLOOKUP(E2242&amp;"*",state_latlong_lookup!$A$1:$D$56,4,FALSE)</f>
        <v>-96.924700000000001</v>
      </c>
      <c r="M2242">
        <v>200</v>
      </c>
      <c r="N2242" t="str">
        <f t="shared" ref="N2242:N2305" si="70">IF(M2242=100,"Democrat",IF(M2242=200,"Republican",IF(M2242=328,"Independent")))</f>
        <v>Republican</v>
      </c>
      <c r="O2242" t="s">
        <v>809</v>
      </c>
      <c r="P2242">
        <v>0.505</v>
      </c>
      <c r="Q2242">
        <v>2279000</v>
      </c>
      <c r="R2242" t="s">
        <v>1331</v>
      </c>
    </row>
    <row r="2243" spans="1:18">
      <c r="A2243">
        <v>105</v>
      </c>
      <c r="B2243">
        <f>VLOOKUP(A2243,year_congress_lookup!$A$1:$B$10,2)</f>
        <v>1998</v>
      </c>
      <c r="C2243">
        <v>29392</v>
      </c>
      <c r="D2243" s="1" t="s">
        <v>1791</v>
      </c>
      <c r="E2243" t="s">
        <v>152</v>
      </c>
      <c r="F2243" t="str">
        <f>VLOOKUP(E2243&amp;"*",state_latlong_lookup!$A$1:$D$56,2,FALSE)</f>
        <v>OK</v>
      </c>
      <c r="G2243" t="str">
        <f>VLOOKUP(E2243&amp;"*",state_latlong_lookup!$A$1:$D$56,1,FALSE)</f>
        <v>OKLAHOMA</v>
      </c>
      <c r="H2243" t="str">
        <f t="shared" ref="H2243:H2306" si="71">CONCATENATE(A2243,"_",F2243,"_",D2243)</f>
        <v>105_OK_05</v>
      </c>
      <c r="I2243">
        <f>IF(B2243=2012,IF(D2243="00",K2243,VLOOKUP(H2243,district_latlong_lookup!$A$1:$F$439,5,FALSE)),0)</f>
        <v>0</v>
      </c>
      <c r="J2243">
        <f>IF(B2243=2012,IF(D2243="00",L2243,VLOOKUP(H2243,district_latlong_lookup!$A$1:$F$439,6,FALSE)),0)</f>
        <v>0</v>
      </c>
      <c r="K2243">
        <f>VLOOKUP(E2243&amp;"*",state_latlong_lookup!$A$1:$D$56,3,FALSE)</f>
        <v>35.537599999999998</v>
      </c>
      <c r="L2243">
        <f>VLOOKUP(E2243&amp;"*",state_latlong_lookup!$A$1:$D$56,4,FALSE)</f>
        <v>-96.924700000000001</v>
      </c>
      <c r="M2243">
        <v>200</v>
      </c>
      <c r="N2243" t="str">
        <f t="shared" si="70"/>
        <v>Republican</v>
      </c>
      <c r="O2243" t="s">
        <v>673</v>
      </c>
      <c r="P2243">
        <v>0.56000000000000005</v>
      </c>
      <c r="Q2243">
        <v>664000</v>
      </c>
      <c r="R2243" t="s">
        <v>1332</v>
      </c>
    </row>
    <row r="2244" spans="1:18">
      <c r="A2244">
        <v>105</v>
      </c>
      <c r="B2244">
        <f>VLOOKUP(A2244,year_congress_lookup!$A$1:$B$10,2)</f>
        <v>1998</v>
      </c>
      <c r="C2244">
        <v>29393</v>
      </c>
      <c r="D2244" s="1" t="s">
        <v>1792</v>
      </c>
      <c r="E2244" t="s">
        <v>152</v>
      </c>
      <c r="F2244" t="str">
        <f>VLOOKUP(E2244&amp;"*",state_latlong_lookup!$A$1:$D$56,2,FALSE)</f>
        <v>OK</v>
      </c>
      <c r="G2244" t="str">
        <f>VLOOKUP(E2244&amp;"*",state_latlong_lookup!$A$1:$D$56,1,FALSE)</f>
        <v>OKLAHOMA</v>
      </c>
      <c r="H2244" t="str">
        <f t="shared" si="71"/>
        <v>105_OK_06</v>
      </c>
      <c r="I2244">
        <f>IF(B2244=2012,IF(D2244="00",K2244,VLOOKUP(H2244,district_latlong_lookup!$A$1:$F$439,5,FALSE)),0)</f>
        <v>0</v>
      </c>
      <c r="J2244">
        <f>IF(B2244=2012,IF(D2244="00",L2244,VLOOKUP(H2244,district_latlong_lookup!$A$1:$F$439,6,FALSE)),0)</f>
        <v>0</v>
      </c>
      <c r="K2244">
        <f>VLOOKUP(E2244&amp;"*",state_latlong_lookup!$A$1:$D$56,3,FALSE)</f>
        <v>35.537599999999998</v>
      </c>
      <c r="L2244">
        <f>VLOOKUP(E2244&amp;"*",state_latlong_lookup!$A$1:$D$56,4,FALSE)</f>
        <v>-96.924700000000001</v>
      </c>
      <c r="M2244">
        <v>200</v>
      </c>
      <c r="N2244" t="str">
        <f t="shared" si="70"/>
        <v>Republican</v>
      </c>
      <c r="O2244" t="s">
        <v>175</v>
      </c>
      <c r="P2244">
        <v>0.48199999999999998</v>
      </c>
      <c r="Q2244">
        <v>1200000</v>
      </c>
      <c r="R2244" t="s">
        <v>1333</v>
      </c>
    </row>
    <row r="2245" spans="1:18">
      <c r="A2245">
        <v>105</v>
      </c>
      <c r="B2245">
        <f>VLOOKUP(A2245,year_congress_lookup!$A$1:$B$10,2)</f>
        <v>1998</v>
      </c>
      <c r="C2245">
        <v>29394</v>
      </c>
      <c r="D2245" s="1" t="s">
        <v>1787</v>
      </c>
      <c r="E2245" t="s">
        <v>99</v>
      </c>
      <c r="F2245" t="str">
        <f>VLOOKUP(E2245&amp;"*",state_latlong_lookup!$A$1:$D$56,2,FALSE)</f>
        <v>OR</v>
      </c>
      <c r="G2245" t="str">
        <f>VLOOKUP(E2245&amp;"*",state_latlong_lookup!$A$1:$D$56,1,FALSE)</f>
        <v>OREGON</v>
      </c>
      <c r="H2245" t="str">
        <f t="shared" si="71"/>
        <v>105_OR_01</v>
      </c>
      <c r="I2245">
        <f>IF(B2245=2012,IF(D2245="00",K2245,VLOOKUP(H2245,district_latlong_lookup!$A$1:$F$439,5,FALSE)),0)</f>
        <v>0</v>
      </c>
      <c r="J2245">
        <f>IF(B2245=2012,IF(D2245="00",L2245,VLOOKUP(H2245,district_latlong_lookup!$A$1:$F$439,6,FALSE)),0)</f>
        <v>0</v>
      </c>
      <c r="K2245">
        <f>VLOOKUP(E2245&amp;"*",state_latlong_lookup!$A$1:$D$56,3,FALSE)</f>
        <v>44.5672</v>
      </c>
      <c r="L2245">
        <f>VLOOKUP(E2245&amp;"*",state_latlong_lookup!$A$1:$D$56,4,FALSE)</f>
        <v>-122.12690000000001</v>
      </c>
      <c r="M2245">
        <v>100</v>
      </c>
      <c r="N2245" t="str">
        <f t="shared" si="70"/>
        <v>Democrat</v>
      </c>
      <c r="O2245" t="s">
        <v>675</v>
      </c>
      <c r="P2245">
        <v>-0.45600000000000002</v>
      </c>
      <c r="Q2245">
        <v>1675000</v>
      </c>
      <c r="R2245" t="s">
        <v>1334</v>
      </c>
    </row>
    <row r="2246" spans="1:18">
      <c r="A2246">
        <v>105</v>
      </c>
      <c r="B2246">
        <f>VLOOKUP(A2246,year_congress_lookup!$A$1:$B$10,2)</f>
        <v>1998</v>
      </c>
      <c r="C2246">
        <v>15063</v>
      </c>
      <c r="D2246" s="1" t="s">
        <v>1788</v>
      </c>
      <c r="E2246" t="s">
        <v>99</v>
      </c>
      <c r="F2246" t="str">
        <f>VLOOKUP(E2246&amp;"*",state_latlong_lookup!$A$1:$D$56,2,FALSE)</f>
        <v>OR</v>
      </c>
      <c r="G2246" t="str">
        <f>VLOOKUP(E2246&amp;"*",state_latlong_lookup!$A$1:$D$56,1,FALSE)</f>
        <v>OREGON</v>
      </c>
      <c r="H2246" t="str">
        <f t="shared" si="71"/>
        <v>105_OR_02</v>
      </c>
      <c r="I2246">
        <f>IF(B2246=2012,IF(D2246="00",K2246,VLOOKUP(H2246,district_latlong_lookup!$A$1:$F$439,5,FALSE)),0)</f>
        <v>0</v>
      </c>
      <c r="J2246">
        <f>IF(B2246=2012,IF(D2246="00",L2246,VLOOKUP(H2246,district_latlong_lookup!$A$1:$F$439,6,FALSE)),0)</f>
        <v>0</v>
      </c>
      <c r="K2246">
        <f>VLOOKUP(E2246&amp;"*",state_latlong_lookup!$A$1:$D$56,3,FALSE)</f>
        <v>44.5672</v>
      </c>
      <c r="L2246">
        <f>VLOOKUP(E2246&amp;"*",state_latlong_lookup!$A$1:$D$56,4,FALSE)</f>
        <v>-122.12690000000001</v>
      </c>
      <c r="M2246">
        <v>200</v>
      </c>
      <c r="N2246" t="str">
        <f t="shared" si="70"/>
        <v>Republican</v>
      </c>
      <c r="O2246" t="s">
        <v>275</v>
      </c>
      <c r="P2246">
        <v>0.48699999999999999</v>
      </c>
      <c r="Q2246">
        <v>0</v>
      </c>
      <c r="R2246" t="s">
        <v>1335</v>
      </c>
    </row>
    <row r="2247" spans="1:18">
      <c r="A2247">
        <v>105</v>
      </c>
      <c r="B2247">
        <f>VLOOKUP(A2247,year_congress_lookup!$A$1:$B$10,2)</f>
        <v>1998</v>
      </c>
      <c r="C2247">
        <v>29588</v>
      </c>
      <c r="D2247" s="1" t="s">
        <v>1789</v>
      </c>
      <c r="E2247" t="s">
        <v>99</v>
      </c>
      <c r="F2247" t="str">
        <f>VLOOKUP(E2247&amp;"*",state_latlong_lookup!$A$1:$D$56,2,FALSE)</f>
        <v>OR</v>
      </c>
      <c r="G2247" t="str">
        <f>VLOOKUP(E2247&amp;"*",state_latlong_lookup!$A$1:$D$56,1,FALSE)</f>
        <v>OREGON</v>
      </c>
      <c r="H2247" t="str">
        <f t="shared" si="71"/>
        <v>105_OR_03</v>
      </c>
      <c r="I2247">
        <f>IF(B2247=2012,IF(D2247="00",K2247,VLOOKUP(H2247,district_latlong_lookup!$A$1:$F$439,5,FALSE)),0)</f>
        <v>0</v>
      </c>
      <c r="J2247">
        <f>IF(B2247=2012,IF(D2247="00",L2247,VLOOKUP(H2247,district_latlong_lookup!$A$1:$F$439,6,FALSE)),0)</f>
        <v>0</v>
      </c>
      <c r="K2247">
        <f>VLOOKUP(E2247&amp;"*",state_latlong_lookup!$A$1:$D$56,3,FALSE)</f>
        <v>44.5672</v>
      </c>
      <c r="L2247">
        <f>VLOOKUP(E2247&amp;"*",state_latlong_lookup!$A$1:$D$56,4,FALSE)</f>
        <v>-122.12690000000001</v>
      </c>
      <c r="M2247">
        <v>100</v>
      </c>
      <c r="N2247" t="str">
        <f t="shared" si="70"/>
        <v>Democrat</v>
      </c>
      <c r="O2247" t="s">
        <v>811</v>
      </c>
      <c r="P2247">
        <v>-0.40699999999999997</v>
      </c>
      <c r="Q2247">
        <v>2108000</v>
      </c>
      <c r="R2247" t="s">
        <v>1336</v>
      </c>
    </row>
    <row r="2248" spans="1:18">
      <c r="A2248">
        <v>105</v>
      </c>
      <c r="B2248">
        <f>VLOOKUP(A2248,year_congress_lookup!$A$1:$B$10,2)</f>
        <v>1998</v>
      </c>
      <c r="C2248">
        <v>15410</v>
      </c>
      <c r="D2248" s="1" t="s">
        <v>1790</v>
      </c>
      <c r="E2248" t="s">
        <v>99</v>
      </c>
      <c r="F2248" t="str">
        <f>VLOOKUP(E2248&amp;"*",state_latlong_lookup!$A$1:$D$56,2,FALSE)</f>
        <v>OR</v>
      </c>
      <c r="G2248" t="str">
        <f>VLOOKUP(E2248&amp;"*",state_latlong_lookup!$A$1:$D$56,1,FALSE)</f>
        <v>OREGON</v>
      </c>
      <c r="H2248" t="str">
        <f t="shared" si="71"/>
        <v>105_OR_04</v>
      </c>
      <c r="I2248">
        <f>IF(B2248=2012,IF(D2248="00",K2248,VLOOKUP(H2248,district_latlong_lookup!$A$1:$F$439,5,FALSE)),0)</f>
        <v>0</v>
      </c>
      <c r="J2248">
        <f>IF(B2248=2012,IF(D2248="00",L2248,VLOOKUP(H2248,district_latlong_lookup!$A$1:$F$439,6,FALSE)),0)</f>
        <v>0</v>
      </c>
      <c r="K2248">
        <f>VLOOKUP(E2248&amp;"*",state_latlong_lookup!$A$1:$D$56,3,FALSE)</f>
        <v>44.5672</v>
      </c>
      <c r="L2248">
        <f>VLOOKUP(E2248&amp;"*",state_latlong_lookup!$A$1:$D$56,4,FALSE)</f>
        <v>-122.12690000000001</v>
      </c>
      <c r="M2248">
        <v>100</v>
      </c>
      <c r="N2248" t="str">
        <f t="shared" si="70"/>
        <v>Democrat</v>
      </c>
      <c r="O2248" t="s">
        <v>676</v>
      </c>
      <c r="P2248">
        <v>-0.48099999999999998</v>
      </c>
      <c r="Q2248">
        <v>3402000</v>
      </c>
    </row>
    <row r="2249" spans="1:18">
      <c r="A2249">
        <v>105</v>
      </c>
      <c r="B2249">
        <f>VLOOKUP(A2249,year_congress_lookup!$A$1:$B$10,2)</f>
        <v>1998</v>
      </c>
      <c r="C2249">
        <v>29750</v>
      </c>
      <c r="D2249" s="1" t="s">
        <v>1791</v>
      </c>
      <c r="E2249" t="s">
        <v>99</v>
      </c>
      <c r="F2249" t="str">
        <f>VLOOKUP(E2249&amp;"*",state_latlong_lookup!$A$1:$D$56,2,FALSE)</f>
        <v>OR</v>
      </c>
      <c r="G2249" t="str">
        <f>VLOOKUP(E2249&amp;"*",state_latlong_lookup!$A$1:$D$56,1,FALSE)</f>
        <v>OREGON</v>
      </c>
      <c r="H2249" t="str">
        <f t="shared" si="71"/>
        <v>105_OR_05</v>
      </c>
      <c r="I2249">
        <f>IF(B2249=2012,IF(D2249="00",K2249,VLOOKUP(H2249,district_latlong_lookup!$A$1:$F$439,5,FALSE)),0)</f>
        <v>0</v>
      </c>
      <c r="J2249">
        <f>IF(B2249=2012,IF(D2249="00",L2249,VLOOKUP(H2249,district_latlong_lookup!$A$1:$F$439,6,FALSE)),0)</f>
        <v>0</v>
      </c>
      <c r="K2249">
        <f>VLOOKUP(E2249&amp;"*",state_latlong_lookup!$A$1:$D$56,3,FALSE)</f>
        <v>44.5672</v>
      </c>
      <c r="L2249">
        <f>VLOOKUP(E2249&amp;"*",state_latlong_lookup!$A$1:$D$56,4,FALSE)</f>
        <v>-122.12690000000001</v>
      </c>
      <c r="M2249">
        <v>100</v>
      </c>
      <c r="N2249" t="str">
        <f t="shared" si="70"/>
        <v>Democrat</v>
      </c>
      <c r="O2249" t="s">
        <v>865</v>
      </c>
      <c r="P2249">
        <v>-0.32200000000000001</v>
      </c>
      <c r="Q2249">
        <v>0</v>
      </c>
      <c r="R2249" t="s">
        <v>1337</v>
      </c>
    </row>
    <row r="2250" spans="1:18">
      <c r="A2250">
        <v>105</v>
      </c>
      <c r="B2250">
        <f>VLOOKUP(A2250,year_congress_lookup!$A$1:$B$10,2)</f>
        <v>1998</v>
      </c>
      <c r="C2250">
        <v>14823</v>
      </c>
      <c r="D2250" s="1" t="s">
        <v>1787</v>
      </c>
      <c r="E2250" t="s">
        <v>12</v>
      </c>
      <c r="F2250" t="str">
        <f>VLOOKUP(E2250&amp;"*",state_latlong_lookup!$A$1:$D$56,2,FALSE)</f>
        <v>PA</v>
      </c>
      <c r="G2250" t="str">
        <f>VLOOKUP(E2250&amp;"*",state_latlong_lookup!$A$1:$D$56,1,FALSE)</f>
        <v>PENNSYLVANIA</v>
      </c>
      <c r="H2250" t="str">
        <f t="shared" si="71"/>
        <v>105_PA_01</v>
      </c>
      <c r="I2250">
        <f>IF(B2250=2012,IF(D2250="00",K2250,VLOOKUP(H2250,district_latlong_lookup!$A$1:$F$439,5,FALSE)),0)</f>
        <v>0</v>
      </c>
      <c r="J2250">
        <f>IF(B2250=2012,IF(D2250="00",L2250,VLOOKUP(H2250,district_latlong_lookup!$A$1:$F$439,6,FALSE)),0)</f>
        <v>0</v>
      </c>
      <c r="K2250">
        <f>VLOOKUP(E2250&amp;"*",state_latlong_lookup!$A$1:$D$56,3,FALSE)</f>
        <v>40.577300000000001</v>
      </c>
      <c r="L2250">
        <f>VLOOKUP(E2250&amp;"*",state_latlong_lookup!$A$1:$D$56,4,FALSE)</f>
        <v>-77.263999999999996</v>
      </c>
      <c r="M2250">
        <v>100</v>
      </c>
      <c r="N2250" t="str">
        <f t="shared" si="70"/>
        <v>Democrat</v>
      </c>
      <c r="O2250" t="s">
        <v>678</v>
      </c>
      <c r="P2250">
        <v>-0.56000000000000005</v>
      </c>
      <c r="Q2250">
        <v>0</v>
      </c>
      <c r="R2250" t="s">
        <v>1338</v>
      </c>
    </row>
    <row r="2251" spans="1:18">
      <c r="A2251">
        <v>105</v>
      </c>
      <c r="B2251">
        <f>VLOOKUP(A2251,year_congress_lookup!$A$1:$B$10,2)</f>
        <v>1998</v>
      </c>
      <c r="C2251">
        <v>29777</v>
      </c>
      <c r="D2251" s="1" t="s">
        <v>1787</v>
      </c>
      <c r="E2251" t="s">
        <v>12</v>
      </c>
      <c r="F2251" t="str">
        <f>VLOOKUP(E2251&amp;"*",state_latlong_lookup!$A$1:$D$56,2,FALSE)</f>
        <v>PA</v>
      </c>
      <c r="G2251" t="str">
        <f>VLOOKUP(E2251&amp;"*",state_latlong_lookup!$A$1:$D$56,1,FALSE)</f>
        <v>PENNSYLVANIA</v>
      </c>
      <c r="H2251" t="str">
        <f t="shared" si="71"/>
        <v>105_PA_01</v>
      </c>
      <c r="I2251">
        <f>IF(B2251=2012,IF(D2251="00",K2251,VLOOKUP(H2251,district_latlong_lookup!$A$1:$F$439,5,FALSE)),0)</f>
        <v>0</v>
      </c>
      <c r="J2251">
        <f>IF(B2251=2012,IF(D2251="00",L2251,VLOOKUP(H2251,district_latlong_lookup!$A$1:$F$439,6,FALSE)),0)</f>
        <v>0</v>
      </c>
      <c r="K2251">
        <f>VLOOKUP(E2251&amp;"*",state_latlong_lookup!$A$1:$D$56,3,FALSE)</f>
        <v>40.577300000000001</v>
      </c>
      <c r="L2251">
        <f>VLOOKUP(E2251&amp;"*",state_latlong_lookup!$A$1:$D$56,4,FALSE)</f>
        <v>-77.263999999999996</v>
      </c>
      <c r="M2251">
        <v>100</v>
      </c>
      <c r="N2251" t="str">
        <f t="shared" si="70"/>
        <v>Democrat</v>
      </c>
      <c r="O2251" t="s">
        <v>866</v>
      </c>
      <c r="P2251">
        <v>-0.496</v>
      </c>
      <c r="Q2251">
        <v>1205000</v>
      </c>
      <c r="R2251" t="s">
        <v>1339</v>
      </c>
    </row>
    <row r="2252" spans="1:18">
      <c r="A2252">
        <v>105</v>
      </c>
      <c r="B2252">
        <f>VLOOKUP(A2252,year_congress_lookup!$A$1:$B$10,2)</f>
        <v>1998</v>
      </c>
      <c r="C2252">
        <v>29559</v>
      </c>
      <c r="D2252" s="1" t="s">
        <v>1788</v>
      </c>
      <c r="E2252" t="s">
        <v>12</v>
      </c>
      <c r="F2252" t="str">
        <f>VLOOKUP(E2252&amp;"*",state_latlong_lookup!$A$1:$D$56,2,FALSE)</f>
        <v>PA</v>
      </c>
      <c r="G2252" t="str">
        <f>VLOOKUP(E2252&amp;"*",state_latlong_lookup!$A$1:$D$56,1,FALSE)</f>
        <v>PENNSYLVANIA</v>
      </c>
      <c r="H2252" t="str">
        <f t="shared" si="71"/>
        <v>105_PA_02</v>
      </c>
      <c r="I2252">
        <f>IF(B2252=2012,IF(D2252="00",K2252,VLOOKUP(H2252,district_latlong_lookup!$A$1:$F$439,5,FALSE)),0)</f>
        <v>0</v>
      </c>
      <c r="J2252">
        <f>IF(B2252=2012,IF(D2252="00",L2252,VLOOKUP(H2252,district_latlong_lookup!$A$1:$F$439,6,FALSE)),0)</f>
        <v>0</v>
      </c>
      <c r="K2252">
        <f>VLOOKUP(E2252&amp;"*",state_latlong_lookup!$A$1:$D$56,3,FALSE)</f>
        <v>40.577300000000001</v>
      </c>
      <c r="L2252">
        <f>VLOOKUP(E2252&amp;"*",state_latlong_lookup!$A$1:$D$56,4,FALSE)</f>
        <v>-77.263999999999996</v>
      </c>
      <c r="M2252">
        <v>100</v>
      </c>
      <c r="N2252" t="str">
        <f t="shared" si="70"/>
        <v>Democrat</v>
      </c>
      <c r="O2252" t="s">
        <v>813</v>
      </c>
      <c r="P2252">
        <v>-0.52900000000000003</v>
      </c>
      <c r="Q2252">
        <v>0</v>
      </c>
    </row>
    <row r="2253" spans="1:18">
      <c r="A2253">
        <v>105</v>
      </c>
      <c r="B2253">
        <f>VLOOKUP(A2253,year_congress_lookup!$A$1:$B$10,2)</f>
        <v>1998</v>
      </c>
      <c r="C2253">
        <v>15008</v>
      </c>
      <c r="D2253" s="1" t="s">
        <v>1789</v>
      </c>
      <c r="E2253" t="s">
        <v>12</v>
      </c>
      <c r="F2253" t="str">
        <f>VLOOKUP(E2253&amp;"*",state_latlong_lookup!$A$1:$D$56,2,FALSE)</f>
        <v>PA</v>
      </c>
      <c r="G2253" t="str">
        <f>VLOOKUP(E2253&amp;"*",state_latlong_lookup!$A$1:$D$56,1,FALSE)</f>
        <v>PENNSYLVANIA</v>
      </c>
      <c r="H2253" t="str">
        <f t="shared" si="71"/>
        <v>105_PA_03</v>
      </c>
      <c r="I2253">
        <f>IF(B2253=2012,IF(D2253="00",K2253,VLOOKUP(H2253,district_latlong_lookup!$A$1:$F$439,5,FALSE)),0)</f>
        <v>0</v>
      </c>
      <c r="J2253">
        <f>IF(B2253=2012,IF(D2253="00",L2253,VLOOKUP(H2253,district_latlong_lookup!$A$1:$F$439,6,FALSE)),0)</f>
        <v>0</v>
      </c>
      <c r="K2253">
        <f>VLOOKUP(E2253&amp;"*",state_latlong_lookup!$A$1:$D$56,3,FALSE)</f>
        <v>40.577300000000001</v>
      </c>
      <c r="L2253">
        <f>VLOOKUP(E2253&amp;"*",state_latlong_lookup!$A$1:$D$56,4,FALSE)</f>
        <v>-77.263999999999996</v>
      </c>
      <c r="M2253">
        <v>100</v>
      </c>
      <c r="N2253" t="str">
        <f t="shared" si="70"/>
        <v>Democrat</v>
      </c>
      <c r="O2253" t="s">
        <v>680</v>
      </c>
      <c r="P2253">
        <v>-0.41399999999999998</v>
      </c>
      <c r="Q2253">
        <v>1837000</v>
      </c>
      <c r="R2253" t="s">
        <v>1340</v>
      </c>
    </row>
    <row r="2254" spans="1:18">
      <c r="A2254">
        <v>105</v>
      </c>
      <c r="B2254">
        <f>VLOOKUP(A2254,year_congress_lookup!$A$1:$B$10,2)</f>
        <v>1998</v>
      </c>
      <c r="C2254">
        <v>29395</v>
      </c>
      <c r="D2254" s="1" t="s">
        <v>1790</v>
      </c>
      <c r="E2254" t="s">
        <v>12</v>
      </c>
      <c r="F2254" t="str">
        <f>VLOOKUP(E2254&amp;"*",state_latlong_lookup!$A$1:$D$56,2,FALSE)</f>
        <v>PA</v>
      </c>
      <c r="G2254" t="str">
        <f>VLOOKUP(E2254&amp;"*",state_latlong_lookup!$A$1:$D$56,1,FALSE)</f>
        <v>PENNSYLVANIA</v>
      </c>
      <c r="H2254" t="str">
        <f t="shared" si="71"/>
        <v>105_PA_04</v>
      </c>
      <c r="I2254">
        <f>IF(B2254=2012,IF(D2254="00",K2254,VLOOKUP(H2254,district_latlong_lookup!$A$1:$F$439,5,FALSE)),0)</f>
        <v>0</v>
      </c>
      <c r="J2254">
        <f>IF(B2254=2012,IF(D2254="00",L2254,VLOOKUP(H2254,district_latlong_lookup!$A$1:$F$439,6,FALSE)),0)</f>
        <v>0</v>
      </c>
      <c r="K2254">
        <f>VLOOKUP(E2254&amp;"*",state_latlong_lookup!$A$1:$D$56,3,FALSE)</f>
        <v>40.577300000000001</v>
      </c>
      <c r="L2254">
        <f>VLOOKUP(E2254&amp;"*",state_latlong_lookup!$A$1:$D$56,4,FALSE)</f>
        <v>-77.263999999999996</v>
      </c>
      <c r="M2254">
        <v>100</v>
      </c>
      <c r="N2254" t="str">
        <f t="shared" si="70"/>
        <v>Democrat</v>
      </c>
      <c r="O2254" t="s">
        <v>681</v>
      </c>
      <c r="P2254">
        <v>-0.309</v>
      </c>
      <c r="Q2254">
        <v>212000</v>
      </c>
      <c r="R2254" t="s">
        <v>1341</v>
      </c>
    </row>
    <row r="2255" spans="1:18">
      <c r="A2255">
        <v>105</v>
      </c>
      <c r="B2255">
        <f>VLOOKUP(A2255,year_congress_lookup!$A$1:$B$10,2)</f>
        <v>1998</v>
      </c>
      <c r="C2255">
        <v>29751</v>
      </c>
      <c r="D2255" s="1" t="s">
        <v>1791</v>
      </c>
      <c r="E2255" t="s">
        <v>12</v>
      </c>
      <c r="F2255" t="str">
        <f>VLOOKUP(E2255&amp;"*",state_latlong_lookup!$A$1:$D$56,2,FALSE)</f>
        <v>PA</v>
      </c>
      <c r="G2255" t="str">
        <f>VLOOKUP(E2255&amp;"*",state_latlong_lookup!$A$1:$D$56,1,FALSE)</f>
        <v>PENNSYLVANIA</v>
      </c>
      <c r="H2255" t="str">
        <f t="shared" si="71"/>
        <v>105_PA_05</v>
      </c>
      <c r="I2255">
        <f>IF(B2255=2012,IF(D2255="00",K2255,VLOOKUP(H2255,district_latlong_lookup!$A$1:$F$439,5,FALSE)),0)</f>
        <v>0</v>
      </c>
      <c r="J2255">
        <f>IF(B2255=2012,IF(D2255="00",L2255,VLOOKUP(H2255,district_latlong_lookup!$A$1:$F$439,6,FALSE)),0)</f>
        <v>0</v>
      </c>
      <c r="K2255">
        <f>VLOOKUP(E2255&amp;"*",state_latlong_lookup!$A$1:$D$56,3,FALSE)</f>
        <v>40.577300000000001</v>
      </c>
      <c r="L2255">
        <f>VLOOKUP(E2255&amp;"*",state_latlong_lookup!$A$1:$D$56,4,FALSE)</f>
        <v>-77.263999999999996</v>
      </c>
      <c r="M2255">
        <v>200</v>
      </c>
      <c r="N2255" t="str">
        <f t="shared" si="70"/>
        <v>Republican</v>
      </c>
      <c r="O2255" t="s">
        <v>867</v>
      </c>
      <c r="P2255">
        <v>0.46700000000000003</v>
      </c>
      <c r="Q2255">
        <v>555000</v>
      </c>
      <c r="R2255" t="s">
        <v>1342</v>
      </c>
    </row>
    <row r="2256" spans="1:18">
      <c r="A2256">
        <v>105</v>
      </c>
      <c r="B2256">
        <f>VLOOKUP(A2256,year_congress_lookup!$A$1:$B$10,2)</f>
        <v>1998</v>
      </c>
      <c r="C2256">
        <v>29396</v>
      </c>
      <c r="D2256" s="1" t="s">
        <v>1792</v>
      </c>
      <c r="E2256" t="s">
        <v>12</v>
      </c>
      <c r="F2256" t="str">
        <f>VLOOKUP(E2256&amp;"*",state_latlong_lookup!$A$1:$D$56,2,FALSE)</f>
        <v>PA</v>
      </c>
      <c r="G2256" t="str">
        <f>VLOOKUP(E2256&amp;"*",state_latlong_lookup!$A$1:$D$56,1,FALSE)</f>
        <v>PENNSYLVANIA</v>
      </c>
      <c r="H2256" t="str">
        <f t="shared" si="71"/>
        <v>105_PA_06</v>
      </c>
      <c r="I2256">
        <f>IF(B2256=2012,IF(D2256="00",K2256,VLOOKUP(H2256,district_latlong_lookup!$A$1:$F$439,5,FALSE)),0)</f>
        <v>0</v>
      </c>
      <c r="J2256">
        <f>IF(B2256=2012,IF(D2256="00",L2256,VLOOKUP(H2256,district_latlong_lookup!$A$1:$F$439,6,FALSE)),0)</f>
        <v>0</v>
      </c>
      <c r="K2256">
        <f>VLOOKUP(E2256&amp;"*",state_latlong_lookup!$A$1:$D$56,3,FALSE)</f>
        <v>40.577300000000001</v>
      </c>
      <c r="L2256">
        <f>VLOOKUP(E2256&amp;"*",state_latlong_lookup!$A$1:$D$56,4,FALSE)</f>
        <v>-77.263999999999996</v>
      </c>
      <c r="M2256">
        <v>100</v>
      </c>
      <c r="N2256" t="str">
        <f t="shared" si="70"/>
        <v>Democrat</v>
      </c>
      <c r="O2256" t="s">
        <v>683</v>
      </c>
      <c r="P2256">
        <v>-0.20399999999999999</v>
      </c>
      <c r="Q2256">
        <v>977000</v>
      </c>
      <c r="R2256" t="s">
        <v>1343</v>
      </c>
    </row>
    <row r="2257" spans="1:18">
      <c r="A2257">
        <v>105</v>
      </c>
      <c r="B2257">
        <f>VLOOKUP(A2257,year_congress_lookup!$A$1:$B$10,2)</f>
        <v>1998</v>
      </c>
      <c r="C2257">
        <v>15447</v>
      </c>
      <c r="D2257" s="1" t="s">
        <v>1793</v>
      </c>
      <c r="E2257" t="s">
        <v>12</v>
      </c>
      <c r="F2257" t="str">
        <f>VLOOKUP(E2257&amp;"*",state_latlong_lookup!$A$1:$D$56,2,FALSE)</f>
        <v>PA</v>
      </c>
      <c r="G2257" t="str">
        <f>VLOOKUP(E2257&amp;"*",state_latlong_lookup!$A$1:$D$56,1,FALSE)</f>
        <v>PENNSYLVANIA</v>
      </c>
      <c r="H2257" t="str">
        <f t="shared" si="71"/>
        <v>105_PA_07</v>
      </c>
      <c r="I2257">
        <f>IF(B2257=2012,IF(D2257="00",K2257,VLOOKUP(H2257,district_latlong_lookup!$A$1:$F$439,5,FALSE)),0)</f>
        <v>0</v>
      </c>
      <c r="J2257">
        <f>IF(B2257=2012,IF(D2257="00",L2257,VLOOKUP(H2257,district_latlong_lookup!$A$1:$F$439,6,FALSE)),0)</f>
        <v>0</v>
      </c>
      <c r="K2257">
        <f>VLOOKUP(E2257&amp;"*",state_latlong_lookup!$A$1:$D$56,3,FALSE)</f>
        <v>40.577300000000001</v>
      </c>
      <c r="L2257">
        <f>VLOOKUP(E2257&amp;"*",state_latlong_lookup!$A$1:$D$56,4,FALSE)</f>
        <v>-77.263999999999996</v>
      </c>
      <c r="M2257">
        <v>200</v>
      </c>
      <c r="N2257" t="str">
        <f t="shared" si="70"/>
        <v>Republican</v>
      </c>
      <c r="O2257" t="s">
        <v>684</v>
      </c>
      <c r="P2257">
        <v>0.27700000000000002</v>
      </c>
      <c r="Q2257">
        <v>1115000</v>
      </c>
      <c r="R2257" t="s">
        <v>1344</v>
      </c>
    </row>
    <row r="2258" spans="1:18">
      <c r="A2258">
        <v>105</v>
      </c>
      <c r="B2258">
        <f>VLOOKUP(A2258,year_congress_lookup!$A$1:$B$10,2)</f>
        <v>1998</v>
      </c>
      <c r="C2258">
        <v>29397</v>
      </c>
      <c r="D2258" s="1" t="s">
        <v>1795</v>
      </c>
      <c r="E2258" t="s">
        <v>12</v>
      </c>
      <c r="F2258" t="str">
        <f>VLOOKUP(E2258&amp;"*",state_latlong_lookup!$A$1:$D$56,2,FALSE)</f>
        <v>PA</v>
      </c>
      <c r="G2258" t="str">
        <f>VLOOKUP(E2258&amp;"*",state_latlong_lookup!$A$1:$D$56,1,FALSE)</f>
        <v>PENNSYLVANIA</v>
      </c>
      <c r="H2258" t="str">
        <f t="shared" si="71"/>
        <v>105_PA_08</v>
      </c>
      <c r="I2258">
        <f>IF(B2258=2012,IF(D2258="00",K2258,VLOOKUP(H2258,district_latlong_lookup!$A$1:$F$439,5,FALSE)),0)</f>
        <v>0</v>
      </c>
      <c r="J2258">
        <f>IF(B2258=2012,IF(D2258="00",L2258,VLOOKUP(H2258,district_latlong_lookup!$A$1:$F$439,6,FALSE)),0)</f>
        <v>0</v>
      </c>
      <c r="K2258">
        <f>VLOOKUP(E2258&amp;"*",state_latlong_lookup!$A$1:$D$56,3,FALSE)</f>
        <v>40.577300000000001</v>
      </c>
      <c r="L2258">
        <f>VLOOKUP(E2258&amp;"*",state_latlong_lookup!$A$1:$D$56,4,FALSE)</f>
        <v>-77.263999999999996</v>
      </c>
      <c r="M2258">
        <v>200</v>
      </c>
      <c r="N2258" t="str">
        <f t="shared" si="70"/>
        <v>Republican</v>
      </c>
      <c r="O2258" t="s">
        <v>685</v>
      </c>
      <c r="P2258">
        <v>0.26900000000000002</v>
      </c>
      <c r="Q2258">
        <v>1681000</v>
      </c>
      <c r="R2258" t="s">
        <v>1345</v>
      </c>
    </row>
    <row r="2259" spans="1:18">
      <c r="A2259">
        <v>105</v>
      </c>
      <c r="B2259">
        <f>VLOOKUP(A2259,year_congress_lookup!$A$1:$B$10,2)</f>
        <v>1998</v>
      </c>
      <c r="C2259">
        <v>14052</v>
      </c>
      <c r="D2259" s="1" t="s">
        <v>1796</v>
      </c>
      <c r="E2259" t="s">
        <v>12</v>
      </c>
      <c r="F2259" t="str">
        <f>VLOOKUP(E2259&amp;"*",state_latlong_lookup!$A$1:$D$56,2,FALSE)</f>
        <v>PA</v>
      </c>
      <c r="G2259" t="str">
        <f>VLOOKUP(E2259&amp;"*",state_latlong_lookup!$A$1:$D$56,1,FALSE)</f>
        <v>PENNSYLVANIA</v>
      </c>
      <c r="H2259" t="str">
        <f t="shared" si="71"/>
        <v>105_PA_09</v>
      </c>
      <c r="I2259">
        <f>IF(B2259=2012,IF(D2259="00",K2259,VLOOKUP(H2259,district_latlong_lookup!$A$1:$F$439,5,FALSE)),0)</f>
        <v>0</v>
      </c>
      <c r="J2259">
        <f>IF(B2259=2012,IF(D2259="00",L2259,VLOOKUP(H2259,district_latlong_lookup!$A$1:$F$439,6,FALSE)),0)</f>
        <v>0</v>
      </c>
      <c r="K2259">
        <f>VLOOKUP(E2259&amp;"*",state_latlong_lookup!$A$1:$D$56,3,FALSE)</f>
        <v>40.577300000000001</v>
      </c>
      <c r="L2259">
        <f>VLOOKUP(E2259&amp;"*",state_latlong_lookup!$A$1:$D$56,4,FALSE)</f>
        <v>-77.263999999999996</v>
      </c>
      <c r="M2259">
        <v>200</v>
      </c>
      <c r="N2259" t="str">
        <f t="shared" si="70"/>
        <v>Republican</v>
      </c>
      <c r="O2259" t="s">
        <v>686</v>
      </c>
      <c r="P2259">
        <v>0.41199999999999998</v>
      </c>
      <c r="Q2259">
        <v>451000</v>
      </c>
      <c r="R2259" t="s">
        <v>1346</v>
      </c>
    </row>
    <row r="2260" spans="1:18">
      <c r="A2260">
        <v>105</v>
      </c>
      <c r="B2260">
        <f>VLOOKUP(A2260,year_congress_lookup!$A$1:$B$10,2)</f>
        <v>1998</v>
      </c>
      <c r="C2260">
        <v>10607</v>
      </c>
      <c r="D2260" s="1" t="s">
        <v>1797</v>
      </c>
      <c r="E2260" t="s">
        <v>12</v>
      </c>
      <c r="F2260" t="str">
        <f>VLOOKUP(E2260&amp;"*",state_latlong_lookup!$A$1:$D$56,2,FALSE)</f>
        <v>PA</v>
      </c>
      <c r="G2260" t="str">
        <f>VLOOKUP(E2260&amp;"*",state_latlong_lookup!$A$1:$D$56,1,FALSE)</f>
        <v>PENNSYLVANIA</v>
      </c>
      <c r="H2260" t="str">
        <f t="shared" si="71"/>
        <v>105_PA_10</v>
      </c>
      <c r="I2260">
        <f>IF(B2260=2012,IF(D2260="00",K2260,VLOOKUP(H2260,district_latlong_lookup!$A$1:$F$439,5,FALSE)),0)</f>
        <v>0</v>
      </c>
      <c r="J2260">
        <f>IF(B2260=2012,IF(D2260="00",L2260,VLOOKUP(H2260,district_latlong_lookup!$A$1:$F$439,6,FALSE)),0)</f>
        <v>0</v>
      </c>
      <c r="K2260">
        <f>VLOOKUP(E2260&amp;"*",state_latlong_lookup!$A$1:$D$56,3,FALSE)</f>
        <v>40.577300000000001</v>
      </c>
      <c r="L2260">
        <f>VLOOKUP(E2260&amp;"*",state_latlong_lookup!$A$1:$D$56,4,FALSE)</f>
        <v>-77.263999999999996</v>
      </c>
      <c r="M2260">
        <v>200</v>
      </c>
      <c r="N2260" t="str">
        <f t="shared" si="70"/>
        <v>Republican</v>
      </c>
      <c r="O2260" t="s">
        <v>687</v>
      </c>
      <c r="P2260">
        <v>0.2</v>
      </c>
      <c r="Q2260">
        <v>1983000</v>
      </c>
      <c r="R2260" t="s">
        <v>1347</v>
      </c>
    </row>
    <row r="2261" spans="1:18">
      <c r="A2261">
        <v>105</v>
      </c>
      <c r="B2261">
        <f>VLOOKUP(A2261,year_congress_lookup!$A$1:$B$10,2)</f>
        <v>1998</v>
      </c>
      <c r="C2261">
        <v>15104</v>
      </c>
      <c r="D2261" s="1" t="s">
        <v>1798</v>
      </c>
      <c r="E2261" t="s">
        <v>12</v>
      </c>
      <c r="F2261" t="str">
        <f>VLOOKUP(E2261&amp;"*",state_latlong_lookup!$A$1:$D$56,2,FALSE)</f>
        <v>PA</v>
      </c>
      <c r="G2261" t="str">
        <f>VLOOKUP(E2261&amp;"*",state_latlong_lookup!$A$1:$D$56,1,FALSE)</f>
        <v>PENNSYLVANIA</v>
      </c>
      <c r="H2261" t="str">
        <f t="shared" si="71"/>
        <v>105_PA_11</v>
      </c>
      <c r="I2261">
        <f>IF(B2261=2012,IF(D2261="00",K2261,VLOOKUP(H2261,district_latlong_lookup!$A$1:$F$439,5,FALSE)),0)</f>
        <v>0</v>
      </c>
      <c r="J2261">
        <f>IF(B2261=2012,IF(D2261="00",L2261,VLOOKUP(H2261,district_latlong_lookup!$A$1:$F$439,6,FALSE)),0)</f>
        <v>0</v>
      </c>
      <c r="K2261">
        <f>VLOOKUP(E2261&amp;"*",state_latlong_lookup!$A$1:$D$56,3,FALSE)</f>
        <v>40.577300000000001</v>
      </c>
      <c r="L2261">
        <f>VLOOKUP(E2261&amp;"*",state_latlong_lookup!$A$1:$D$56,4,FALSE)</f>
        <v>-77.263999999999996</v>
      </c>
      <c r="M2261">
        <v>100</v>
      </c>
      <c r="N2261" t="str">
        <f t="shared" si="70"/>
        <v>Democrat</v>
      </c>
      <c r="O2261" t="s">
        <v>688</v>
      </c>
      <c r="P2261">
        <v>-0.30599999999999999</v>
      </c>
      <c r="Q2261">
        <v>2911000</v>
      </c>
      <c r="R2261" t="s">
        <v>1348</v>
      </c>
    </row>
    <row r="2262" spans="1:18">
      <c r="A2262">
        <v>105</v>
      </c>
      <c r="B2262">
        <f>VLOOKUP(A2262,year_congress_lookup!$A$1:$B$10,2)</f>
        <v>1998</v>
      </c>
      <c r="C2262">
        <v>14072</v>
      </c>
      <c r="D2262" s="1" t="s">
        <v>1799</v>
      </c>
      <c r="E2262" t="s">
        <v>12</v>
      </c>
      <c r="F2262" t="str">
        <f>VLOOKUP(E2262&amp;"*",state_latlong_lookup!$A$1:$D$56,2,FALSE)</f>
        <v>PA</v>
      </c>
      <c r="G2262" t="str">
        <f>VLOOKUP(E2262&amp;"*",state_latlong_lookup!$A$1:$D$56,1,FALSE)</f>
        <v>PENNSYLVANIA</v>
      </c>
      <c r="H2262" t="str">
        <f t="shared" si="71"/>
        <v>105_PA_12</v>
      </c>
      <c r="I2262">
        <f>IF(B2262=2012,IF(D2262="00",K2262,VLOOKUP(H2262,district_latlong_lookup!$A$1:$F$439,5,FALSE)),0)</f>
        <v>0</v>
      </c>
      <c r="J2262">
        <f>IF(B2262=2012,IF(D2262="00",L2262,VLOOKUP(H2262,district_latlong_lookup!$A$1:$F$439,6,FALSE)),0)</f>
        <v>0</v>
      </c>
      <c r="K2262">
        <f>VLOOKUP(E2262&amp;"*",state_latlong_lookup!$A$1:$D$56,3,FALSE)</f>
        <v>40.577300000000001</v>
      </c>
      <c r="L2262">
        <f>VLOOKUP(E2262&amp;"*",state_latlong_lookup!$A$1:$D$56,4,FALSE)</f>
        <v>-77.263999999999996</v>
      </c>
      <c r="M2262">
        <v>100</v>
      </c>
      <c r="N2262" t="str">
        <f t="shared" si="70"/>
        <v>Democrat</v>
      </c>
      <c r="O2262" t="s">
        <v>689</v>
      </c>
      <c r="P2262">
        <v>-0.24099999999999999</v>
      </c>
      <c r="Q2262">
        <v>0</v>
      </c>
      <c r="R2262" t="s">
        <v>1349</v>
      </c>
    </row>
    <row r="2263" spans="1:18">
      <c r="A2263">
        <v>105</v>
      </c>
      <c r="B2263">
        <f>VLOOKUP(A2263,year_congress_lookup!$A$1:$B$10,2)</f>
        <v>1998</v>
      </c>
      <c r="C2263">
        <v>29560</v>
      </c>
      <c r="D2263" s="1" t="s">
        <v>1800</v>
      </c>
      <c r="E2263" t="s">
        <v>12</v>
      </c>
      <c r="F2263" t="str">
        <f>VLOOKUP(E2263&amp;"*",state_latlong_lookup!$A$1:$D$56,2,FALSE)</f>
        <v>PA</v>
      </c>
      <c r="G2263" t="str">
        <f>VLOOKUP(E2263&amp;"*",state_latlong_lookup!$A$1:$D$56,1,FALSE)</f>
        <v>PENNSYLVANIA</v>
      </c>
      <c r="H2263" t="str">
        <f t="shared" si="71"/>
        <v>105_PA_13</v>
      </c>
      <c r="I2263">
        <f>IF(B2263=2012,IF(D2263="00",K2263,VLOOKUP(H2263,district_latlong_lookup!$A$1:$F$439,5,FALSE)),0)</f>
        <v>0</v>
      </c>
      <c r="J2263">
        <f>IF(B2263=2012,IF(D2263="00",L2263,VLOOKUP(H2263,district_latlong_lookup!$A$1:$F$439,6,FALSE)),0)</f>
        <v>0</v>
      </c>
      <c r="K2263">
        <f>VLOOKUP(E2263&amp;"*",state_latlong_lookup!$A$1:$D$56,3,FALSE)</f>
        <v>40.577300000000001</v>
      </c>
      <c r="L2263">
        <f>VLOOKUP(E2263&amp;"*",state_latlong_lookup!$A$1:$D$56,4,FALSE)</f>
        <v>-77.263999999999996</v>
      </c>
      <c r="M2263">
        <v>200</v>
      </c>
      <c r="N2263" t="str">
        <f t="shared" si="70"/>
        <v>Republican</v>
      </c>
      <c r="O2263" t="s">
        <v>814</v>
      </c>
      <c r="P2263">
        <v>0.31</v>
      </c>
      <c r="Q2263">
        <v>1781000</v>
      </c>
    </row>
    <row r="2264" spans="1:18">
      <c r="A2264">
        <v>105</v>
      </c>
      <c r="B2264">
        <f>VLOOKUP(A2264,year_congress_lookup!$A$1:$B$10,2)</f>
        <v>1998</v>
      </c>
      <c r="C2264">
        <v>14808</v>
      </c>
      <c r="D2264" s="1" t="s">
        <v>1801</v>
      </c>
      <c r="E2264" t="s">
        <v>12</v>
      </c>
      <c r="F2264" t="str">
        <f>VLOOKUP(E2264&amp;"*",state_latlong_lookup!$A$1:$D$56,2,FALSE)</f>
        <v>PA</v>
      </c>
      <c r="G2264" t="str">
        <f>VLOOKUP(E2264&amp;"*",state_latlong_lookup!$A$1:$D$56,1,FALSE)</f>
        <v>PENNSYLVANIA</v>
      </c>
      <c r="H2264" t="str">
        <f t="shared" si="71"/>
        <v>105_PA_14</v>
      </c>
      <c r="I2264">
        <f>IF(B2264=2012,IF(D2264="00",K2264,VLOOKUP(H2264,district_latlong_lookup!$A$1:$F$439,5,FALSE)),0)</f>
        <v>0</v>
      </c>
      <c r="J2264">
        <f>IF(B2264=2012,IF(D2264="00",L2264,VLOOKUP(H2264,district_latlong_lookup!$A$1:$F$439,6,FALSE)),0)</f>
        <v>0</v>
      </c>
      <c r="K2264">
        <f>VLOOKUP(E2264&amp;"*",state_latlong_lookup!$A$1:$D$56,3,FALSE)</f>
        <v>40.577300000000001</v>
      </c>
      <c r="L2264">
        <f>VLOOKUP(E2264&amp;"*",state_latlong_lookup!$A$1:$D$56,4,FALSE)</f>
        <v>-77.263999999999996</v>
      </c>
      <c r="M2264">
        <v>100</v>
      </c>
      <c r="N2264" t="str">
        <f t="shared" si="70"/>
        <v>Democrat</v>
      </c>
      <c r="O2264" t="s">
        <v>691</v>
      </c>
      <c r="P2264">
        <v>-0.48699999999999999</v>
      </c>
      <c r="Q2264">
        <v>3227000</v>
      </c>
      <c r="R2264" t="s">
        <v>1350</v>
      </c>
    </row>
    <row r="2265" spans="1:18">
      <c r="A2265">
        <v>105</v>
      </c>
      <c r="B2265">
        <f>VLOOKUP(A2265,year_congress_lookup!$A$1:$B$10,2)</f>
        <v>1998</v>
      </c>
      <c r="C2265">
        <v>29399</v>
      </c>
      <c r="D2265" s="1" t="s">
        <v>1802</v>
      </c>
      <c r="E2265" t="s">
        <v>12</v>
      </c>
      <c r="F2265" t="str">
        <f>VLOOKUP(E2265&amp;"*",state_latlong_lookup!$A$1:$D$56,2,FALSE)</f>
        <v>PA</v>
      </c>
      <c r="G2265" t="str">
        <f>VLOOKUP(E2265&amp;"*",state_latlong_lookup!$A$1:$D$56,1,FALSE)</f>
        <v>PENNSYLVANIA</v>
      </c>
      <c r="H2265" t="str">
        <f t="shared" si="71"/>
        <v>105_PA_15</v>
      </c>
      <c r="I2265">
        <f>IF(B2265=2012,IF(D2265="00",K2265,VLOOKUP(H2265,district_latlong_lookup!$A$1:$F$439,5,FALSE)),0)</f>
        <v>0</v>
      </c>
      <c r="J2265">
        <f>IF(B2265=2012,IF(D2265="00",L2265,VLOOKUP(H2265,district_latlong_lookup!$A$1:$F$439,6,FALSE)),0)</f>
        <v>0</v>
      </c>
      <c r="K2265">
        <f>VLOOKUP(E2265&amp;"*",state_latlong_lookup!$A$1:$D$56,3,FALSE)</f>
        <v>40.577300000000001</v>
      </c>
      <c r="L2265">
        <f>VLOOKUP(E2265&amp;"*",state_latlong_lookup!$A$1:$D$56,4,FALSE)</f>
        <v>-77.263999999999996</v>
      </c>
      <c r="M2265">
        <v>100</v>
      </c>
      <c r="N2265" t="str">
        <f t="shared" si="70"/>
        <v>Democrat</v>
      </c>
      <c r="O2265" t="s">
        <v>692</v>
      </c>
      <c r="P2265">
        <v>-0.23599999999999999</v>
      </c>
      <c r="Q2265">
        <v>664000</v>
      </c>
    </row>
    <row r="2266" spans="1:18">
      <c r="A2266">
        <v>105</v>
      </c>
      <c r="B2266">
        <f>VLOOKUP(A2266,year_congress_lookup!$A$1:$B$10,2)</f>
        <v>1998</v>
      </c>
      <c r="C2266">
        <v>29752</v>
      </c>
      <c r="D2266" s="1" t="s">
        <v>1803</v>
      </c>
      <c r="E2266" t="s">
        <v>12</v>
      </c>
      <c r="F2266" t="str">
        <f>VLOOKUP(E2266&amp;"*",state_latlong_lookup!$A$1:$D$56,2,FALSE)</f>
        <v>PA</v>
      </c>
      <c r="G2266" t="str">
        <f>VLOOKUP(E2266&amp;"*",state_latlong_lookup!$A$1:$D$56,1,FALSE)</f>
        <v>PENNSYLVANIA</v>
      </c>
      <c r="H2266" t="str">
        <f t="shared" si="71"/>
        <v>105_PA_16</v>
      </c>
      <c r="I2266">
        <f>IF(B2266=2012,IF(D2266="00",K2266,VLOOKUP(H2266,district_latlong_lookup!$A$1:$F$439,5,FALSE)),0)</f>
        <v>0</v>
      </c>
      <c r="J2266">
        <f>IF(B2266=2012,IF(D2266="00",L2266,VLOOKUP(H2266,district_latlong_lookup!$A$1:$F$439,6,FALSE)),0)</f>
        <v>0</v>
      </c>
      <c r="K2266">
        <f>VLOOKUP(E2266&amp;"*",state_latlong_lookup!$A$1:$D$56,3,FALSE)</f>
        <v>40.577300000000001</v>
      </c>
      <c r="L2266">
        <f>VLOOKUP(E2266&amp;"*",state_latlong_lookup!$A$1:$D$56,4,FALSE)</f>
        <v>-77.263999999999996</v>
      </c>
      <c r="M2266">
        <v>200</v>
      </c>
      <c r="N2266" t="str">
        <f t="shared" si="70"/>
        <v>Republican</v>
      </c>
      <c r="O2266" t="s">
        <v>868</v>
      </c>
      <c r="P2266">
        <v>0.66100000000000003</v>
      </c>
      <c r="Q2266">
        <v>2602000</v>
      </c>
      <c r="R2266" t="s">
        <v>1351</v>
      </c>
    </row>
    <row r="2267" spans="1:18">
      <c r="A2267">
        <v>105</v>
      </c>
      <c r="B2267">
        <f>VLOOKUP(A2267,year_congress_lookup!$A$1:$B$10,2)</f>
        <v>1998</v>
      </c>
      <c r="C2267">
        <v>15026</v>
      </c>
      <c r="D2267" s="1" t="s">
        <v>1804</v>
      </c>
      <c r="E2267" t="s">
        <v>12</v>
      </c>
      <c r="F2267" t="str">
        <f>VLOOKUP(E2267&amp;"*",state_latlong_lookup!$A$1:$D$56,2,FALSE)</f>
        <v>PA</v>
      </c>
      <c r="G2267" t="str">
        <f>VLOOKUP(E2267&amp;"*",state_latlong_lookup!$A$1:$D$56,1,FALSE)</f>
        <v>PENNSYLVANIA</v>
      </c>
      <c r="H2267" t="str">
        <f t="shared" si="71"/>
        <v>105_PA_17</v>
      </c>
      <c r="I2267">
        <f>IF(B2267=2012,IF(D2267="00",K2267,VLOOKUP(H2267,district_latlong_lookup!$A$1:$F$439,5,FALSE)),0)</f>
        <v>0</v>
      </c>
      <c r="J2267">
        <f>IF(B2267=2012,IF(D2267="00",L2267,VLOOKUP(H2267,district_latlong_lookup!$A$1:$F$439,6,FALSE)),0)</f>
        <v>0</v>
      </c>
      <c r="K2267">
        <f>VLOOKUP(E2267&amp;"*",state_latlong_lookup!$A$1:$D$56,3,FALSE)</f>
        <v>40.577300000000001</v>
      </c>
      <c r="L2267">
        <f>VLOOKUP(E2267&amp;"*",state_latlong_lookup!$A$1:$D$56,4,FALSE)</f>
        <v>-77.263999999999996</v>
      </c>
      <c r="M2267">
        <v>200</v>
      </c>
      <c r="N2267" t="str">
        <f t="shared" si="70"/>
        <v>Republican</v>
      </c>
      <c r="O2267" t="s">
        <v>693</v>
      </c>
      <c r="P2267">
        <v>0.46300000000000002</v>
      </c>
      <c r="Q2267">
        <v>1333000</v>
      </c>
    </row>
    <row r="2268" spans="1:18">
      <c r="A2268">
        <v>105</v>
      </c>
      <c r="B2268">
        <f>VLOOKUP(A2268,year_congress_lookup!$A$1:$B$10,2)</f>
        <v>1998</v>
      </c>
      <c r="C2268">
        <v>29561</v>
      </c>
      <c r="D2268" s="1" t="s">
        <v>1805</v>
      </c>
      <c r="E2268" t="s">
        <v>12</v>
      </c>
      <c r="F2268" t="str">
        <f>VLOOKUP(E2268&amp;"*",state_latlong_lookup!$A$1:$D$56,2,FALSE)</f>
        <v>PA</v>
      </c>
      <c r="G2268" t="str">
        <f>VLOOKUP(E2268&amp;"*",state_latlong_lookup!$A$1:$D$56,1,FALSE)</f>
        <v>PENNSYLVANIA</v>
      </c>
      <c r="H2268" t="str">
        <f t="shared" si="71"/>
        <v>105_PA_18</v>
      </c>
      <c r="I2268">
        <f>IF(B2268=2012,IF(D2268="00",K2268,VLOOKUP(H2268,district_latlong_lookup!$A$1:$F$439,5,FALSE)),0)</f>
        <v>0</v>
      </c>
      <c r="J2268">
        <f>IF(B2268=2012,IF(D2268="00",L2268,VLOOKUP(H2268,district_latlong_lookup!$A$1:$F$439,6,FALSE)),0)</f>
        <v>0</v>
      </c>
      <c r="K2268">
        <f>VLOOKUP(E2268&amp;"*",state_latlong_lookup!$A$1:$D$56,3,FALSE)</f>
        <v>40.577300000000001</v>
      </c>
      <c r="L2268">
        <f>VLOOKUP(E2268&amp;"*",state_latlong_lookup!$A$1:$D$56,4,FALSE)</f>
        <v>-77.263999999999996</v>
      </c>
      <c r="M2268">
        <v>100</v>
      </c>
      <c r="N2268" t="str">
        <f t="shared" si="70"/>
        <v>Democrat</v>
      </c>
      <c r="O2268" t="s">
        <v>815</v>
      </c>
      <c r="P2268">
        <v>-0.223</v>
      </c>
      <c r="Q2268">
        <v>1351000</v>
      </c>
      <c r="R2268" t="s">
        <v>1352</v>
      </c>
    </row>
    <row r="2269" spans="1:18">
      <c r="A2269">
        <v>105</v>
      </c>
      <c r="B2269">
        <f>VLOOKUP(A2269,year_congress_lookup!$A$1:$B$10,2)</f>
        <v>1998</v>
      </c>
      <c r="C2269">
        <v>14288</v>
      </c>
      <c r="D2269" s="1" t="s">
        <v>1806</v>
      </c>
      <c r="E2269" t="s">
        <v>12</v>
      </c>
      <c r="F2269" t="str">
        <f>VLOOKUP(E2269&amp;"*",state_latlong_lookup!$A$1:$D$56,2,FALSE)</f>
        <v>PA</v>
      </c>
      <c r="G2269" t="str">
        <f>VLOOKUP(E2269&amp;"*",state_latlong_lookup!$A$1:$D$56,1,FALSE)</f>
        <v>PENNSYLVANIA</v>
      </c>
      <c r="H2269" t="str">
        <f t="shared" si="71"/>
        <v>105_PA_19</v>
      </c>
      <c r="I2269">
        <f>IF(B2269=2012,IF(D2269="00",K2269,VLOOKUP(H2269,district_latlong_lookup!$A$1:$F$439,5,FALSE)),0)</f>
        <v>0</v>
      </c>
      <c r="J2269">
        <f>IF(B2269=2012,IF(D2269="00",L2269,VLOOKUP(H2269,district_latlong_lookup!$A$1:$F$439,6,FALSE)),0)</f>
        <v>0</v>
      </c>
      <c r="K2269">
        <f>VLOOKUP(E2269&amp;"*",state_latlong_lookup!$A$1:$D$56,3,FALSE)</f>
        <v>40.577300000000001</v>
      </c>
      <c r="L2269">
        <f>VLOOKUP(E2269&amp;"*",state_latlong_lookup!$A$1:$D$56,4,FALSE)</f>
        <v>-77.263999999999996</v>
      </c>
      <c r="M2269">
        <v>200</v>
      </c>
      <c r="N2269" t="str">
        <f t="shared" si="70"/>
        <v>Republican</v>
      </c>
      <c r="O2269" t="s">
        <v>694</v>
      </c>
      <c r="P2269">
        <v>0.36399999999999999</v>
      </c>
      <c r="Q2269">
        <v>1437000</v>
      </c>
      <c r="R2269" t="s">
        <v>1353</v>
      </c>
    </row>
    <row r="2270" spans="1:18">
      <c r="A2270">
        <v>105</v>
      </c>
      <c r="B2270">
        <f>VLOOKUP(A2270,year_congress_lookup!$A$1:$B$10,2)</f>
        <v>1998</v>
      </c>
      <c r="C2270">
        <v>29562</v>
      </c>
      <c r="D2270" s="1" t="s">
        <v>1807</v>
      </c>
      <c r="E2270" t="s">
        <v>12</v>
      </c>
      <c r="F2270" t="str">
        <f>VLOOKUP(E2270&amp;"*",state_latlong_lookup!$A$1:$D$56,2,FALSE)</f>
        <v>PA</v>
      </c>
      <c r="G2270" t="str">
        <f>VLOOKUP(E2270&amp;"*",state_latlong_lookup!$A$1:$D$56,1,FALSE)</f>
        <v>PENNSYLVANIA</v>
      </c>
      <c r="H2270" t="str">
        <f t="shared" si="71"/>
        <v>105_PA_20</v>
      </c>
      <c r="I2270">
        <f>IF(B2270=2012,IF(D2270="00",K2270,VLOOKUP(H2270,district_latlong_lookup!$A$1:$F$439,5,FALSE)),0)</f>
        <v>0</v>
      </c>
      <c r="J2270">
        <f>IF(B2270=2012,IF(D2270="00",L2270,VLOOKUP(H2270,district_latlong_lookup!$A$1:$F$439,6,FALSE)),0)</f>
        <v>0</v>
      </c>
      <c r="K2270">
        <f>VLOOKUP(E2270&amp;"*",state_latlong_lookup!$A$1:$D$56,3,FALSE)</f>
        <v>40.577300000000001</v>
      </c>
      <c r="L2270">
        <f>VLOOKUP(E2270&amp;"*",state_latlong_lookup!$A$1:$D$56,4,FALSE)</f>
        <v>-77.263999999999996</v>
      </c>
      <c r="M2270">
        <v>100</v>
      </c>
      <c r="N2270" t="str">
        <f t="shared" si="70"/>
        <v>Democrat</v>
      </c>
      <c r="O2270" t="s">
        <v>816</v>
      </c>
      <c r="P2270">
        <v>-0.25600000000000001</v>
      </c>
      <c r="Q2270">
        <v>1010000</v>
      </c>
      <c r="R2270" t="s">
        <v>1354</v>
      </c>
    </row>
    <row r="2271" spans="1:18">
      <c r="A2271">
        <v>105</v>
      </c>
      <c r="B2271">
        <f>VLOOKUP(A2271,year_congress_lookup!$A$1:$B$10,2)</f>
        <v>1998</v>
      </c>
      <c r="C2271">
        <v>29563</v>
      </c>
      <c r="D2271" s="1" t="s">
        <v>1808</v>
      </c>
      <c r="E2271" t="s">
        <v>12</v>
      </c>
      <c r="F2271" t="str">
        <f>VLOOKUP(E2271&amp;"*",state_latlong_lookup!$A$1:$D$56,2,FALSE)</f>
        <v>PA</v>
      </c>
      <c r="G2271" t="str">
        <f>VLOOKUP(E2271&amp;"*",state_latlong_lookup!$A$1:$D$56,1,FALSE)</f>
        <v>PENNSYLVANIA</v>
      </c>
      <c r="H2271" t="str">
        <f t="shared" si="71"/>
        <v>105_PA_21</v>
      </c>
      <c r="I2271">
        <f>IF(B2271=2012,IF(D2271="00",K2271,VLOOKUP(H2271,district_latlong_lookup!$A$1:$F$439,5,FALSE)),0)</f>
        <v>0</v>
      </c>
      <c r="J2271">
        <f>IF(B2271=2012,IF(D2271="00",L2271,VLOOKUP(H2271,district_latlong_lookup!$A$1:$F$439,6,FALSE)),0)</f>
        <v>0</v>
      </c>
      <c r="K2271">
        <f>VLOOKUP(E2271&amp;"*",state_latlong_lookup!$A$1:$D$56,3,FALSE)</f>
        <v>40.577300000000001</v>
      </c>
      <c r="L2271">
        <f>VLOOKUP(E2271&amp;"*",state_latlong_lookup!$A$1:$D$56,4,FALSE)</f>
        <v>-77.263999999999996</v>
      </c>
      <c r="M2271">
        <v>200</v>
      </c>
      <c r="N2271" t="str">
        <f t="shared" si="70"/>
        <v>Republican</v>
      </c>
      <c r="O2271" t="s">
        <v>674</v>
      </c>
      <c r="P2271">
        <v>0.45300000000000001</v>
      </c>
      <c r="Q2271">
        <v>6275000</v>
      </c>
      <c r="R2271" t="s">
        <v>1355</v>
      </c>
    </row>
    <row r="2272" spans="1:18">
      <c r="A2272">
        <v>105</v>
      </c>
      <c r="B2272">
        <f>VLOOKUP(A2272,year_congress_lookup!$A$1:$B$10,2)</f>
        <v>1998</v>
      </c>
      <c r="C2272">
        <v>29564</v>
      </c>
      <c r="D2272" s="1" t="s">
        <v>1787</v>
      </c>
      <c r="E2272" t="s">
        <v>13</v>
      </c>
      <c r="F2272" t="str">
        <f>VLOOKUP(E2272&amp;"*",state_latlong_lookup!$A$1:$D$56,2,FALSE)</f>
        <v>RI</v>
      </c>
      <c r="G2272" t="str">
        <f>VLOOKUP(E2272&amp;"*",state_latlong_lookup!$A$1:$D$56,1,FALSE)</f>
        <v>RHODE ISLAND</v>
      </c>
      <c r="H2272" t="str">
        <f t="shared" si="71"/>
        <v>105_RI_01</v>
      </c>
      <c r="I2272">
        <f>IF(B2272=2012,IF(D2272="00",K2272,VLOOKUP(H2272,district_latlong_lookup!$A$1:$F$439,5,FALSE)),0)</f>
        <v>0</v>
      </c>
      <c r="J2272">
        <f>IF(B2272=2012,IF(D2272="00",L2272,VLOOKUP(H2272,district_latlong_lookup!$A$1:$F$439,6,FALSE)),0)</f>
        <v>0</v>
      </c>
      <c r="K2272">
        <f>VLOOKUP(E2272&amp;"*",state_latlong_lookup!$A$1:$D$56,3,FALSE)</f>
        <v>41.677199999999999</v>
      </c>
      <c r="L2272">
        <f>VLOOKUP(E2272&amp;"*",state_latlong_lookup!$A$1:$D$56,4,FALSE)</f>
        <v>-71.510099999999994</v>
      </c>
      <c r="M2272">
        <v>100</v>
      </c>
      <c r="N2272" t="str">
        <f t="shared" si="70"/>
        <v>Democrat</v>
      </c>
      <c r="O2272" t="s">
        <v>97</v>
      </c>
      <c r="P2272">
        <v>-0.40600000000000003</v>
      </c>
      <c r="Q2272">
        <v>1048000</v>
      </c>
      <c r="R2272" t="s">
        <v>1356</v>
      </c>
    </row>
    <row r="2273" spans="1:18">
      <c r="A2273">
        <v>105</v>
      </c>
      <c r="B2273">
        <f>VLOOKUP(A2273,year_congress_lookup!$A$1:$B$10,2)</f>
        <v>1998</v>
      </c>
      <c r="C2273">
        <v>29753</v>
      </c>
      <c r="D2273" s="1" t="s">
        <v>1788</v>
      </c>
      <c r="E2273" t="s">
        <v>13</v>
      </c>
      <c r="F2273" t="str">
        <f>VLOOKUP(E2273&amp;"*",state_latlong_lookup!$A$1:$D$56,2,FALSE)</f>
        <v>RI</v>
      </c>
      <c r="G2273" t="str">
        <f>VLOOKUP(E2273&amp;"*",state_latlong_lookup!$A$1:$D$56,1,FALSE)</f>
        <v>RHODE ISLAND</v>
      </c>
      <c r="H2273" t="str">
        <f t="shared" si="71"/>
        <v>105_RI_02</v>
      </c>
      <c r="I2273">
        <f>IF(B2273=2012,IF(D2273="00",K2273,VLOOKUP(H2273,district_latlong_lookup!$A$1:$F$439,5,FALSE)),0)</f>
        <v>0</v>
      </c>
      <c r="J2273">
        <f>IF(B2273=2012,IF(D2273="00",L2273,VLOOKUP(H2273,district_latlong_lookup!$A$1:$F$439,6,FALSE)),0)</f>
        <v>0</v>
      </c>
      <c r="K2273">
        <f>VLOOKUP(E2273&amp;"*",state_latlong_lookup!$A$1:$D$56,3,FALSE)</f>
        <v>41.677199999999999</v>
      </c>
      <c r="L2273">
        <f>VLOOKUP(E2273&amp;"*",state_latlong_lookup!$A$1:$D$56,4,FALSE)</f>
        <v>-71.510099999999994</v>
      </c>
      <c r="M2273">
        <v>100</v>
      </c>
      <c r="N2273" t="str">
        <f t="shared" si="70"/>
        <v>Democrat</v>
      </c>
      <c r="O2273" t="s">
        <v>869</v>
      </c>
      <c r="P2273">
        <v>-0.313</v>
      </c>
      <c r="Q2273">
        <v>1683000</v>
      </c>
      <c r="R2273" t="s">
        <v>1357</v>
      </c>
    </row>
    <row r="2274" spans="1:18">
      <c r="A2274">
        <v>105</v>
      </c>
      <c r="B2274">
        <f>VLOOKUP(A2274,year_congress_lookup!$A$1:$B$10,2)</f>
        <v>1998</v>
      </c>
      <c r="C2274">
        <v>29565</v>
      </c>
      <c r="D2274" s="1" t="s">
        <v>1787</v>
      </c>
      <c r="E2274" t="s">
        <v>15</v>
      </c>
      <c r="F2274" t="str">
        <f>VLOOKUP(E2274&amp;"*",state_latlong_lookup!$A$1:$D$56,2,FALSE)</f>
        <v>SC</v>
      </c>
      <c r="G2274" t="str">
        <f>VLOOKUP(E2274&amp;"*",state_latlong_lookup!$A$1:$D$56,1,FALSE)</f>
        <v>SOUTH CAROLINA</v>
      </c>
      <c r="H2274" t="str">
        <f t="shared" si="71"/>
        <v>105_SC_01</v>
      </c>
      <c r="I2274">
        <f>IF(B2274=2012,IF(D2274="00",K2274,VLOOKUP(H2274,district_latlong_lookup!$A$1:$F$439,5,FALSE)),0)</f>
        <v>0</v>
      </c>
      <c r="J2274">
        <f>IF(B2274=2012,IF(D2274="00",L2274,VLOOKUP(H2274,district_latlong_lookup!$A$1:$F$439,6,FALSE)),0)</f>
        <v>0</v>
      </c>
      <c r="K2274">
        <f>VLOOKUP(E2274&amp;"*",state_latlong_lookup!$A$1:$D$56,3,FALSE)</f>
        <v>33.819099999999999</v>
      </c>
      <c r="L2274">
        <f>VLOOKUP(E2274&amp;"*",state_latlong_lookup!$A$1:$D$56,4,FALSE)</f>
        <v>-80.906599999999997</v>
      </c>
      <c r="M2274">
        <v>200</v>
      </c>
      <c r="N2274" t="str">
        <f t="shared" si="70"/>
        <v>Republican</v>
      </c>
      <c r="O2274" t="s">
        <v>277</v>
      </c>
      <c r="P2274">
        <v>0.92900000000000005</v>
      </c>
      <c r="Q2274">
        <v>991000</v>
      </c>
    </row>
    <row r="2275" spans="1:18">
      <c r="A2275">
        <v>105</v>
      </c>
      <c r="B2275">
        <f>VLOOKUP(A2275,year_congress_lookup!$A$1:$B$10,2)</f>
        <v>1998</v>
      </c>
      <c r="C2275">
        <v>13042</v>
      </c>
      <c r="D2275" s="1" t="s">
        <v>1788</v>
      </c>
      <c r="E2275" t="s">
        <v>15</v>
      </c>
      <c r="F2275" t="str">
        <f>VLOOKUP(E2275&amp;"*",state_latlong_lookup!$A$1:$D$56,2,FALSE)</f>
        <v>SC</v>
      </c>
      <c r="G2275" t="str">
        <f>VLOOKUP(E2275&amp;"*",state_latlong_lookup!$A$1:$D$56,1,FALSE)</f>
        <v>SOUTH CAROLINA</v>
      </c>
      <c r="H2275" t="str">
        <f t="shared" si="71"/>
        <v>105_SC_02</v>
      </c>
      <c r="I2275">
        <f>IF(B2275=2012,IF(D2275="00",K2275,VLOOKUP(H2275,district_latlong_lookup!$A$1:$F$439,5,FALSE)),0)</f>
        <v>0</v>
      </c>
      <c r="J2275">
        <f>IF(B2275=2012,IF(D2275="00",L2275,VLOOKUP(H2275,district_latlong_lookup!$A$1:$F$439,6,FALSE)),0)</f>
        <v>0</v>
      </c>
      <c r="K2275">
        <f>VLOOKUP(E2275&amp;"*",state_latlong_lookup!$A$1:$D$56,3,FALSE)</f>
        <v>33.819099999999999</v>
      </c>
      <c r="L2275">
        <f>VLOOKUP(E2275&amp;"*",state_latlong_lookup!$A$1:$D$56,4,FALSE)</f>
        <v>-80.906599999999997</v>
      </c>
      <c r="M2275">
        <v>200</v>
      </c>
      <c r="N2275" t="str">
        <f t="shared" si="70"/>
        <v>Republican</v>
      </c>
      <c r="O2275" t="s">
        <v>61</v>
      </c>
      <c r="P2275">
        <v>0.379</v>
      </c>
      <c r="Q2275">
        <v>4995000</v>
      </c>
      <c r="R2275" t="s">
        <v>1358</v>
      </c>
    </row>
    <row r="2276" spans="1:18">
      <c r="A2276">
        <v>105</v>
      </c>
      <c r="B2276">
        <f>VLOOKUP(A2276,year_congress_lookup!$A$1:$B$10,2)</f>
        <v>1998</v>
      </c>
      <c r="C2276">
        <v>29566</v>
      </c>
      <c r="D2276" s="1" t="s">
        <v>1789</v>
      </c>
      <c r="E2276" t="s">
        <v>15</v>
      </c>
      <c r="F2276" t="str">
        <f>VLOOKUP(E2276&amp;"*",state_latlong_lookup!$A$1:$D$56,2,FALSE)</f>
        <v>SC</v>
      </c>
      <c r="G2276" t="str">
        <f>VLOOKUP(E2276&amp;"*",state_latlong_lookup!$A$1:$D$56,1,FALSE)</f>
        <v>SOUTH CAROLINA</v>
      </c>
      <c r="H2276" t="str">
        <f t="shared" si="71"/>
        <v>105_SC_03</v>
      </c>
      <c r="I2276">
        <f>IF(B2276=2012,IF(D2276="00",K2276,VLOOKUP(H2276,district_latlong_lookup!$A$1:$F$439,5,FALSE)),0)</f>
        <v>0</v>
      </c>
      <c r="J2276">
        <f>IF(B2276=2012,IF(D2276="00",L2276,VLOOKUP(H2276,district_latlong_lookup!$A$1:$F$439,6,FALSE)),0)</f>
        <v>0</v>
      </c>
      <c r="K2276">
        <f>VLOOKUP(E2276&amp;"*",state_latlong_lookup!$A$1:$D$56,3,FALSE)</f>
        <v>33.819099999999999</v>
      </c>
      <c r="L2276">
        <f>VLOOKUP(E2276&amp;"*",state_latlong_lookup!$A$1:$D$56,4,FALSE)</f>
        <v>-80.906599999999997</v>
      </c>
      <c r="M2276">
        <v>200</v>
      </c>
      <c r="N2276" t="str">
        <f t="shared" si="70"/>
        <v>Republican</v>
      </c>
      <c r="O2276" t="s">
        <v>72</v>
      </c>
      <c r="P2276">
        <v>0.504</v>
      </c>
      <c r="Q2276">
        <v>499000</v>
      </c>
      <c r="R2276" t="s">
        <v>1359</v>
      </c>
    </row>
    <row r="2277" spans="1:18">
      <c r="A2277">
        <v>105</v>
      </c>
      <c r="B2277">
        <f>VLOOKUP(A2277,year_congress_lookup!$A$1:$B$10,2)</f>
        <v>1998</v>
      </c>
      <c r="C2277">
        <v>39300</v>
      </c>
      <c r="D2277" s="1" t="s">
        <v>1790</v>
      </c>
      <c r="E2277" t="s">
        <v>15</v>
      </c>
      <c r="F2277" t="str">
        <f>VLOOKUP(E2277&amp;"*",state_latlong_lookup!$A$1:$D$56,2,FALSE)</f>
        <v>SC</v>
      </c>
      <c r="G2277" t="str">
        <f>VLOOKUP(E2277&amp;"*",state_latlong_lookup!$A$1:$D$56,1,FALSE)</f>
        <v>SOUTH CAROLINA</v>
      </c>
      <c r="H2277" t="str">
        <f t="shared" si="71"/>
        <v>105_SC_04</v>
      </c>
      <c r="I2277">
        <f>IF(B2277=2012,IF(D2277="00",K2277,VLOOKUP(H2277,district_latlong_lookup!$A$1:$F$439,5,FALSE)),0)</f>
        <v>0</v>
      </c>
      <c r="J2277">
        <f>IF(B2277=2012,IF(D2277="00",L2277,VLOOKUP(H2277,district_latlong_lookup!$A$1:$F$439,6,FALSE)),0)</f>
        <v>0</v>
      </c>
      <c r="K2277">
        <f>VLOOKUP(E2277&amp;"*",state_latlong_lookup!$A$1:$D$56,3,FALSE)</f>
        <v>33.819099999999999</v>
      </c>
      <c r="L2277">
        <f>VLOOKUP(E2277&amp;"*",state_latlong_lookup!$A$1:$D$56,4,FALSE)</f>
        <v>-80.906599999999997</v>
      </c>
      <c r="M2277">
        <v>200</v>
      </c>
      <c r="N2277" t="str">
        <f t="shared" si="70"/>
        <v>Republican</v>
      </c>
      <c r="O2277" t="s">
        <v>699</v>
      </c>
      <c r="P2277">
        <v>0.61899999999999999</v>
      </c>
      <c r="Q2277">
        <v>1408000</v>
      </c>
      <c r="R2277" t="s">
        <v>1360</v>
      </c>
    </row>
    <row r="2278" spans="1:18">
      <c r="A2278">
        <v>105</v>
      </c>
      <c r="B2278">
        <f>VLOOKUP(A2278,year_congress_lookup!$A$1:$B$10,2)</f>
        <v>1998</v>
      </c>
      <c r="C2278">
        <v>15064</v>
      </c>
      <c r="D2278" s="1" t="s">
        <v>1791</v>
      </c>
      <c r="E2278" t="s">
        <v>15</v>
      </c>
      <c r="F2278" t="str">
        <f>VLOOKUP(E2278&amp;"*",state_latlong_lookup!$A$1:$D$56,2,FALSE)</f>
        <v>SC</v>
      </c>
      <c r="G2278" t="str">
        <f>VLOOKUP(E2278&amp;"*",state_latlong_lookup!$A$1:$D$56,1,FALSE)</f>
        <v>SOUTH CAROLINA</v>
      </c>
      <c r="H2278" t="str">
        <f t="shared" si="71"/>
        <v>105_SC_05</v>
      </c>
      <c r="I2278">
        <f>IF(B2278=2012,IF(D2278="00",K2278,VLOOKUP(H2278,district_latlong_lookup!$A$1:$F$439,5,FALSE)),0)</f>
        <v>0</v>
      </c>
      <c r="J2278">
        <f>IF(B2278=2012,IF(D2278="00",L2278,VLOOKUP(H2278,district_latlong_lookup!$A$1:$F$439,6,FALSE)),0)</f>
        <v>0</v>
      </c>
      <c r="K2278">
        <f>VLOOKUP(E2278&amp;"*",state_latlong_lookup!$A$1:$D$56,3,FALSE)</f>
        <v>33.819099999999999</v>
      </c>
      <c r="L2278">
        <f>VLOOKUP(E2278&amp;"*",state_latlong_lookup!$A$1:$D$56,4,FALSE)</f>
        <v>-80.906599999999997</v>
      </c>
      <c r="M2278">
        <v>100</v>
      </c>
      <c r="N2278" t="str">
        <f t="shared" si="70"/>
        <v>Democrat</v>
      </c>
      <c r="O2278" t="s">
        <v>700</v>
      </c>
      <c r="P2278">
        <v>-0.253</v>
      </c>
      <c r="Q2278">
        <v>2080000</v>
      </c>
    </row>
    <row r="2279" spans="1:18">
      <c r="A2279">
        <v>105</v>
      </c>
      <c r="B2279">
        <f>VLOOKUP(A2279,year_congress_lookup!$A$1:$B$10,2)</f>
        <v>1998</v>
      </c>
      <c r="C2279">
        <v>39301</v>
      </c>
      <c r="D2279" s="1" t="s">
        <v>1792</v>
      </c>
      <c r="E2279" t="s">
        <v>15</v>
      </c>
      <c r="F2279" t="str">
        <f>VLOOKUP(E2279&amp;"*",state_latlong_lookup!$A$1:$D$56,2,FALSE)</f>
        <v>SC</v>
      </c>
      <c r="G2279" t="str">
        <f>VLOOKUP(E2279&amp;"*",state_latlong_lookup!$A$1:$D$56,1,FALSE)</f>
        <v>SOUTH CAROLINA</v>
      </c>
      <c r="H2279" t="str">
        <f t="shared" si="71"/>
        <v>105_SC_06</v>
      </c>
      <c r="I2279">
        <f>IF(B2279=2012,IF(D2279="00",K2279,VLOOKUP(H2279,district_latlong_lookup!$A$1:$F$439,5,FALSE)),0)</f>
        <v>0</v>
      </c>
      <c r="J2279">
        <f>IF(B2279=2012,IF(D2279="00",L2279,VLOOKUP(H2279,district_latlong_lookup!$A$1:$F$439,6,FALSE)),0)</f>
        <v>0</v>
      </c>
      <c r="K2279">
        <f>VLOOKUP(E2279&amp;"*",state_latlong_lookup!$A$1:$D$56,3,FALSE)</f>
        <v>33.819099999999999</v>
      </c>
      <c r="L2279">
        <f>VLOOKUP(E2279&amp;"*",state_latlong_lookup!$A$1:$D$56,4,FALSE)</f>
        <v>-80.906599999999997</v>
      </c>
      <c r="M2279">
        <v>100</v>
      </c>
      <c r="N2279" t="str">
        <f t="shared" si="70"/>
        <v>Democrat</v>
      </c>
      <c r="O2279" t="s">
        <v>701</v>
      </c>
      <c r="P2279">
        <v>-0.48099999999999998</v>
      </c>
      <c r="Q2279">
        <v>0</v>
      </c>
      <c r="R2279" t="s">
        <v>1361</v>
      </c>
    </row>
    <row r="2280" spans="1:18">
      <c r="A2280">
        <v>105</v>
      </c>
      <c r="B2280">
        <f>VLOOKUP(A2280,year_congress_lookup!$A$1:$B$10,2)</f>
        <v>1998</v>
      </c>
      <c r="C2280">
        <v>29754</v>
      </c>
      <c r="D2280" s="1" t="s">
        <v>1787</v>
      </c>
      <c r="E2280" t="s">
        <v>129</v>
      </c>
      <c r="F2280" t="str">
        <f>VLOOKUP(E2280&amp;"*",state_latlong_lookup!$A$1:$D$56,2,FALSE)</f>
        <v>SD</v>
      </c>
      <c r="G2280" t="str">
        <f>VLOOKUP(E2280&amp;"*",state_latlong_lookup!$A$1:$D$56,1,FALSE)</f>
        <v>SOUTH DAKOTA</v>
      </c>
      <c r="H2280" t="str">
        <f t="shared" si="71"/>
        <v>105_SD_01</v>
      </c>
      <c r="I2280">
        <f>IF(B2280=2012,IF(D2280="00",K2280,VLOOKUP(H2280,district_latlong_lookup!$A$1:$F$439,5,FALSE)),0)</f>
        <v>0</v>
      </c>
      <c r="J2280">
        <f>IF(B2280=2012,IF(D2280="00",L2280,VLOOKUP(H2280,district_latlong_lookup!$A$1:$F$439,6,FALSE)),0)</f>
        <v>0</v>
      </c>
      <c r="K2280">
        <f>VLOOKUP(E2280&amp;"*",state_latlong_lookup!$A$1:$D$56,3,FALSE)</f>
        <v>44.285299999999999</v>
      </c>
      <c r="L2280">
        <f>VLOOKUP(E2280&amp;"*",state_latlong_lookup!$A$1:$D$56,4,FALSE)</f>
        <v>-99.463200000000001</v>
      </c>
      <c r="M2280">
        <v>200</v>
      </c>
      <c r="N2280" t="str">
        <f t="shared" si="70"/>
        <v>Republican</v>
      </c>
      <c r="O2280" t="s">
        <v>365</v>
      </c>
      <c r="P2280">
        <v>0.376</v>
      </c>
      <c r="Q2280">
        <v>2749000</v>
      </c>
      <c r="R2280" t="s">
        <v>1362</v>
      </c>
    </row>
    <row r="2281" spans="1:18">
      <c r="A2281">
        <v>105</v>
      </c>
      <c r="B2281">
        <f>VLOOKUP(A2281,year_congress_lookup!$A$1:$B$10,2)</f>
        <v>1998</v>
      </c>
      <c r="C2281">
        <v>29755</v>
      </c>
      <c r="D2281" s="1" t="s">
        <v>1787</v>
      </c>
      <c r="E2281" t="s">
        <v>36</v>
      </c>
      <c r="F2281" t="str">
        <f>VLOOKUP(E2281&amp;"*",state_latlong_lookup!$A$1:$D$56,2,FALSE)</f>
        <v>TN</v>
      </c>
      <c r="G2281" t="str">
        <f>VLOOKUP(E2281&amp;"*",state_latlong_lookup!$A$1:$D$56,1,FALSE)</f>
        <v>TENNESSEE</v>
      </c>
      <c r="H2281" t="str">
        <f t="shared" si="71"/>
        <v>105_TN_01</v>
      </c>
      <c r="I2281">
        <f>IF(B2281=2012,IF(D2281="00",K2281,VLOOKUP(H2281,district_latlong_lookup!$A$1:$F$439,5,FALSE)),0)</f>
        <v>0</v>
      </c>
      <c r="J2281">
        <f>IF(B2281=2012,IF(D2281="00",L2281,VLOOKUP(H2281,district_latlong_lookup!$A$1:$F$439,6,FALSE)),0)</f>
        <v>0</v>
      </c>
      <c r="K2281">
        <f>VLOOKUP(E2281&amp;"*",state_latlong_lookup!$A$1:$D$56,3,FALSE)</f>
        <v>35.744900000000001</v>
      </c>
      <c r="L2281">
        <f>VLOOKUP(E2281&amp;"*",state_latlong_lookup!$A$1:$D$56,4,FALSE)</f>
        <v>-86.748900000000006</v>
      </c>
      <c r="M2281">
        <v>200</v>
      </c>
      <c r="N2281" t="str">
        <f t="shared" si="70"/>
        <v>Republican</v>
      </c>
      <c r="O2281" t="s">
        <v>870</v>
      </c>
      <c r="P2281">
        <v>0.40799999999999997</v>
      </c>
      <c r="Q2281">
        <v>581000</v>
      </c>
      <c r="R2281" t="s">
        <v>1363</v>
      </c>
    </row>
    <row r="2282" spans="1:18">
      <c r="A2282">
        <v>105</v>
      </c>
      <c r="B2282">
        <f>VLOOKUP(A2282,year_congress_lookup!$A$1:$B$10,2)</f>
        <v>1998</v>
      </c>
      <c r="C2282">
        <v>15455</v>
      </c>
      <c r="D2282" s="1" t="s">
        <v>1788</v>
      </c>
      <c r="E2282" t="s">
        <v>36</v>
      </c>
      <c r="F2282" t="str">
        <f>VLOOKUP(E2282&amp;"*",state_latlong_lookup!$A$1:$D$56,2,FALSE)</f>
        <v>TN</v>
      </c>
      <c r="G2282" t="str">
        <f>VLOOKUP(E2282&amp;"*",state_latlong_lookup!$A$1:$D$56,1,FALSE)</f>
        <v>TENNESSEE</v>
      </c>
      <c r="H2282" t="str">
        <f t="shared" si="71"/>
        <v>105_TN_02</v>
      </c>
      <c r="I2282">
        <f>IF(B2282=2012,IF(D2282="00",K2282,VLOOKUP(H2282,district_latlong_lookup!$A$1:$F$439,5,FALSE)),0)</f>
        <v>0</v>
      </c>
      <c r="J2282">
        <f>IF(B2282=2012,IF(D2282="00",L2282,VLOOKUP(H2282,district_latlong_lookup!$A$1:$F$439,6,FALSE)),0)</f>
        <v>0</v>
      </c>
      <c r="K2282">
        <f>VLOOKUP(E2282&amp;"*",state_latlong_lookup!$A$1:$D$56,3,FALSE)</f>
        <v>35.744900000000001</v>
      </c>
      <c r="L2282">
        <f>VLOOKUP(E2282&amp;"*",state_latlong_lookup!$A$1:$D$56,4,FALSE)</f>
        <v>-86.748900000000006</v>
      </c>
      <c r="M2282">
        <v>200</v>
      </c>
      <c r="N2282" t="str">
        <f t="shared" si="70"/>
        <v>Republican</v>
      </c>
      <c r="O2282" t="s">
        <v>704</v>
      </c>
      <c r="P2282">
        <v>0.70099999999999996</v>
      </c>
      <c r="Q2282">
        <v>1459000</v>
      </c>
      <c r="R2282" t="s">
        <v>1364</v>
      </c>
    </row>
    <row r="2283" spans="1:18">
      <c r="A2283">
        <v>105</v>
      </c>
      <c r="B2283">
        <f>VLOOKUP(A2283,year_congress_lookup!$A$1:$B$10,2)</f>
        <v>1998</v>
      </c>
      <c r="C2283">
        <v>29567</v>
      </c>
      <c r="D2283" s="1" t="s">
        <v>1789</v>
      </c>
      <c r="E2283" t="s">
        <v>36</v>
      </c>
      <c r="F2283" t="str">
        <f>VLOOKUP(E2283&amp;"*",state_latlong_lookup!$A$1:$D$56,2,FALSE)</f>
        <v>TN</v>
      </c>
      <c r="G2283" t="str">
        <f>VLOOKUP(E2283&amp;"*",state_latlong_lookup!$A$1:$D$56,1,FALSE)</f>
        <v>TENNESSEE</v>
      </c>
      <c r="H2283" t="str">
        <f t="shared" si="71"/>
        <v>105_TN_03</v>
      </c>
      <c r="I2283">
        <f>IF(B2283=2012,IF(D2283="00",K2283,VLOOKUP(H2283,district_latlong_lookup!$A$1:$F$439,5,FALSE)),0)</f>
        <v>0</v>
      </c>
      <c r="J2283">
        <f>IF(B2283=2012,IF(D2283="00",L2283,VLOOKUP(H2283,district_latlong_lookup!$A$1:$F$439,6,FALSE)),0)</f>
        <v>0</v>
      </c>
      <c r="K2283">
        <f>VLOOKUP(E2283&amp;"*",state_latlong_lookup!$A$1:$D$56,3,FALSE)</f>
        <v>35.744900000000001</v>
      </c>
      <c r="L2283">
        <f>VLOOKUP(E2283&amp;"*",state_latlong_lookup!$A$1:$D$56,4,FALSE)</f>
        <v>-86.748900000000006</v>
      </c>
      <c r="M2283">
        <v>200</v>
      </c>
      <c r="N2283" t="str">
        <f t="shared" si="70"/>
        <v>Republican</v>
      </c>
      <c r="O2283" t="s">
        <v>817</v>
      </c>
      <c r="P2283">
        <v>0.56000000000000005</v>
      </c>
      <c r="Q2283">
        <v>0</v>
      </c>
    </row>
    <row r="2284" spans="1:18">
      <c r="A2284">
        <v>105</v>
      </c>
      <c r="B2284">
        <f>VLOOKUP(A2284,year_congress_lookup!$A$1:$B$10,2)</f>
        <v>1998</v>
      </c>
      <c r="C2284">
        <v>29568</v>
      </c>
      <c r="D2284" s="1" t="s">
        <v>1790</v>
      </c>
      <c r="E2284" t="s">
        <v>36</v>
      </c>
      <c r="F2284" t="str">
        <f>VLOOKUP(E2284&amp;"*",state_latlong_lookup!$A$1:$D$56,2,FALSE)</f>
        <v>TN</v>
      </c>
      <c r="G2284" t="str">
        <f>VLOOKUP(E2284&amp;"*",state_latlong_lookup!$A$1:$D$56,1,FALSE)</f>
        <v>TENNESSEE</v>
      </c>
      <c r="H2284" t="str">
        <f t="shared" si="71"/>
        <v>105_TN_04</v>
      </c>
      <c r="I2284">
        <f>IF(B2284=2012,IF(D2284="00",K2284,VLOOKUP(H2284,district_latlong_lookup!$A$1:$F$439,5,FALSE)),0)</f>
        <v>0</v>
      </c>
      <c r="J2284">
        <f>IF(B2284=2012,IF(D2284="00",L2284,VLOOKUP(H2284,district_latlong_lookup!$A$1:$F$439,6,FALSE)),0)</f>
        <v>0</v>
      </c>
      <c r="K2284">
        <f>VLOOKUP(E2284&amp;"*",state_latlong_lookup!$A$1:$D$56,3,FALSE)</f>
        <v>35.744900000000001</v>
      </c>
      <c r="L2284">
        <f>VLOOKUP(E2284&amp;"*",state_latlong_lookup!$A$1:$D$56,4,FALSE)</f>
        <v>-86.748900000000006</v>
      </c>
      <c r="M2284">
        <v>200</v>
      </c>
      <c r="N2284" t="str">
        <f t="shared" si="70"/>
        <v>Republican</v>
      </c>
      <c r="O2284" t="s">
        <v>818</v>
      </c>
      <c r="P2284">
        <v>0.64100000000000001</v>
      </c>
      <c r="Q2284">
        <v>884000</v>
      </c>
      <c r="R2284" t="s">
        <v>1365</v>
      </c>
    </row>
    <row r="2285" spans="1:18">
      <c r="A2285">
        <v>105</v>
      </c>
      <c r="B2285">
        <f>VLOOKUP(A2285,year_congress_lookup!$A$1:$B$10,2)</f>
        <v>1998</v>
      </c>
      <c r="C2285">
        <v>15450</v>
      </c>
      <c r="D2285" s="1" t="s">
        <v>1791</v>
      </c>
      <c r="E2285" t="s">
        <v>36</v>
      </c>
      <c r="F2285" t="str">
        <f>VLOOKUP(E2285&amp;"*",state_latlong_lookup!$A$1:$D$56,2,FALSE)</f>
        <v>TN</v>
      </c>
      <c r="G2285" t="str">
        <f>VLOOKUP(E2285&amp;"*",state_latlong_lookup!$A$1:$D$56,1,FALSE)</f>
        <v>TENNESSEE</v>
      </c>
      <c r="H2285" t="str">
        <f t="shared" si="71"/>
        <v>105_TN_05</v>
      </c>
      <c r="I2285">
        <f>IF(B2285=2012,IF(D2285="00",K2285,VLOOKUP(H2285,district_latlong_lookup!$A$1:$F$439,5,FALSE)),0)</f>
        <v>0</v>
      </c>
      <c r="J2285">
        <f>IF(B2285=2012,IF(D2285="00",L2285,VLOOKUP(H2285,district_latlong_lookup!$A$1:$F$439,6,FALSE)),0)</f>
        <v>0</v>
      </c>
      <c r="K2285">
        <f>VLOOKUP(E2285&amp;"*",state_latlong_lookup!$A$1:$D$56,3,FALSE)</f>
        <v>35.744900000000001</v>
      </c>
      <c r="L2285">
        <f>VLOOKUP(E2285&amp;"*",state_latlong_lookup!$A$1:$D$56,4,FALSE)</f>
        <v>-86.748900000000006</v>
      </c>
      <c r="M2285">
        <v>100</v>
      </c>
      <c r="N2285" t="str">
        <f t="shared" si="70"/>
        <v>Democrat</v>
      </c>
      <c r="O2285" t="s">
        <v>705</v>
      </c>
      <c r="P2285">
        <v>-0.20699999999999999</v>
      </c>
      <c r="Q2285">
        <v>3278000</v>
      </c>
      <c r="R2285" t="s">
        <v>1366</v>
      </c>
    </row>
    <row r="2286" spans="1:18">
      <c r="A2286">
        <v>105</v>
      </c>
      <c r="B2286">
        <f>VLOOKUP(A2286,year_congress_lookup!$A$1:$B$10,2)</f>
        <v>1998</v>
      </c>
      <c r="C2286">
        <v>15100</v>
      </c>
      <c r="D2286" s="1" t="s">
        <v>1792</v>
      </c>
      <c r="E2286" t="s">
        <v>36</v>
      </c>
      <c r="F2286" t="str">
        <f>VLOOKUP(E2286&amp;"*",state_latlong_lookup!$A$1:$D$56,2,FALSE)</f>
        <v>TN</v>
      </c>
      <c r="G2286" t="str">
        <f>VLOOKUP(E2286&amp;"*",state_latlong_lookup!$A$1:$D$56,1,FALSE)</f>
        <v>TENNESSEE</v>
      </c>
      <c r="H2286" t="str">
        <f t="shared" si="71"/>
        <v>105_TN_06</v>
      </c>
      <c r="I2286">
        <f>IF(B2286=2012,IF(D2286="00",K2286,VLOOKUP(H2286,district_latlong_lookup!$A$1:$F$439,5,FALSE)),0)</f>
        <v>0</v>
      </c>
      <c r="J2286">
        <f>IF(B2286=2012,IF(D2286="00",L2286,VLOOKUP(H2286,district_latlong_lookup!$A$1:$F$439,6,FALSE)),0)</f>
        <v>0</v>
      </c>
      <c r="K2286">
        <f>VLOOKUP(E2286&amp;"*",state_latlong_lookup!$A$1:$D$56,3,FALSE)</f>
        <v>35.744900000000001</v>
      </c>
      <c r="L2286">
        <f>VLOOKUP(E2286&amp;"*",state_latlong_lookup!$A$1:$D$56,4,FALSE)</f>
        <v>-86.748900000000006</v>
      </c>
      <c r="M2286">
        <v>100</v>
      </c>
      <c r="N2286" t="str">
        <f t="shared" si="70"/>
        <v>Democrat</v>
      </c>
      <c r="O2286" t="s">
        <v>134</v>
      </c>
      <c r="P2286">
        <v>-0.19600000000000001</v>
      </c>
      <c r="Q2286">
        <v>2146000</v>
      </c>
      <c r="R2286" t="s">
        <v>1367</v>
      </c>
    </row>
    <row r="2287" spans="1:18">
      <c r="A2287">
        <v>105</v>
      </c>
      <c r="B2287">
        <f>VLOOKUP(A2287,year_congress_lookup!$A$1:$B$10,2)</f>
        <v>1998</v>
      </c>
      <c r="C2287">
        <v>29569</v>
      </c>
      <c r="D2287" s="1" t="s">
        <v>1793</v>
      </c>
      <c r="E2287" t="s">
        <v>36</v>
      </c>
      <c r="F2287" t="str">
        <f>VLOOKUP(E2287&amp;"*",state_latlong_lookup!$A$1:$D$56,2,FALSE)</f>
        <v>TN</v>
      </c>
      <c r="G2287" t="str">
        <f>VLOOKUP(E2287&amp;"*",state_latlong_lookup!$A$1:$D$56,1,FALSE)</f>
        <v>TENNESSEE</v>
      </c>
      <c r="H2287" t="str">
        <f t="shared" si="71"/>
        <v>105_TN_07</v>
      </c>
      <c r="I2287">
        <f>IF(B2287=2012,IF(D2287="00",K2287,VLOOKUP(H2287,district_latlong_lookup!$A$1:$F$439,5,FALSE)),0)</f>
        <v>0</v>
      </c>
      <c r="J2287">
        <f>IF(B2287=2012,IF(D2287="00",L2287,VLOOKUP(H2287,district_latlong_lookup!$A$1:$F$439,6,FALSE)),0)</f>
        <v>0</v>
      </c>
      <c r="K2287">
        <f>VLOOKUP(E2287&amp;"*",state_latlong_lookup!$A$1:$D$56,3,FALSE)</f>
        <v>35.744900000000001</v>
      </c>
      <c r="L2287">
        <f>VLOOKUP(E2287&amp;"*",state_latlong_lookup!$A$1:$D$56,4,FALSE)</f>
        <v>-86.748900000000006</v>
      </c>
      <c r="M2287">
        <v>200</v>
      </c>
      <c r="N2287" t="str">
        <f t="shared" si="70"/>
        <v>Republican</v>
      </c>
      <c r="O2287" t="s">
        <v>819</v>
      </c>
      <c r="P2287">
        <v>0.52200000000000002</v>
      </c>
      <c r="Q2287">
        <v>1097000</v>
      </c>
    </row>
    <row r="2288" spans="1:18">
      <c r="A2288">
        <v>105</v>
      </c>
      <c r="B2288">
        <f>VLOOKUP(A2288,year_congress_lookup!$A$1:$B$10,2)</f>
        <v>1998</v>
      </c>
      <c r="C2288">
        <v>15628</v>
      </c>
      <c r="D2288" s="1" t="s">
        <v>1795</v>
      </c>
      <c r="E2288" t="s">
        <v>36</v>
      </c>
      <c r="F2288" t="str">
        <f>VLOOKUP(E2288&amp;"*",state_latlong_lookup!$A$1:$D$56,2,FALSE)</f>
        <v>TN</v>
      </c>
      <c r="G2288" t="str">
        <f>VLOOKUP(E2288&amp;"*",state_latlong_lookup!$A$1:$D$56,1,FALSE)</f>
        <v>TENNESSEE</v>
      </c>
      <c r="H2288" t="str">
        <f t="shared" si="71"/>
        <v>105_TN_08</v>
      </c>
      <c r="I2288">
        <f>IF(B2288=2012,IF(D2288="00",K2288,VLOOKUP(H2288,district_latlong_lookup!$A$1:$F$439,5,FALSE)),0)</f>
        <v>0</v>
      </c>
      <c r="J2288">
        <f>IF(B2288=2012,IF(D2288="00",L2288,VLOOKUP(H2288,district_latlong_lookup!$A$1:$F$439,6,FALSE)),0)</f>
        <v>0</v>
      </c>
      <c r="K2288">
        <f>VLOOKUP(E2288&amp;"*",state_latlong_lookup!$A$1:$D$56,3,FALSE)</f>
        <v>35.744900000000001</v>
      </c>
      <c r="L2288">
        <f>VLOOKUP(E2288&amp;"*",state_latlong_lookup!$A$1:$D$56,4,FALSE)</f>
        <v>-86.748900000000006</v>
      </c>
      <c r="M2288">
        <v>100</v>
      </c>
      <c r="N2288" t="str">
        <f t="shared" si="70"/>
        <v>Democrat</v>
      </c>
      <c r="O2288" t="s">
        <v>707</v>
      </c>
      <c r="P2288">
        <v>-0.17100000000000001</v>
      </c>
      <c r="Q2288">
        <v>1321000</v>
      </c>
      <c r="R2288" t="s">
        <v>1368</v>
      </c>
    </row>
    <row r="2289" spans="1:18">
      <c r="A2289">
        <v>105</v>
      </c>
      <c r="B2289">
        <f>VLOOKUP(A2289,year_congress_lookup!$A$1:$B$10,2)</f>
        <v>1998</v>
      </c>
      <c r="C2289">
        <v>29756</v>
      </c>
      <c r="D2289" s="1" t="s">
        <v>1796</v>
      </c>
      <c r="E2289" t="s">
        <v>36</v>
      </c>
      <c r="F2289" t="str">
        <f>VLOOKUP(E2289&amp;"*",state_latlong_lookup!$A$1:$D$56,2,FALSE)</f>
        <v>TN</v>
      </c>
      <c r="G2289" t="str">
        <f>VLOOKUP(E2289&amp;"*",state_latlong_lookup!$A$1:$D$56,1,FALSE)</f>
        <v>TENNESSEE</v>
      </c>
      <c r="H2289" t="str">
        <f t="shared" si="71"/>
        <v>105_TN_09</v>
      </c>
      <c r="I2289">
        <f>IF(B2289=2012,IF(D2289="00",K2289,VLOOKUP(H2289,district_latlong_lookup!$A$1:$F$439,5,FALSE)),0)</f>
        <v>0</v>
      </c>
      <c r="J2289">
        <f>IF(B2289=2012,IF(D2289="00",L2289,VLOOKUP(H2289,district_latlong_lookup!$A$1:$F$439,6,FALSE)),0)</f>
        <v>0</v>
      </c>
      <c r="K2289">
        <f>VLOOKUP(E2289&amp;"*",state_latlong_lookup!$A$1:$D$56,3,FALSE)</f>
        <v>35.744900000000001</v>
      </c>
      <c r="L2289">
        <f>VLOOKUP(E2289&amp;"*",state_latlong_lookup!$A$1:$D$56,4,FALSE)</f>
        <v>-86.748900000000006</v>
      </c>
      <c r="M2289">
        <v>100</v>
      </c>
      <c r="N2289" t="str">
        <f t="shared" si="70"/>
        <v>Democrat</v>
      </c>
      <c r="O2289" t="s">
        <v>217</v>
      </c>
      <c r="P2289">
        <v>-0.42299999999999999</v>
      </c>
      <c r="Q2289">
        <v>493000</v>
      </c>
      <c r="R2289" t="s">
        <v>1369</v>
      </c>
    </row>
    <row r="2290" spans="1:18">
      <c r="A2290">
        <v>105</v>
      </c>
      <c r="B2290">
        <f>VLOOKUP(A2290,year_congress_lookup!$A$1:$B$10,2)</f>
        <v>1998</v>
      </c>
      <c r="C2290">
        <v>29757</v>
      </c>
      <c r="D2290" s="1" t="s">
        <v>1787</v>
      </c>
      <c r="E2290" t="s">
        <v>82</v>
      </c>
      <c r="F2290" t="str">
        <f>VLOOKUP(E2290&amp;"*",state_latlong_lookup!$A$1:$D$56,2,FALSE)</f>
        <v>TX</v>
      </c>
      <c r="G2290" t="str">
        <f>VLOOKUP(E2290&amp;"*",state_latlong_lookup!$A$1:$D$56,1,FALSE)</f>
        <v>TEXAS</v>
      </c>
      <c r="H2290" t="str">
        <f t="shared" si="71"/>
        <v>105_TX_01</v>
      </c>
      <c r="I2290">
        <f>IF(B2290=2012,IF(D2290="00",K2290,VLOOKUP(H2290,district_latlong_lookup!$A$1:$F$439,5,FALSE)),0)</f>
        <v>0</v>
      </c>
      <c r="J2290">
        <f>IF(B2290=2012,IF(D2290="00",L2290,VLOOKUP(H2290,district_latlong_lookup!$A$1:$F$439,6,FALSE)),0)</f>
        <v>0</v>
      </c>
      <c r="K2290">
        <f>VLOOKUP(E2290&amp;"*",state_latlong_lookup!$A$1:$D$56,3,FALSE)</f>
        <v>31.106000000000002</v>
      </c>
      <c r="L2290">
        <f>VLOOKUP(E2290&amp;"*",state_latlong_lookup!$A$1:$D$56,4,FALSE)</f>
        <v>-97.647499999999994</v>
      </c>
      <c r="M2290">
        <v>100</v>
      </c>
      <c r="N2290" t="str">
        <f t="shared" si="70"/>
        <v>Democrat</v>
      </c>
      <c r="O2290" t="s">
        <v>871</v>
      </c>
      <c r="P2290">
        <v>-0.24299999999999999</v>
      </c>
      <c r="Q2290">
        <v>1070000</v>
      </c>
      <c r="R2290" t="s">
        <v>1370</v>
      </c>
    </row>
    <row r="2291" spans="1:18">
      <c r="A2291">
        <v>105</v>
      </c>
      <c r="B2291">
        <f>VLOOKUP(A2291,year_congress_lookup!$A$1:$B$10,2)</f>
        <v>1998</v>
      </c>
      <c r="C2291">
        <v>29758</v>
      </c>
      <c r="D2291" s="1" t="s">
        <v>1788</v>
      </c>
      <c r="E2291" t="s">
        <v>82</v>
      </c>
      <c r="F2291" t="str">
        <f>VLOOKUP(E2291&amp;"*",state_latlong_lookup!$A$1:$D$56,2,FALSE)</f>
        <v>TX</v>
      </c>
      <c r="G2291" t="str">
        <f>VLOOKUP(E2291&amp;"*",state_latlong_lookup!$A$1:$D$56,1,FALSE)</f>
        <v>TEXAS</v>
      </c>
      <c r="H2291" t="str">
        <f t="shared" si="71"/>
        <v>105_TX_02</v>
      </c>
      <c r="I2291">
        <f>IF(B2291=2012,IF(D2291="00",K2291,VLOOKUP(H2291,district_latlong_lookup!$A$1:$F$439,5,FALSE)),0)</f>
        <v>0</v>
      </c>
      <c r="J2291">
        <f>IF(B2291=2012,IF(D2291="00",L2291,VLOOKUP(H2291,district_latlong_lookup!$A$1:$F$439,6,FALSE)),0)</f>
        <v>0</v>
      </c>
      <c r="K2291">
        <f>VLOOKUP(E2291&amp;"*",state_latlong_lookup!$A$1:$D$56,3,FALSE)</f>
        <v>31.106000000000002</v>
      </c>
      <c r="L2291">
        <f>VLOOKUP(E2291&amp;"*",state_latlong_lookup!$A$1:$D$56,4,FALSE)</f>
        <v>-97.647499999999994</v>
      </c>
      <c r="M2291">
        <v>100</v>
      </c>
      <c r="N2291" t="str">
        <f t="shared" si="70"/>
        <v>Democrat</v>
      </c>
      <c r="O2291" t="s">
        <v>148</v>
      </c>
      <c r="P2291">
        <v>-0.17899999999999999</v>
      </c>
      <c r="Q2291">
        <v>1535000</v>
      </c>
    </row>
    <row r="2292" spans="1:18">
      <c r="A2292">
        <v>105</v>
      </c>
      <c r="B2292">
        <f>VLOOKUP(A2292,year_congress_lookup!$A$1:$B$10,2)</f>
        <v>1998</v>
      </c>
      <c r="C2292">
        <v>29143</v>
      </c>
      <c r="D2292" s="1" t="s">
        <v>1789</v>
      </c>
      <c r="E2292" t="s">
        <v>82</v>
      </c>
      <c r="F2292" t="str">
        <f>VLOOKUP(E2292&amp;"*",state_latlong_lookup!$A$1:$D$56,2,FALSE)</f>
        <v>TX</v>
      </c>
      <c r="G2292" t="str">
        <f>VLOOKUP(E2292&amp;"*",state_latlong_lookup!$A$1:$D$56,1,FALSE)</f>
        <v>TEXAS</v>
      </c>
      <c r="H2292" t="str">
        <f t="shared" si="71"/>
        <v>105_TX_03</v>
      </c>
      <c r="I2292">
        <f>IF(B2292=2012,IF(D2292="00",K2292,VLOOKUP(H2292,district_latlong_lookup!$A$1:$F$439,5,FALSE)),0)</f>
        <v>0</v>
      </c>
      <c r="J2292">
        <f>IF(B2292=2012,IF(D2292="00",L2292,VLOOKUP(H2292,district_latlong_lookup!$A$1:$F$439,6,FALSE)),0)</f>
        <v>0</v>
      </c>
      <c r="K2292">
        <f>VLOOKUP(E2292&amp;"*",state_latlong_lookup!$A$1:$D$56,3,FALSE)</f>
        <v>31.106000000000002</v>
      </c>
      <c r="L2292">
        <f>VLOOKUP(E2292&amp;"*",state_latlong_lookup!$A$1:$D$56,4,FALSE)</f>
        <v>-97.647499999999994</v>
      </c>
      <c r="M2292">
        <v>200</v>
      </c>
      <c r="N2292" t="str">
        <f t="shared" si="70"/>
        <v>Republican</v>
      </c>
      <c r="O2292" t="s">
        <v>710</v>
      </c>
      <c r="P2292">
        <v>0.67</v>
      </c>
      <c r="Q2292">
        <v>1922000</v>
      </c>
      <c r="R2292" t="s">
        <v>1371</v>
      </c>
    </row>
    <row r="2293" spans="1:18">
      <c r="A2293">
        <v>105</v>
      </c>
      <c r="B2293">
        <f>VLOOKUP(A2293,year_congress_lookup!$A$1:$B$10,2)</f>
        <v>1998</v>
      </c>
      <c r="C2293">
        <v>14828</v>
      </c>
      <c r="D2293" s="1" t="s">
        <v>1790</v>
      </c>
      <c r="E2293" t="s">
        <v>82</v>
      </c>
      <c r="F2293" t="str">
        <f>VLOOKUP(E2293&amp;"*",state_latlong_lookup!$A$1:$D$56,2,FALSE)</f>
        <v>TX</v>
      </c>
      <c r="G2293" t="str">
        <f>VLOOKUP(E2293&amp;"*",state_latlong_lookup!$A$1:$D$56,1,FALSE)</f>
        <v>TEXAS</v>
      </c>
      <c r="H2293" t="str">
        <f t="shared" si="71"/>
        <v>105_TX_04</v>
      </c>
      <c r="I2293">
        <f>IF(B2293=2012,IF(D2293="00",K2293,VLOOKUP(H2293,district_latlong_lookup!$A$1:$F$439,5,FALSE)),0)</f>
        <v>0</v>
      </c>
      <c r="J2293">
        <f>IF(B2293=2012,IF(D2293="00",L2293,VLOOKUP(H2293,district_latlong_lookup!$A$1:$F$439,6,FALSE)),0)</f>
        <v>0</v>
      </c>
      <c r="K2293">
        <f>VLOOKUP(E2293&amp;"*",state_latlong_lookup!$A$1:$D$56,3,FALSE)</f>
        <v>31.106000000000002</v>
      </c>
      <c r="L2293">
        <f>VLOOKUP(E2293&amp;"*",state_latlong_lookup!$A$1:$D$56,4,FALSE)</f>
        <v>-97.647499999999994</v>
      </c>
      <c r="M2293">
        <v>100</v>
      </c>
      <c r="N2293" t="str">
        <f t="shared" si="70"/>
        <v>Democrat</v>
      </c>
      <c r="O2293" t="s">
        <v>711</v>
      </c>
      <c r="P2293">
        <v>9.0999999999999998E-2</v>
      </c>
      <c r="Q2293">
        <v>707000</v>
      </c>
      <c r="R2293" t="s">
        <v>1372</v>
      </c>
    </row>
    <row r="2294" spans="1:18">
      <c r="A2294">
        <v>105</v>
      </c>
      <c r="B2294">
        <f>VLOOKUP(A2294,year_congress_lookup!$A$1:$B$10,2)</f>
        <v>1998</v>
      </c>
      <c r="C2294">
        <v>29759</v>
      </c>
      <c r="D2294" s="1" t="s">
        <v>1791</v>
      </c>
      <c r="E2294" t="s">
        <v>82</v>
      </c>
      <c r="F2294" t="str">
        <f>VLOOKUP(E2294&amp;"*",state_latlong_lookup!$A$1:$D$56,2,FALSE)</f>
        <v>TX</v>
      </c>
      <c r="G2294" t="str">
        <f>VLOOKUP(E2294&amp;"*",state_latlong_lookup!$A$1:$D$56,1,FALSE)</f>
        <v>TEXAS</v>
      </c>
      <c r="H2294" t="str">
        <f t="shared" si="71"/>
        <v>105_TX_05</v>
      </c>
      <c r="I2294">
        <f>IF(B2294=2012,IF(D2294="00",K2294,VLOOKUP(H2294,district_latlong_lookup!$A$1:$F$439,5,FALSE)),0)</f>
        <v>0</v>
      </c>
      <c r="J2294">
        <f>IF(B2294=2012,IF(D2294="00",L2294,VLOOKUP(H2294,district_latlong_lookup!$A$1:$F$439,6,FALSE)),0)</f>
        <v>0</v>
      </c>
      <c r="K2294">
        <f>VLOOKUP(E2294&amp;"*",state_latlong_lookup!$A$1:$D$56,3,FALSE)</f>
        <v>31.106000000000002</v>
      </c>
      <c r="L2294">
        <f>VLOOKUP(E2294&amp;"*",state_latlong_lookup!$A$1:$D$56,4,FALSE)</f>
        <v>-97.647499999999994</v>
      </c>
      <c r="M2294">
        <v>200</v>
      </c>
      <c r="N2294" t="str">
        <f t="shared" si="70"/>
        <v>Republican</v>
      </c>
      <c r="O2294" t="s">
        <v>312</v>
      </c>
      <c r="P2294">
        <v>0.67500000000000004</v>
      </c>
      <c r="Q2294">
        <v>0</v>
      </c>
      <c r="R2294" t="s">
        <v>1373</v>
      </c>
    </row>
    <row r="2295" spans="1:18">
      <c r="A2295">
        <v>105</v>
      </c>
      <c r="B2295">
        <f>VLOOKUP(A2295,year_congress_lookup!$A$1:$B$10,2)</f>
        <v>1998</v>
      </c>
      <c r="C2295">
        <v>15085</v>
      </c>
      <c r="D2295" s="1" t="s">
        <v>1792</v>
      </c>
      <c r="E2295" t="s">
        <v>82</v>
      </c>
      <c r="F2295" t="str">
        <f>VLOOKUP(E2295&amp;"*",state_latlong_lookup!$A$1:$D$56,2,FALSE)</f>
        <v>TX</v>
      </c>
      <c r="G2295" t="str">
        <f>VLOOKUP(E2295&amp;"*",state_latlong_lookup!$A$1:$D$56,1,FALSE)</f>
        <v>TEXAS</v>
      </c>
      <c r="H2295" t="str">
        <f t="shared" si="71"/>
        <v>105_TX_06</v>
      </c>
      <c r="I2295">
        <f>IF(B2295=2012,IF(D2295="00",K2295,VLOOKUP(H2295,district_latlong_lookup!$A$1:$F$439,5,FALSE)),0)</f>
        <v>0</v>
      </c>
      <c r="J2295">
        <f>IF(B2295=2012,IF(D2295="00",L2295,VLOOKUP(H2295,district_latlong_lookup!$A$1:$F$439,6,FALSE)),0)</f>
        <v>0</v>
      </c>
      <c r="K2295">
        <f>VLOOKUP(E2295&amp;"*",state_latlong_lookup!$A$1:$D$56,3,FALSE)</f>
        <v>31.106000000000002</v>
      </c>
      <c r="L2295">
        <f>VLOOKUP(E2295&amp;"*",state_latlong_lookup!$A$1:$D$56,4,FALSE)</f>
        <v>-97.647499999999994</v>
      </c>
      <c r="M2295">
        <v>200</v>
      </c>
      <c r="N2295" t="str">
        <f t="shared" si="70"/>
        <v>Republican</v>
      </c>
      <c r="O2295" t="s">
        <v>713</v>
      </c>
      <c r="P2295">
        <v>0.627</v>
      </c>
      <c r="Q2295">
        <v>1036000</v>
      </c>
      <c r="R2295" t="s">
        <v>1374</v>
      </c>
    </row>
    <row r="2296" spans="1:18">
      <c r="A2296">
        <v>105</v>
      </c>
      <c r="B2296">
        <f>VLOOKUP(A2296,year_congress_lookup!$A$1:$B$10,2)</f>
        <v>1998</v>
      </c>
      <c r="C2296">
        <v>13002</v>
      </c>
      <c r="D2296" s="1" t="s">
        <v>1793</v>
      </c>
      <c r="E2296" t="s">
        <v>82</v>
      </c>
      <c r="F2296" t="str">
        <f>VLOOKUP(E2296&amp;"*",state_latlong_lookup!$A$1:$D$56,2,FALSE)</f>
        <v>TX</v>
      </c>
      <c r="G2296" t="str">
        <f>VLOOKUP(E2296&amp;"*",state_latlong_lookup!$A$1:$D$56,1,FALSE)</f>
        <v>TEXAS</v>
      </c>
      <c r="H2296" t="str">
        <f t="shared" si="71"/>
        <v>105_TX_07</v>
      </c>
      <c r="I2296">
        <f>IF(B2296=2012,IF(D2296="00",K2296,VLOOKUP(H2296,district_latlong_lookup!$A$1:$F$439,5,FALSE)),0)</f>
        <v>0</v>
      </c>
      <c r="J2296">
        <f>IF(B2296=2012,IF(D2296="00",L2296,VLOOKUP(H2296,district_latlong_lookup!$A$1:$F$439,6,FALSE)),0)</f>
        <v>0</v>
      </c>
      <c r="K2296">
        <f>VLOOKUP(E2296&amp;"*",state_latlong_lookup!$A$1:$D$56,3,FALSE)</f>
        <v>31.106000000000002</v>
      </c>
      <c r="L2296">
        <f>VLOOKUP(E2296&amp;"*",state_latlong_lookup!$A$1:$D$56,4,FALSE)</f>
        <v>-97.647499999999994</v>
      </c>
      <c r="M2296">
        <v>200</v>
      </c>
      <c r="N2296" t="str">
        <f t="shared" si="70"/>
        <v>Republican</v>
      </c>
      <c r="O2296" t="s">
        <v>78</v>
      </c>
      <c r="P2296">
        <v>0.52700000000000002</v>
      </c>
      <c r="Q2296">
        <v>0</v>
      </c>
      <c r="R2296" t="s">
        <v>1375</v>
      </c>
    </row>
    <row r="2297" spans="1:18">
      <c r="A2297">
        <v>105</v>
      </c>
      <c r="B2297">
        <f>VLOOKUP(A2297,year_congress_lookup!$A$1:$B$10,2)</f>
        <v>1998</v>
      </c>
      <c r="C2297">
        <v>29760</v>
      </c>
      <c r="D2297" s="1" t="s">
        <v>1795</v>
      </c>
      <c r="E2297" t="s">
        <v>82</v>
      </c>
      <c r="F2297" t="str">
        <f>VLOOKUP(E2297&amp;"*",state_latlong_lookup!$A$1:$D$56,2,FALSE)</f>
        <v>TX</v>
      </c>
      <c r="G2297" t="str">
        <f>VLOOKUP(E2297&amp;"*",state_latlong_lookup!$A$1:$D$56,1,FALSE)</f>
        <v>TEXAS</v>
      </c>
      <c r="H2297" t="str">
        <f t="shared" si="71"/>
        <v>105_TX_08</v>
      </c>
      <c r="I2297">
        <f>IF(B2297=2012,IF(D2297="00",K2297,VLOOKUP(H2297,district_latlong_lookup!$A$1:$F$439,5,FALSE)),0)</f>
        <v>0</v>
      </c>
      <c r="J2297">
        <f>IF(B2297=2012,IF(D2297="00",L2297,VLOOKUP(H2297,district_latlong_lookup!$A$1:$F$439,6,FALSE)),0)</f>
        <v>0</v>
      </c>
      <c r="K2297">
        <f>VLOOKUP(E2297&amp;"*",state_latlong_lookup!$A$1:$D$56,3,FALSE)</f>
        <v>31.106000000000002</v>
      </c>
      <c r="L2297">
        <f>VLOOKUP(E2297&amp;"*",state_latlong_lookup!$A$1:$D$56,4,FALSE)</f>
        <v>-97.647499999999994</v>
      </c>
      <c r="M2297">
        <v>200</v>
      </c>
      <c r="N2297" t="str">
        <f t="shared" si="70"/>
        <v>Republican</v>
      </c>
      <c r="O2297" t="s">
        <v>157</v>
      </c>
      <c r="P2297">
        <v>0.57599999999999996</v>
      </c>
      <c r="Q2297">
        <v>610000</v>
      </c>
      <c r="R2297" t="s">
        <v>1376</v>
      </c>
    </row>
    <row r="2298" spans="1:18">
      <c r="A2298">
        <v>105</v>
      </c>
      <c r="B2298">
        <f>VLOOKUP(A2298,year_congress_lookup!$A$1:$B$10,2)</f>
        <v>1998</v>
      </c>
      <c r="C2298">
        <v>29761</v>
      </c>
      <c r="D2298" s="1" t="s">
        <v>1796</v>
      </c>
      <c r="E2298" t="s">
        <v>82</v>
      </c>
      <c r="F2298" t="str">
        <f>VLOOKUP(E2298&amp;"*",state_latlong_lookup!$A$1:$D$56,2,FALSE)</f>
        <v>TX</v>
      </c>
      <c r="G2298" t="str">
        <f>VLOOKUP(E2298&amp;"*",state_latlong_lookup!$A$1:$D$56,1,FALSE)</f>
        <v>TEXAS</v>
      </c>
      <c r="H2298" t="str">
        <f t="shared" si="71"/>
        <v>105_TX_09</v>
      </c>
      <c r="I2298">
        <f>IF(B2298=2012,IF(D2298="00",K2298,VLOOKUP(H2298,district_latlong_lookup!$A$1:$F$439,5,FALSE)),0)</f>
        <v>0</v>
      </c>
      <c r="J2298">
        <f>IF(B2298=2012,IF(D2298="00",L2298,VLOOKUP(H2298,district_latlong_lookup!$A$1:$F$439,6,FALSE)),0)</f>
        <v>0</v>
      </c>
      <c r="K2298">
        <f>VLOOKUP(E2298&amp;"*",state_latlong_lookup!$A$1:$D$56,3,FALSE)</f>
        <v>31.106000000000002</v>
      </c>
      <c r="L2298">
        <f>VLOOKUP(E2298&amp;"*",state_latlong_lookup!$A$1:$D$56,4,FALSE)</f>
        <v>-97.647499999999994</v>
      </c>
      <c r="M2298">
        <v>100</v>
      </c>
      <c r="N2298" t="str">
        <f t="shared" si="70"/>
        <v>Democrat</v>
      </c>
      <c r="O2298" t="s">
        <v>872</v>
      </c>
      <c r="P2298">
        <v>-0.312</v>
      </c>
      <c r="Q2298">
        <v>0</v>
      </c>
    </row>
    <row r="2299" spans="1:18">
      <c r="A2299">
        <v>105</v>
      </c>
      <c r="B2299">
        <f>VLOOKUP(A2299,year_congress_lookup!$A$1:$B$10,2)</f>
        <v>1998</v>
      </c>
      <c r="C2299">
        <v>29571</v>
      </c>
      <c r="D2299" s="1" t="s">
        <v>1797</v>
      </c>
      <c r="E2299" t="s">
        <v>82</v>
      </c>
      <c r="F2299" t="str">
        <f>VLOOKUP(E2299&amp;"*",state_latlong_lookup!$A$1:$D$56,2,FALSE)</f>
        <v>TX</v>
      </c>
      <c r="G2299" t="str">
        <f>VLOOKUP(E2299&amp;"*",state_latlong_lookup!$A$1:$D$56,1,FALSE)</f>
        <v>TEXAS</v>
      </c>
      <c r="H2299" t="str">
        <f t="shared" si="71"/>
        <v>105_TX_10</v>
      </c>
      <c r="I2299">
        <f>IF(B2299=2012,IF(D2299="00",K2299,VLOOKUP(H2299,district_latlong_lookup!$A$1:$F$439,5,FALSE)),0)</f>
        <v>0</v>
      </c>
      <c r="J2299">
        <f>IF(B2299=2012,IF(D2299="00",L2299,VLOOKUP(H2299,district_latlong_lookup!$A$1:$F$439,6,FALSE)),0)</f>
        <v>0</v>
      </c>
      <c r="K2299">
        <f>VLOOKUP(E2299&amp;"*",state_latlong_lookup!$A$1:$D$56,3,FALSE)</f>
        <v>31.106000000000002</v>
      </c>
      <c r="L2299">
        <f>VLOOKUP(E2299&amp;"*",state_latlong_lookup!$A$1:$D$56,4,FALSE)</f>
        <v>-97.647499999999994</v>
      </c>
      <c r="M2299">
        <v>100</v>
      </c>
      <c r="N2299" t="str">
        <f t="shared" si="70"/>
        <v>Democrat</v>
      </c>
      <c r="O2299" t="s">
        <v>821</v>
      </c>
      <c r="P2299">
        <v>-0.40300000000000002</v>
      </c>
      <c r="Q2299">
        <v>2451000</v>
      </c>
      <c r="R2299" t="s">
        <v>1377</v>
      </c>
    </row>
    <row r="2300" spans="1:18">
      <c r="A2300">
        <v>105</v>
      </c>
      <c r="B2300">
        <f>VLOOKUP(A2300,year_congress_lookup!$A$1:$B$10,2)</f>
        <v>1998</v>
      </c>
      <c r="C2300">
        <v>29144</v>
      </c>
      <c r="D2300" s="1" t="s">
        <v>1798</v>
      </c>
      <c r="E2300" t="s">
        <v>82</v>
      </c>
      <c r="F2300" t="str">
        <f>VLOOKUP(E2300&amp;"*",state_latlong_lookup!$A$1:$D$56,2,FALSE)</f>
        <v>TX</v>
      </c>
      <c r="G2300" t="str">
        <f>VLOOKUP(E2300&amp;"*",state_latlong_lookup!$A$1:$D$56,1,FALSE)</f>
        <v>TEXAS</v>
      </c>
      <c r="H2300" t="str">
        <f t="shared" si="71"/>
        <v>105_TX_11</v>
      </c>
      <c r="I2300">
        <f>IF(B2300=2012,IF(D2300="00",K2300,VLOOKUP(H2300,district_latlong_lookup!$A$1:$F$439,5,FALSE)),0)</f>
        <v>0</v>
      </c>
      <c r="J2300">
        <f>IF(B2300=2012,IF(D2300="00",L2300,VLOOKUP(H2300,district_latlong_lookup!$A$1:$F$439,6,FALSE)),0)</f>
        <v>0</v>
      </c>
      <c r="K2300">
        <f>VLOOKUP(E2300&amp;"*",state_latlong_lookup!$A$1:$D$56,3,FALSE)</f>
        <v>31.106000000000002</v>
      </c>
      <c r="L2300">
        <f>VLOOKUP(E2300&amp;"*",state_latlong_lookup!$A$1:$D$56,4,FALSE)</f>
        <v>-97.647499999999994</v>
      </c>
      <c r="M2300">
        <v>100</v>
      </c>
      <c r="N2300" t="str">
        <f t="shared" si="70"/>
        <v>Democrat</v>
      </c>
      <c r="O2300" t="s">
        <v>716</v>
      </c>
      <c r="P2300">
        <v>-0.217</v>
      </c>
      <c r="Q2300">
        <v>937000</v>
      </c>
      <c r="R2300" t="s">
        <v>1378</v>
      </c>
    </row>
    <row r="2301" spans="1:18">
      <c r="A2301">
        <v>105</v>
      </c>
      <c r="B2301">
        <f>VLOOKUP(A2301,year_congress_lookup!$A$1:$B$10,2)</f>
        <v>1998</v>
      </c>
      <c r="C2301">
        <v>29762</v>
      </c>
      <c r="D2301" s="1" t="s">
        <v>1799</v>
      </c>
      <c r="E2301" t="s">
        <v>82</v>
      </c>
      <c r="F2301" t="str">
        <f>VLOOKUP(E2301&amp;"*",state_latlong_lookup!$A$1:$D$56,2,FALSE)</f>
        <v>TX</v>
      </c>
      <c r="G2301" t="str">
        <f>VLOOKUP(E2301&amp;"*",state_latlong_lookup!$A$1:$D$56,1,FALSE)</f>
        <v>TEXAS</v>
      </c>
      <c r="H2301" t="str">
        <f t="shared" si="71"/>
        <v>105_TX_12</v>
      </c>
      <c r="I2301">
        <f>IF(B2301=2012,IF(D2301="00",K2301,VLOOKUP(H2301,district_latlong_lookup!$A$1:$F$439,5,FALSE)),0)</f>
        <v>0</v>
      </c>
      <c r="J2301">
        <f>IF(B2301=2012,IF(D2301="00",L2301,VLOOKUP(H2301,district_latlong_lookup!$A$1:$F$439,6,FALSE)),0)</f>
        <v>0</v>
      </c>
      <c r="K2301">
        <f>VLOOKUP(E2301&amp;"*",state_latlong_lookup!$A$1:$D$56,3,FALSE)</f>
        <v>31.106000000000002</v>
      </c>
      <c r="L2301">
        <f>VLOOKUP(E2301&amp;"*",state_latlong_lookup!$A$1:$D$56,4,FALSE)</f>
        <v>-97.647499999999994</v>
      </c>
      <c r="M2301">
        <v>200</v>
      </c>
      <c r="N2301" t="str">
        <f t="shared" si="70"/>
        <v>Republican</v>
      </c>
      <c r="O2301" t="s">
        <v>873</v>
      </c>
      <c r="P2301">
        <v>0.53800000000000003</v>
      </c>
      <c r="Q2301">
        <v>0</v>
      </c>
      <c r="R2301" t="s">
        <v>1379</v>
      </c>
    </row>
    <row r="2302" spans="1:18">
      <c r="A2302">
        <v>105</v>
      </c>
      <c r="B2302">
        <f>VLOOKUP(A2302,year_congress_lookup!$A$1:$B$10,2)</f>
        <v>1998</v>
      </c>
      <c r="C2302">
        <v>29572</v>
      </c>
      <c r="D2302" s="1" t="s">
        <v>1800</v>
      </c>
      <c r="E2302" t="s">
        <v>82</v>
      </c>
      <c r="F2302" t="str">
        <f>VLOOKUP(E2302&amp;"*",state_latlong_lookup!$A$1:$D$56,2,FALSE)</f>
        <v>TX</v>
      </c>
      <c r="G2302" t="str">
        <f>VLOOKUP(E2302&amp;"*",state_latlong_lookup!$A$1:$D$56,1,FALSE)</f>
        <v>TEXAS</v>
      </c>
      <c r="H2302" t="str">
        <f t="shared" si="71"/>
        <v>105_TX_13</v>
      </c>
      <c r="I2302">
        <f>IF(B2302=2012,IF(D2302="00",K2302,VLOOKUP(H2302,district_latlong_lookup!$A$1:$F$439,5,FALSE)),0)</f>
        <v>0</v>
      </c>
      <c r="J2302">
        <f>IF(B2302=2012,IF(D2302="00",L2302,VLOOKUP(H2302,district_latlong_lookup!$A$1:$F$439,6,FALSE)),0)</f>
        <v>0</v>
      </c>
      <c r="K2302">
        <f>VLOOKUP(E2302&amp;"*",state_latlong_lookup!$A$1:$D$56,3,FALSE)</f>
        <v>31.106000000000002</v>
      </c>
      <c r="L2302">
        <f>VLOOKUP(E2302&amp;"*",state_latlong_lookup!$A$1:$D$56,4,FALSE)</f>
        <v>-97.647499999999994</v>
      </c>
      <c r="M2302">
        <v>200</v>
      </c>
      <c r="N2302" t="str">
        <f t="shared" si="70"/>
        <v>Republican</v>
      </c>
      <c r="O2302" t="s">
        <v>822</v>
      </c>
      <c r="P2302">
        <v>0.63500000000000001</v>
      </c>
      <c r="Q2302">
        <v>2324000</v>
      </c>
      <c r="R2302" t="s">
        <v>1379</v>
      </c>
    </row>
    <row r="2303" spans="1:18">
      <c r="A2303">
        <v>105</v>
      </c>
      <c r="B2303">
        <f>VLOOKUP(A2303,year_congress_lookup!$A$1:$B$10,2)</f>
        <v>1998</v>
      </c>
      <c r="C2303">
        <v>14290</v>
      </c>
      <c r="D2303" s="1" t="s">
        <v>1801</v>
      </c>
      <c r="E2303" t="s">
        <v>82</v>
      </c>
      <c r="F2303" t="str">
        <f>VLOOKUP(E2303&amp;"*",state_latlong_lookup!$A$1:$D$56,2,FALSE)</f>
        <v>TX</v>
      </c>
      <c r="G2303" t="str">
        <f>VLOOKUP(E2303&amp;"*",state_latlong_lookup!$A$1:$D$56,1,FALSE)</f>
        <v>TEXAS</v>
      </c>
      <c r="H2303" t="str">
        <f t="shared" si="71"/>
        <v>105_TX_14</v>
      </c>
      <c r="I2303">
        <f>IF(B2303=2012,IF(D2303="00",K2303,VLOOKUP(H2303,district_latlong_lookup!$A$1:$F$439,5,FALSE)),0)</f>
        <v>0</v>
      </c>
      <c r="J2303">
        <f>IF(B2303=2012,IF(D2303="00",L2303,VLOOKUP(H2303,district_latlong_lookup!$A$1:$F$439,6,FALSE)),0)</f>
        <v>0</v>
      </c>
      <c r="K2303">
        <f>VLOOKUP(E2303&amp;"*",state_latlong_lookup!$A$1:$D$56,3,FALSE)</f>
        <v>31.106000000000002</v>
      </c>
      <c r="L2303">
        <f>VLOOKUP(E2303&amp;"*",state_latlong_lookup!$A$1:$D$56,4,FALSE)</f>
        <v>-97.647499999999994</v>
      </c>
      <c r="M2303">
        <v>200</v>
      </c>
      <c r="N2303" t="str">
        <f t="shared" si="70"/>
        <v>Republican</v>
      </c>
      <c r="O2303" t="s">
        <v>396</v>
      </c>
      <c r="P2303">
        <v>0.82</v>
      </c>
      <c r="Q2303">
        <v>1252000</v>
      </c>
      <c r="R2303" t="s">
        <v>1380</v>
      </c>
    </row>
    <row r="2304" spans="1:18">
      <c r="A2304">
        <v>105</v>
      </c>
      <c r="B2304">
        <f>VLOOKUP(A2304,year_congress_lookup!$A$1:$B$10,2)</f>
        <v>1998</v>
      </c>
      <c r="C2304">
        <v>29763</v>
      </c>
      <c r="D2304" s="1" t="s">
        <v>1802</v>
      </c>
      <c r="E2304" t="s">
        <v>82</v>
      </c>
      <c r="F2304" t="str">
        <f>VLOOKUP(E2304&amp;"*",state_latlong_lookup!$A$1:$D$56,2,FALSE)</f>
        <v>TX</v>
      </c>
      <c r="G2304" t="str">
        <f>VLOOKUP(E2304&amp;"*",state_latlong_lookup!$A$1:$D$56,1,FALSE)</f>
        <v>TEXAS</v>
      </c>
      <c r="H2304" t="str">
        <f t="shared" si="71"/>
        <v>105_TX_15</v>
      </c>
      <c r="I2304">
        <f>IF(B2304=2012,IF(D2304="00",K2304,VLOOKUP(H2304,district_latlong_lookup!$A$1:$F$439,5,FALSE)),0)</f>
        <v>0</v>
      </c>
      <c r="J2304">
        <f>IF(B2304=2012,IF(D2304="00",L2304,VLOOKUP(H2304,district_latlong_lookup!$A$1:$F$439,6,FALSE)),0)</f>
        <v>0</v>
      </c>
      <c r="K2304">
        <f>VLOOKUP(E2304&amp;"*",state_latlong_lookup!$A$1:$D$56,3,FALSE)</f>
        <v>31.106000000000002</v>
      </c>
      <c r="L2304">
        <f>VLOOKUP(E2304&amp;"*",state_latlong_lookup!$A$1:$D$56,4,FALSE)</f>
        <v>-97.647499999999994</v>
      </c>
      <c r="M2304">
        <v>100</v>
      </c>
      <c r="N2304" t="str">
        <f t="shared" si="70"/>
        <v>Democrat</v>
      </c>
      <c r="O2304" t="s">
        <v>874</v>
      </c>
      <c r="P2304">
        <v>-0.3</v>
      </c>
      <c r="Q2304">
        <v>3371000</v>
      </c>
    </row>
    <row r="2305" spans="1:18">
      <c r="A2305">
        <v>105</v>
      </c>
      <c r="B2305">
        <f>VLOOKUP(A2305,year_congress_lookup!$A$1:$B$10,2)</f>
        <v>1998</v>
      </c>
      <c r="C2305">
        <v>29764</v>
      </c>
      <c r="D2305" s="1" t="s">
        <v>1803</v>
      </c>
      <c r="E2305" t="s">
        <v>82</v>
      </c>
      <c r="F2305" t="str">
        <f>VLOOKUP(E2305&amp;"*",state_latlong_lookup!$A$1:$D$56,2,FALSE)</f>
        <v>TX</v>
      </c>
      <c r="G2305" t="str">
        <f>VLOOKUP(E2305&amp;"*",state_latlong_lookup!$A$1:$D$56,1,FALSE)</f>
        <v>TEXAS</v>
      </c>
      <c r="H2305" t="str">
        <f t="shared" si="71"/>
        <v>105_TX_16</v>
      </c>
      <c r="I2305">
        <f>IF(B2305=2012,IF(D2305="00",K2305,VLOOKUP(H2305,district_latlong_lookup!$A$1:$F$439,5,FALSE)),0)</f>
        <v>0</v>
      </c>
      <c r="J2305">
        <f>IF(B2305=2012,IF(D2305="00",L2305,VLOOKUP(H2305,district_latlong_lookup!$A$1:$F$439,6,FALSE)),0)</f>
        <v>0</v>
      </c>
      <c r="K2305">
        <f>VLOOKUP(E2305&amp;"*",state_latlong_lookup!$A$1:$D$56,3,FALSE)</f>
        <v>31.106000000000002</v>
      </c>
      <c r="L2305">
        <f>VLOOKUP(E2305&amp;"*",state_latlong_lookup!$A$1:$D$56,4,FALSE)</f>
        <v>-97.647499999999994</v>
      </c>
      <c r="M2305">
        <v>100</v>
      </c>
      <c r="N2305" t="str">
        <f t="shared" si="70"/>
        <v>Democrat</v>
      </c>
      <c r="O2305" t="s">
        <v>875</v>
      </c>
      <c r="P2305">
        <v>-0.28100000000000003</v>
      </c>
      <c r="Q2305">
        <v>0</v>
      </c>
    </row>
    <row r="2306" spans="1:18">
      <c r="A2306">
        <v>105</v>
      </c>
      <c r="B2306">
        <f>VLOOKUP(A2306,year_congress_lookup!$A$1:$B$10,2)</f>
        <v>1998</v>
      </c>
      <c r="C2306">
        <v>14664</v>
      </c>
      <c r="D2306" s="1" t="s">
        <v>1804</v>
      </c>
      <c r="E2306" t="s">
        <v>82</v>
      </c>
      <c r="F2306" t="str">
        <f>VLOOKUP(E2306&amp;"*",state_latlong_lookup!$A$1:$D$56,2,FALSE)</f>
        <v>TX</v>
      </c>
      <c r="G2306" t="str">
        <f>VLOOKUP(E2306&amp;"*",state_latlong_lookup!$A$1:$D$56,1,FALSE)</f>
        <v>TEXAS</v>
      </c>
      <c r="H2306" t="str">
        <f t="shared" si="71"/>
        <v>105_TX_17</v>
      </c>
      <c r="I2306">
        <f>IF(B2306=2012,IF(D2306="00",K2306,VLOOKUP(H2306,district_latlong_lookup!$A$1:$F$439,5,FALSE)),0)</f>
        <v>0</v>
      </c>
      <c r="J2306">
        <f>IF(B2306=2012,IF(D2306="00",L2306,VLOOKUP(H2306,district_latlong_lookup!$A$1:$F$439,6,FALSE)),0)</f>
        <v>0</v>
      </c>
      <c r="K2306">
        <f>VLOOKUP(E2306&amp;"*",state_latlong_lookup!$A$1:$D$56,3,FALSE)</f>
        <v>31.106000000000002</v>
      </c>
      <c r="L2306">
        <f>VLOOKUP(E2306&amp;"*",state_latlong_lookup!$A$1:$D$56,4,FALSE)</f>
        <v>-97.647499999999994</v>
      </c>
      <c r="M2306">
        <v>100</v>
      </c>
      <c r="N2306" t="str">
        <f t="shared" ref="N2306:N2369" si="72">IF(M2306=100,"Democrat",IF(M2306=200,"Republican",IF(M2306=328,"Independent")))</f>
        <v>Democrat</v>
      </c>
      <c r="O2306" t="s">
        <v>722</v>
      </c>
      <c r="P2306">
        <v>-6.8000000000000005E-2</v>
      </c>
      <c r="Q2306">
        <v>1655000</v>
      </c>
      <c r="R2306" t="s">
        <v>1381</v>
      </c>
    </row>
    <row r="2307" spans="1:18">
      <c r="A2307">
        <v>105</v>
      </c>
      <c r="B2307">
        <f>VLOOKUP(A2307,year_congress_lookup!$A$1:$B$10,2)</f>
        <v>1998</v>
      </c>
      <c r="C2307">
        <v>29573</v>
      </c>
      <c r="D2307" s="1" t="s">
        <v>1805</v>
      </c>
      <c r="E2307" t="s">
        <v>82</v>
      </c>
      <c r="F2307" t="str">
        <f>VLOOKUP(E2307&amp;"*",state_latlong_lookup!$A$1:$D$56,2,FALSE)</f>
        <v>TX</v>
      </c>
      <c r="G2307" t="str">
        <f>VLOOKUP(E2307&amp;"*",state_latlong_lookup!$A$1:$D$56,1,FALSE)</f>
        <v>TEXAS</v>
      </c>
      <c r="H2307" t="str">
        <f t="shared" ref="H2307:H2370" si="73">CONCATENATE(A2307,"_",F2307,"_",D2307)</f>
        <v>105_TX_18</v>
      </c>
      <c r="I2307">
        <f>IF(B2307=2012,IF(D2307="00",K2307,VLOOKUP(H2307,district_latlong_lookup!$A$1:$F$439,5,FALSE)),0)</f>
        <v>0</v>
      </c>
      <c r="J2307">
        <f>IF(B2307=2012,IF(D2307="00",L2307,VLOOKUP(H2307,district_latlong_lookup!$A$1:$F$439,6,FALSE)),0)</f>
        <v>0</v>
      </c>
      <c r="K2307">
        <f>VLOOKUP(E2307&amp;"*",state_latlong_lookup!$A$1:$D$56,3,FALSE)</f>
        <v>31.106000000000002</v>
      </c>
      <c r="L2307">
        <f>VLOOKUP(E2307&amp;"*",state_latlong_lookup!$A$1:$D$56,4,FALSE)</f>
        <v>-97.647499999999994</v>
      </c>
      <c r="M2307">
        <v>100</v>
      </c>
      <c r="N2307" t="str">
        <f t="shared" si="72"/>
        <v>Democrat</v>
      </c>
      <c r="O2307" t="s">
        <v>823</v>
      </c>
      <c r="P2307">
        <v>-0.42799999999999999</v>
      </c>
      <c r="Q2307">
        <v>9561000</v>
      </c>
      <c r="R2307" t="s">
        <v>1382</v>
      </c>
    </row>
    <row r="2308" spans="1:18">
      <c r="A2308">
        <v>105</v>
      </c>
      <c r="B2308">
        <f>VLOOKUP(A2308,year_congress_lookup!$A$1:$B$10,2)</f>
        <v>1998</v>
      </c>
      <c r="C2308">
        <v>15093</v>
      </c>
      <c r="D2308" s="1" t="s">
        <v>1806</v>
      </c>
      <c r="E2308" t="s">
        <v>82</v>
      </c>
      <c r="F2308" t="str">
        <f>VLOOKUP(E2308&amp;"*",state_latlong_lookup!$A$1:$D$56,2,FALSE)</f>
        <v>TX</v>
      </c>
      <c r="G2308" t="str">
        <f>VLOOKUP(E2308&amp;"*",state_latlong_lookup!$A$1:$D$56,1,FALSE)</f>
        <v>TEXAS</v>
      </c>
      <c r="H2308" t="str">
        <f t="shared" si="73"/>
        <v>105_TX_19</v>
      </c>
      <c r="I2308">
        <f>IF(B2308=2012,IF(D2308="00",K2308,VLOOKUP(H2308,district_latlong_lookup!$A$1:$F$439,5,FALSE)),0)</f>
        <v>0</v>
      </c>
      <c r="J2308">
        <f>IF(B2308=2012,IF(D2308="00",L2308,VLOOKUP(H2308,district_latlong_lookup!$A$1:$F$439,6,FALSE)),0)</f>
        <v>0</v>
      </c>
      <c r="K2308">
        <f>VLOOKUP(E2308&amp;"*",state_latlong_lookup!$A$1:$D$56,3,FALSE)</f>
        <v>31.106000000000002</v>
      </c>
      <c r="L2308">
        <f>VLOOKUP(E2308&amp;"*",state_latlong_lookup!$A$1:$D$56,4,FALSE)</f>
        <v>-97.647499999999994</v>
      </c>
      <c r="M2308">
        <v>200</v>
      </c>
      <c r="N2308" t="str">
        <f t="shared" si="72"/>
        <v>Republican</v>
      </c>
      <c r="O2308" t="s">
        <v>724</v>
      </c>
      <c r="P2308">
        <v>0.46800000000000003</v>
      </c>
      <c r="Q2308">
        <v>2108000</v>
      </c>
      <c r="R2308" t="s">
        <v>1383</v>
      </c>
    </row>
    <row r="2309" spans="1:18">
      <c r="A2309">
        <v>105</v>
      </c>
      <c r="B2309">
        <f>VLOOKUP(A2309,year_congress_lookup!$A$1:$B$10,2)</f>
        <v>1998</v>
      </c>
      <c r="C2309">
        <v>10520</v>
      </c>
      <c r="D2309" s="1" t="s">
        <v>1807</v>
      </c>
      <c r="E2309" t="s">
        <v>82</v>
      </c>
      <c r="F2309" t="str">
        <f>VLOOKUP(E2309&amp;"*",state_latlong_lookup!$A$1:$D$56,2,FALSE)</f>
        <v>TX</v>
      </c>
      <c r="G2309" t="str">
        <f>VLOOKUP(E2309&amp;"*",state_latlong_lookup!$A$1:$D$56,1,FALSE)</f>
        <v>TEXAS</v>
      </c>
      <c r="H2309" t="str">
        <f t="shared" si="73"/>
        <v>105_TX_20</v>
      </c>
      <c r="I2309">
        <f>IF(B2309=2012,IF(D2309="00",K2309,VLOOKUP(H2309,district_latlong_lookup!$A$1:$F$439,5,FALSE)),0)</f>
        <v>0</v>
      </c>
      <c r="J2309">
        <f>IF(B2309=2012,IF(D2309="00",L2309,VLOOKUP(H2309,district_latlong_lookup!$A$1:$F$439,6,FALSE)),0)</f>
        <v>0</v>
      </c>
      <c r="K2309">
        <f>VLOOKUP(E2309&amp;"*",state_latlong_lookup!$A$1:$D$56,3,FALSE)</f>
        <v>31.106000000000002</v>
      </c>
      <c r="L2309">
        <f>VLOOKUP(E2309&amp;"*",state_latlong_lookup!$A$1:$D$56,4,FALSE)</f>
        <v>-97.647499999999994</v>
      </c>
      <c r="M2309">
        <v>100</v>
      </c>
      <c r="N2309" t="str">
        <f t="shared" si="72"/>
        <v>Democrat</v>
      </c>
      <c r="O2309" t="s">
        <v>725</v>
      </c>
      <c r="P2309">
        <v>-0.45800000000000002</v>
      </c>
      <c r="Q2309">
        <v>0</v>
      </c>
      <c r="R2309" t="s">
        <v>1384</v>
      </c>
    </row>
    <row r="2310" spans="1:18">
      <c r="A2310">
        <v>105</v>
      </c>
      <c r="B2310">
        <f>VLOOKUP(A2310,year_congress_lookup!$A$1:$B$10,2)</f>
        <v>1998</v>
      </c>
      <c r="C2310">
        <v>15445</v>
      </c>
      <c r="D2310" s="1" t="s">
        <v>1808</v>
      </c>
      <c r="E2310" t="s">
        <v>82</v>
      </c>
      <c r="F2310" t="str">
        <f>VLOOKUP(E2310&amp;"*",state_latlong_lookup!$A$1:$D$56,2,FALSE)</f>
        <v>TX</v>
      </c>
      <c r="G2310" t="str">
        <f>VLOOKUP(E2310&amp;"*",state_latlong_lookup!$A$1:$D$56,1,FALSE)</f>
        <v>TEXAS</v>
      </c>
      <c r="H2310" t="str">
        <f t="shared" si="73"/>
        <v>105_TX_21</v>
      </c>
      <c r="I2310">
        <f>IF(B2310=2012,IF(D2310="00",K2310,VLOOKUP(H2310,district_latlong_lookup!$A$1:$F$439,5,FALSE)),0)</f>
        <v>0</v>
      </c>
      <c r="J2310">
        <f>IF(B2310=2012,IF(D2310="00",L2310,VLOOKUP(H2310,district_latlong_lookup!$A$1:$F$439,6,FALSE)),0)</f>
        <v>0</v>
      </c>
      <c r="K2310">
        <f>VLOOKUP(E2310&amp;"*",state_latlong_lookup!$A$1:$D$56,3,FALSE)</f>
        <v>31.106000000000002</v>
      </c>
      <c r="L2310">
        <f>VLOOKUP(E2310&amp;"*",state_latlong_lookup!$A$1:$D$56,4,FALSE)</f>
        <v>-97.647499999999994</v>
      </c>
      <c r="M2310">
        <v>200</v>
      </c>
      <c r="N2310" t="str">
        <f t="shared" si="72"/>
        <v>Republican</v>
      </c>
      <c r="O2310" t="s">
        <v>726</v>
      </c>
      <c r="P2310">
        <v>0.496</v>
      </c>
      <c r="Q2310">
        <v>1461000</v>
      </c>
      <c r="R2310" t="s">
        <v>1385</v>
      </c>
    </row>
    <row r="2311" spans="1:18">
      <c r="A2311">
        <v>105</v>
      </c>
      <c r="B2311">
        <f>VLOOKUP(A2311,year_congress_lookup!$A$1:$B$10,2)</f>
        <v>1998</v>
      </c>
      <c r="C2311">
        <v>15094</v>
      </c>
      <c r="D2311" s="1" t="s">
        <v>1809</v>
      </c>
      <c r="E2311" t="s">
        <v>82</v>
      </c>
      <c r="F2311" t="str">
        <f>VLOOKUP(E2311&amp;"*",state_latlong_lookup!$A$1:$D$56,2,FALSE)</f>
        <v>TX</v>
      </c>
      <c r="G2311" t="str">
        <f>VLOOKUP(E2311&amp;"*",state_latlong_lookup!$A$1:$D$56,1,FALSE)</f>
        <v>TEXAS</v>
      </c>
      <c r="H2311" t="str">
        <f t="shared" si="73"/>
        <v>105_TX_22</v>
      </c>
      <c r="I2311">
        <f>IF(B2311=2012,IF(D2311="00",K2311,VLOOKUP(H2311,district_latlong_lookup!$A$1:$F$439,5,FALSE)),0)</f>
        <v>0</v>
      </c>
      <c r="J2311">
        <f>IF(B2311=2012,IF(D2311="00",L2311,VLOOKUP(H2311,district_latlong_lookup!$A$1:$F$439,6,FALSE)),0)</f>
        <v>0</v>
      </c>
      <c r="K2311">
        <f>VLOOKUP(E2311&amp;"*",state_latlong_lookup!$A$1:$D$56,3,FALSE)</f>
        <v>31.106000000000002</v>
      </c>
      <c r="L2311">
        <f>VLOOKUP(E2311&amp;"*",state_latlong_lookup!$A$1:$D$56,4,FALSE)</f>
        <v>-97.647499999999994</v>
      </c>
      <c r="M2311">
        <v>200</v>
      </c>
      <c r="N2311" t="str">
        <f t="shared" si="72"/>
        <v>Republican</v>
      </c>
      <c r="O2311" t="s">
        <v>727</v>
      </c>
      <c r="P2311">
        <v>0.63200000000000001</v>
      </c>
      <c r="Q2311">
        <v>1359000</v>
      </c>
    </row>
    <row r="2312" spans="1:18">
      <c r="A2312">
        <v>105</v>
      </c>
      <c r="B2312">
        <f>VLOOKUP(A2312,year_congress_lookup!$A$1:$B$10,2)</f>
        <v>1998</v>
      </c>
      <c r="C2312">
        <v>39302</v>
      </c>
      <c r="D2312" s="1" t="s">
        <v>1810</v>
      </c>
      <c r="E2312" t="s">
        <v>82</v>
      </c>
      <c r="F2312" t="str">
        <f>VLOOKUP(E2312&amp;"*",state_latlong_lookup!$A$1:$D$56,2,FALSE)</f>
        <v>TX</v>
      </c>
      <c r="G2312" t="str">
        <f>VLOOKUP(E2312&amp;"*",state_latlong_lookup!$A$1:$D$56,1,FALSE)</f>
        <v>TEXAS</v>
      </c>
      <c r="H2312" t="str">
        <f t="shared" si="73"/>
        <v>105_TX_23</v>
      </c>
      <c r="I2312">
        <f>IF(B2312=2012,IF(D2312="00",K2312,VLOOKUP(H2312,district_latlong_lookup!$A$1:$F$439,5,FALSE)),0)</f>
        <v>0</v>
      </c>
      <c r="J2312">
        <f>IF(B2312=2012,IF(D2312="00",L2312,VLOOKUP(H2312,district_latlong_lookup!$A$1:$F$439,6,FALSE)),0)</f>
        <v>0</v>
      </c>
      <c r="K2312">
        <f>VLOOKUP(E2312&amp;"*",state_latlong_lookup!$A$1:$D$56,3,FALSE)</f>
        <v>31.106000000000002</v>
      </c>
      <c r="L2312">
        <f>VLOOKUP(E2312&amp;"*",state_latlong_lookup!$A$1:$D$56,4,FALSE)</f>
        <v>-97.647499999999994</v>
      </c>
      <c r="M2312">
        <v>200</v>
      </c>
      <c r="N2312" t="str">
        <f t="shared" si="72"/>
        <v>Republican</v>
      </c>
      <c r="O2312" t="s">
        <v>728</v>
      </c>
      <c r="P2312">
        <v>0.47699999999999998</v>
      </c>
      <c r="Q2312">
        <v>729000</v>
      </c>
      <c r="R2312" t="s">
        <v>1386</v>
      </c>
    </row>
    <row r="2313" spans="1:18">
      <c r="A2313">
        <v>105</v>
      </c>
      <c r="B2313">
        <f>VLOOKUP(A2313,year_congress_lookup!$A$1:$B$10,2)</f>
        <v>1998</v>
      </c>
      <c r="C2313">
        <v>14626</v>
      </c>
      <c r="D2313" s="1" t="s">
        <v>1811</v>
      </c>
      <c r="E2313" t="s">
        <v>82</v>
      </c>
      <c r="F2313" t="str">
        <f>VLOOKUP(E2313&amp;"*",state_latlong_lookup!$A$1:$D$56,2,FALSE)</f>
        <v>TX</v>
      </c>
      <c r="G2313" t="str">
        <f>VLOOKUP(E2313&amp;"*",state_latlong_lookup!$A$1:$D$56,1,FALSE)</f>
        <v>TEXAS</v>
      </c>
      <c r="H2313" t="str">
        <f t="shared" si="73"/>
        <v>105_TX_24</v>
      </c>
      <c r="I2313">
        <f>IF(B2313=2012,IF(D2313="00",K2313,VLOOKUP(H2313,district_latlong_lookup!$A$1:$F$439,5,FALSE)),0)</f>
        <v>0</v>
      </c>
      <c r="J2313">
        <f>IF(B2313=2012,IF(D2313="00",L2313,VLOOKUP(H2313,district_latlong_lookup!$A$1:$F$439,6,FALSE)),0)</f>
        <v>0</v>
      </c>
      <c r="K2313">
        <f>VLOOKUP(E2313&amp;"*",state_latlong_lookup!$A$1:$D$56,3,FALSE)</f>
        <v>31.106000000000002</v>
      </c>
      <c r="L2313">
        <f>VLOOKUP(E2313&amp;"*",state_latlong_lookup!$A$1:$D$56,4,FALSE)</f>
        <v>-97.647499999999994</v>
      </c>
      <c r="M2313">
        <v>100</v>
      </c>
      <c r="N2313" t="str">
        <f t="shared" si="72"/>
        <v>Democrat</v>
      </c>
      <c r="O2313" t="s">
        <v>729</v>
      </c>
      <c r="P2313">
        <v>-0.30099999999999999</v>
      </c>
      <c r="Q2313">
        <v>2179000</v>
      </c>
      <c r="R2313" t="s">
        <v>1387</v>
      </c>
    </row>
    <row r="2314" spans="1:18">
      <c r="A2314">
        <v>105</v>
      </c>
      <c r="B2314">
        <f>VLOOKUP(A2314,year_congress_lookup!$A$1:$B$10,2)</f>
        <v>1998</v>
      </c>
      <c r="C2314">
        <v>29574</v>
      </c>
      <c r="D2314" s="1" t="s">
        <v>1812</v>
      </c>
      <c r="E2314" t="s">
        <v>82</v>
      </c>
      <c r="F2314" t="str">
        <f>VLOOKUP(E2314&amp;"*",state_latlong_lookup!$A$1:$D$56,2,FALSE)</f>
        <v>TX</v>
      </c>
      <c r="G2314" t="str">
        <f>VLOOKUP(E2314&amp;"*",state_latlong_lookup!$A$1:$D$56,1,FALSE)</f>
        <v>TEXAS</v>
      </c>
      <c r="H2314" t="str">
        <f t="shared" si="73"/>
        <v>105_TX_25</v>
      </c>
      <c r="I2314">
        <f>IF(B2314=2012,IF(D2314="00",K2314,VLOOKUP(H2314,district_latlong_lookup!$A$1:$F$439,5,FALSE)),0)</f>
        <v>0</v>
      </c>
      <c r="J2314">
        <f>IF(B2314=2012,IF(D2314="00",L2314,VLOOKUP(H2314,district_latlong_lookup!$A$1:$F$439,6,FALSE)),0)</f>
        <v>0</v>
      </c>
      <c r="K2314">
        <f>VLOOKUP(E2314&amp;"*",state_latlong_lookup!$A$1:$D$56,3,FALSE)</f>
        <v>31.106000000000002</v>
      </c>
      <c r="L2314">
        <f>VLOOKUP(E2314&amp;"*",state_latlong_lookup!$A$1:$D$56,4,FALSE)</f>
        <v>-97.647499999999994</v>
      </c>
      <c r="M2314">
        <v>100</v>
      </c>
      <c r="N2314" t="str">
        <f t="shared" si="72"/>
        <v>Democrat</v>
      </c>
      <c r="O2314" t="s">
        <v>225</v>
      </c>
      <c r="P2314">
        <v>-0.28799999999999998</v>
      </c>
      <c r="Q2314">
        <v>0</v>
      </c>
      <c r="R2314" t="s">
        <v>1388</v>
      </c>
    </row>
    <row r="2315" spans="1:18">
      <c r="A2315">
        <v>105</v>
      </c>
      <c r="B2315">
        <f>VLOOKUP(A2315,year_congress_lookup!$A$1:$B$10,2)</f>
        <v>1998</v>
      </c>
      <c r="C2315">
        <v>15125</v>
      </c>
      <c r="D2315" s="1" t="s">
        <v>1813</v>
      </c>
      <c r="E2315" t="s">
        <v>82</v>
      </c>
      <c r="F2315" t="str">
        <f>VLOOKUP(E2315&amp;"*",state_latlong_lookup!$A$1:$D$56,2,FALSE)</f>
        <v>TX</v>
      </c>
      <c r="G2315" t="str">
        <f>VLOOKUP(E2315&amp;"*",state_latlong_lookup!$A$1:$D$56,1,FALSE)</f>
        <v>TEXAS</v>
      </c>
      <c r="H2315" t="str">
        <f t="shared" si="73"/>
        <v>105_TX_26</v>
      </c>
      <c r="I2315">
        <f>IF(B2315=2012,IF(D2315="00",K2315,VLOOKUP(H2315,district_latlong_lookup!$A$1:$F$439,5,FALSE)),0)</f>
        <v>0</v>
      </c>
      <c r="J2315">
        <f>IF(B2315=2012,IF(D2315="00",L2315,VLOOKUP(H2315,district_latlong_lookup!$A$1:$F$439,6,FALSE)),0)</f>
        <v>0</v>
      </c>
      <c r="K2315">
        <f>VLOOKUP(E2315&amp;"*",state_latlong_lookup!$A$1:$D$56,3,FALSE)</f>
        <v>31.106000000000002</v>
      </c>
      <c r="L2315">
        <f>VLOOKUP(E2315&amp;"*",state_latlong_lookup!$A$1:$D$56,4,FALSE)</f>
        <v>-97.647499999999994</v>
      </c>
      <c r="M2315">
        <v>200</v>
      </c>
      <c r="N2315" t="str">
        <f t="shared" si="72"/>
        <v>Republican</v>
      </c>
      <c r="O2315" t="s">
        <v>731</v>
      </c>
      <c r="P2315">
        <v>0.65500000000000003</v>
      </c>
      <c r="Q2315">
        <v>2341000</v>
      </c>
      <c r="R2315" t="s">
        <v>1389</v>
      </c>
    </row>
    <row r="2316" spans="1:18">
      <c r="A2316">
        <v>105</v>
      </c>
      <c r="B2316">
        <f>VLOOKUP(A2316,year_congress_lookup!$A$1:$B$10,2)</f>
        <v>1998</v>
      </c>
      <c r="C2316">
        <v>15049</v>
      </c>
      <c r="D2316" s="1" t="s">
        <v>1814</v>
      </c>
      <c r="E2316" t="s">
        <v>82</v>
      </c>
      <c r="F2316" t="str">
        <f>VLOOKUP(E2316&amp;"*",state_latlong_lookup!$A$1:$D$56,2,FALSE)</f>
        <v>TX</v>
      </c>
      <c r="G2316" t="str">
        <f>VLOOKUP(E2316&amp;"*",state_latlong_lookup!$A$1:$D$56,1,FALSE)</f>
        <v>TEXAS</v>
      </c>
      <c r="H2316" t="str">
        <f t="shared" si="73"/>
        <v>105_TX_27</v>
      </c>
      <c r="I2316">
        <f>IF(B2316=2012,IF(D2316="00",K2316,VLOOKUP(H2316,district_latlong_lookup!$A$1:$F$439,5,FALSE)),0)</f>
        <v>0</v>
      </c>
      <c r="J2316">
        <f>IF(B2316=2012,IF(D2316="00",L2316,VLOOKUP(H2316,district_latlong_lookup!$A$1:$F$439,6,FALSE)),0)</f>
        <v>0</v>
      </c>
      <c r="K2316">
        <f>VLOOKUP(E2316&amp;"*",state_latlong_lookup!$A$1:$D$56,3,FALSE)</f>
        <v>31.106000000000002</v>
      </c>
      <c r="L2316">
        <f>VLOOKUP(E2316&amp;"*",state_latlong_lookup!$A$1:$D$56,4,FALSE)</f>
        <v>-97.647499999999994</v>
      </c>
      <c r="M2316">
        <v>100</v>
      </c>
      <c r="N2316" t="str">
        <f t="shared" si="72"/>
        <v>Democrat</v>
      </c>
      <c r="O2316" t="s">
        <v>732</v>
      </c>
      <c r="P2316">
        <v>-0.251</v>
      </c>
      <c r="Q2316">
        <v>1141000</v>
      </c>
      <c r="R2316" t="s">
        <v>1390</v>
      </c>
    </row>
    <row r="2317" spans="1:18">
      <c r="A2317">
        <v>105</v>
      </c>
      <c r="B2317">
        <f>VLOOKUP(A2317,year_congress_lookup!$A$1:$B$10,2)</f>
        <v>1998</v>
      </c>
      <c r="C2317">
        <v>29771</v>
      </c>
      <c r="D2317" s="1" t="s">
        <v>1815</v>
      </c>
      <c r="E2317" t="s">
        <v>82</v>
      </c>
      <c r="F2317" t="str">
        <f>VLOOKUP(E2317&amp;"*",state_latlong_lookup!$A$1:$D$56,2,FALSE)</f>
        <v>TX</v>
      </c>
      <c r="G2317" t="str">
        <f>VLOOKUP(E2317&amp;"*",state_latlong_lookup!$A$1:$D$56,1,FALSE)</f>
        <v>TEXAS</v>
      </c>
      <c r="H2317" t="str">
        <f t="shared" si="73"/>
        <v>105_TX_28</v>
      </c>
      <c r="I2317">
        <f>IF(B2317=2012,IF(D2317="00",K2317,VLOOKUP(H2317,district_latlong_lookup!$A$1:$F$439,5,FALSE)),0)</f>
        <v>0</v>
      </c>
      <c r="J2317">
        <f>IF(B2317=2012,IF(D2317="00",L2317,VLOOKUP(H2317,district_latlong_lookup!$A$1:$F$439,6,FALSE)),0)</f>
        <v>0</v>
      </c>
      <c r="K2317">
        <f>VLOOKUP(E2317&amp;"*",state_latlong_lookup!$A$1:$D$56,3,FALSE)</f>
        <v>31.106000000000002</v>
      </c>
      <c r="L2317">
        <f>VLOOKUP(E2317&amp;"*",state_latlong_lookup!$A$1:$D$56,4,FALSE)</f>
        <v>-97.647499999999994</v>
      </c>
      <c r="M2317">
        <v>100</v>
      </c>
      <c r="N2317" t="str">
        <f t="shared" si="72"/>
        <v>Democrat</v>
      </c>
      <c r="O2317" t="s">
        <v>876</v>
      </c>
      <c r="P2317">
        <v>-0.376</v>
      </c>
      <c r="Q2317">
        <v>1052000</v>
      </c>
      <c r="R2317" t="s">
        <v>1391</v>
      </c>
    </row>
    <row r="2318" spans="1:18">
      <c r="A2318">
        <v>105</v>
      </c>
      <c r="B2318">
        <f>VLOOKUP(A2318,year_congress_lookup!$A$1:$B$10,2)</f>
        <v>1998</v>
      </c>
      <c r="C2318">
        <v>39304</v>
      </c>
      <c r="D2318" s="1" t="s">
        <v>1816</v>
      </c>
      <c r="E2318" t="s">
        <v>82</v>
      </c>
      <c r="F2318" t="str">
        <f>VLOOKUP(E2318&amp;"*",state_latlong_lookup!$A$1:$D$56,2,FALSE)</f>
        <v>TX</v>
      </c>
      <c r="G2318" t="str">
        <f>VLOOKUP(E2318&amp;"*",state_latlong_lookup!$A$1:$D$56,1,FALSE)</f>
        <v>TEXAS</v>
      </c>
      <c r="H2318" t="str">
        <f t="shared" si="73"/>
        <v>105_TX_29</v>
      </c>
      <c r="I2318">
        <f>IF(B2318=2012,IF(D2318="00",K2318,VLOOKUP(H2318,district_latlong_lookup!$A$1:$F$439,5,FALSE)),0)</f>
        <v>0</v>
      </c>
      <c r="J2318">
        <f>IF(B2318=2012,IF(D2318="00",L2318,VLOOKUP(H2318,district_latlong_lookup!$A$1:$F$439,6,FALSE)),0)</f>
        <v>0</v>
      </c>
      <c r="K2318">
        <f>VLOOKUP(E2318&amp;"*",state_latlong_lookup!$A$1:$D$56,3,FALSE)</f>
        <v>31.106000000000002</v>
      </c>
      <c r="L2318">
        <f>VLOOKUP(E2318&amp;"*",state_latlong_lookup!$A$1:$D$56,4,FALSE)</f>
        <v>-97.647499999999994</v>
      </c>
      <c r="M2318">
        <v>100</v>
      </c>
      <c r="N2318" t="str">
        <f t="shared" si="72"/>
        <v>Democrat</v>
      </c>
      <c r="O2318" t="s">
        <v>734</v>
      </c>
      <c r="P2318">
        <v>-0.32100000000000001</v>
      </c>
      <c r="Q2318">
        <v>0</v>
      </c>
    </row>
    <row r="2319" spans="1:18">
      <c r="A2319">
        <v>105</v>
      </c>
      <c r="B2319">
        <f>VLOOKUP(A2319,year_congress_lookup!$A$1:$B$10,2)</f>
        <v>1998</v>
      </c>
      <c r="C2319">
        <v>39305</v>
      </c>
      <c r="D2319" s="1" t="s">
        <v>1817</v>
      </c>
      <c r="E2319" t="s">
        <v>82</v>
      </c>
      <c r="F2319" t="str">
        <f>VLOOKUP(E2319&amp;"*",state_latlong_lookup!$A$1:$D$56,2,FALSE)</f>
        <v>TX</v>
      </c>
      <c r="G2319" t="str">
        <f>VLOOKUP(E2319&amp;"*",state_latlong_lookup!$A$1:$D$56,1,FALSE)</f>
        <v>TEXAS</v>
      </c>
      <c r="H2319" t="str">
        <f t="shared" si="73"/>
        <v>105_TX_30</v>
      </c>
      <c r="I2319">
        <f>IF(B2319=2012,IF(D2319="00",K2319,VLOOKUP(H2319,district_latlong_lookup!$A$1:$F$439,5,FALSE)),0)</f>
        <v>0</v>
      </c>
      <c r="J2319">
        <f>IF(B2319=2012,IF(D2319="00",L2319,VLOOKUP(H2319,district_latlong_lookup!$A$1:$F$439,6,FALSE)),0)</f>
        <v>0</v>
      </c>
      <c r="K2319">
        <f>VLOOKUP(E2319&amp;"*",state_latlong_lookup!$A$1:$D$56,3,FALSE)</f>
        <v>31.106000000000002</v>
      </c>
      <c r="L2319">
        <f>VLOOKUP(E2319&amp;"*",state_latlong_lookup!$A$1:$D$56,4,FALSE)</f>
        <v>-97.647499999999994</v>
      </c>
      <c r="M2319">
        <v>100</v>
      </c>
      <c r="N2319" t="str">
        <f t="shared" si="72"/>
        <v>Democrat</v>
      </c>
      <c r="O2319" t="s">
        <v>735</v>
      </c>
      <c r="P2319">
        <v>-0.47899999999999998</v>
      </c>
      <c r="Q2319">
        <v>1924000</v>
      </c>
      <c r="R2319" t="s">
        <v>1392</v>
      </c>
    </row>
    <row r="2320" spans="1:18">
      <c r="A2320">
        <v>105</v>
      </c>
      <c r="B2320">
        <f>VLOOKUP(A2320,year_congress_lookup!$A$1:$B$10,2)</f>
        <v>1998</v>
      </c>
      <c r="C2320">
        <v>14829</v>
      </c>
      <c r="D2320" s="1" t="s">
        <v>1787</v>
      </c>
      <c r="E2320" t="s">
        <v>142</v>
      </c>
      <c r="F2320" t="str">
        <f>VLOOKUP(E2320&amp;"*",state_latlong_lookup!$A$1:$D$56,2,FALSE)</f>
        <v>UT</v>
      </c>
      <c r="G2320" t="str">
        <f>VLOOKUP(E2320&amp;"*",state_latlong_lookup!$A$1:$D$56,1,FALSE)</f>
        <v>UTAH</v>
      </c>
      <c r="H2320" t="str">
        <f t="shared" si="73"/>
        <v>105_UT_01</v>
      </c>
      <c r="I2320">
        <f>IF(B2320=2012,IF(D2320="00",K2320,VLOOKUP(H2320,district_latlong_lookup!$A$1:$F$439,5,FALSE)),0)</f>
        <v>0</v>
      </c>
      <c r="J2320">
        <f>IF(B2320=2012,IF(D2320="00",L2320,VLOOKUP(H2320,district_latlong_lookup!$A$1:$F$439,6,FALSE)),0)</f>
        <v>0</v>
      </c>
      <c r="K2320">
        <f>VLOOKUP(E2320&amp;"*",state_latlong_lookup!$A$1:$D$56,3,FALSE)</f>
        <v>40.113500000000002</v>
      </c>
      <c r="L2320">
        <f>VLOOKUP(E2320&amp;"*",state_latlong_lookup!$A$1:$D$56,4,FALSE)</f>
        <v>-111.8535</v>
      </c>
      <c r="M2320">
        <v>200</v>
      </c>
      <c r="N2320" t="str">
        <f t="shared" si="72"/>
        <v>Republican</v>
      </c>
      <c r="O2320" t="s">
        <v>212</v>
      </c>
      <c r="P2320">
        <v>0.505</v>
      </c>
      <c r="Q2320">
        <v>1150000</v>
      </c>
      <c r="R2320" t="s">
        <v>1393</v>
      </c>
    </row>
    <row r="2321" spans="1:18">
      <c r="A2321">
        <v>105</v>
      </c>
      <c r="B2321">
        <f>VLOOKUP(A2321,year_congress_lookup!$A$1:$B$10,2)</f>
        <v>1998</v>
      </c>
      <c r="C2321">
        <v>29765</v>
      </c>
      <c r="D2321" s="1" t="s">
        <v>1788</v>
      </c>
      <c r="E2321" t="s">
        <v>142</v>
      </c>
      <c r="F2321" t="str">
        <f>VLOOKUP(E2321&amp;"*",state_latlong_lookup!$A$1:$D$56,2,FALSE)</f>
        <v>UT</v>
      </c>
      <c r="G2321" t="str">
        <f>VLOOKUP(E2321&amp;"*",state_latlong_lookup!$A$1:$D$56,1,FALSE)</f>
        <v>UTAH</v>
      </c>
      <c r="H2321" t="str">
        <f t="shared" si="73"/>
        <v>105_UT_02</v>
      </c>
      <c r="I2321">
        <f>IF(B2321=2012,IF(D2321="00",K2321,VLOOKUP(H2321,district_latlong_lookup!$A$1:$F$439,5,FALSE)),0)</f>
        <v>0</v>
      </c>
      <c r="J2321">
        <f>IF(B2321=2012,IF(D2321="00",L2321,VLOOKUP(H2321,district_latlong_lookup!$A$1:$F$439,6,FALSE)),0)</f>
        <v>0</v>
      </c>
      <c r="K2321">
        <f>VLOOKUP(E2321&amp;"*",state_latlong_lookup!$A$1:$D$56,3,FALSE)</f>
        <v>40.113500000000002</v>
      </c>
      <c r="L2321">
        <f>VLOOKUP(E2321&amp;"*",state_latlong_lookup!$A$1:$D$56,4,FALSE)</f>
        <v>-111.8535</v>
      </c>
      <c r="M2321">
        <v>200</v>
      </c>
      <c r="N2321" t="str">
        <f t="shared" si="72"/>
        <v>Republican</v>
      </c>
      <c r="O2321" t="s">
        <v>215</v>
      </c>
      <c r="P2321">
        <v>0.46200000000000002</v>
      </c>
      <c r="Q2321">
        <v>966000</v>
      </c>
      <c r="R2321" t="s">
        <v>1394</v>
      </c>
    </row>
    <row r="2322" spans="1:18">
      <c r="A2322">
        <v>105</v>
      </c>
      <c r="B2322">
        <f>VLOOKUP(A2322,year_congress_lookup!$A$1:$B$10,2)</f>
        <v>1998</v>
      </c>
      <c r="C2322">
        <v>29766</v>
      </c>
      <c r="D2322" s="1" t="s">
        <v>1789</v>
      </c>
      <c r="E2322" t="s">
        <v>142</v>
      </c>
      <c r="F2322" t="str">
        <f>VLOOKUP(E2322&amp;"*",state_latlong_lookup!$A$1:$D$56,2,FALSE)</f>
        <v>UT</v>
      </c>
      <c r="G2322" t="str">
        <f>VLOOKUP(E2322&amp;"*",state_latlong_lookup!$A$1:$D$56,1,FALSE)</f>
        <v>UTAH</v>
      </c>
      <c r="H2322" t="str">
        <f t="shared" si="73"/>
        <v>105_UT_03</v>
      </c>
      <c r="I2322">
        <f>IF(B2322=2012,IF(D2322="00",K2322,VLOOKUP(H2322,district_latlong_lookup!$A$1:$F$439,5,FALSE)),0)</f>
        <v>0</v>
      </c>
      <c r="J2322">
        <f>IF(B2322=2012,IF(D2322="00",L2322,VLOOKUP(H2322,district_latlong_lookup!$A$1:$F$439,6,FALSE)),0)</f>
        <v>0</v>
      </c>
      <c r="K2322">
        <f>VLOOKUP(E2322&amp;"*",state_latlong_lookup!$A$1:$D$56,3,FALSE)</f>
        <v>40.113500000000002</v>
      </c>
      <c r="L2322">
        <f>VLOOKUP(E2322&amp;"*",state_latlong_lookup!$A$1:$D$56,4,FALSE)</f>
        <v>-111.8535</v>
      </c>
      <c r="M2322">
        <v>200</v>
      </c>
      <c r="N2322" t="str">
        <f t="shared" si="72"/>
        <v>Republican</v>
      </c>
      <c r="O2322" t="s">
        <v>143</v>
      </c>
      <c r="P2322">
        <v>0.68700000000000006</v>
      </c>
      <c r="Q2322">
        <v>0</v>
      </c>
      <c r="R2322" t="s">
        <v>1395</v>
      </c>
    </row>
    <row r="2323" spans="1:18">
      <c r="A2323">
        <v>105</v>
      </c>
      <c r="B2323">
        <f>VLOOKUP(A2323,year_congress_lookup!$A$1:$B$10,2)</f>
        <v>1998</v>
      </c>
      <c r="C2323">
        <v>29147</v>
      </c>
      <c r="D2323" s="1" t="s">
        <v>1787</v>
      </c>
      <c r="E2323" t="s">
        <v>21</v>
      </c>
      <c r="F2323" t="str">
        <f>VLOOKUP(E2323&amp;"*",state_latlong_lookup!$A$1:$D$56,2,FALSE)</f>
        <v>VT</v>
      </c>
      <c r="G2323" t="str">
        <f>VLOOKUP(E2323&amp;"*",state_latlong_lookup!$A$1:$D$56,1,FALSE)</f>
        <v>VERMONT</v>
      </c>
      <c r="H2323" t="str">
        <f t="shared" si="73"/>
        <v>105_VT_01</v>
      </c>
      <c r="I2323">
        <f>IF(B2323=2012,IF(D2323="00",K2323,VLOOKUP(H2323,district_latlong_lookup!$A$1:$F$439,5,FALSE)),0)</f>
        <v>0</v>
      </c>
      <c r="J2323">
        <f>IF(B2323=2012,IF(D2323="00",L2323,VLOOKUP(H2323,district_latlong_lookup!$A$1:$F$439,6,FALSE)),0)</f>
        <v>0</v>
      </c>
      <c r="K2323">
        <f>VLOOKUP(E2323&amp;"*",state_latlong_lookup!$A$1:$D$56,3,FALSE)</f>
        <v>44.040700000000001</v>
      </c>
      <c r="L2323">
        <f>VLOOKUP(E2323&amp;"*",state_latlong_lookup!$A$1:$D$56,4,FALSE)</f>
        <v>-72.709299999999999</v>
      </c>
      <c r="M2323">
        <v>328</v>
      </c>
      <c r="N2323" t="str">
        <f t="shared" si="72"/>
        <v>Independent</v>
      </c>
      <c r="O2323" t="s">
        <v>136</v>
      </c>
      <c r="P2323">
        <v>-0.504</v>
      </c>
      <c r="Q2323">
        <v>1312000</v>
      </c>
    </row>
    <row r="2324" spans="1:18">
      <c r="A2324">
        <v>105</v>
      </c>
      <c r="B2324">
        <f>VLOOKUP(A2324,year_congress_lookup!$A$1:$B$10,2)</f>
        <v>1998</v>
      </c>
      <c r="C2324">
        <v>15003</v>
      </c>
      <c r="D2324" s="1" t="s">
        <v>1787</v>
      </c>
      <c r="E2324" t="s">
        <v>16</v>
      </c>
      <c r="F2324" t="str">
        <f>VLOOKUP(E2324&amp;"*",state_latlong_lookup!$A$1:$D$56,2,FALSE)</f>
        <v>VA</v>
      </c>
      <c r="G2324" t="str">
        <f>VLOOKUP(E2324&amp;"*",state_latlong_lookup!$A$1:$D$56,1,FALSE)</f>
        <v>VIRGINIA</v>
      </c>
      <c r="H2324" t="str">
        <f t="shared" si="73"/>
        <v>105_VA_01</v>
      </c>
      <c r="I2324">
        <f>IF(B2324=2012,IF(D2324="00",K2324,VLOOKUP(H2324,district_latlong_lookup!$A$1:$F$439,5,FALSE)),0)</f>
        <v>0</v>
      </c>
      <c r="J2324">
        <f>IF(B2324=2012,IF(D2324="00",L2324,VLOOKUP(H2324,district_latlong_lookup!$A$1:$F$439,6,FALSE)),0)</f>
        <v>0</v>
      </c>
      <c r="K2324">
        <f>VLOOKUP(E2324&amp;"*",state_latlong_lookup!$A$1:$D$56,3,FALSE)</f>
        <v>37.768000000000001</v>
      </c>
      <c r="L2324">
        <f>VLOOKUP(E2324&amp;"*",state_latlong_lookup!$A$1:$D$56,4,FALSE)</f>
        <v>-78.205699999999993</v>
      </c>
      <c r="M2324">
        <v>200</v>
      </c>
      <c r="N2324" t="str">
        <f t="shared" si="72"/>
        <v>Republican</v>
      </c>
      <c r="O2324" t="s">
        <v>738</v>
      </c>
      <c r="P2324">
        <v>0.28100000000000003</v>
      </c>
      <c r="Q2324">
        <v>1025000</v>
      </c>
    </row>
    <row r="2325" spans="1:18">
      <c r="A2325">
        <v>105</v>
      </c>
      <c r="B2325">
        <f>VLOOKUP(A2325,year_congress_lookup!$A$1:$B$10,2)</f>
        <v>1998</v>
      </c>
      <c r="C2325">
        <v>15437</v>
      </c>
      <c r="D2325" s="1" t="s">
        <v>1788</v>
      </c>
      <c r="E2325" t="s">
        <v>16</v>
      </c>
      <c r="F2325" t="str">
        <f>VLOOKUP(E2325&amp;"*",state_latlong_lookup!$A$1:$D$56,2,FALSE)</f>
        <v>VA</v>
      </c>
      <c r="G2325" t="str">
        <f>VLOOKUP(E2325&amp;"*",state_latlong_lookup!$A$1:$D$56,1,FALSE)</f>
        <v>VIRGINIA</v>
      </c>
      <c r="H2325" t="str">
        <f t="shared" si="73"/>
        <v>105_VA_02</v>
      </c>
      <c r="I2325">
        <f>IF(B2325=2012,IF(D2325="00",K2325,VLOOKUP(H2325,district_latlong_lookup!$A$1:$F$439,5,FALSE)),0)</f>
        <v>0</v>
      </c>
      <c r="J2325">
        <f>IF(B2325=2012,IF(D2325="00",L2325,VLOOKUP(H2325,district_latlong_lookup!$A$1:$F$439,6,FALSE)),0)</f>
        <v>0</v>
      </c>
      <c r="K2325">
        <f>VLOOKUP(E2325&amp;"*",state_latlong_lookup!$A$1:$D$56,3,FALSE)</f>
        <v>37.768000000000001</v>
      </c>
      <c r="L2325">
        <f>VLOOKUP(E2325&amp;"*",state_latlong_lookup!$A$1:$D$56,4,FALSE)</f>
        <v>-78.205699999999993</v>
      </c>
      <c r="M2325">
        <v>100</v>
      </c>
      <c r="N2325" t="str">
        <f t="shared" si="72"/>
        <v>Democrat</v>
      </c>
      <c r="O2325" t="s">
        <v>739</v>
      </c>
      <c r="P2325">
        <v>-0.17</v>
      </c>
      <c r="Q2325">
        <v>744000</v>
      </c>
      <c r="R2325" t="s">
        <v>1396</v>
      </c>
    </row>
    <row r="2326" spans="1:18">
      <c r="A2326">
        <v>105</v>
      </c>
      <c r="B2326">
        <f>VLOOKUP(A2326,year_congress_lookup!$A$1:$B$10,2)</f>
        <v>1998</v>
      </c>
      <c r="C2326">
        <v>39307</v>
      </c>
      <c r="D2326" s="1" t="s">
        <v>1789</v>
      </c>
      <c r="E2326" t="s">
        <v>16</v>
      </c>
      <c r="F2326" t="str">
        <f>VLOOKUP(E2326&amp;"*",state_latlong_lookup!$A$1:$D$56,2,FALSE)</f>
        <v>VA</v>
      </c>
      <c r="G2326" t="str">
        <f>VLOOKUP(E2326&amp;"*",state_latlong_lookup!$A$1:$D$56,1,FALSE)</f>
        <v>VIRGINIA</v>
      </c>
      <c r="H2326" t="str">
        <f t="shared" si="73"/>
        <v>105_VA_03</v>
      </c>
      <c r="I2326">
        <f>IF(B2326=2012,IF(D2326="00",K2326,VLOOKUP(H2326,district_latlong_lookup!$A$1:$F$439,5,FALSE)),0)</f>
        <v>0</v>
      </c>
      <c r="J2326">
        <f>IF(B2326=2012,IF(D2326="00",L2326,VLOOKUP(H2326,district_latlong_lookup!$A$1:$F$439,6,FALSE)),0)</f>
        <v>0</v>
      </c>
      <c r="K2326">
        <f>VLOOKUP(E2326&amp;"*",state_latlong_lookup!$A$1:$D$56,3,FALSE)</f>
        <v>37.768000000000001</v>
      </c>
      <c r="L2326">
        <f>VLOOKUP(E2326&amp;"*",state_latlong_lookup!$A$1:$D$56,4,FALSE)</f>
        <v>-78.205699999999993</v>
      </c>
      <c r="M2326">
        <v>100</v>
      </c>
      <c r="N2326" t="str">
        <f t="shared" si="72"/>
        <v>Democrat</v>
      </c>
      <c r="O2326" t="s">
        <v>149</v>
      </c>
      <c r="P2326">
        <v>-0.46899999999999997</v>
      </c>
      <c r="Q2326">
        <v>1129000</v>
      </c>
      <c r="R2326" t="s">
        <v>1397</v>
      </c>
    </row>
    <row r="2327" spans="1:18">
      <c r="A2327">
        <v>105</v>
      </c>
      <c r="B2327">
        <f>VLOOKUP(A2327,year_congress_lookup!$A$1:$B$10,2)</f>
        <v>1998</v>
      </c>
      <c r="C2327">
        <v>15060</v>
      </c>
      <c r="D2327" s="1" t="s">
        <v>1790</v>
      </c>
      <c r="E2327" t="s">
        <v>16</v>
      </c>
      <c r="F2327" t="str">
        <f>VLOOKUP(E2327&amp;"*",state_latlong_lookup!$A$1:$D$56,2,FALSE)</f>
        <v>VA</v>
      </c>
      <c r="G2327" t="str">
        <f>VLOOKUP(E2327&amp;"*",state_latlong_lookup!$A$1:$D$56,1,FALSE)</f>
        <v>VIRGINIA</v>
      </c>
      <c r="H2327" t="str">
        <f t="shared" si="73"/>
        <v>105_VA_04</v>
      </c>
      <c r="I2327">
        <f>IF(B2327=2012,IF(D2327="00",K2327,VLOOKUP(H2327,district_latlong_lookup!$A$1:$F$439,5,FALSE)),0)</f>
        <v>0</v>
      </c>
      <c r="J2327">
        <f>IF(B2327=2012,IF(D2327="00",L2327,VLOOKUP(H2327,district_latlong_lookup!$A$1:$F$439,6,FALSE)),0)</f>
        <v>0</v>
      </c>
      <c r="K2327">
        <f>VLOOKUP(E2327&amp;"*",state_latlong_lookup!$A$1:$D$56,3,FALSE)</f>
        <v>37.768000000000001</v>
      </c>
      <c r="L2327">
        <f>VLOOKUP(E2327&amp;"*",state_latlong_lookup!$A$1:$D$56,4,FALSE)</f>
        <v>-78.205699999999993</v>
      </c>
      <c r="M2327">
        <v>100</v>
      </c>
      <c r="N2327" t="str">
        <f t="shared" si="72"/>
        <v>Democrat</v>
      </c>
      <c r="O2327" t="s">
        <v>740</v>
      </c>
      <c r="P2327">
        <v>-0.113</v>
      </c>
      <c r="Q2327">
        <v>2281000</v>
      </c>
    </row>
    <row r="2328" spans="1:18">
      <c r="A2328">
        <v>105</v>
      </c>
      <c r="B2328">
        <f>VLOOKUP(A2328,year_congress_lookup!$A$1:$B$10,2)</f>
        <v>1998</v>
      </c>
      <c r="C2328">
        <v>29767</v>
      </c>
      <c r="D2328" s="1" t="s">
        <v>1791</v>
      </c>
      <c r="E2328" t="s">
        <v>16</v>
      </c>
      <c r="F2328" t="str">
        <f>VLOOKUP(E2328&amp;"*",state_latlong_lookup!$A$1:$D$56,2,FALSE)</f>
        <v>VA</v>
      </c>
      <c r="G2328" t="str">
        <f>VLOOKUP(E2328&amp;"*",state_latlong_lookup!$A$1:$D$56,1,FALSE)</f>
        <v>VIRGINIA</v>
      </c>
      <c r="H2328" t="str">
        <f t="shared" si="73"/>
        <v>105_VA_05</v>
      </c>
      <c r="I2328">
        <f>IF(B2328=2012,IF(D2328="00",K2328,VLOOKUP(H2328,district_latlong_lookup!$A$1:$F$439,5,FALSE)),0)</f>
        <v>0</v>
      </c>
      <c r="J2328">
        <f>IF(B2328=2012,IF(D2328="00",L2328,VLOOKUP(H2328,district_latlong_lookup!$A$1:$F$439,6,FALSE)),0)</f>
        <v>0</v>
      </c>
      <c r="K2328">
        <f>VLOOKUP(E2328&amp;"*",state_latlong_lookup!$A$1:$D$56,3,FALSE)</f>
        <v>37.768000000000001</v>
      </c>
      <c r="L2328">
        <f>VLOOKUP(E2328&amp;"*",state_latlong_lookup!$A$1:$D$56,4,FALSE)</f>
        <v>-78.205699999999993</v>
      </c>
      <c r="M2328">
        <v>100</v>
      </c>
      <c r="N2328" t="str">
        <f t="shared" si="72"/>
        <v>Democrat</v>
      </c>
      <c r="O2328" t="s">
        <v>877</v>
      </c>
      <c r="P2328">
        <v>0.127</v>
      </c>
      <c r="Q2328">
        <v>2970000</v>
      </c>
      <c r="R2328" t="s">
        <v>1398</v>
      </c>
    </row>
    <row r="2329" spans="1:18">
      <c r="A2329">
        <v>105</v>
      </c>
      <c r="B2329">
        <f>VLOOKUP(A2329,year_congress_lookup!$A$1:$B$10,2)</f>
        <v>1998</v>
      </c>
      <c r="C2329">
        <v>39308</v>
      </c>
      <c r="D2329" s="1" t="s">
        <v>1792</v>
      </c>
      <c r="E2329" t="s">
        <v>16</v>
      </c>
      <c r="F2329" t="str">
        <f>VLOOKUP(E2329&amp;"*",state_latlong_lookup!$A$1:$D$56,2,FALSE)</f>
        <v>VA</v>
      </c>
      <c r="G2329" t="str">
        <f>VLOOKUP(E2329&amp;"*",state_latlong_lookup!$A$1:$D$56,1,FALSE)</f>
        <v>VIRGINIA</v>
      </c>
      <c r="H2329" t="str">
        <f t="shared" si="73"/>
        <v>105_VA_06</v>
      </c>
      <c r="I2329">
        <f>IF(B2329=2012,IF(D2329="00",K2329,VLOOKUP(H2329,district_latlong_lookup!$A$1:$F$439,5,FALSE)),0)</f>
        <v>0</v>
      </c>
      <c r="J2329">
        <f>IF(B2329=2012,IF(D2329="00",L2329,VLOOKUP(H2329,district_latlong_lookup!$A$1:$F$439,6,FALSE)),0)</f>
        <v>0</v>
      </c>
      <c r="K2329">
        <f>VLOOKUP(E2329&amp;"*",state_latlong_lookup!$A$1:$D$56,3,FALSE)</f>
        <v>37.768000000000001</v>
      </c>
      <c r="L2329">
        <f>VLOOKUP(E2329&amp;"*",state_latlong_lookup!$A$1:$D$56,4,FALSE)</f>
        <v>-78.205699999999993</v>
      </c>
      <c r="M2329">
        <v>200</v>
      </c>
      <c r="N2329" t="str">
        <f t="shared" si="72"/>
        <v>Republican</v>
      </c>
      <c r="O2329" t="s">
        <v>742</v>
      </c>
      <c r="P2329">
        <v>0.55500000000000005</v>
      </c>
      <c r="Q2329">
        <v>0</v>
      </c>
    </row>
    <row r="2330" spans="1:18">
      <c r="A2330">
        <v>105</v>
      </c>
      <c r="B2330">
        <f>VLOOKUP(A2330,year_congress_lookup!$A$1:$B$10,2)</f>
        <v>1998</v>
      </c>
      <c r="C2330">
        <v>14802</v>
      </c>
      <c r="D2330" s="1" t="s">
        <v>1793</v>
      </c>
      <c r="E2330" t="s">
        <v>16</v>
      </c>
      <c r="F2330" t="str">
        <f>VLOOKUP(E2330&amp;"*",state_latlong_lookup!$A$1:$D$56,2,FALSE)</f>
        <v>VA</v>
      </c>
      <c r="G2330" t="str">
        <f>VLOOKUP(E2330&amp;"*",state_latlong_lookup!$A$1:$D$56,1,FALSE)</f>
        <v>VIRGINIA</v>
      </c>
      <c r="H2330" t="str">
        <f t="shared" si="73"/>
        <v>105_VA_07</v>
      </c>
      <c r="I2330">
        <f>IF(B2330=2012,IF(D2330="00",K2330,VLOOKUP(H2330,district_latlong_lookup!$A$1:$F$439,5,FALSE)),0)</f>
        <v>0</v>
      </c>
      <c r="J2330">
        <f>IF(B2330=2012,IF(D2330="00",L2330,VLOOKUP(H2330,district_latlong_lookup!$A$1:$F$439,6,FALSE)),0)</f>
        <v>0</v>
      </c>
      <c r="K2330">
        <f>VLOOKUP(E2330&amp;"*",state_latlong_lookup!$A$1:$D$56,3,FALSE)</f>
        <v>37.768000000000001</v>
      </c>
      <c r="L2330">
        <f>VLOOKUP(E2330&amp;"*",state_latlong_lookup!$A$1:$D$56,4,FALSE)</f>
        <v>-78.205699999999993</v>
      </c>
      <c r="M2330">
        <v>200</v>
      </c>
      <c r="N2330" t="str">
        <f t="shared" si="72"/>
        <v>Republican</v>
      </c>
      <c r="O2330" t="s">
        <v>743</v>
      </c>
      <c r="P2330">
        <v>0.44900000000000001</v>
      </c>
      <c r="Q2330">
        <v>2305000</v>
      </c>
      <c r="R2330" t="s">
        <v>1399</v>
      </c>
    </row>
    <row r="2331" spans="1:18">
      <c r="A2331">
        <v>105</v>
      </c>
      <c r="B2331">
        <f>VLOOKUP(A2331,year_congress_lookup!$A$1:$B$10,2)</f>
        <v>1998</v>
      </c>
      <c r="C2331">
        <v>29149</v>
      </c>
      <c r="D2331" s="1" t="s">
        <v>1795</v>
      </c>
      <c r="E2331" t="s">
        <v>16</v>
      </c>
      <c r="F2331" t="str">
        <f>VLOOKUP(E2331&amp;"*",state_latlong_lookup!$A$1:$D$56,2,FALSE)</f>
        <v>VA</v>
      </c>
      <c r="G2331" t="str">
        <f>VLOOKUP(E2331&amp;"*",state_latlong_lookup!$A$1:$D$56,1,FALSE)</f>
        <v>VIRGINIA</v>
      </c>
      <c r="H2331" t="str">
        <f t="shared" si="73"/>
        <v>105_VA_08</v>
      </c>
      <c r="I2331">
        <f>IF(B2331=2012,IF(D2331="00",K2331,VLOOKUP(H2331,district_latlong_lookup!$A$1:$F$439,5,FALSE)),0)</f>
        <v>0</v>
      </c>
      <c r="J2331">
        <f>IF(B2331=2012,IF(D2331="00",L2331,VLOOKUP(H2331,district_latlong_lookup!$A$1:$F$439,6,FALSE)),0)</f>
        <v>0</v>
      </c>
      <c r="K2331">
        <f>VLOOKUP(E2331&amp;"*",state_latlong_lookup!$A$1:$D$56,3,FALSE)</f>
        <v>37.768000000000001</v>
      </c>
      <c r="L2331">
        <f>VLOOKUP(E2331&amp;"*",state_latlong_lookup!$A$1:$D$56,4,FALSE)</f>
        <v>-78.205699999999993</v>
      </c>
      <c r="M2331">
        <v>100</v>
      </c>
      <c r="N2331" t="str">
        <f t="shared" si="72"/>
        <v>Democrat</v>
      </c>
      <c r="O2331" t="s">
        <v>395</v>
      </c>
      <c r="P2331">
        <v>-0.26</v>
      </c>
      <c r="Q2331">
        <v>1687000</v>
      </c>
      <c r="R2331" t="s">
        <v>1400</v>
      </c>
    </row>
    <row r="2332" spans="1:18">
      <c r="A2332">
        <v>105</v>
      </c>
      <c r="B2332">
        <f>VLOOKUP(A2332,year_congress_lookup!$A$1:$B$10,2)</f>
        <v>1998</v>
      </c>
      <c r="C2332">
        <v>15010</v>
      </c>
      <c r="D2332" s="1" t="s">
        <v>1796</v>
      </c>
      <c r="E2332" t="s">
        <v>16</v>
      </c>
      <c r="F2332" t="str">
        <f>VLOOKUP(E2332&amp;"*",state_latlong_lookup!$A$1:$D$56,2,FALSE)</f>
        <v>VA</v>
      </c>
      <c r="G2332" t="str">
        <f>VLOOKUP(E2332&amp;"*",state_latlong_lookup!$A$1:$D$56,1,FALSE)</f>
        <v>VIRGINIA</v>
      </c>
      <c r="H2332" t="str">
        <f t="shared" si="73"/>
        <v>105_VA_09</v>
      </c>
      <c r="I2332">
        <f>IF(B2332=2012,IF(D2332="00",K2332,VLOOKUP(H2332,district_latlong_lookup!$A$1:$F$439,5,FALSE)),0)</f>
        <v>0</v>
      </c>
      <c r="J2332">
        <f>IF(B2332=2012,IF(D2332="00",L2332,VLOOKUP(H2332,district_latlong_lookup!$A$1:$F$439,6,FALSE)),0)</f>
        <v>0</v>
      </c>
      <c r="K2332">
        <f>VLOOKUP(E2332&amp;"*",state_latlong_lookup!$A$1:$D$56,3,FALSE)</f>
        <v>37.768000000000001</v>
      </c>
      <c r="L2332">
        <f>VLOOKUP(E2332&amp;"*",state_latlong_lookup!$A$1:$D$56,4,FALSE)</f>
        <v>-78.205699999999993</v>
      </c>
      <c r="M2332">
        <v>100</v>
      </c>
      <c r="N2332" t="str">
        <f t="shared" si="72"/>
        <v>Democrat</v>
      </c>
      <c r="O2332" t="s">
        <v>744</v>
      </c>
      <c r="P2332">
        <v>-0.251</v>
      </c>
      <c r="Q2332">
        <v>611000</v>
      </c>
    </row>
    <row r="2333" spans="1:18">
      <c r="A2333">
        <v>105</v>
      </c>
      <c r="B2333">
        <f>VLOOKUP(A2333,year_congress_lookup!$A$1:$B$10,2)</f>
        <v>1998</v>
      </c>
      <c r="C2333">
        <v>14869</v>
      </c>
      <c r="D2333" s="1" t="s">
        <v>1797</v>
      </c>
      <c r="E2333" t="s">
        <v>16</v>
      </c>
      <c r="F2333" t="str">
        <f>VLOOKUP(E2333&amp;"*",state_latlong_lookup!$A$1:$D$56,2,FALSE)</f>
        <v>VA</v>
      </c>
      <c r="G2333" t="str">
        <f>VLOOKUP(E2333&amp;"*",state_latlong_lookup!$A$1:$D$56,1,FALSE)</f>
        <v>VIRGINIA</v>
      </c>
      <c r="H2333" t="str">
        <f t="shared" si="73"/>
        <v>105_VA_10</v>
      </c>
      <c r="I2333">
        <f>IF(B2333=2012,IF(D2333="00",K2333,VLOOKUP(H2333,district_latlong_lookup!$A$1:$F$439,5,FALSE)),0)</f>
        <v>0</v>
      </c>
      <c r="J2333">
        <f>IF(B2333=2012,IF(D2333="00",L2333,VLOOKUP(H2333,district_latlong_lookup!$A$1:$F$439,6,FALSE)),0)</f>
        <v>0</v>
      </c>
      <c r="K2333">
        <f>VLOOKUP(E2333&amp;"*",state_latlong_lookup!$A$1:$D$56,3,FALSE)</f>
        <v>37.768000000000001</v>
      </c>
      <c r="L2333">
        <f>VLOOKUP(E2333&amp;"*",state_latlong_lookup!$A$1:$D$56,4,FALSE)</f>
        <v>-78.205699999999993</v>
      </c>
      <c r="M2333">
        <v>200</v>
      </c>
      <c r="N2333" t="str">
        <f t="shared" si="72"/>
        <v>Republican</v>
      </c>
      <c r="O2333" t="s">
        <v>745</v>
      </c>
      <c r="P2333">
        <v>0.36899999999999999</v>
      </c>
      <c r="Q2333">
        <v>611000</v>
      </c>
    </row>
    <row r="2334" spans="1:18">
      <c r="A2334">
        <v>105</v>
      </c>
      <c r="B2334">
        <f>VLOOKUP(A2334,year_congress_lookup!$A$1:$B$10,2)</f>
        <v>1998</v>
      </c>
      <c r="C2334">
        <v>29576</v>
      </c>
      <c r="D2334" s="1" t="s">
        <v>1798</v>
      </c>
      <c r="E2334" t="s">
        <v>16</v>
      </c>
      <c r="F2334" t="str">
        <f>VLOOKUP(E2334&amp;"*",state_latlong_lookup!$A$1:$D$56,2,FALSE)</f>
        <v>VA</v>
      </c>
      <c r="G2334" t="str">
        <f>VLOOKUP(E2334&amp;"*",state_latlong_lookup!$A$1:$D$56,1,FALSE)</f>
        <v>VIRGINIA</v>
      </c>
      <c r="H2334" t="str">
        <f t="shared" si="73"/>
        <v>105_VA_11</v>
      </c>
      <c r="I2334">
        <f>IF(B2334=2012,IF(D2334="00",K2334,VLOOKUP(H2334,district_latlong_lookup!$A$1:$F$439,5,FALSE)),0)</f>
        <v>0</v>
      </c>
      <c r="J2334">
        <f>IF(B2334=2012,IF(D2334="00",L2334,VLOOKUP(H2334,district_latlong_lookup!$A$1:$F$439,6,FALSE)),0)</f>
        <v>0</v>
      </c>
      <c r="K2334">
        <f>VLOOKUP(E2334&amp;"*",state_latlong_lookup!$A$1:$D$56,3,FALSE)</f>
        <v>37.768000000000001</v>
      </c>
      <c r="L2334">
        <f>VLOOKUP(E2334&amp;"*",state_latlong_lookup!$A$1:$D$56,4,FALSE)</f>
        <v>-78.205699999999993</v>
      </c>
      <c r="M2334">
        <v>200</v>
      </c>
      <c r="N2334" t="str">
        <f t="shared" si="72"/>
        <v>Republican</v>
      </c>
      <c r="O2334" t="s">
        <v>62</v>
      </c>
      <c r="P2334">
        <v>0.36699999999999999</v>
      </c>
      <c r="Q2334">
        <v>3114000</v>
      </c>
      <c r="R2334" t="s">
        <v>1401</v>
      </c>
    </row>
    <row r="2335" spans="1:18">
      <c r="A2335">
        <v>105</v>
      </c>
      <c r="B2335">
        <f>VLOOKUP(A2335,year_congress_lookup!$A$1:$B$10,2)</f>
        <v>1998</v>
      </c>
      <c r="C2335">
        <v>29577</v>
      </c>
      <c r="D2335" s="1" t="s">
        <v>1787</v>
      </c>
      <c r="E2335" t="s">
        <v>130</v>
      </c>
      <c r="F2335" t="str">
        <f>VLOOKUP(E2335&amp;"*",state_latlong_lookup!$A$1:$D$56,2,FALSE)</f>
        <v>WA</v>
      </c>
      <c r="G2335" t="str">
        <f>VLOOKUP(E2335&amp;"*",state_latlong_lookup!$A$1:$D$56,1,FALSE)</f>
        <v>WASHINGTON</v>
      </c>
      <c r="H2335" t="str">
        <f t="shared" si="73"/>
        <v>105_WA_01</v>
      </c>
      <c r="I2335">
        <f>IF(B2335=2012,IF(D2335="00",K2335,VLOOKUP(H2335,district_latlong_lookup!$A$1:$F$439,5,FALSE)),0)</f>
        <v>0</v>
      </c>
      <c r="J2335">
        <f>IF(B2335=2012,IF(D2335="00",L2335,VLOOKUP(H2335,district_latlong_lookup!$A$1:$F$439,6,FALSE)),0)</f>
        <v>0</v>
      </c>
      <c r="K2335">
        <f>VLOOKUP(E2335&amp;"*",state_latlong_lookup!$A$1:$D$56,3,FALSE)</f>
        <v>47.3917</v>
      </c>
      <c r="L2335">
        <f>VLOOKUP(E2335&amp;"*",state_latlong_lookup!$A$1:$D$56,4,FALSE)</f>
        <v>-121.57080000000001</v>
      </c>
      <c r="M2335">
        <v>200</v>
      </c>
      <c r="N2335" t="str">
        <f t="shared" si="72"/>
        <v>Republican</v>
      </c>
      <c r="O2335" t="s">
        <v>67</v>
      </c>
      <c r="P2335">
        <v>0.47799999999999998</v>
      </c>
      <c r="Q2335">
        <v>0</v>
      </c>
      <c r="R2335" t="s">
        <v>1402</v>
      </c>
    </row>
    <row r="2336" spans="1:18">
      <c r="A2336">
        <v>105</v>
      </c>
      <c r="B2336">
        <f>VLOOKUP(A2336,year_congress_lookup!$A$1:$B$10,2)</f>
        <v>1998</v>
      </c>
      <c r="C2336">
        <v>29578</v>
      </c>
      <c r="D2336" s="1" t="s">
        <v>1788</v>
      </c>
      <c r="E2336" t="s">
        <v>130</v>
      </c>
      <c r="F2336" t="str">
        <f>VLOOKUP(E2336&amp;"*",state_latlong_lookup!$A$1:$D$56,2,FALSE)</f>
        <v>WA</v>
      </c>
      <c r="G2336" t="str">
        <f>VLOOKUP(E2336&amp;"*",state_latlong_lookup!$A$1:$D$56,1,FALSE)</f>
        <v>WASHINGTON</v>
      </c>
      <c r="H2336" t="str">
        <f t="shared" si="73"/>
        <v>105_WA_02</v>
      </c>
      <c r="I2336">
        <f>IF(B2336=2012,IF(D2336="00",K2336,VLOOKUP(H2336,district_latlong_lookup!$A$1:$F$439,5,FALSE)),0)</f>
        <v>0</v>
      </c>
      <c r="J2336">
        <f>IF(B2336=2012,IF(D2336="00",L2336,VLOOKUP(H2336,district_latlong_lookup!$A$1:$F$439,6,FALSE)),0)</f>
        <v>0</v>
      </c>
      <c r="K2336">
        <f>VLOOKUP(E2336&amp;"*",state_latlong_lookup!$A$1:$D$56,3,FALSE)</f>
        <v>47.3917</v>
      </c>
      <c r="L2336">
        <f>VLOOKUP(E2336&amp;"*",state_latlong_lookup!$A$1:$D$56,4,FALSE)</f>
        <v>-121.57080000000001</v>
      </c>
      <c r="M2336">
        <v>200</v>
      </c>
      <c r="N2336" t="str">
        <f t="shared" si="72"/>
        <v>Republican</v>
      </c>
      <c r="O2336" t="s">
        <v>169</v>
      </c>
      <c r="P2336">
        <v>0.51700000000000002</v>
      </c>
      <c r="Q2336">
        <v>0</v>
      </c>
    </row>
    <row r="2337" spans="1:18">
      <c r="A2337">
        <v>105</v>
      </c>
      <c r="B2337">
        <f>VLOOKUP(A2337,year_congress_lookup!$A$1:$B$10,2)</f>
        <v>1998</v>
      </c>
      <c r="C2337">
        <v>29579</v>
      </c>
      <c r="D2337" s="1" t="s">
        <v>1789</v>
      </c>
      <c r="E2337" t="s">
        <v>130</v>
      </c>
      <c r="F2337" t="str">
        <f>VLOOKUP(E2337&amp;"*",state_latlong_lookup!$A$1:$D$56,2,FALSE)</f>
        <v>WA</v>
      </c>
      <c r="G2337" t="str">
        <f>VLOOKUP(E2337&amp;"*",state_latlong_lookup!$A$1:$D$56,1,FALSE)</f>
        <v>WASHINGTON</v>
      </c>
      <c r="H2337" t="str">
        <f t="shared" si="73"/>
        <v>105_WA_03</v>
      </c>
      <c r="I2337">
        <f>IF(B2337=2012,IF(D2337="00",K2337,VLOOKUP(H2337,district_latlong_lookup!$A$1:$F$439,5,FALSE)),0)</f>
        <v>0</v>
      </c>
      <c r="J2337">
        <f>IF(B2337=2012,IF(D2337="00",L2337,VLOOKUP(H2337,district_latlong_lookup!$A$1:$F$439,6,FALSE)),0)</f>
        <v>0</v>
      </c>
      <c r="K2337">
        <f>VLOOKUP(E2337&amp;"*",state_latlong_lookup!$A$1:$D$56,3,FALSE)</f>
        <v>47.3917</v>
      </c>
      <c r="L2337">
        <f>VLOOKUP(E2337&amp;"*",state_latlong_lookup!$A$1:$D$56,4,FALSE)</f>
        <v>-121.57080000000001</v>
      </c>
      <c r="M2337">
        <v>200</v>
      </c>
      <c r="N2337" t="str">
        <f t="shared" si="72"/>
        <v>Republican</v>
      </c>
      <c r="O2337" t="s">
        <v>878</v>
      </c>
      <c r="P2337">
        <v>0.441</v>
      </c>
      <c r="Q2337">
        <v>1026000</v>
      </c>
    </row>
    <row r="2338" spans="1:18">
      <c r="A2338">
        <v>105</v>
      </c>
      <c r="B2338">
        <f>VLOOKUP(A2338,year_congress_lookup!$A$1:$B$10,2)</f>
        <v>1998</v>
      </c>
      <c r="C2338">
        <v>29580</v>
      </c>
      <c r="D2338" s="1" t="s">
        <v>1790</v>
      </c>
      <c r="E2338" t="s">
        <v>130</v>
      </c>
      <c r="F2338" t="str">
        <f>VLOOKUP(E2338&amp;"*",state_latlong_lookup!$A$1:$D$56,2,FALSE)</f>
        <v>WA</v>
      </c>
      <c r="G2338" t="str">
        <f>VLOOKUP(E2338&amp;"*",state_latlong_lookup!$A$1:$D$56,1,FALSE)</f>
        <v>WASHINGTON</v>
      </c>
      <c r="H2338" t="str">
        <f t="shared" si="73"/>
        <v>105_WA_04</v>
      </c>
      <c r="I2338">
        <f>IF(B2338=2012,IF(D2338="00",K2338,VLOOKUP(H2338,district_latlong_lookup!$A$1:$F$439,5,FALSE)),0)</f>
        <v>0</v>
      </c>
      <c r="J2338">
        <f>IF(B2338=2012,IF(D2338="00",L2338,VLOOKUP(H2338,district_latlong_lookup!$A$1:$F$439,6,FALSE)),0)</f>
        <v>0</v>
      </c>
      <c r="K2338">
        <f>VLOOKUP(E2338&amp;"*",state_latlong_lookup!$A$1:$D$56,3,FALSE)</f>
        <v>47.3917</v>
      </c>
      <c r="L2338">
        <f>VLOOKUP(E2338&amp;"*",state_latlong_lookup!$A$1:$D$56,4,FALSE)</f>
        <v>-121.57080000000001</v>
      </c>
      <c r="M2338">
        <v>200</v>
      </c>
      <c r="N2338" t="str">
        <f t="shared" si="72"/>
        <v>Republican</v>
      </c>
      <c r="O2338" t="s">
        <v>163</v>
      </c>
      <c r="P2338">
        <v>0.55100000000000005</v>
      </c>
      <c r="Q2338">
        <v>2861000</v>
      </c>
      <c r="R2338" t="s">
        <v>1403</v>
      </c>
    </row>
    <row r="2339" spans="1:18">
      <c r="A2339">
        <v>105</v>
      </c>
      <c r="B2339">
        <f>VLOOKUP(A2339,year_congress_lookup!$A$1:$B$10,2)</f>
        <v>1998</v>
      </c>
      <c r="C2339">
        <v>29581</v>
      </c>
      <c r="D2339" s="1" t="s">
        <v>1791</v>
      </c>
      <c r="E2339" t="s">
        <v>130</v>
      </c>
      <c r="F2339" t="str">
        <f>VLOOKUP(E2339&amp;"*",state_latlong_lookup!$A$1:$D$56,2,FALSE)</f>
        <v>WA</v>
      </c>
      <c r="G2339" t="str">
        <f>VLOOKUP(E2339&amp;"*",state_latlong_lookup!$A$1:$D$56,1,FALSE)</f>
        <v>WASHINGTON</v>
      </c>
      <c r="H2339" t="str">
        <f t="shared" si="73"/>
        <v>105_WA_05</v>
      </c>
      <c r="I2339">
        <f>IF(B2339=2012,IF(D2339="00",K2339,VLOOKUP(H2339,district_latlong_lookup!$A$1:$F$439,5,FALSE)),0)</f>
        <v>0</v>
      </c>
      <c r="J2339">
        <f>IF(B2339=2012,IF(D2339="00",L2339,VLOOKUP(H2339,district_latlong_lookup!$A$1:$F$439,6,FALSE)),0)</f>
        <v>0</v>
      </c>
      <c r="K2339">
        <f>VLOOKUP(E2339&amp;"*",state_latlong_lookup!$A$1:$D$56,3,FALSE)</f>
        <v>47.3917</v>
      </c>
      <c r="L2339">
        <f>VLOOKUP(E2339&amp;"*",state_latlong_lookup!$A$1:$D$56,4,FALSE)</f>
        <v>-121.57080000000001</v>
      </c>
      <c r="M2339">
        <v>200</v>
      </c>
      <c r="N2339" t="str">
        <f t="shared" si="72"/>
        <v>Republican</v>
      </c>
      <c r="O2339" t="s">
        <v>825</v>
      </c>
      <c r="P2339">
        <v>0.46700000000000003</v>
      </c>
      <c r="Q2339">
        <v>1869000</v>
      </c>
      <c r="R2339" t="s">
        <v>1404</v>
      </c>
    </row>
    <row r="2340" spans="1:18">
      <c r="A2340">
        <v>105</v>
      </c>
      <c r="B2340">
        <f>VLOOKUP(A2340,year_congress_lookup!$A$1:$B$10,2)</f>
        <v>1998</v>
      </c>
      <c r="C2340">
        <v>14413</v>
      </c>
      <c r="D2340" s="1" t="s">
        <v>1792</v>
      </c>
      <c r="E2340" t="s">
        <v>130</v>
      </c>
      <c r="F2340" t="str">
        <f>VLOOKUP(E2340&amp;"*",state_latlong_lookup!$A$1:$D$56,2,FALSE)</f>
        <v>WA</v>
      </c>
      <c r="G2340" t="str">
        <f>VLOOKUP(E2340&amp;"*",state_latlong_lookup!$A$1:$D$56,1,FALSE)</f>
        <v>WASHINGTON</v>
      </c>
      <c r="H2340" t="str">
        <f t="shared" si="73"/>
        <v>105_WA_06</v>
      </c>
      <c r="I2340">
        <f>IF(B2340=2012,IF(D2340="00",K2340,VLOOKUP(H2340,district_latlong_lookup!$A$1:$F$439,5,FALSE)),0)</f>
        <v>0</v>
      </c>
      <c r="J2340">
        <f>IF(B2340=2012,IF(D2340="00",L2340,VLOOKUP(H2340,district_latlong_lookup!$A$1:$F$439,6,FALSE)),0)</f>
        <v>0</v>
      </c>
      <c r="K2340">
        <f>VLOOKUP(E2340&amp;"*",state_latlong_lookup!$A$1:$D$56,3,FALSE)</f>
        <v>47.3917</v>
      </c>
      <c r="L2340">
        <f>VLOOKUP(E2340&amp;"*",state_latlong_lookup!$A$1:$D$56,4,FALSE)</f>
        <v>-121.57080000000001</v>
      </c>
      <c r="M2340">
        <v>100</v>
      </c>
      <c r="N2340" t="str">
        <f t="shared" si="72"/>
        <v>Democrat</v>
      </c>
      <c r="O2340" t="s">
        <v>750</v>
      </c>
      <c r="P2340">
        <v>-0.29599999999999999</v>
      </c>
      <c r="Q2340">
        <v>927000</v>
      </c>
    </row>
    <row r="2341" spans="1:18">
      <c r="A2341">
        <v>105</v>
      </c>
      <c r="B2341">
        <f>VLOOKUP(A2341,year_congress_lookup!$A$1:$B$10,2)</f>
        <v>1998</v>
      </c>
      <c r="C2341">
        <v>15613</v>
      </c>
      <c r="D2341" s="1" t="s">
        <v>1793</v>
      </c>
      <c r="E2341" t="s">
        <v>130</v>
      </c>
      <c r="F2341" t="str">
        <f>VLOOKUP(E2341&amp;"*",state_latlong_lookup!$A$1:$D$56,2,FALSE)</f>
        <v>WA</v>
      </c>
      <c r="G2341" t="str">
        <f>VLOOKUP(E2341&amp;"*",state_latlong_lookup!$A$1:$D$56,1,FALSE)</f>
        <v>WASHINGTON</v>
      </c>
      <c r="H2341" t="str">
        <f t="shared" si="73"/>
        <v>105_WA_07</v>
      </c>
      <c r="I2341">
        <f>IF(B2341=2012,IF(D2341="00",K2341,VLOOKUP(H2341,district_latlong_lookup!$A$1:$F$439,5,FALSE)),0)</f>
        <v>0</v>
      </c>
      <c r="J2341">
        <f>IF(B2341=2012,IF(D2341="00",L2341,VLOOKUP(H2341,district_latlong_lookup!$A$1:$F$439,6,FALSE)),0)</f>
        <v>0</v>
      </c>
      <c r="K2341">
        <f>VLOOKUP(E2341&amp;"*",state_latlong_lookup!$A$1:$D$56,3,FALSE)</f>
        <v>47.3917</v>
      </c>
      <c r="L2341">
        <f>VLOOKUP(E2341&amp;"*",state_latlong_lookup!$A$1:$D$56,4,FALSE)</f>
        <v>-121.57080000000001</v>
      </c>
      <c r="M2341">
        <v>100</v>
      </c>
      <c r="N2341" t="str">
        <f t="shared" si="72"/>
        <v>Democrat</v>
      </c>
      <c r="O2341" t="s">
        <v>751</v>
      </c>
      <c r="P2341">
        <v>-0.64400000000000002</v>
      </c>
      <c r="Q2341">
        <v>1997000</v>
      </c>
      <c r="R2341" t="s">
        <v>1405</v>
      </c>
    </row>
    <row r="2342" spans="1:18">
      <c r="A2342">
        <v>105</v>
      </c>
      <c r="B2342">
        <f>VLOOKUP(A2342,year_congress_lookup!$A$1:$B$10,2)</f>
        <v>1998</v>
      </c>
      <c r="C2342">
        <v>39312</v>
      </c>
      <c r="D2342" s="1" t="s">
        <v>1795</v>
      </c>
      <c r="E2342" t="s">
        <v>130</v>
      </c>
      <c r="F2342" t="str">
        <f>VLOOKUP(E2342&amp;"*",state_latlong_lookup!$A$1:$D$56,2,FALSE)</f>
        <v>WA</v>
      </c>
      <c r="G2342" t="str">
        <f>VLOOKUP(E2342&amp;"*",state_latlong_lookup!$A$1:$D$56,1,FALSE)</f>
        <v>WASHINGTON</v>
      </c>
      <c r="H2342" t="str">
        <f t="shared" si="73"/>
        <v>105_WA_08</v>
      </c>
      <c r="I2342">
        <f>IF(B2342=2012,IF(D2342="00",K2342,VLOOKUP(H2342,district_latlong_lookup!$A$1:$F$439,5,FALSE)),0)</f>
        <v>0</v>
      </c>
      <c r="J2342">
        <f>IF(B2342=2012,IF(D2342="00",L2342,VLOOKUP(H2342,district_latlong_lookup!$A$1:$F$439,6,FALSE)),0)</f>
        <v>0</v>
      </c>
      <c r="K2342">
        <f>VLOOKUP(E2342&amp;"*",state_latlong_lookup!$A$1:$D$56,3,FALSE)</f>
        <v>47.3917</v>
      </c>
      <c r="L2342">
        <f>VLOOKUP(E2342&amp;"*",state_latlong_lookup!$A$1:$D$56,4,FALSE)</f>
        <v>-121.57080000000001</v>
      </c>
      <c r="M2342">
        <v>200</v>
      </c>
      <c r="N2342" t="str">
        <f t="shared" si="72"/>
        <v>Republican</v>
      </c>
      <c r="O2342" t="s">
        <v>752</v>
      </c>
      <c r="P2342">
        <v>0.46899999999999997</v>
      </c>
      <c r="Q2342">
        <v>0</v>
      </c>
      <c r="R2342" t="s">
        <v>1406</v>
      </c>
    </row>
    <row r="2343" spans="1:18">
      <c r="A2343">
        <v>105</v>
      </c>
      <c r="B2343">
        <f>VLOOKUP(A2343,year_congress_lookup!$A$1:$B$10,2)</f>
        <v>1998</v>
      </c>
      <c r="C2343">
        <v>29768</v>
      </c>
      <c r="D2343" s="1" t="s">
        <v>1796</v>
      </c>
      <c r="E2343" t="s">
        <v>130</v>
      </c>
      <c r="F2343" t="str">
        <f>VLOOKUP(E2343&amp;"*",state_latlong_lookup!$A$1:$D$56,2,FALSE)</f>
        <v>WA</v>
      </c>
      <c r="G2343" t="str">
        <f>VLOOKUP(E2343&amp;"*",state_latlong_lookup!$A$1:$D$56,1,FALSE)</f>
        <v>WASHINGTON</v>
      </c>
      <c r="H2343" t="str">
        <f t="shared" si="73"/>
        <v>105_WA_09</v>
      </c>
      <c r="I2343">
        <f>IF(B2343=2012,IF(D2343="00",K2343,VLOOKUP(H2343,district_latlong_lookup!$A$1:$F$439,5,FALSE)),0)</f>
        <v>0</v>
      </c>
      <c r="J2343">
        <f>IF(B2343=2012,IF(D2343="00",L2343,VLOOKUP(H2343,district_latlong_lookup!$A$1:$F$439,6,FALSE)),0)</f>
        <v>0</v>
      </c>
      <c r="K2343">
        <f>VLOOKUP(E2343&amp;"*",state_latlong_lookup!$A$1:$D$56,3,FALSE)</f>
        <v>47.3917</v>
      </c>
      <c r="L2343">
        <f>VLOOKUP(E2343&amp;"*",state_latlong_lookup!$A$1:$D$56,4,FALSE)</f>
        <v>-121.57080000000001</v>
      </c>
      <c r="M2343">
        <v>100</v>
      </c>
      <c r="N2343" t="str">
        <f t="shared" si="72"/>
        <v>Democrat</v>
      </c>
      <c r="O2343" t="s">
        <v>879</v>
      </c>
      <c r="P2343">
        <v>-0.23300000000000001</v>
      </c>
      <c r="Q2343">
        <v>1440000</v>
      </c>
      <c r="R2343" t="s">
        <v>1407</v>
      </c>
    </row>
    <row r="2344" spans="1:18">
      <c r="A2344">
        <v>105</v>
      </c>
      <c r="B2344">
        <f>VLOOKUP(A2344,year_congress_lookup!$A$1:$B$10,2)</f>
        <v>1998</v>
      </c>
      <c r="C2344">
        <v>15083</v>
      </c>
      <c r="D2344" s="1" t="s">
        <v>1787</v>
      </c>
      <c r="E2344" t="s">
        <v>111</v>
      </c>
      <c r="F2344" t="str">
        <f>VLOOKUP(E2344&amp;"*",state_latlong_lookup!$A$1:$D$56,2,FALSE)</f>
        <v>WV</v>
      </c>
      <c r="G2344" t="str">
        <f>VLOOKUP(E2344&amp;"*",state_latlong_lookup!$A$1:$D$56,1,FALSE)</f>
        <v>WEST VIRGINIA</v>
      </c>
      <c r="H2344" t="str">
        <f t="shared" si="73"/>
        <v>105_WV_01</v>
      </c>
      <c r="I2344">
        <f>IF(B2344=2012,IF(D2344="00",K2344,VLOOKUP(H2344,district_latlong_lookup!$A$1:$F$439,5,FALSE)),0)</f>
        <v>0</v>
      </c>
      <c r="J2344">
        <f>IF(B2344=2012,IF(D2344="00",L2344,VLOOKUP(H2344,district_latlong_lookup!$A$1:$F$439,6,FALSE)),0)</f>
        <v>0</v>
      </c>
      <c r="K2344">
        <f>VLOOKUP(E2344&amp;"*",state_latlong_lookup!$A$1:$D$56,3,FALSE)</f>
        <v>38.468000000000004</v>
      </c>
      <c r="L2344">
        <f>VLOOKUP(E2344&amp;"*",state_latlong_lookup!$A$1:$D$56,4,FALSE)</f>
        <v>-80.9696</v>
      </c>
      <c r="M2344">
        <v>100</v>
      </c>
      <c r="N2344" t="str">
        <f t="shared" si="72"/>
        <v>Democrat</v>
      </c>
      <c r="O2344" t="s">
        <v>754</v>
      </c>
      <c r="P2344">
        <v>-0.28799999999999998</v>
      </c>
      <c r="Q2344">
        <v>1470000</v>
      </c>
      <c r="R2344" t="s">
        <v>1408</v>
      </c>
    </row>
    <row r="2345" spans="1:18">
      <c r="A2345">
        <v>105</v>
      </c>
      <c r="B2345">
        <f>VLOOKUP(A2345,year_congress_lookup!$A$1:$B$10,2)</f>
        <v>1998</v>
      </c>
      <c r="C2345">
        <v>15077</v>
      </c>
      <c r="D2345" s="1" t="s">
        <v>1788</v>
      </c>
      <c r="E2345" t="s">
        <v>111</v>
      </c>
      <c r="F2345" t="str">
        <f>VLOOKUP(E2345&amp;"*",state_latlong_lookup!$A$1:$D$56,2,FALSE)</f>
        <v>WV</v>
      </c>
      <c r="G2345" t="str">
        <f>VLOOKUP(E2345&amp;"*",state_latlong_lookup!$A$1:$D$56,1,FALSE)</f>
        <v>WEST VIRGINIA</v>
      </c>
      <c r="H2345" t="str">
        <f t="shared" si="73"/>
        <v>105_WV_02</v>
      </c>
      <c r="I2345">
        <f>IF(B2345=2012,IF(D2345="00",K2345,VLOOKUP(H2345,district_latlong_lookup!$A$1:$F$439,5,FALSE)),0)</f>
        <v>0</v>
      </c>
      <c r="J2345">
        <f>IF(B2345=2012,IF(D2345="00",L2345,VLOOKUP(H2345,district_latlong_lookup!$A$1:$F$439,6,FALSE)),0)</f>
        <v>0</v>
      </c>
      <c r="K2345">
        <f>VLOOKUP(E2345&amp;"*",state_latlong_lookup!$A$1:$D$56,3,FALSE)</f>
        <v>38.468000000000004</v>
      </c>
      <c r="L2345">
        <f>VLOOKUP(E2345&amp;"*",state_latlong_lookup!$A$1:$D$56,4,FALSE)</f>
        <v>-80.9696</v>
      </c>
      <c r="M2345">
        <v>100</v>
      </c>
      <c r="N2345" t="str">
        <f t="shared" si="72"/>
        <v>Democrat</v>
      </c>
      <c r="O2345" t="s">
        <v>755</v>
      </c>
      <c r="P2345">
        <v>-0.30499999999999999</v>
      </c>
      <c r="Q2345">
        <v>1552000</v>
      </c>
    </row>
    <row r="2346" spans="1:18">
      <c r="A2346">
        <v>105</v>
      </c>
      <c r="B2346">
        <f>VLOOKUP(A2346,year_congress_lookup!$A$1:$B$10,2)</f>
        <v>1998</v>
      </c>
      <c r="C2346">
        <v>14448</v>
      </c>
      <c r="D2346" s="1" t="s">
        <v>1789</v>
      </c>
      <c r="E2346" t="s">
        <v>111</v>
      </c>
      <c r="F2346" t="str">
        <f>VLOOKUP(E2346&amp;"*",state_latlong_lookup!$A$1:$D$56,2,FALSE)</f>
        <v>WV</v>
      </c>
      <c r="G2346" t="str">
        <f>VLOOKUP(E2346&amp;"*",state_latlong_lookup!$A$1:$D$56,1,FALSE)</f>
        <v>WEST VIRGINIA</v>
      </c>
      <c r="H2346" t="str">
        <f t="shared" si="73"/>
        <v>105_WV_03</v>
      </c>
      <c r="I2346">
        <f>IF(B2346=2012,IF(D2346="00",K2346,VLOOKUP(H2346,district_latlong_lookup!$A$1:$F$439,5,FALSE)),0)</f>
        <v>0</v>
      </c>
      <c r="J2346">
        <f>IF(B2346=2012,IF(D2346="00",L2346,VLOOKUP(H2346,district_latlong_lookup!$A$1:$F$439,6,FALSE)),0)</f>
        <v>0</v>
      </c>
      <c r="K2346">
        <f>VLOOKUP(E2346&amp;"*",state_latlong_lookup!$A$1:$D$56,3,FALSE)</f>
        <v>38.468000000000004</v>
      </c>
      <c r="L2346">
        <f>VLOOKUP(E2346&amp;"*",state_latlong_lookup!$A$1:$D$56,4,FALSE)</f>
        <v>-80.9696</v>
      </c>
      <c r="M2346">
        <v>100</v>
      </c>
      <c r="N2346" t="str">
        <f t="shared" si="72"/>
        <v>Democrat</v>
      </c>
      <c r="O2346" t="s">
        <v>756</v>
      </c>
      <c r="P2346">
        <v>-0.32100000000000001</v>
      </c>
      <c r="Q2346">
        <v>601000</v>
      </c>
      <c r="R2346" t="s">
        <v>1409</v>
      </c>
    </row>
    <row r="2347" spans="1:18">
      <c r="A2347">
        <v>105</v>
      </c>
      <c r="B2347">
        <f>VLOOKUP(A2347,year_congress_lookup!$A$1:$B$10,2)</f>
        <v>1998</v>
      </c>
      <c r="C2347">
        <v>29583</v>
      </c>
      <c r="D2347" s="1" t="s">
        <v>1787</v>
      </c>
      <c r="E2347" t="s">
        <v>89</v>
      </c>
      <c r="F2347" t="str">
        <f>VLOOKUP(E2347&amp;"*",state_latlong_lookup!$A$1:$D$56,2,FALSE)</f>
        <v>WI</v>
      </c>
      <c r="G2347" t="str">
        <f>VLOOKUP(E2347&amp;"*",state_latlong_lookup!$A$1:$D$56,1,FALSE)</f>
        <v>WISCONSIN</v>
      </c>
      <c r="H2347" t="str">
        <f t="shared" si="73"/>
        <v>105_WI_01</v>
      </c>
      <c r="I2347">
        <f>IF(B2347=2012,IF(D2347="00",K2347,VLOOKUP(H2347,district_latlong_lookup!$A$1:$F$439,5,FALSE)),0)</f>
        <v>0</v>
      </c>
      <c r="J2347">
        <f>IF(B2347=2012,IF(D2347="00",L2347,VLOOKUP(H2347,district_latlong_lookup!$A$1:$F$439,6,FALSE)),0)</f>
        <v>0</v>
      </c>
      <c r="K2347">
        <f>VLOOKUP(E2347&amp;"*",state_latlong_lookup!$A$1:$D$56,3,FALSE)</f>
        <v>44.256300000000003</v>
      </c>
      <c r="L2347">
        <f>VLOOKUP(E2347&amp;"*",state_latlong_lookup!$A$1:$D$56,4,FALSE)</f>
        <v>-89.638499999999993</v>
      </c>
      <c r="M2347">
        <v>200</v>
      </c>
      <c r="N2347" t="str">
        <f t="shared" si="72"/>
        <v>Republican</v>
      </c>
      <c r="O2347" t="s">
        <v>827</v>
      </c>
      <c r="P2347">
        <v>0.79200000000000004</v>
      </c>
      <c r="Q2347">
        <v>2811000</v>
      </c>
      <c r="R2347" t="s">
        <v>1410</v>
      </c>
    </row>
    <row r="2348" spans="1:18">
      <c r="A2348">
        <v>105</v>
      </c>
      <c r="B2348">
        <f>VLOOKUP(A2348,year_congress_lookup!$A$1:$B$10,2)</f>
        <v>1998</v>
      </c>
      <c r="C2348">
        <v>29150</v>
      </c>
      <c r="D2348" s="1" t="s">
        <v>1788</v>
      </c>
      <c r="E2348" t="s">
        <v>89</v>
      </c>
      <c r="F2348" t="str">
        <f>VLOOKUP(E2348&amp;"*",state_latlong_lookup!$A$1:$D$56,2,FALSE)</f>
        <v>WI</v>
      </c>
      <c r="G2348" t="str">
        <f>VLOOKUP(E2348&amp;"*",state_latlong_lookup!$A$1:$D$56,1,FALSE)</f>
        <v>WISCONSIN</v>
      </c>
      <c r="H2348" t="str">
        <f t="shared" si="73"/>
        <v>105_WI_02</v>
      </c>
      <c r="I2348">
        <f>IF(B2348=2012,IF(D2348="00",K2348,VLOOKUP(H2348,district_latlong_lookup!$A$1:$F$439,5,FALSE)),0)</f>
        <v>0</v>
      </c>
      <c r="J2348">
        <f>IF(B2348=2012,IF(D2348="00",L2348,VLOOKUP(H2348,district_latlong_lookup!$A$1:$F$439,6,FALSE)),0)</f>
        <v>0</v>
      </c>
      <c r="K2348">
        <f>VLOOKUP(E2348&amp;"*",state_latlong_lookup!$A$1:$D$56,3,FALSE)</f>
        <v>44.256300000000003</v>
      </c>
      <c r="L2348">
        <f>VLOOKUP(E2348&amp;"*",state_latlong_lookup!$A$1:$D$56,4,FALSE)</f>
        <v>-89.638499999999993</v>
      </c>
      <c r="M2348">
        <v>200</v>
      </c>
      <c r="N2348" t="str">
        <f t="shared" si="72"/>
        <v>Republican</v>
      </c>
      <c r="O2348" t="s">
        <v>758</v>
      </c>
      <c r="P2348">
        <v>0.28199999999999997</v>
      </c>
      <c r="Q2348">
        <v>1561000</v>
      </c>
      <c r="R2348" t="s">
        <v>1411</v>
      </c>
    </row>
    <row r="2349" spans="1:18">
      <c r="A2349">
        <v>105</v>
      </c>
      <c r="B2349">
        <f>VLOOKUP(A2349,year_congress_lookup!$A$1:$B$10,2)</f>
        <v>1998</v>
      </c>
      <c r="C2349">
        <v>29769</v>
      </c>
      <c r="D2349" s="1" t="s">
        <v>1789</v>
      </c>
      <c r="E2349" t="s">
        <v>89</v>
      </c>
      <c r="F2349" t="str">
        <f>VLOOKUP(E2349&amp;"*",state_latlong_lookup!$A$1:$D$56,2,FALSE)</f>
        <v>WI</v>
      </c>
      <c r="G2349" t="str">
        <f>VLOOKUP(E2349&amp;"*",state_latlong_lookup!$A$1:$D$56,1,FALSE)</f>
        <v>WISCONSIN</v>
      </c>
      <c r="H2349" t="str">
        <f t="shared" si="73"/>
        <v>105_WI_03</v>
      </c>
      <c r="I2349">
        <f>IF(B2349=2012,IF(D2349="00",K2349,VLOOKUP(H2349,district_latlong_lookup!$A$1:$F$439,5,FALSE)),0)</f>
        <v>0</v>
      </c>
      <c r="J2349">
        <f>IF(B2349=2012,IF(D2349="00",L2349,VLOOKUP(H2349,district_latlong_lookup!$A$1:$F$439,6,FALSE)),0)</f>
        <v>0</v>
      </c>
      <c r="K2349">
        <f>VLOOKUP(E2349&amp;"*",state_latlong_lookup!$A$1:$D$56,3,FALSE)</f>
        <v>44.256300000000003</v>
      </c>
      <c r="L2349">
        <f>VLOOKUP(E2349&amp;"*",state_latlong_lookup!$A$1:$D$56,4,FALSE)</f>
        <v>-89.638499999999993</v>
      </c>
      <c r="M2349">
        <v>100</v>
      </c>
      <c r="N2349" t="str">
        <f t="shared" si="72"/>
        <v>Democrat</v>
      </c>
      <c r="O2349" t="s">
        <v>880</v>
      </c>
      <c r="P2349">
        <v>-0.26500000000000001</v>
      </c>
      <c r="Q2349">
        <v>0</v>
      </c>
      <c r="R2349" t="s">
        <v>1412</v>
      </c>
    </row>
    <row r="2350" spans="1:18">
      <c r="A2350">
        <v>105</v>
      </c>
      <c r="B2350">
        <f>VLOOKUP(A2350,year_congress_lookup!$A$1:$B$10,2)</f>
        <v>1998</v>
      </c>
      <c r="C2350">
        <v>15082</v>
      </c>
      <c r="D2350" s="1" t="s">
        <v>1790</v>
      </c>
      <c r="E2350" t="s">
        <v>89</v>
      </c>
      <c r="F2350" t="str">
        <f>VLOOKUP(E2350&amp;"*",state_latlong_lookup!$A$1:$D$56,2,FALSE)</f>
        <v>WI</v>
      </c>
      <c r="G2350" t="str">
        <f>VLOOKUP(E2350&amp;"*",state_latlong_lookup!$A$1:$D$56,1,FALSE)</f>
        <v>WISCONSIN</v>
      </c>
      <c r="H2350" t="str">
        <f t="shared" si="73"/>
        <v>105_WI_04</v>
      </c>
      <c r="I2350">
        <f>IF(B2350=2012,IF(D2350="00",K2350,VLOOKUP(H2350,district_latlong_lookup!$A$1:$F$439,5,FALSE)),0)</f>
        <v>0</v>
      </c>
      <c r="J2350">
        <f>IF(B2350=2012,IF(D2350="00",L2350,VLOOKUP(H2350,district_latlong_lookup!$A$1:$F$439,6,FALSE)),0)</f>
        <v>0</v>
      </c>
      <c r="K2350">
        <f>VLOOKUP(E2350&amp;"*",state_latlong_lookup!$A$1:$D$56,3,FALSE)</f>
        <v>44.256300000000003</v>
      </c>
      <c r="L2350">
        <f>VLOOKUP(E2350&amp;"*",state_latlong_lookup!$A$1:$D$56,4,FALSE)</f>
        <v>-89.638499999999993</v>
      </c>
      <c r="M2350">
        <v>100</v>
      </c>
      <c r="N2350" t="str">
        <f t="shared" si="72"/>
        <v>Democrat</v>
      </c>
      <c r="O2350" t="s">
        <v>760</v>
      </c>
      <c r="P2350">
        <v>-0.33400000000000002</v>
      </c>
      <c r="Q2350">
        <v>0</v>
      </c>
      <c r="R2350" t="s">
        <v>1413</v>
      </c>
    </row>
    <row r="2351" spans="1:18">
      <c r="A2351">
        <v>105</v>
      </c>
      <c r="B2351">
        <f>VLOOKUP(A2351,year_congress_lookup!$A$1:$B$10,2)</f>
        <v>1998</v>
      </c>
      <c r="C2351">
        <v>39315</v>
      </c>
      <c r="D2351" s="1" t="s">
        <v>1791</v>
      </c>
      <c r="E2351" t="s">
        <v>89</v>
      </c>
      <c r="F2351" t="str">
        <f>VLOOKUP(E2351&amp;"*",state_latlong_lookup!$A$1:$D$56,2,FALSE)</f>
        <v>WI</v>
      </c>
      <c r="G2351" t="str">
        <f>VLOOKUP(E2351&amp;"*",state_latlong_lookup!$A$1:$D$56,1,FALSE)</f>
        <v>WISCONSIN</v>
      </c>
      <c r="H2351" t="str">
        <f t="shared" si="73"/>
        <v>105_WI_05</v>
      </c>
      <c r="I2351">
        <f>IF(B2351=2012,IF(D2351="00",K2351,VLOOKUP(H2351,district_latlong_lookup!$A$1:$F$439,5,FALSE)),0)</f>
        <v>0</v>
      </c>
      <c r="J2351">
        <f>IF(B2351=2012,IF(D2351="00",L2351,VLOOKUP(H2351,district_latlong_lookup!$A$1:$F$439,6,FALSE)),0)</f>
        <v>0</v>
      </c>
      <c r="K2351">
        <f>VLOOKUP(E2351&amp;"*",state_latlong_lookup!$A$1:$D$56,3,FALSE)</f>
        <v>44.256300000000003</v>
      </c>
      <c r="L2351">
        <f>VLOOKUP(E2351&amp;"*",state_latlong_lookup!$A$1:$D$56,4,FALSE)</f>
        <v>-89.638499999999993</v>
      </c>
      <c r="M2351">
        <v>100</v>
      </c>
      <c r="N2351" t="str">
        <f t="shared" si="72"/>
        <v>Democrat</v>
      </c>
      <c r="O2351" t="s">
        <v>761</v>
      </c>
      <c r="P2351">
        <v>-0.379</v>
      </c>
      <c r="Q2351">
        <v>1794000</v>
      </c>
      <c r="R2351" t="s">
        <v>1414</v>
      </c>
    </row>
    <row r="2352" spans="1:18">
      <c r="A2352">
        <v>105</v>
      </c>
      <c r="B2352">
        <f>VLOOKUP(A2352,year_congress_lookup!$A$1:$B$10,2)</f>
        <v>1998</v>
      </c>
      <c r="C2352">
        <v>14675</v>
      </c>
      <c r="D2352" s="1" t="s">
        <v>1792</v>
      </c>
      <c r="E2352" t="s">
        <v>89</v>
      </c>
      <c r="F2352" t="str">
        <f>VLOOKUP(E2352&amp;"*",state_latlong_lookup!$A$1:$D$56,2,FALSE)</f>
        <v>WI</v>
      </c>
      <c r="G2352" t="str">
        <f>VLOOKUP(E2352&amp;"*",state_latlong_lookup!$A$1:$D$56,1,FALSE)</f>
        <v>WISCONSIN</v>
      </c>
      <c r="H2352" t="str">
        <f t="shared" si="73"/>
        <v>105_WI_06</v>
      </c>
      <c r="I2352">
        <f>IF(B2352=2012,IF(D2352="00",K2352,VLOOKUP(H2352,district_latlong_lookup!$A$1:$F$439,5,FALSE)),0)</f>
        <v>0</v>
      </c>
      <c r="J2352">
        <f>IF(B2352=2012,IF(D2352="00",L2352,VLOOKUP(H2352,district_latlong_lookup!$A$1:$F$439,6,FALSE)),0)</f>
        <v>0</v>
      </c>
      <c r="K2352">
        <f>VLOOKUP(E2352&amp;"*",state_latlong_lookup!$A$1:$D$56,3,FALSE)</f>
        <v>44.256300000000003</v>
      </c>
      <c r="L2352">
        <f>VLOOKUP(E2352&amp;"*",state_latlong_lookup!$A$1:$D$56,4,FALSE)</f>
        <v>-89.638499999999993</v>
      </c>
      <c r="M2352">
        <v>200</v>
      </c>
      <c r="N2352" t="str">
        <f t="shared" si="72"/>
        <v>Republican</v>
      </c>
      <c r="O2352" t="s">
        <v>762</v>
      </c>
      <c r="P2352">
        <v>0.497</v>
      </c>
      <c r="Q2352">
        <v>0</v>
      </c>
    </row>
    <row r="2353" spans="1:18">
      <c r="A2353">
        <v>105</v>
      </c>
      <c r="B2353">
        <f>VLOOKUP(A2353,year_congress_lookup!$A$1:$B$10,2)</f>
        <v>1998</v>
      </c>
      <c r="C2353">
        <v>12036</v>
      </c>
      <c r="D2353" s="1" t="s">
        <v>1793</v>
      </c>
      <c r="E2353" t="s">
        <v>89</v>
      </c>
      <c r="F2353" t="str">
        <f>VLOOKUP(E2353&amp;"*",state_latlong_lookup!$A$1:$D$56,2,FALSE)</f>
        <v>WI</v>
      </c>
      <c r="G2353" t="str">
        <f>VLOOKUP(E2353&amp;"*",state_latlong_lookup!$A$1:$D$56,1,FALSE)</f>
        <v>WISCONSIN</v>
      </c>
      <c r="H2353" t="str">
        <f t="shared" si="73"/>
        <v>105_WI_07</v>
      </c>
      <c r="I2353">
        <f>IF(B2353=2012,IF(D2353="00",K2353,VLOOKUP(H2353,district_latlong_lookup!$A$1:$F$439,5,FALSE)),0)</f>
        <v>0</v>
      </c>
      <c r="J2353">
        <f>IF(B2353=2012,IF(D2353="00",L2353,VLOOKUP(H2353,district_latlong_lookup!$A$1:$F$439,6,FALSE)),0)</f>
        <v>0</v>
      </c>
      <c r="K2353">
        <f>VLOOKUP(E2353&amp;"*",state_latlong_lookup!$A$1:$D$56,3,FALSE)</f>
        <v>44.256300000000003</v>
      </c>
      <c r="L2353">
        <f>VLOOKUP(E2353&amp;"*",state_latlong_lookup!$A$1:$D$56,4,FALSE)</f>
        <v>-89.638499999999993</v>
      </c>
      <c r="M2353">
        <v>100</v>
      </c>
      <c r="N2353" t="str">
        <f t="shared" si="72"/>
        <v>Democrat</v>
      </c>
      <c r="O2353" t="s">
        <v>763</v>
      </c>
      <c r="P2353">
        <v>-0.44900000000000001</v>
      </c>
      <c r="Q2353">
        <v>1125000</v>
      </c>
    </row>
    <row r="2354" spans="1:18">
      <c r="A2354">
        <v>105</v>
      </c>
      <c r="B2354">
        <f>VLOOKUP(A2354,year_congress_lookup!$A$1:$B$10,2)</f>
        <v>1998</v>
      </c>
      <c r="C2354">
        <v>29770</v>
      </c>
      <c r="D2354" s="1" t="s">
        <v>1795</v>
      </c>
      <c r="E2354" t="s">
        <v>89</v>
      </c>
      <c r="F2354" t="str">
        <f>VLOOKUP(E2354&amp;"*",state_latlong_lookup!$A$1:$D$56,2,FALSE)</f>
        <v>WI</v>
      </c>
      <c r="G2354" t="str">
        <f>VLOOKUP(E2354&amp;"*",state_latlong_lookup!$A$1:$D$56,1,FALSE)</f>
        <v>WISCONSIN</v>
      </c>
      <c r="H2354" t="str">
        <f t="shared" si="73"/>
        <v>105_WI_08</v>
      </c>
      <c r="I2354">
        <f>IF(B2354=2012,IF(D2354="00",K2354,VLOOKUP(H2354,district_latlong_lookup!$A$1:$F$439,5,FALSE)),0)</f>
        <v>0</v>
      </c>
      <c r="J2354">
        <f>IF(B2354=2012,IF(D2354="00",L2354,VLOOKUP(H2354,district_latlong_lookup!$A$1:$F$439,6,FALSE)),0)</f>
        <v>0</v>
      </c>
      <c r="K2354">
        <f>VLOOKUP(E2354&amp;"*",state_latlong_lookup!$A$1:$D$56,3,FALSE)</f>
        <v>44.256300000000003</v>
      </c>
      <c r="L2354">
        <f>VLOOKUP(E2354&amp;"*",state_latlong_lookup!$A$1:$D$56,4,FALSE)</f>
        <v>-89.638499999999993</v>
      </c>
      <c r="M2354">
        <v>100</v>
      </c>
      <c r="N2354" t="str">
        <f t="shared" si="72"/>
        <v>Democrat</v>
      </c>
      <c r="O2354" t="s">
        <v>1</v>
      </c>
      <c r="P2354">
        <v>-0.32</v>
      </c>
      <c r="Q2354">
        <v>0</v>
      </c>
      <c r="R2354" t="s">
        <v>1415</v>
      </c>
    </row>
    <row r="2355" spans="1:18">
      <c r="A2355">
        <v>105</v>
      </c>
      <c r="B2355">
        <f>VLOOKUP(A2355,year_congress_lookup!$A$1:$B$10,2)</f>
        <v>1998</v>
      </c>
      <c r="C2355">
        <v>14657</v>
      </c>
      <c r="D2355" s="1" t="s">
        <v>1796</v>
      </c>
      <c r="E2355" t="s">
        <v>89</v>
      </c>
      <c r="F2355" t="str">
        <f>VLOOKUP(E2355&amp;"*",state_latlong_lookup!$A$1:$D$56,2,FALSE)</f>
        <v>WI</v>
      </c>
      <c r="G2355" t="str">
        <f>VLOOKUP(E2355&amp;"*",state_latlong_lookup!$A$1:$D$56,1,FALSE)</f>
        <v>WISCONSIN</v>
      </c>
      <c r="H2355" t="str">
        <f t="shared" si="73"/>
        <v>105_WI_09</v>
      </c>
      <c r="I2355">
        <f>IF(B2355=2012,IF(D2355="00",K2355,VLOOKUP(H2355,district_latlong_lookup!$A$1:$F$439,5,FALSE)),0)</f>
        <v>0</v>
      </c>
      <c r="J2355">
        <f>IF(B2355=2012,IF(D2355="00",L2355,VLOOKUP(H2355,district_latlong_lookup!$A$1:$F$439,6,FALSE)),0)</f>
        <v>0</v>
      </c>
      <c r="K2355">
        <f>VLOOKUP(E2355&amp;"*",state_latlong_lookup!$A$1:$D$56,3,FALSE)</f>
        <v>44.256300000000003</v>
      </c>
      <c r="L2355">
        <f>VLOOKUP(E2355&amp;"*",state_latlong_lookup!$A$1:$D$56,4,FALSE)</f>
        <v>-89.638499999999993</v>
      </c>
      <c r="M2355">
        <v>200</v>
      </c>
      <c r="N2355" t="str">
        <f t="shared" si="72"/>
        <v>Republican</v>
      </c>
      <c r="O2355" t="s">
        <v>765</v>
      </c>
      <c r="P2355">
        <v>0.873</v>
      </c>
      <c r="Q2355">
        <v>0</v>
      </c>
      <c r="R2355" t="s">
        <v>1416</v>
      </c>
    </row>
    <row r="2356" spans="1:18">
      <c r="A2356">
        <v>105</v>
      </c>
      <c r="B2356">
        <f>VLOOKUP(A2356,year_congress_lookup!$A$1:$B$10,2)</f>
        <v>1998</v>
      </c>
      <c r="C2356">
        <v>29584</v>
      </c>
      <c r="D2356" s="1" t="s">
        <v>1787</v>
      </c>
      <c r="E2356" t="s">
        <v>131</v>
      </c>
      <c r="F2356" t="str">
        <f>VLOOKUP(E2356&amp;"*",state_latlong_lookup!$A$1:$D$56,2,FALSE)</f>
        <v>WY</v>
      </c>
      <c r="G2356" t="str">
        <f>VLOOKUP(E2356&amp;"*",state_latlong_lookup!$A$1:$D$56,1,FALSE)</f>
        <v>WYOMING</v>
      </c>
      <c r="H2356" t="str">
        <f t="shared" si="73"/>
        <v>105_WY_01</v>
      </c>
      <c r="I2356">
        <f>IF(B2356=2012,IF(D2356="00",K2356,VLOOKUP(H2356,district_latlong_lookup!$A$1:$F$439,5,FALSE)),0)</f>
        <v>0</v>
      </c>
      <c r="J2356">
        <f>IF(B2356=2012,IF(D2356="00",L2356,VLOOKUP(H2356,district_latlong_lookup!$A$1:$F$439,6,FALSE)),0)</f>
        <v>0</v>
      </c>
      <c r="K2356">
        <f>VLOOKUP(E2356&amp;"*",state_latlong_lookup!$A$1:$D$56,3,FALSE)</f>
        <v>42.747500000000002</v>
      </c>
      <c r="L2356">
        <f>VLOOKUP(E2356&amp;"*",state_latlong_lookup!$A$1:$D$56,4,FALSE)</f>
        <v>-107.2085</v>
      </c>
      <c r="M2356">
        <v>200</v>
      </c>
      <c r="N2356" t="str">
        <f t="shared" si="72"/>
        <v>Republican</v>
      </c>
      <c r="O2356" t="s">
        <v>828</v>
      </c>
      <c r="P2356">
        <v>0.61599999999999999</v>
      </c>
      <c r="Q2356">
        <v>10543000</v>
      </c>
      <c r="R2356" t="s">
        <v>1417</v>
      </c>
    </row>
    <row r="2357" spans="1:18">
      <c r="A2357">
        <v>106</v>
      </c>
      <c r="B2357">
        <f>VLOOKUP(A2357,year_congress_lookup!$A$1:$B$10,2)</f>
        <v>2000</v>
      </c>
      <c r="C2357">
        <v>99909</v>
      </c>
      <c r="D2357" s="1" t="s">
        <v>1794</v>
      </c>
      <c r="E2357" t="s">
        <v>194</v>
      </c>
      <c r="F2357" t="str">
        <f>VLOOKUP(E2357&amp;"*",state_latlong_lookup!$A$1:$D$56,2,FALSE)</f>
        <v>USA</v>
      </c>
      <c r="G2357" t="str">
        <f>VLOOKUP(E2357&amp;"*",state_latlong_lookup!$A$1:$D$56,1,FALSE)</f>
        <v>USA</v>
      </c>
      <c r="H2357" t="str">
        <f t="shared" si="73"/>
        <v>106_USA_00</v>
      </c>
      <c r="I2357">
        <f>IF(B2357=2012,IF(D2357="00",K2357,VLOOKUP(H2357,district_latlong_lookup!$A$1:$F$439,5,FALSE)),0)</f>
        <v>0</v>
      </c>
      <c r="J2357">
        <f>IF(B2357=2012,IF(D2357="00",L2357,VLOOKUP(H2357,district_latlong_lookup!$A$1:$F$439,6,FALSE)),0)</f>
        <v>0</v>
      </c>
      <c r="K2357">
        <f>VLOOKUP(E2357&amp;"*",state_latlong_lookup!$A$1:$D$56,3,FALSE)</f>
        <v>39.5</v>
      </c>
      <c r="L2357">
        <f>VLOOKUP(E2357&amp;"*",state_latlong_lookup!$A$1:$D$56,4,FALSE)</f>
        <v>-98.35</v>
      </c>
      <c r="M2357">
        <v>100</v>
      </c>
      <c r="N2357" t="str">
        <f t="shared" si="72"/>
        <v>Democrat</v>
      </c>
      <c r="O2357" t="s">
        <v>287</v>
      </c>
      <c r="P2357">
        <v>-0.51100000000000001</v>
      </c>
      <c r="Q2357">
        <v>2386000</v>
      </c>
      <c r="R2357" t="s">
        <v>1418</v>
      </c>
    </row>
    <row r="2358" spans="1:18">
      <c r="A2358">
        <v>106</v>
      </c>
      <c r="B2358">
        <f>VLOOKUP(A2358,year_congress_lookup!$A$1:$B$10,2)</f>
        <v>2000</v>
      </c>
      <c r="C2358">
        <v>15090</v>
      </c>
      <c r="D2358" s="1" t="s">
        <v>1787</v>
      </c>
      <c r="E2358" t="s">
        <v>48</v>
      </c>
      <c r="F2358" t="str">
        <f>VLOOKUP(E2358&amp;"*",state_latlong_lookup!$A$1:$D$56,2,FALSE)</f>
        <v>AL</v>
      </c>
      <c r="G2358" t="str">
        <f>VLOOKUP(E2358&amp;"*",state_latlong_lookup!$A$1:$D$56,1,FALSE)</f>
        <v>ALABAMA</v>
      </c>
      <c r="H2358" t="str">
        <f t="shared" si="73"/>
        <v>106_AL_01</v>
      </c>
      <c r="I2358">
        <f>IF(B2358=2012,IF(D2358="00",K2358,VLOOKUP(H2358,district_latlong_lookup!$A$1:$F$439,5,FALSE)),0)</f>
        <v>0</v>
      </c>
      <c r="J2358">
        <f>IF(B2358=2012,IF(D2358="00",L2358,VLOOKUP(H2358,district_latlong_lookup!$A$1:$F$439,6,FALSE)),0)</f>
        <v>0</v>
      </c>
      <c r="K2358">
        <f>VLOOKUP(E2358&amp;"*",state_latlong_lookup!$A$1:$D$56,3,FALSE)</f>
        <v>32.798999999999999</v>
      </c>
      <c r="L2358">
        <f>VLOOKUP(E2358&amp;"*",state_latlong_lookup!$A$1:$D$56,4,FALSE)</f>
        <v>-86.807299999999998</v>
      </c>
      <c r="M2358">
        <v>200</v>
      </c>
      <c r="N2358" t="str">
        <f t="shared" si="72"/>
        <v>Republican</v>
      </c>
      <c r="O2358" t="s">
        <v>404</v>
      </c>
      <c r="P2358">
        <v>0.40500000000000003</v>
      </c>
      <c r="Q2358">
        <v>0</v>
      </c>
      <c r="R2358" t="s">
        <v>1419</v>
      </c>
    </row>
    <row r="2359" spans="1:18">
      <c r="A2359">
        <v>106</v>
      </c>
      <c r="B2359">
        <f>VLOOKUP(A2359,year_congress_lookup!$A$1:$B$10,2)</f>
        <v>2000</v>
      </c>
      <c r="C2359">
        <v>29300</v>
      </c>
      <c r="D2359" s="1" t="s">
        <v>1788</v>
      </c>
      <c r="E2359" t="s">
        <v>48</v>
      </c>
      <c r="F2359" t="str">
        <f>VLOOKUP(E2359&amp;"*",state_latlong_lookup!$A$1:$D$56,2,FALSE)</f>
        <v>AL</v>
      </c>
      <c r="G2359" t="str">
        <f>VLOOKUP(E2359&amp;"*",state_latlong_lookup!$A$1:$D$56,1,FALSE)</f>
        <v>ALABAMA</v>
      </c>
      <c r="H2359" t="str">
        <f t="shared" si="73"/>
        <v>106_AL_02</v>
      </c>
      <c r="I2359">
        <f>IF(B2359=2012,IF(D2359="00",K2359,VLOOKUP(H2359,district_latlong_lookup!$A$1:$F$439,5,FALSE)),0)</f>
        <v>0</v>
      </c>
      <c r="J2359">
        <f>IF(B2359=2012,IF(D2359="00",L2359,VLOOKUP(H2359,district_latlong_lookup!$A$1:$F$439,6,FALSE)),0)</f>
        <v>0</v>
      </c>
      <c r="K2359">
        <f>VLOOKUP(E2359&amp;"*",state_latlong_lookup!$A$1:$D$56,3,FALSE)</f>
        <v>32.798999999999999</v>
      </c>
      <c r="L2359">
        <f>VLOOKUP(E2359&amp;"*",state_latlong_lookup!$A$1:$D$56,4,FALSE)</f>
        <v>-86.807299999999998</v>
      </c>
      <c r="M2359">
        <v>200</v>
      </c>
      <c r="N2359" t="str">
        <f t="shared" si="72"/>
        <v>Republican</v>
      </c>
      <c r="O2359" t="s">
        <v>405</v>
      </c>
      <c r="P2359">
        <v>0.496</v>
      </c>
      <c r="Q2359">
        <v>798000</v>
      </c>
      <c r="R2359" t="s">
        <v>1420</v>
      </c>
    </row>
    <row r="2360" spans="1:18">
      <c r="A2360">
        <v>106</v>
      </c>
      <c r="B2360">
        <f>VLOOKUP(A2360,year_congress_lookup!$A$1:$B$10,2)</f>
        <v>2000</v>
      </c>
      <c r="C2360">
        <v>29700</v>
      </c>
      <c r="D2360" s="1" t="s">
        <v>1789</v>
      </c>
      <c r="E2360" t="s">
        <v>48</v>
      </c>
      <c r="F2360" t="str">
        <f>VLOOKUP(E2360&amp;"*",state_latlong_lookup!$A$1:$D$56,2,FALSE)</f>
        <v>AL</v>
      </c>
      <c r="G2360" t="str">
        <f>VLOOKUP(E2360&amp;"*",state_latlong_lookup!$A$1:$D$56,1,FALSE)</f>
        <v>ALABAMA</v>
      </c>
      <c r="H2360" t="str">
        <f t="shared" si="73"/>
        <v>106_AL_03</v>
      </c>
      <c r="I2360">
        <f>IF(B2360=2012,IF(D2360="00",K2360,VLOOKUP(H2360,district_latlong_lookup!$A$1:$F$439,5,FALSE)),0)</f>
        <v>0</v>
      </c>
      <c r="J2360">
        <f>IF(B2360=2012,IF(D2360="00",L2360,VLOOKUP(H2360,district_latlong_lookup!$A$1:$F$439,6,FALSE)),0)</f>
        <v>0</v>
      </c>
      <c r="K2360">
        <f>VLOOKUP(E2360&amp;"*",state_latlong_lookup!$A$1:$D$56,3,FALSE)</f>
        <v>32.798999999999999</v>
      </c>
      <c r="L2360">
        <f>VLOOKUP(E2360&amp;"*",state_latlong_lookup!$A$1:$D$56,4,FALSE)</f>
        <v>-86.807299999999998</v>
      </c>
      <c r="M2360">
        <v>200</v>
      </c>
      <c r="N2360" t="str">
        <f t="shared" si="72"/>
        <v>Republican</v>
      </c>
      <c r="O2360" t="s">
        <v>829</v>
      </c>
      <c r="P2360">
        <v>0.498</v>
      </c>
      <c r="Q2360">
        <v>0</v>
      </c>
    </row>
    <row r="2361" spans="1:18">
      <c r="A2361">
        <v>106</v>
      </c>
      <c r="B2361">
        <f>VLOOKUP(A2361,year_congress_lookup!$A$1:$B$10,2)</f>
        <v>2000</v>
      </c>
      <c r="C2361">
        <v>29701</v>
      </c>
      <c r="D2361" s="1" t="s">
        <v>1790</v>
      </c>
      <c r="E2361" t="s">
        <v>48</v>
      </c>
      <c r="F2361" t="str">
        <f>VLOOKUP(E2361&amp;"*",state_latlong_lookup!$A$1:$D$56,2,FALSE)</f>
        <v>AL</v>
      </c>
      <c r="G2361" t="str">
        <f>VLOOKUP(E2361&amp;"*",state_latlong_lookup!$A$1:$D$56,1,FALSE)</f>
        <v>ALABAMA</v>
      </c>
      <c r="H2361" t="str">
        <f t="shared" si="73"/>
        <v>106_AL_04</v>
      </c>
      <c r="I2361">
        <f>IF(B2361=2012,IF(D2361="00",K2361,VLOOKUP(H2361,district_latlong_lookup!$A$1:$F$439,5,FALSE)),0)</f>
        <v>0</v>
      </c>
      <c r="J2361">
        <f>IF(B2361=2012,IF(D2361="00",L2361,VLOOKUP(H2361,district_latlong_lookup!$A$1:$F$439,6,FALSE)),0)</f>
        <v>0</v>
      </c>
      <c r="K2361">
        <f>VLOOKUP(E2361&amp;"*",state_latlong_lookup!$A$1:$D$56,3,FALSE)</f>
        <v>32.798999999999999</v>
      </c>
      <c r="L2361">
        <f>VLOOKUP(E2361&amp;"*",state_latlong_lookup!$A$1:$D$56,4,FALSE)</f>
        <v>-86.807299999999998</v>
      </c>
      <c r="M2361">
        <v>200</v>
      </c>
      <c r="N2361" t="str">
        <f t="shared" si="72"/>
        <v>Republican</v>
      </c>
      <c r="O2361" t="s">
        <v>830</v>
      </c>
      <c r="P2361">
        <v>0.49199999999999999</v>
      </c>
      <c r="Q2361">
        <v>1102000</v>
      </c>
      <c r="R2361" t="s">
        <v>1421</v>
      </c>
    </row>
    <row r="2362" spans="1:18">
      <c r="A2362">
        <v>106</v>
      </c>
      <c r="B2362">
        <f>VLOOKUP(A2362,year_congress_lookup!$A$1:$B$10,2)</f>
        <v>2000</v>
      </c>
      <c r="C2362">
        <v>29100</v>
      </c>
      <c r="D2362" s="1" t="s">
        <v>1791</v>
      </c>
      <c r="E2362" t="s">
        <v>48</v>
      </c>
      <c r="F2362" t="str">
        <f>VLOOKUP(E2362&amp;"*",state_latlong_lookup!$A$1:$D$56,2,FALSE)</f>
        <v>AL</v>
      </c>
      <c r="G2362" t="str">
        <f>VLOOKUP(E2362&amp;"*",state_latlong_lookup!$A$1:$D$56,1,FALSE)</f>
        <v>ALABAMA</v>
      </c>
      <c r="H2362" t="str">
        <f t="shared" si="73"/>
        <v>106_AL_05</v>
      </c>
      <c r="I2362">
        <f>IF(B2362=2012,IF(D2362="00",K2362,VLOOKUP(H2362,district_latlong_lookup!$A$1:$F$439,5,FALSE)),0)</f>
        <v>0</v>
      </c>
      <c r="J2362">
        <f>IF(B2362=2012,IF(D2362="00",L2362,VLOOKUP(H2362,district_latlong_lookup!$A$1:$F$439,6,FALSE)),0)</f>
        <v>0</v>
      </c>
      <c r="K2362">
        <f>VLOOKUP(E2362&amp;"*",state_latlong_lookup!$A$1:$D$56,3,FALSE)</f>
        <v>32.798999999999999</v>
      </c>
      <c r="L2362">
        <f>VLOOKUP(E2362&amp;"*",state_latlong_lookup!$A$1:$D$56,4,FALSE)</f>
        <v>-86.807299999999998</v>
      </c>
      <c r="M2362">
        <v>100</v>
      </c>
      <c r="N2362" t="str">
        <f t="shared" si="72"/>
        <v>Democrat</v>
      </c>
      <c r="O2362" t="s">
        <v>408</v>
      </c>
      <c r="P2362">
        <v>-0.121</v>
      </c>
      <c r="Q2362">
        <v>823000</v>
      </c>
      <c r="R2362" t="s">
        <v>1422</v>
      </c>
    </row>
    <row r="2363" spans="1:18">
      <c r="A2363">
        <v>106</v>
      </c>
      <c r="B2363">
        <f>VLOOKUP(A2363,year_congress_lookup!$A$1:$B$10,2)</f>
        <v>2000</v>
      </c>
      <c r="C2363">
        <v>29301</v>
      </c>
      <c r="D2363" s="1" t="s">
        <v>1792</v>
      </c>
      <c r="E2363" t="s">
        <v>48</v>
      </c>
      <c r="F2363" t="str">
        <f>VLOOKUP(E2363&amp;"*",state_latlong_lookup!$A$1:$D$56,2,FALSE)</f>
        <v>AL</v>
      </c>
      <c r="G2363" t="str">
        <f>VLOOKUP(E2363&amp;"*",state_latlong_lookup!$A$1:$D$56,1,FALSE)</f>
        <v>ALABAMA</v>
      </c>
      <c r="H2363" t="str">
        <f t="shared" si="73"/>
        <v>106_AL_06</v>
      </c>
      <c r="I2363">
        <f>IF(B2363=2012,IF(D2363="00",K2363,VLOOKUP(H2363,district_latlong_lookup!$A$1:$F$439,5,FALSE)),0)</f>
        <v>0</v>
      </c>
      <c r="J2363">
        <f>IF(B2363=2012,IF(D2363="00",L2363,VLOOKUP(H2363,district_latlong_lookup!$A$1:$F$439,6,FALSE)),0)</f>
        <v>0</v>
      </c>
      <c r="K2363">
        <f>VLOOKUP(E2363&amp;"*",state_latlong_lookup!$A$1:$D$56,3,FALSE)</f>
        <v>32.798999999999999</v>
      </c>
      <c r="L2363">
        <f>VLOOKUP(E2363&amp;"*",state_latlong_lookup!$A$1:$D$56,4,FALSE)</f>
        <v>-86.807299999999998</v>
      </c>
      <c r="M2363">
        <v>200</v>
      </c>
      <c r="N2363" t="str">
        <f t="shared" si="72"/>
        <v>Republican</v>
      </c>
      <c r="O2363" t="s">
        <v>409</v>
      </c>
      <c r="P2363">
        <v>0.52200000000000002</v>
      </c>
      <c r="Q2363">
        <v>0</v>
      </c>
      <c r="R2363" t="s">
        <v>1423</v>
      </c>
    </row>
    <row r="2364" spans="1:18">
      <c r="A2364">
        <v>106</v>
      </c>
      <c r="B2364">
        <f>VLOOKUP(A2364,year_congress_lookup!$A$1:$B$10,2)</f>
        <v>2000</v>
      </c>
      <c r="C2364">
        <v>29302</v>
      </c>
      <c r="D2364" s="1" t="s">
        <v>1793</v>
      </c>
      <c r="E2364" t="s">
        <v>48</v>
      </c>
      <c r="F2364" t="str">
        <f>VLOOKUP(E2364&amp;"*",state_latlong_lookup!$A$1:$D$56,2,FALSE)</f>
        <v>AL</v>
      </c>
      <c r="G2364" t="str">
        <f>VLOOKUP(E2364&amp;"*",state_latlong_lookup!$A$1:$D$56,1,FALSE)</f>
        <v>ALABAMA</v>
      </c>
      <c r="H2364" t="str">
        <f t="shared" si="73"/>
        <v>106_AL_07</v>
      </c>
      <c r="I2364">
        <f>IF(B2364=2012,IF(D2364="00",K2364,VLOOKUP(H2364,district_latlong_lookup!$A$1:$F$439,5,FALSE)),0)</f>
        <v>0</v>
      </c>
      <c r="J2364">
        <f>IF(B2364=2012,IF(D2364="00",L2364,VLOOKUP(H2364,district_latlong_lookup!$A$1:$F$439,6,FALSE)),0)</f>
        <v>0</v>
      </c>
      <c r="K2364">
        <f>VLOOKUP(E2364&amp;"*",state_latlong_lookup!$A$1:$D$56,3,FALSE)</f>
        <v>32.798999999999999</v>
      </c>
      <c r="L2364">
        <f>VLOOKUP(E2364&amp;"*",state_latlong_lookup!$A$1:$D$56,4,FALSE)</f>
        <v>-86.807299999999998</v>
      </c>
      <c r="M2364">
        <v>100</v>
      </c>
      <c r="N2364" t="str">
        <f t="shared" si="72"/>
        <v>Democrat</v>
      </c>
      <c r="O2364" t="s">
        <v>410</v>
      </c>
      <c r="P2364">
        <v>-0.52700000000000002</v>
      </c>
      <c r="Q2364">
        <v>0</v>
      </c>
      <c r="R2364" t="s">
        <v>1424</v>
      </c>
    </row>
    <row r="2365" spans="1:18">
      <c r="A2365">
        <v>106</v>
      </c>
      <c r="B2365">
        <f>VLOOKUP(A2365,year_congress_lookup!$A$1:$B$10,2)</f>
        <v>2000</v>
      </c>
      <c r="C2365">
        <v>14066</v>
      </c>
      <c r="D2365" s="1" t="s">
        <v>1787</v>
      </c>
      <c r="E2365" t="s">
        <v>198</v>
      </c>
      <c r="F2365" t="str">
        <f>VLOOKUP(E2365&amp;"*",state_latlong_lookup!$A$1:$D$56,2,FALSE)</f>
        <v>AK</v>
      </c>
      <c r="G2365" t="str">
        <f>VLOOKUP(E2365&amp;"*",state_latlong_lookup!$A$1:$D$56,1,FALSE)</f>
        <v>ALASKA</v>
      </c>
      <c r="H2365" t="str">
        <f t="shared" si="73"/>
        <v>106_AK_01</v>
      </c>
      <c r="I2365">
        <f>IF(B2365=2012,IF(D2365="00",K2365,VLOOKUP(H2365,district_latlong_lookup!$A$1:$F$439,5,FALSE)),0)</f>
        <v>0</v>
      </c>
      <c r="J2365">
        <f>IF(B2365=2012,IF(D2365="00",L2365,VLOOKUP(H2365,district_latlong_lookup!$A$1:$F$439,6,FALSE)),0)</f>
        <v>0</v>
      </c>
      <c r="K2365">
        <f>VLOOKUP(E2365&amp;"*",state_latlong_lookup!$A$1:$D$56,3,FALSE)</f>
        <v>61.384999999999998</v>
      </c>
      <c r="L2365">
        <f>VLOOKUP(E2365&amp;"*",state_latlong_lookup!$A$1:$D$56,4,FALSE)</f>
        <v>-152.26830000000001</v>
      </c>
      <c r="M2365">
        <v>200</v>
      </c>
      <c r="N2365" t="str">
        <f t="shared" si="72"/>
        <v>Republican</v>
      </c>
      <c r="O2365" t="s">
        <v>411</v>
      </c>
      <c r="P2365">
        <v>0.38500000000000001</v>
      </c>
      <c r="Q2365">
        <v>732000</v>
      </c>
      <c r="R2365" t="s">
        <v>1425</v>
      </c>
    </row>
    <row r="2366" spans="1:18">
      <c r="A2366">
        <v>106</v>
      </c>
      <c r="B2366">
        <f>VLOOKUP(A2366,year_congress_lookup!$A$1:$B$10,2)</f>
        <v>2000</v>
      </c>
      <c r="C2366">
        <v>29500</v>
      </c>
      <c r="D2366" s="1" t="s">
        <v>1787</v>
      </c>
      <c r="E2366" t="s">
        <v>155</v>
      </c>
      <c r="F2366" t="str">
        <f>VLOOKUP(E2366&amp;"*",state_latlong_lookup!$A$1:$D$56,2,FALSE)</f>
        <v>AZ</v>
      </c>
      <c r="G2366" t="str">
        <f>VLOOKUP(E2366&amp;"*",state_latlong_lookup!$A$1:$D$56,1,FALSE)</f>
        <v>ARIZONA</v>
      </c>
      <c r="H2366" t="str">
        <f t="shared" si="73"/>
        <v>106_AZ_01</v>
      </c>
      <c r="I2366">
        <f>IF(B2366=2012,IF(D2366="00",K2366,VLOOKUP(H2366,district_latlong_lookup!$A$1:$F$439,5,FALSE)),0)</f>
        <v>0</v>
      </c>
      <c r="J2366">
        <f>IF(B2366=2012,IF(D2366="00",L2366,VLOOKUP(H2366,district_latlong_lookup!$A$1:$F$439,6,FALSE)),0)</f>
        <v>0</v>
      </c>
      <c r="K2366">
        <f>VLOOKUP(E2366&amp;"*",state_latlong_lookup!$A$1:$D$56,3,FALSE)</f>
        <v>33.7712</v>
      </c>
      <c r="L2366">
        <f>VLOOKUP(E2366&amp;"*",state_latlong_lookup!$A$1:$D$56,4,FALSE)</f>
        <v>-111.3877</v>
      </c>
      <c r="M2366">
        <v>200</v>
      </c>
      <c r="N2366" t="str">
        <f t="shared" si="72"/>
        <v>Republican</v>
      </c>
      <c r="O2366" t="s">
        <v>767</v>
      </c>
      <c r="P2366">
        <v>0.77</v>
      </c>
      <c r="Q2366">
        <v>674000</v>
      </c>
      <c r="R2366" t="s">
        <v>1426</v>
      </c>
    </row>
    <row r="2367" spans="1:18">
      <c r="A2367">
        <v>106</v>
      </c>
      <c r="B2367">
        <f>VLOOKUP(A2367,year_congress_lookup!$A$1:$B$10,2)</f>
        <v>2000</v>
      </c>
      <c r="C2367">
        <v>29101</v>
      </c>
      <c r="D2367" s="1" t="s">
        <v>1788</v>
      </c>
      <c r="E2367" t="s">
        <v>155</v>
      </c>
      <c r="F2367" t="str">
        <f>VLOOKUP(E2367&amp;"*",state_latlong_lookup!$A$1:$D$56,2,FALSE)</f>
        <v>AZ</v>
      </c>
      <c r="G2367" t="str">
        <f>VLOOKUP(E2367&amp;"*",state_latlong_lookup!$A$1:$D$56,1,FALSE)</f>
        <v>ARIZONA</v>
      </c>
      <c r="H2367" t="str">
        <f t="shared" si="73"/>
        <v>106_AZ_02</v>
      </c>
      <c r="I2367">
        <f>IF(B2367=2012,IF(D2367="00",K2367,VLOOKUP(H2367,district_latlong_lookup!$A$1:$F$439,5,FALSE)),0)</f>
        <v>0</v>
      </c>
      <c r="J2367">
        <f>IF(B2367=2012,IF(D2367="00",L2367,VLOOKUP(H2367,district_latlong_lookup!$A$1:$F$439,6,FALSE)),0)</f>
        <v>0</v>
      </c>
      <c r="K2367">
        <f>VLOOKUP(E2367&amp;"*",state_latlong_lookup!$A$1:$D$56,3,FALSE)</f>
        <v>33.7712</v>
      </c>
      <c r="L2367">
        <f>VLOOKUP(E2367&amp;"*",state_latlong_lookup!$A$1:$D$56,4,FALSE)</f>
        <v>-111.3877</v>
      </c>
      <c r="M2367">
        <v>100</v>
      </c>
      <c r="N2367" t="str">
        <f t="shared" si="72"/>
        <v>Democrat</v>
      </c>
      <c r="O2367" t="s">
        <v>413</v>
      </c>
      <c r="P2367">
        <v>-0.41599999999999998</v>
      </c>
      <c r="Q2367">
        <v>0</v>
      </c>
      <c r="R2367" t="s">
        <v>1427</v>
      </c>
    </row>
    <row r="2368" spans="1:18">
      <c r="A2368">
        <v>106</v>
      </c>
      <c r="B2368">
        <f>VLOOKUP(A2368,year_congress_lookup!$A$1:$B$10,2)</f>
        <v>2000</v>
      </c>
      <c r="C2368">
        <v>14454</v>
      </c>
      <c r="D2368" s="1" t="s">
        <v>1789</v>
      </c>
      <c r="E2368" t="s">
        <v>155</v>
      </c>
      <c r="F2368" t="str">
        <f>VLOOKUP(E2368&amp;"*",state_latlong_lookup!$A$1:$D$56,2,FALSE)</f>
        <v>AZ</v>
      </c>
      <c r="G2368" t="str">
        <f>VLOOKUP(E2368&amp;"*",state_latlong_lookup!$A$1:$D$56,1,FALSE)</f>
        <v>ARIZONA</v>
      </c>
      <c r="H2368" t="str">
        <f t="shared" si="73"/>
        <v>106_AZ_03</v>
      </c>
      <c r="I2368">
        <f>IF(B2368=2012,IF(D2368="00",K2368,VLOOKUP(H2368,district_latlong_lookup!$A$1:$F$439,5,FALSE)),0)</f>
        <v>0</v>
      </c>
      <c r="J2368">
        <f>IF(B2368=2012,IF(D2368="00",L2368,VLOOKUP(H2368,district_latlong_lookup!$A$1:$F$439,6,FALSE)),0)</f>
        <v>0</v>
      </c>
      <c r="K2368">
        <f>VLOOKUP(E2368&amp;"*",state_latlong_lookup!$A$1:$D$56,3,FALSE)</f>
        <v>33.7712</v>
      </c>
      <c r="L2368">
        <f>VLOOKUP(E2368&amp;"*",state_latlong_lookup!$A$1:$D$56,4,FALSE)</f>
        <v>-111.3877</v>
      </c>
      <c r="M2368">
        <v>200</v>
      </c>
      <c r="N2368" t="str">
        <f t="shared" si="72"/>
        <v>Republican</v>
      </c>
      <c r="O2368" t="s">
        <v>414</v>
      </c>
      <c r="P2368">
        <v>0.70699999999999996</v>
      </c>
      <c r="Q2368">
        <v>0</v>
      </c>
      <c r="R2368" t="s">
        <v>1428</v>
      </c>
    </row>
    <row r="2369" spans="1:18">
      <c r="A2369">
        <v>106</v>
      </c>
      <c r="B2369">
        <f>VLOOKUP(A2369,year_congress_lookup!$A$1:$B$10,2)</f>
        <v>2000</v>
      </c>
      <c r="C2369">
        <v>29501</v>
      </c>
      <c r="D2369" s="1" t="s">
        <v>1790</v>
      </c>
      <c r="E2369" t="s">
        <v>155</v>
      </c>
      <c r="F2369" t="str">
        <f>VLOOKUP(E2369&amp;"*",state_latlong_lookup!$A$1:$D$56,2,FALSE)</f>
        <v>AZ</v>
      </c>
      <c r="G2369" t="str">
        <f>VLOOKUP(E2369&amp;"*",state_latlong_lookup!$A$1:$D$56,1,FALSE)</f>
        <v>ARIZONA</v>
      </c>
      <c r="H2369" t="str">
        <f t="shared" si="73"/>
        <v>106_AZ_04</v>
      </c>
      <c r="I2369">
        <f>IF(B2369=2012,IF(D2369="00",K2369,VLOOKUP(H2369,district_latlong_lookup!$A$1:$F$439,5,FALSE)),0)</f>
        <v>0</v>
      </c>
      <c r="J2369">
        <f>IF(B2369=2012,IF(D2369="00",L2369,VLOOKUP(H2369,district_latlong_lookup!$A$1:$F$439,6,FALSE)),0)</f>
        <v>0</v>
      </c>
      <c r="K2369">
        <f>VLOOKUP(E2369&amp;"*",state_latlong_lookup!$A$1:$D$56,3,FALSE)</f>
        <v>33.7712</v>
      </c>
      <c r="L2369">
        <f>VLOOKUP(E2369&amp;"*",state_latlong_lookup!$A$1:$D$56,4,FALSE)</f>
        <v>-111.3877</v>
      </c>
      <c r="M2369">
        <v>200</v>
      </c>
      <c r="N2369" t="str">
        <f t="shared" si="72"/>
        <v>Republican</v>
      </c>
      <c r="O2369" t="s">
        <v>768</v>
      </c>
      <c r="P2369">
        <v>0.83099999999999996</v>
      </c>
      <c r="Q2369">
        <v>1222000</v>
      </c>
      <c r="R2369" t="s">
        <v>1429</v>
      </c>
    </row>
    <row r="2370" spans="1:18">
      <c r="A2370">
        <v>106</v>
      </c>
      <c r="B2370">
        <f>VLOOKUP(A2370,year_congress_lookup!$A$1:$B$10,2)</f>
        <v>2000</v>
      </c>
      <c r="C2370">
        <v>15105</v>
      </c>
      <c r="D2370" s="1" t="s">
        <v>1791</v>
      </c>
      <c r="E2370" t="s">
        <v>155</v>
      </c>
      <c r="F2370" t="str">
        <f>VLOOKUP(E2370&amp;"*",state_latlong_lookup!$A$1:$D$56,2,FALSE)</f>
        <v>AZ</v>
      </c>
      <c r="G2370" t="str">
        <f>VLOOKUP(E2370&amp;"*",state_latlong_lookup!$A$1:$D$56,1,FALSE)</f>
        <v>ARIZONA</v>
      </c>
      <c r="H2370" t="str">
        <f t="shared" si="73"/>
        <v>106_AZ_05</v>
      </c>
      <c r="I2370">
        <f>IF(B2370=2012,IF(D2370="00",K2370,VLOOKUP(H2370,district_latlong_lookup!$A$1:$F$439,5,FALSE)),0)</f>
        <v>0</v>
      </c>
      <c r="J2370">
        <f>IF(B2370=2012,IF(D2370="00",L2370,VLOOKUP(H2370,district_latlong_lookup!$A$1:$F$439,6,FALSE)),0)</f>
        <v>0</v>
      </c>
      <c r="K2370">
        <f>VLOOKUP(E2370&amp;"*",state_latlong_lookup!$A$1:$D$56,3,FALSE)</f>
        <v>33.7712</v>
      </c>
      <c r="L2370">
        <f>VLOOKUP(E2370&amp;"*",state_latlong_lookup!$A$1:$D$56,4,FALSE)</f>
        <v>-111.3877</v>
      </c>
      <c r="M2370">
        <v>200</v>
      </c>
      <c r="N2370" t="str">
        <f t="shared" ref="N2370:N2433" si="74">IF(M2370=100,"Democrat",IF(M2370=200,"Republican",IF(M2370=328,"Independent")))</f>
        <v>Republican</v>
      </c>
      <c r="O2370" t="s">
        <v>415</v>
      </c>
      <c r="P2370">
        <v>0.432</v>
      </c>
      <c r="Q2370">
        <v>2068000</v>
      </c>
      <c r="R2370" t="s">
        <v>1430</v>
      </c>
    </row>
    <row r="2371" spans="1:18">
      <c r="A2371">
        <v>106</v>
      </c>
      <c r="B2371">
        <f>VLOOKUP(A2371,year_congress_lookup!$A$1:$B$10,2)</f>
        <v>2000</v>
      </c>
      <c r="C2371">
        <v>29502</v>
      </c>
      <c r="D2371" s="1" t="s">
        <v>1792</v>
      </c>
      <c r="E2371" t="s">
        <v>155</v>
      </c>
      <c r="F2371" t="str">
        <f>VLOOKUP(E2371&amp;"*",state_latlong_lookup!$A$1:$D$56,2,FALSE)</f>
        <v>AZ</v>
      </c>
      <c r="G2371" t="str">
        <f>VLOOKUP(E2371&amp;"*",state_latlong_lookup!$A$1:$D$56,1,FALSE)</f>
        <v>ARIZONA</v>
      </c>
      <c r="H2371" t="str">
        <f t="shared" ref="H2371:H2434" si="75">CONCATENATE(A2371,"_",F2371,"_",D2371)</f>
        <v>106_AZ_06</v>
      </c>
      <c r="I2371">
        <f>IF(B2371=2012,IF(D2371="00",K2371,VLOOKUP(H2371,district_latlong_lookup!$A$1:$F$439,5,FALSE)),0)</f>
        <v>0</v>
      </c>
      <c r="J2371">
        <f>IF(B2371=2012,IF(D2371="00",L2371,VLOOKUP(H2371,district_latlong_lookup!$A$1:$F$439,6,FALSE)),0)</f>
        <v>0</v>
      </c>
      <c r="K2371">
        <f>VLOOKUP(E2371&amp;"*",state_latlong_lookup!$A$1:$D$56,3,FALSE)</f>
        <v>33.7712</v>
      </c>
      <c r="L2371">
        <f>VLOOKUP(E2371&amp;"*",state_latlong_lookup!$A$1:$D$56,4,FALSE)</f>
        <v>-111.3877</v>
      </c>
      <c r="M2371">
        <v>200</v>
      </c>
      <c r="N2371" t="str">
        <f t="shared" si="74"/>
        <v>Republican</v>
      </c>
      <c r="O2371" t="s">
        <v>769</v>
      </c>
      <c r="P2371">
        <v>0.66900000000000004</v>
      </c>
      <c r="Q2371">
        <v>0</v>
      </c>
      <c r="R2371" t="s">
        <v>1431</v>
      </c>
    </row>
    <row r="2372" spans="1:18">
      <c r="A2372">
        <v>106</v>
      </c>
      <c r="B2372">
        <f>VLOOKUP(A2372,year_congress_lookup!$A$1:$B$10,2)</f>
        <v>2000</v>
      </c>
      <c r="C2372">
        <v>29702</v>
      </c>
      <c r="D2372" s="1" t="s">
        <v>1787</v>
      </c>
      <c r="E2372" t="s">
        <v>56</v>
      </c>
      <c r="F2372" t="str">
        <f>VLOOKUP(E2372&amp;"*",state_latlong_lookup!$A$1:$D$56,2,FALSE)</f>
        <v>AR</v>
      </c>
      <c r="G2372" t="str">
        <f>VLOOKUP(E2372&amp;"*",state_latlong_lookup!$A$1:$D$56,1,FALSE)</f>
        <v>ARKANSAS</v>
      </c>
      <c r="H2372" t="str">
        <f t="shared" si="75"/>
        <v>106_AR_01</v>
      </c>
      <c r="I2372">
        <f>IF(B2372=2012,IF(D2372="00",K2372,VLOOKUP(H2372,district_latlong_lookup!$A$1:$F$439,5,FALSE)),0)</f>
        <v>0</v>
      </c>
      <c r="J2372">
        <f>IF(B2372=2012,IF(D2372="00",L2372,VLOOKUP(H2372,district_latlong_lookup!$A$1:$F$439,6,FALSE)),0)</f>
        <v>0</v>
      </c>
      <c r="K2372">
        <f>VLOOKUP(E2372&amp;"*",state_latlong_lookup!$A$1:$D$56,3,FALSE)</f>
        <v>34.951300000000003</v>
      </c>
      <c r="L2372">
        <f>VLOOKUP(E2372&amp;"*",state_latlong_lookup!$A$1:$D$56,4,FALSE)</f>
        <v>-92.380899999999997</v>
      </c>
      <c r="M2372">
        <v>100</v>
      </c>
      <c r="N2372" t="str">
        <f t="shared" si="74"/>
        <v>Democrat</v>
      </c>
      <c r="O2372" t="s">
        <v>132</v>
      </c>
      <c r="P2372">
        <v>-0.25600000000000001</v>
      </c>
      <c r="Q2372">
        <v>12290000</v>
      </c>
      <c r="R2372" t="s">
        <v>1432</v>
      </c>
    </row>
    <row r="2373" spans="1:18">
      <c r="A2373">
        <v>106</v>
      </c>
      <c r="B2373">
        <f>VLOOKUP(A2373,year_congress_lookup!$A$1:$B$10,2)</f>
        <v>2000</v>
      </c>
      <c r="C2373">
        <v>29703</v>
      </c>
      <c r="D2373" s="1" t="s">
        <v>1788</v>
      </c>
      <c r="E2373" t="s">
        <v>56</v>
      </c>
      <c r="F2373" t="str">
        <f>VLOOKUP(E2373&amp;"*",state_latlong_lookup!$A$1:$D$56,2,FALSE)</f>
        <v>AR</v>
      </c>
      <c r="G2373" t="str">
        <f>VLOOKUP(E2373&amp;"*",state_latlong_lookup!$A$1:$D$56,1,FALSE)</f>
        <v>ARKANSAS</v>
      </c>
      <c r="H2373" t="str">
        <f t="shared" si="75"/>
        <v>106_AR_02</v>
      </c>
      <c r="I2373">
        <f>IF(B2373=2012,IF(D2373="00",K2373,VLOOKUP(H2373,district_latlong_lookup!$A$1:$F$439,5,FALSE)),0)</f>
        <v>0</v>
      </c>
      <c r="J2373">
        <f>IF(B2373=2012,IF(D2373="00",L2373,VLOOKUP(H2373,district_latlong_lookup!$A$1:$F$439,6,FALSE)),0)</f>
        <v>0</v>
      </c>
      <c r="K2373">
        <f>VLOOKUP(E2373&amp;"*",state_latlong_lookup!$A$1:$D$56,3,FALSE)</f>
        <v>34.951300000000003</v>
      </c>
      <c r="L2373">
        <f>VLOOKUP(E2373&amp;"*",state_latlong_lookup!$A$1:$D$56,4,FALSE)</f>
        <v>-92.380899999999997</v>
      </c>
      <c r="M2373">
        <v>100</v>
      </c>
      <c r="N2373" t="str">
        <f t="shared" si="74"/>
        <v>Democrat</v>
      </c>
      <c r="O2373" t="s">
        <v>831</v>
      </c>
      <c r="P2373">
        <v>-0.26100000000000001</v>
      </c>
      <c r="Q2373">
        <v>741000</v>
      </c>
      <c r="R2373" t="s">
        <v>1433</v>
      </c>
    </row>
    <row r="2374" spans="1:18">
      <c r="A2374">
        <v>106</v>
      </c>
      <c r="B2374">
        <f>VLOOKUP(A2374,year_congress_lookup!$A$1:$B$10,2)</f>
        <v>2000</v>
      </c>
      <c r="C2374">
        <v>29704</v>
      </c>
      <c r="D2374" s="1" t="s">
        <v>1789</v>
      </c>
      <c r="E2374" t="s">
        <v>56</v>
      </c>
      <c r="F2374" t="str">
        <f>VLOOKUP(E2374&amp;"*",state_latlong_lookup!$A$1:$D$56,2,FALSE)</f>
        <v>AR</v>
      </c>
      <c r="G2374" t="str">
        <f>VLOOKUP(E2374&amp;"*",state_latlong_lookup!$A$1:$D$56,1,FALSE)</f>
        <v>ARKANSAS</v>
      </c>
      <c r="H2374" t="str">
        <f t="shared" si="75"/>
        <v>106_AR_03</v>
      </c>
      <c r="I2374">
        <f>IF(B2374=2012,IF(D2374="00",K2374,VLOOKUP(H2374,district_latlong_lookup!$A$1:$F$439,5,FALSE)),0)</f>
        <v>0</v>
      </c>
      <c r="J2374">
        <f>IF(B2374=2012,IF(D2374="00",L2374,VLOOKUP(H2374,district_latlong_lookup!$A$1:$F$439,6,FALSE)),0)</f>
        <v>0</v>
      </c>
      <c r="K2374">
        <f>VLOOKUP(E2374&amp;"*",state_latlong_lookup!$A$1:$D$56,3,FALSE)</f>
        <v>34.951300000000003</v>
      </c>
      <c r="L2374">
        <f>VLOOKUP(E2374&amp;"*",state_latlong_lookup!$A$1:$D$56,4,FALSE)</f>
        <v>-92.380899999999997</v>
      </c>
      <c r="M2374">
        <v>200</v>
      </c>
      <c r="N2374" t="str">
        <f t="shared" si="74"/>
        <v>Republican</v>
      </c>
      <c r="O2374" t="s">
        <v>313</v>
      </c>
      <c r="P2374">
        <v>0.46700000000000003</v>
      </c>
      <c r="Q2374">
        <v>2615000</v>
      </c>
      <c r="R2374" t="s">
        <v>1434</v>
      </c>
    </row>
    <row r="2375" spans="1:18">
      <c r="A2375">
        <v>106</v>
      </c>
      <c r="B2375">
        <f>VLOOKUP(A2375,year_congress_lookup!$A$1:$B$10,2)</f>
        <v>2000</v>
      </c>
      <c r="C2375">
        <v>29307</v>
      </c>
      <c r="D2375" s="1" t="s">
        <v>1790</v>
      </c>
      <c r="E2375" t="s">
        <v>56</v>
      </c>
      <c r="F2375" t="str">
        <f>VLOOKUP(E2375&amp;"*",state_latlong_lookup!$A$1:$D$56,2,FALSE)</f>
        <v>AR</v>
      </c>
      <c r="G2375" t="str">
        <f>VLOOKUP(E2375&amp;"*",state_latlong_lookup!$A$1:$D$56,1,FALSE)</f>
        <v>ARKANSAS</v>
      </c>
      <c r="H2375" t="str">
        <f t="shared" si="75"/>
        <v>106_AR_04</v>
      </c>
      <c r="I2375">
        <f>IF(B2375=2012,IF(D2375="00",K2375,VLOOKUP(H2375,district_latlong_lookup!$A$1:$F$439,5,FALSE)),0)</f>
        <v>0</v>
      </c>
      <c r="J2375">
        <f>IF(B2375=2012,IF(D2375="00",L2375,VLOOKUP(H2375,district_latlong_lookup!$A$1:$F$439,6,FALSE)),0)</f>
        <v>0</v>
      </c>
      <c r="K2375">
        <f>VLOOKUP(E2375&amp;"*",state_latlong_lookup!$A$1:$D$56,3,FALSE)</f>
        <v>34.951300000000003</v>
      </c>
      <c r="L2375">
        <f>VLOOKUP(E2375&amp;"*",state_latlong_lookup!$A$1:$D$56,4,FALSE)</f>
        <v>-92.380899999999997</v>
      </c>
      <c r="M2375">
        <v>200</v>
      </c>
      <c r="N2375" t="str">
        <f t="shared" si="74"/>
        <v>Republican</v>
      </c>
      <c r="O2375" t="s">
        <v>417</v>
      </c>
      <c r="P2375">
        <v>0.441</v>
      </c>
      <c r="Q2375">
        <v>2533000</v>
      </c>
      <c r="R2375" t="s">
        <v>1435</v>
      </c>
    </row>
    <row r="2376" spans="1:18">
      <c r="A2376">
        <v>106</v>
      </c>
      <c r="B2376">
        <f>VLOOKUP(A2376,year_congress_lookup!$A$1:$B$10,2)</f>
        <v>2000</v>
      </c>
      <c r="C2376">
        <v>29901</v>
      </c>
      <c r="D2376" s="1" t="s">
        <v>1787</v>
      </c>
      <c r="E2376" t="s">
        <v>90</v>
      </c>
      <c r="F2376" t="str">
        <f>VLOOKUP(E2376&amp;"*",state_latlong_lookup!$A$1:$D$56,2,FALSE)</f>
        <v>CA</v>
      </c>
      <c r="G2376" t="str">
        <f>VLOOKUP(E2376&amp;"*",state_latlong_lookup!$A$1:$D$56,1,FALSE)</f>
        <v>CALIFORNIA</v>
      </c>
      <c r="H2376" t="str">
        <f t="shared" si="75"/>
        <v>106_CA_01</v>
      </c>
      <c r="I2376">
        <f>IF(B2376=2012,IF(D2376="00",K2376,VLOOKUP(H2376,district_latlong_lookup!$A$1:$F$439,5,FALSE)),0)</f>
        <v>0</v>
      </c>
      <c r="J2376">
        <f>IF(B2376=2012,IF(D2376="00",L2376,VLOOKUP(H2376,district_latlong_lookup!$A$1:$F$439,6,FALSE)),0)</f>
        <v>0</v>
      </c>
      <c r="K2376">
        <f>VLOOKUP(E2376&amp;"*",state_latlong_lookup!$A$1:$D$56,3,FALSE)</f>
        <v>36.17</v>
      </c>
      <c r="L2376">
        <f>VLOOKUP(E2376&amp;"*",state_latlong_lookup!$A$1:$D$56,4,FALSE)</f>
        <v>-119.7462</v>
      </c>
      <c r="M2376">
        <v>100</v>
      </c>
      <c r="N2376" t="str">
        <f t="shared" si="74"/>
        <v>Democrat</v>
      </c>
      <c r="O2376" t="s">
        <v>881</v>
      </c>
      <c r="P2376">
        <v>-0.40200000000000002</v>
      </c>
      <c r="Q2376">
        <v>0</v>
      </c>
      <c r="R2376" t="s">
        <v>1436</v>
      </c>
    </row>
    <row r="2377" spans="1:18">
      <c r="A2377">
        <v>106</v>
      </c>
      <c r="B2377">
        <f>VLOOKUP(A2377,year_congress_lookup!$A$1:$B$10,2)</f>
        <v>2000</v>
      </c>
      <c r="C2377">
        <v>15420</v>
      </c>
      <c r="D2377" s="1" t="s">
        <v>1788</v>
      </c>
      <c r="E2377" t="s">
        <v>90</v>
      </c>
      <c r="F2377" t="str">
        <f>VLOOKUP(E2377&amp;"*",state_latlong_lookup!$A$1:$D$56,2,FALSE)</f>
        <v>CA</v>
      </c>
      <c r="G2377" t="str">
        <f>VLOOKUP(E2377&amp;"*",state_latlong_lookup!$A$1:$D$56,1,FALSE)</f>
        <v>CALIFORNIA</v>
      </c>
      <c r="H2377" t="str">
        <f t="shared" si="75"/>
        <v>106_CA_02</v>
      </c>
      <c r="I2377">
        <f>IF(B2377=2012,IF(D2377="00",K2377,VLOOKUP(H2377,district_latlong_lookup!$A$1:$F$439,5,FALSE)),0)</f>
        <v>0</v>
      </c>
      <c r="J2377">
        <f>IF(B2377=2012,IF(D2377="00",L2377,VLOOKUP(H2377,district_latlong_lookup!$A$1:$F$439,6,FALSE)),0)</f>
        <v>0</v>
      </c>
      <c r="K2377">
        <f>VLOOKUP(E2377&amp;"*",state_latlong_lookup!$A$1:$D$56,3,FALSE)</f>
        <v>36.17</v>
      </c>
      <c r="L2377">
        <f>VLOOKUP(E2377&amp;"*",state_latlong_lookup!$A$1:$D$56,4,FALSE)</f>
        <v>-119.7462</v>
      </c>
      <c r="M2377">
        <v>200</v>
      </c>
      <c r="N2377" t="str">
        <f t="shared" si="74"/>
        <v>Republican</v>
      </c>
      <c r="O2377" t="s">
        <v>419</v>
      </c>
      <c r="P2377">
        <v>0.64900000000000002</v>
      </c>
      <c r="Q2377">
        <v>2136000</v>
      </c>
      <c r="R2377" t="s">
        <v>1437</v>
      </c>
    </row>
    <row r="2378" spans="1:18">
      <c r="A2378">
        <v>106</v>
      </c>
      <c r="B2378">
        <f>VLOOKUP(A2378,year_congress_lookup!$A$1:$B$10,2)</f>
        <v>2000</v>
      </c>
      <c r="C2378">
        <v>29902</v>
      </c>
      <c r="D2378" s="1" t="s">
        <v>1789</v>
      </c>
      <c r="E2378" t="s">
        <v>90</v>
      </c>
      <c r="F2378" t="str">
        <f>VLOOKUP(E2378&amp;"*",state_latlong_lookup!$A$1:$D$56,2,FALSE)</f>
        <v>CA</v>
      </c>
      <c r="G2378" t="str">
        <f>VLOOKUP(E2378&amp;"*",state_latlong_lookup!$A$1:$D$56,1,FALSE)</f>
        <v>CALIFORNIA</v>
      </c>
      <c r="H2378" t="str">
        <f t="shared" si="75"/>
        <v>106_CA_03</v>
      </c>
      <c r="I2378">
        <f>IF(B2378=2012,IF(D2378="00",K2378,VLOOKUP(H2378,district_latlong_lookup!$A$1:$F$439,5,FALSE)),0)</f>
        <v>0</v>
      </c>
      <c r="J2378">
        <f>IF(B2378=2012,IF(D2378="00",L2378,VLOOKUP(H2378,district_latlong_lookup!$A$1:$F$439,6,FALSE)),0)</f>
        <v>0</v>
      </c>
      <c r="K2378">
        <f>VLOOKUP(E2378&amp;"*",state_latlong_lookup!$A$1:$D$56,3,FALSE)</f>
        <v>36.17</v>
      </c>
      <c r="L2378">
        <f>VLOOKUP(E2378&amp;"*",state_latlong_lookup!$A$1:$D$56,4,FALSE)</f>
        <v>-119.7462</v>
      </c>
      <c r="M2378">
        <v>200</v>
      </c>
      <c r="N2378" t="str">
        <f t="shared" si="74"/>
        <v>Republican</v>
      </c>
      <c r="O2378" t="s">
        <v>882</v>
      </c>
      <c r="P2378">
        <v>0.44800000000000001</v>
      </c>
      <c r="Q2378">
        <v>1980000</v>
      </c>
      <c r="R2378" t="s">
        <v>1438</v>
      </c>
    </row>
    <row r="2379" spans="1:18">
      <c r="A2379">
        <v>106</v>
      </c>
      <c r="B2379">
        <f>VLOOKUP(A2379,year_congress_lookup!$A$1:$B$10,2)</f>
        <v>2000</v>
      </c>
      <c r="C2379">
        <v>29104</v>
      </c>
      <c r="D2379" s="1" t="s">
        <v>1790</v>
      </c>
      <c r="E2379" t="s">
        <v>90</v>
      </c>
      <c r="F2379" t="str">
        <f>VLOOKUP(E2379&amp;"*",state_latlong_lookup!$A$1:$D$56,2,FALSE)</f>
        <v>CA</v>
      </c>
      <c r="G2379" t="str">
        <f>VLOOKUP(E2379&amp;"*",state_latlong_lookup!$A$1:$D$56,1,FALSE)</f>
        <v>CALIFORNIA</v>
      </c>
      <c r="H2379" t="str">
        <f t="shared" si="75"/>
        <v>106_CA_04</v>
      </c>
      <c r="I2379">
        <f>IF(B2379=2012,IF(D2379="00",K2379,VLOOKUP(H2379,district_latlong_lookup!$A$1:$F$439,5,FALSE)),0)</f>
        <v>0</v>
      </c>
      <c r="J2379">
        <f>IF(B2379=2012,IF(D2379="00",L2379,VLOOKUP(H2379,district_latlong_lookup!$A$1:$F$439,6,FALSE)),0)</f>
        <v>0</v>
      </c>
      <c r="K2379">
        <f>VLOOKUP(E2379&amp;"*",state_latlong_lookup!$A$1:$D$56,3,FALSE)</f>
        <v>36.17</v>
      </c>
      <c r="L2379">
        <f>VLOOKUP(E2379&amp;"*",state_latlong_lookup!$A$1:$D$56,4,FALSE)</f>
        <v>-119.7462</v>
      </c>
      <c r="M2379">
        <v>200</v>
      </c>
      <c r="N2379" t="str">
        <f t="shared" si="74"/>
        <v>Republican</v>
      </c>
      <c r="O2379" t="s">
        <v>102</v>
      </c>
      <c r="P2379">
        <v>0.63400000000000001</v>
      </c>
      <c r="Q2379">
        <v>2304000</v>
      </c>
      <c r="R2379" t="s">
        <v>1439</v>
      </c>
    </row>
    <row r="2380" spans="1:18">
      <c r="A2380">
        <v>106</v>
      </c>
      <c r="B2380">
        <f>VLOOKUP(A2380,year_congress_lookup!$A$1:$B$10,2)</f>
        <v>2000</v>
      </c>
      <c r="C2380">
        <v>14649</v>
      </c>
      <c r="D2380" s="1" t="s">
        <v>1791</v>
      </c>
      <c r="E2380" t="s">
        <v>90</v>
      </c>
      <c r="F2380" t="str">
        <f>VLOOKUP(E2380&amp;"*",state_latlong_lookup!$A$1:$D$56,2,FALSE)</f>
        <v>CA</v>
      </c>
      <c r="G2380" t="str">
        <f>VLOOKUP(E2380&amp;"*",state_latlong_lookup!$A$1:$D$56,1,FALSE)</f>
        <v>CALIFORNIA</v>
      </c>
      <c r="H2380" t="str">
        <f t="shared" si="75"/>
        <v>106_CA_05</v>
      </c>
      <c r="I2380">
        <f>IF(B2380=2012,IF(D2380="00",K2380,VLOOKUP(H2380,district_latlong_lookup!$A$1:$F$439,5,FALSE)),0)</f>
        <v>0</v>
      </c>
      <c r="J2380">
        <f>IF(B2380=2012,IF(D2380="00",L2380,VLOOKUP(H2380,district_latlong_lookup!$A$1:$F$439,6,FALSE)),0)</f>
        <v>0</v>
      </c>
      <c r="K2380">
        <f>VLOOKUP(E2380&amp;"*",state_latlong_lookup!$A$1:$D$56,3,FALSE)</f>
        <v>36.17</v>
      </c>
      <c r="L2380">
        <f>VLOOKUP(E2380&amp;"*",state_latlong_lookup!$A$1:$D$56,4,FALSE)</f>
        <v>-119.7462</v>
      </c>
      <c r="M2380">
        <v>100</v>
      </c>
      <c r="N2380" t="str">
        <f t="shared" si="74"/>
        <v>Democrat</v>
      </c>
      <c r="O2380" t="s">
        <v>421</v>
      </c>
      <c r="P2380">
        <v>-0.38</v>
      </c>
      <c r="Q2380">
        <v>1230000</v>
      </c>
      <c r="R2380" t="s">
        <v>1440</v>
      </c>
    </row>
    <row r="2381" spans="1:18">
      <c r="A2381">
        <v>106</v>
      </c>
      <c r="B2381">
        <f>VLOOKUP(A2381,year_congress_lookup!$A$1:$B$10,2)</f>
        <v>2000</v>
      </c>
      <c r="C2381">
        <v>29309</v>
      </c>
      <c r="D2381" s="1" t="s">
        <v>1792</v>
      </c>
      <c r="E2381" t="s">
        <v>90</v>
      </c>
      <c r="F2381" t="str">
        <f>VLOOKUP(E2381&amp;"*",state_latlong_lookup!$A$1:$D$56,2,FALSE)</f>
        <v>CA</v>
      </c>
      <c r="G2381" t="str">
        <f>VLOOKUP(E2381&amp;"*",state_latlong_lookup!$A$1:$D$56,1,FALSE)</f>
        <v>CALIFORNIA</v>
      </c>
      <c r="H2381" t="str">
        <f t="shared" si="75"/>
        <v>106_CA_06</v>
      </c>
      <c r="I2381">
        <f>IF(B2381=2012,IF(D2381="00",K2381,VLOOKUP(H2381,district_latlong_lookup!$A$1:$F$439,5,FALSE)),0)</f>
        <v>0</v>
      </c>
      <c r="J2381">
        <f>IF(B2381=2012,IF(D2381="00",L2381,VLOOKUP(H2381,district_latlong_lookup!$A$1:$F$439,6,FALSE)),0)</f>
        <v>0</v>
      </c>
      <c r="K2381">
        <f>VLOOKUP(E2381&amp;"*",state_latlong_lookup!$A$1:$D$56,3,FALSE)</f>
        <v>36.17</v>
      </c>
      <c r="L2381">
        <f>VLOOKUP(E2381&amp;"*",state_latlong_lookup!$A$1:$D$56,4,FALSE)</f>
        <v>-119.7462</v>
      </c>
      <c r="M2381">
        <v>100</v>
      </c>
      <c r="N2381" t="str">
        <f t="shared" si="74"/>
        <v>Democrat</v>
      </c>
      <c r="O2381" t="s">
        <v>422</v>
      </c>
      <c r="P2381">
        <v>-0.53200000000000003</v>
      </c>
      <c r="Q2381">
        <v>1069000</v>
      </c>
      <c r="R2381" t="s">
        <v>1441</v>
      </c>
    </row>
    <row r="2382" spans="1:18">
      <c r="A2382">
        <v>106</v>
      </c>
      <c r="B2382">
        <f>VLOOKUP(A2382,year_congress_lookup!$A$1:$B$10,2)</f>
        <v>2000</v>
      </c>
      <c r="C2382">
        <v>14256</v>
      </c>
      <c r="D2382" s="1" t="s">
        <v>1793</v>
      </c>
      <c r="E2382" t="s">
        <v>90</v>
      </c>
      <c r="F2382" t="str">
        <f>VLOOKUP(E2382&amp;"*",state_latlong_lookup!$A$1:$D$56,2,FALSE)</f>
        <v>CA</v>
      </c>
      <c r="G2382" t="str">
        <f>VLOOKUP(E2382&amp;"*",state_latlong_lookup!$A$1:$D$56,1,FALSE)</f>
        <v>CALIFORNIA</v>
      </c>
      <c r="H2382" t="str">
        <f t="shared" si="75"/>
        <v>106_CA_07</v>
      </c>
      <c r="I2382">
        <f>IF(B2382=2012,IF(D2382="00",K2382,VLOOKUP(H2382,district_latlong_lookup!$A$1:$F$439,5,FALSE)),0)</f>
        <v>0</v>
      </c>
      <c r="J2382">
        <f>IF(B2382=2012,IF(D2382="00",L2382,VLOOKUP(H2382,district_latlong_lookup!$A$1:$F$439,6,FALSE)),0)</f>
        <v>0</v>
      </c>
      <c r="K2382">
        <f>VLOOKUP(E2382&amp;"*",state_latlong_lookup!$A$1:$D$56,3,FALSE)</f>
        <v>36.17</v>
      </c>
      <c r="L2382">
        <f>VLOOKUP(E2382&amp;"*",state_latlong_lookup!$A$1:$D$56,4,FALSE)</f>
        <v>-119.7462</v>
      </c>
      <c r="M2382">
        <v>100</v>
      </c>
      <c r="N2382" t="str">
        <f t="shared" si="74"/>
        <v>Democrat</v>
      </c>
      <c r="O2382" t="s">
        <v>423</v>
      </c>
      <c r="P2382">
        <v>-0.59499999999999997</v>
      </c>
      <c r="Q2382">
        <v>612000</v>
      </c>
      <c r="R2382" t="s">
        <v>1442</v>
      </c>
    </row>
    <row r="2383" spans="1:18">
      <c r="A2383">
        <v>106</v>
      </c>
      <c r="B2383">
        <f>VLOOKUP(A2383,year_congress_lookup!$A$1:$B$10,2)</f>
        <v>2000</v>
      </c>
      <c r="C2383">
        <v>15448</v>
      </c>
      <c r="D2383" s="1" t="s">
        <v>1795</v>
      </c>
      <c r="E2383" t="s">
        <v>90</v>
      </c>
      <c r="F2383" t="str">
        <f>VLOOKUP(E2383&amp;"*",state_latlong_lookup!$A$1:$D$56,2,FALSE)</f>
        <v>CA</v>
      </c>
      <c r="G2383" t="str">
        <f>VLOOKUP(E2383&amp;"*",state_latlong_lookup!$A$1:$D$56,1,FALSE)</f>
        <v>CALIFORNIA</v>
      </c>
      <c r="H2383" t="str">
        <f t="shared" si="75"/>
        <v>106_CA_08</v>
      </c>
      <c r="I2383">
        <f>IF(B2383=2012,IF(D2383="00",K2383,VLOOKUP(H2383,district_latlong_lookup!$A$1:$F$439,5,FALSE)),0)</f>
        <v>0</v>
      </c>
      <c r="J2383">
        <f>IF(B2383=2012,IF(D2383="00",L2383,VLOOKUP(H2383,district_latlong_lookup!$A$1:$F$439,6,FALSE)),0)</f>
        <v>0</v>
      </c>
      <c r="K2383">
        <f>VLOOKUP(E2383&amp;"*",state_latlong_lookup!$A$1:$D$56,3,FALSE)</f>
        <v>36.17</v>
      </c>
      <c r="L2383">
        <f>VLOOKUP(E2383&amp;"*",state_latlong_lookup!$A$1:$D$56,4,FALSE)</f>
        <v>-119.7462</v>
      </c>
      <c r="M2383">
        <v>100</v>
      </c>
      <c r="N2383" t="str">
        <f t="shared" si="74"/>
        <v>Democrat</v>
      </c>
      <c r="O2383" t="s">
        <v>424</v>
      </c>
      <c r="P2383">
        <v>-0.48899999999999999</v>
      </c>
      <c r="Q2383">
        <v>0</v>
      </c>
      <c r="R2383" t="s">
        <v>1443</v>
      </c>
    </row>
    <row r="2384" spans="1:18">
      <c r="A2384">
        <v>106</v>
      </c>
      <c r="B2384">
        <f>VLOOKUP(A2384,year_congress_lookup!$A$1:$B$10,2)</f>
        <v>2000</v>
      </c>
      <c r="C2384">
        <v>29778</v>
      </c>
      <c r="D2384" s="1" t="s">
        <v>1796</v>
      </c>
      <c r="E2384" t="s">
        <v>90</v>
      </c>
      <c r="F2384" t="str">
        <f>VLOOKUP(E2384&amp;"*",state_latlong_lookup!$A$1:$D$56,2,FALSE)</f>
        <v>CA</v>
      </c>
      <c r="G2384" t="str">
        <f>VLOOKUP(E2384&amp;"*",state_latlong_lookup!$A$1:$D$56,1,FALSE)</f>
        <v>CALIFORNIA</v>
      </c>
      <c r="H2384" t="str">
        <f t="shared" si="75"/>
        <v>106_CA_09</v>
      </c>
      <c r="I2384">
        <f>IF(B2384=2012,IF(D2384="00",K2384,VLOOKUP(H2384,district_latlong_lookup!$A$1:$F$439,5,FALSE)),0)</f>
        <v>0</v>
      </c>
      <c r="J2384">
        <f>IF(B2384=2012,IF(D2384="00",L2384,VLOOKUP(H2384,district_latlong_lookup!$A$1:$F$439,6,FALSE)),0)</f>
        <v>0</v>
      </c>
      <c r="K2384">
        <f>VLOOKUP(E2384&amp;"*",state_latlong_lookup!$A$1:$D$56,3,FALSE)</f>
        <v>36.17</v>
      </c>
      <c r="L2384">
        <f>VLOOKUP(E2384&amp;"*",state_latlong_lookup!$A$1:$D$56,4,FALSE)</f>
        <v>-119.7462</v>
      </c>
      <c r="M2384">
        <v>100</v>
      </c>
      <c r="N2384" t="str">
        <f t="shared" si="74"/>
        <v>Democrat</v>
      </c>
      <c r="O2384" t="s">
        <v>17</v>
      </c>
      <c r="P2384">
        <v>-0.69399999999999995</v>
      </c>
      <c r="Q2384">
        <v>0</v>
      </c>
      <c r="R2384" t="s">
        <v>1444</v>
      </c>
    </row>
    <row r="2385" spans="1:18">
      <c r="A2385">
        <v>106</v>
      </c>
      <c r="B2385">
        <f>VLOOKUP(A2385,year_congress_lookup!$A$1:$B$10,2)</f>
        <v>2000</v>
      </c>
      <c r="C2385">
        <v>29705</v>
      </c>
      <c r="D2385" s="1" t="s">
        <v>1797</v>
      </c>
      <c r="E2385" t="s">
        <v>90</v>
      </c>
      <c r="F2385" t="str">
        <f>VLOOKUP(E2385&amp;"*",state_latlong_lookup!$A$1:$D$56,2,FALSE)</f>
        <v>CA</v>
      </c>
      <c r="G2385" t="str">
        <f>VLOOKUP(E2385&amp;"*",state_latlong_lookup!$A$1:$D$56,1,FALSE)</f>
        <v>CALIFORNIA</v>
      </c>
      <c r="H2385" t="str">
        <f t="shared" si="75"/>
        <v>106_CA_10</v>
      </c>
      <c r="I2385">
        <f>IF(B2385=2012,IF(D2385="00",K2385,VLOOKUP(H2385,district_latlong_lookup!$A$1:$F$439,5,FALSE)),0)</f>
        <v>0</v>
      </c>
      <c r="J2385">
        <f>IF(B2385=2012,IF(D2385="00",L2385,VLOOKUP(H2385,district_latlong_lookup!$A$1:$F$439,6,FALSE)),0)</f>
        <v>0</v>
      </c>
      <c r="K2385">
        <f>VLOOKUP(E2385&amp;"*",state_latlong_lookup!$A$1:$D$56,3,FALSE)</f>
        <v>36.17</v>
      </c>
      <c r="L2385">
        <f>VLOOKUP(E2385&amp;"*",state_latlong_lookup!$A$1:$D$56,4,FALSE)</f>
        <v>-119.7462</v>
      </c>
      <c r="M2385">
        <v>100</v>
      </c>
      <c r="N2385" t="str">
        <f t="shared" si="74"/>
        <v>Democrat</v>
      </c>
      <c r="O2385" t="s">
        <v>832</v>
      </c>
      <c r="P2385">
        <v>-0.26400000000000001</v>
      </c>
      <c r="Q2385">
        <v>932000</v>
      </c>
    </row>
    <row r="2386" spans="1:18">
      <c r="A2386">
        <v>106</v>
      </c>
      <c r="B2386">
        <f>VLOOKUP(A2386,year_congress_lookup!$A$1:$B$10,2)</f>
        <v>2000</v>
      </c>
      <c r="C2386">
        <v>29311</v>
      </c>
      <c r="D2386" s="1" t="s">
        <v>1798</v>
      </c>
      <c r="E2386" t="s">
        <v>90</v>
      </c>
      <c r="F2386" t="str">
        <f>VLOOKUP(E2386&amp;"*",state_latlong_lookup!$A$1:$D$56,2,FALSE)</f>
        <v>CA</v>
      </c>
      <c r="G2386" t="str">
        <f>VLOOKUP(E2386&amp;"*",state_latlong_lookup!$A$1:$D$56,1,FALSE)</f>
        <v>CALIFORNIA</v>
      </c>
      <c r="H2386" t="str">
        <f t="shared" si="75"/>
        <v>106_CA_11</v>
      </c>
      <c r="I2386">
        <f>IF(B2386=2012,IF(D2386="00",K2386,VLOOKUP(H2386,district_latlong_lookup!$A$1:$F$439,5,FALSE)),0)</f>
        <v>0</v>
      </c>
      <c r="J2386">
        <f>IF(B2386=2012,IF(D2386="00",L2386,VLOOKUP(H2386,district_latlong_lookup!$A$1:$F$439,6,FALSE)),0)</f>
        <v>0</v>
      </c>
      <c r="K2386">
        <f>VLOOKUP(E2386&amp;"*",state_latlong_lookup!$A$1:$D$56,3,FALSE)</f>
        <v>36.17</v>
      </c>
      <c r="L2386">
        <f>VLOOKUP(E2386&amp;"*",state_latlong_lookup!$A$1:$D$56,4,FALSE)</f>
        <v>-119.7462</v>
      </c>
      <c r="M2386">
        <v>200</v>
      </c>
      <c r="N2386" t="str">
        <f t="shared" si="74"/>
        <v>Republican</v>
      </c>
      <c r="O2386" t="s">
        <v>427</v>
      </c>
      <c r="P2386">
        <v>0.52600000000000002</v>
      </c>
      <c r="Q2386">
        <v>1192000</v>
      </c>
      <c r="R2386" t="s">
        <v>1445</v>
      </c>
    </row>
    <row r="2387" spans="1:18">
      <c r="A2387">
        <v>106</v>
      </c>
      <c r="B2387">
        <f>VLOOKUP(A2387,year_congress_lookup!$A$1:$B$10,2)</f>
        <v>2000</v>
      </c>
      <c r="C2387">
        <v>14837</v>
      </c>
      <c r="D2387" s="1" t="s">
        <v>1799</v>
      </c>
      <c r="E2387" t="s">
        <v>90</v>
      </c>
      <c r="F2387" t="str">
        <f>VLOOKUP(E2387&amp;"*",state_latlong_lookup!$A$1:$D$56,2,FALSE)</f>
        <v>CA</v>
      </c>
      <c r="G2387" t="str">
        <f>VLOOKUP(E2387&amp;"*",state_latlong_lookup!$A$1:$D$56,1,FALSE)</f>
        <v>CALIFORNIA</v>
      </c>
      <c r="H2387" t="str">
        <f t="shared" si="75"/>
        <v>106_CA_12</v>
      </c>
      <c r="I2387">
        <f>IF(B2387=2012,IF(D2387="00",K2387,VLOOKUP(H2387,district_latlong_lookup!$A$1:$F$439,5,FALSE)),0)</f>
        <v>0</v>
      </c>
      <c r="J2387">
        <f>IF(B2387=2012,IF(D2387="00",L2387,VLOOKUP(H2387,district_latlong_lookup!$A$1:$F$439,6,FALSE)),0)</f>
        <v>0</v>
      </c>
      <c r="K2387">
        <f>VLOOKUP(E2387&amp;"*",state_latlong_lookup!$A$1:$D$56,3,FALSE)</f>
        <v>36.17</v>
      </c>
      <c r="L2387">
        <f>VLOOKUP(E2387&amp;"*",state_latlong_lookup!$A$1:$D$56,4,FALSE)</f>
        <v>-119.7462</v>
      </c>
      <c r="M2387">
        <v>100</v>
      </c>
      <c r="N2387" t="str">
        <f t="shared" si="74"/>
        <v>Democrat</v>
      </c>
      <c r="O2387" t="s">
        <v>428</v>
      </c>
      <c r="P2387">
        <v>-0.372</v>
      </c>
      <c r="Q2387">
        <v>1324000</v>
      </c>
    </row>
    <row r="2388" spans="1:18">
      <c r="A2388">
        <v>106</v>
      </c>
      <c r="B2388">
        <f>VLOOKUP(A2388,year_congress_lookup!$A$1:$B$10,2)</f>
        <v>2000</v>
      </c>
      <c r="C2388">
        <v>14053</v>
      </c>
      <c r="D2388" s="1" t="s">
        <v>1800</v>
      </c>
      <c r="E2388" t="s">
        <v>90</v>
      </c>
      <c r="F2388" t="str">
        <f>VLOOKUP(E2388&amp;"*",state_latlong_lookup!$A$1:$D$56,2,FALSE)</f>
        <v>CA</v>
      </c>
      <c r="G2388" t="str">
        <f>VLOOKUP(E2388&amp;"*",state_latlong_lookup!$A$1:$D$56,1,FALSE)</f>
        <v>CALIFORNIA</v>
      </c>
      <c r="H2388" t="str">
        <f t="shared" si="75"/>
        <v>106_CA_13</v>
      </c>
      <c r="I2388">
        <f>IF(B2388=2012,IF(D2388="00",K2388,VLOOKUP(H2388,district_latlong_lookup!$A$1:$F$439,5,FALSE)),0)</f>
        <v>0</v>
      </c>
      <c r="J2388">
        <f>IF(B2388=2012,IF(D2388="00",L2388,VLOOKUP(H2388,district_latlong_lookup!$A$1:$F$439,6,FALSE)),0)</f>
        <v>0</v>
      </c>
      <c r="K2388">
        <f>VLOOKUP(E2388&amp;"*",state_latlong_lookup!$A$1:$D$56,3,FALSE)</f>
        <v>36.17</v>
      </c>
      <c r="L2388">
        <f>VLOOKUP(E2388&amp;"*",state_latlong_lookup!$A$1:$D$56,4,FALSE)</f>
        <v>-119.7462</v>
      </c>
      <c r="M2388">
        <v>100</v>
      </c>
      <c r="N2388" t="str">
        <f t="shared" si="74"/>
        <v>Democrat</v>
      </c>
      <c r="O2388" t="s">
        <v>109</v>
      </c>
      <c r="P2388">
        <v>-0.66900000000000004</v>
      </c>
      <c r="Q2388">
        <v>18840000</v>
      </c>
      <c r="R2388" t="s">
        <v>1446</v>
      </c>
    </row>
    <row r="2389" spans="1:18">
      <c r="A2389">
        <v>106</v>
      </c>
      <c r="B2389">
        <f>VLOOKUP(A2389,year_congress_lookup!$A$1:$B$10,2)</f>
        <v>2000</v>
      </c>
      <c r="C2389">
        <v>29312</v>
      </c>
      <c r="D2389" s="1" t="s">
        <v>1801</v>
      </c>
      <c r="E2389" t="s">
        <v>90</v>
      </c>
      <c r="F2389" t="str">
        <f>VLOOKUP(E2389&amp;"*",state_latlong_lookup!$A$1:$D$56,2,FALSE)</f>
        <v>CA</v>
      </c>
      <c r="G2389" t="str">
        <f>VLOOKUP(E2389&amp;"*",state_latlong_lookup!$A$1:$D$56,1,FALSE)</f>
        <v>CALIFORNIA</v>
      </c>
      <c r="H2389" t="str">
        <f t="shared" si="75"/>
        <v>106_CA_14</v>
      </c>
      <c r="I2389">
        <f>IF(B2389=2012,IF(D2389="00",K2389,VLOOKUP(H2389,district_latlong_lookup!$A$1:$F$439,5,FALSE)),0)</f>
        <v>0</v>
      </c>
      <c r="J2389">
        <f>IF(B2389=2012,IF(D2389="00",L2389,VLOOKUP(H2389,district_latlong_lookup!$A$1:$F$439,6,FALSE)),0)</f>
        <v>0</v>
      </c>
      <c r="K2389">
        <f>VLOOKUP(E2389&amp;"*",state_latlong_lookup!$A$1:$D$56,3,FALSE)</f>
        <v>36.17</v>
      </c>
      <c r="L2389">
        <f>VLOOKUP(E2389&amp;"*",state_latlong_lookup!$A$1:$D$56,4,FALSE)</f>
        <v>-119.7462</v>
      </c>
      <c r="M2389">
        <v>100</v>
      </c>
      <c r="N2389" t="str">
        <f t="shared" si="74"/>
        <v>Democrat</v>
      </c>
      <c r="O2389" t="s">
        <v>429</v>
      </c>
      <c r="P2389">
        <v>-0.38900000000000001</v>
      </c>
      <c r="Q2389">
        <v>4660000</v>
      </c>
      <c r="R2389" t="s">
        <v>1447</v>
      </c>
    </row>
    <row r="2390" spans="1:18">
      <c r="A2390">
        <v>106</v>
      </c>
      <c r="B2390">
        <f>VLOOKUP(A2390,year_congress_lookup!$A$1:$B$10,2)</f>
        <v>2000</v>
      </c>
      <c r="C2390">
        <v>15600</v>
      </c>
      <c r="D2390" s="1" t="s">
        <v>1802</v>
      </c>
      <c r="E2390" t="s">
        <v>90</v>
      </c>
      <c r="F2390" t="str">
        <f>VLOOKUP(E2390&amp;"*",state_latlong_lookup!$A$1:$D$56,2,FALSE)</f>
        <v>CA</v>
      </c>
      <c r="G2390" t="str">
        <f>VLOOKUP(E2390&amp;"*",state_latlong_lookup!$A$1:$D$56,1,FALSE)</f>
        <v>CALIFORNIA</v>
      </c>
      <c r="H2390" t="str">
        <f t="shared" si="75"/>
        <v>106_CA_15</v>
      </c>
      <c r="I2390">
        <f>IF(B2390=2012,IF(D2390="00",K2390,VLOOKUP(H2390,district_latlong_lookup!$A$1:$F$439,5,FALSE)),0)</f>
        <v>0</v>
      </c>
      <c r="J2390">
        <f>IF(B2390=2012,IF(D2390="00",L2390,VLOOKUP(H2390,district_latlong_lookup!$A$1:$F$439,6,FALSE)),0)</f>
        <v>0</v>
      </c>
      <c r="K2390">
        <f>VLOOKUP(E2390&amp;"*",state_latlong_lookup!$A$1:$D$56,3,FALSE)</f>
        <v>36.17</v>
      </c>
      <c r="L2390">
        <f>VLOOKUP(E2390&amp;"*",state_latlong_lookup!$A$1:$D$56,4,FALSE)</f>
        <v>-119.7462</v>
      </c>
      <c r="M2390">
        <v>200</v>
      </c>
      <c r="N2390" t="str">
        <f t="shared" si="74"/>
        <v>Republican</v>
      </c>
      <c r="O2390" t="s">
        <v>43</v>
      </c>
      <c r="P2390">
        <v>0.377</v>
      </c>
      <c r="Q2390">
        <v>2278000</v>
      </c>
      <c r="R2390" t="s">
        <v>1448</v>
      </c>
    </row>
    <row r="2391" spans="1:18">
      <c r="A2391">
        <v>106</v>
      </c>
      <c r="B2391">
        <f>VLOOKUP(A2391,year_congress_lookup!$A$1:$B$10,2)</f>
        <v>2000</v>
      </c>
      <c r="C2391">
        <v>29504</v>
      </c>
      <c r="D2391" s="1" t="s">
        <v>1803</v>
      </c>
      <c r="E2391" t="s">
        <v>90</v>
      </c>
      <c r="F2391" t="str">
        <f>VLOOKUP(E2391&amp;"*",state_latlong_lookup!$A$1:$D$56,2,FALSE)</f>
        <v>CA</v>
      </c>
      <c r="G2391" t="str">
        <f>VLOOKUP(E2391&amp;"*",state_latlong_lookup!$A$1:$D$56,1,FALSE)</f>
        <v>CALIFORNIA</v>
      </c>
      <c r="H2391" t="str">
        <f t="shared" si="75"/>
        <v>106_CA_16</v>
      </c>
      <c r="I2391">
        <f>IF(B2391=2012,IF(D2391="00",K2391,VLOOKUP(H2391,district_latlong_lookup!$A$1:$F$439,5,FALSE)),0)</f>
        <v>0</v>
      </c>
      <c r="J2391">
        <f>IF(B2391=2012,IF(D2391="00",L2391,VLOOKUP(H2391,district_latlong_lookup!$A$1:$F$439,6,FALSE)),0)</f>
        <v>0</v>
      </c>
      <c r="K2391">
        <f>VLOOKUP(E2391&amp;"*",state_latlong_lookup!$A$1:$D$56,3,FALSE)</f>
        <v>36.17</v>
      </c>
      <c r="L2391">
        <f>VLOOKUP(E2391&amp;"*",state_latlong_lookup!$A$1:$D$56,4,FALSE)</f>
        <v>-119.7462</v>
      </c>
      <c r="M2391">
        <v>100</v>
      </c>
      <c r="N2391" t="str">
        <f t="shared" si="74"/>
        <v>Democrat</v>
      </c>
      <c r="O2391" t="s">
        <v>771</v>
      </c>
      <c r="P2391">
        <v>-0.40500000000000003</v>
      </c>
      <c r="Q2391">
        <v>0</v>
      </c>
      <c r="R2391" t="s">
        <v>1449</v>
      </c>
    </row>
    <row r="2392" spans="1:18">
      <c r="A2392">
        <v>106</v>
      </c>
      <c r="B2392">
        <f>VLOOKUP(A2392,year_congress_lookup!$A$1:$B$10,2)</f>
        <v>2000</v>
      </c>
      <c r="C2392">
        <v>29313</v>
      </c>
      <c r="D2392" s="1" t="s">
        <v>1804</v>
      </c>
      <c r="E2392" t="s">
        <v>90</v>
      </c>
      <c r="F2392" t="str">
        <f>VLOOKUP(E2392&amp;"*",state_latlong_lookup!$A$1:$D$56,2,FALSE)</f>
        <v>CA</v>
      </c>
      <c r="G2392" t="str">
        <f>VLOOKUP(E2392&amp;"*",state_latlong_lookup!$A$1:$D$56,1,FALSE)</f>
        <v>CALIFORNIA</v>
      </c>
      <c r="H2392" t="str">
        <f t="shared" si="75"/>
        <v>106_CA_17</v>
      </c>
      <c r="I2392">
        <f>IF(B2392=2012,IF(D2392="00",K2392,VLOOKUP(H2392,district_latlong_lookup!$A$1:$F$439,5,FALSE)),0)</f>
        <v>0</v>
      </c>
      <c r="J2392">
        <f>IF(B2392=2012,IF(D2392="00",L2392,VLOOKUP(H2392,district_latlong_lookup!$A$1:$F$439,6,FALSE)),0)</f>
        <v>0</v>
      </c>
      <c r="K2392">
        <f>VLOOKUP(E2392&amp;"*",state_latlong_lookup!$A$1:$D$56,3,FALSE)</f>
        <v>36.17</v>
      </c>
      <c r="L2392">
        <f>VLOOKUP(E2392&amp;"*",state_latlong_lookup!$A$1:$D$56,4,FALSE)</f>
        <v>-119.7462</v>
      </c>
      <c r="M2392">
        <v>100</v>
      </c>
      <c r="N2392" t="str">
        <f t="shared" si="74"/>
        <v>Democrat</v>
      </c>
      <c r="O2392" t="s">
        <v>432</v>
      </c>
      <c r="P2392">
        <v>-0.441</v>
      </c>
      <c r="Q2392">
        <v>908000</v>
      </c>
    </row>
    <row r="2393" spans="1:18">
      <c r="A2393">
        <v>106</v>
      </c>
      <c r="B2393">
        <f>VLOOKUP(A2393,year_congress_lookup!$A$1:$B$10,2)</f>
        <v>2000</v>
      </c>
      <c r="C2393">
        <v>15635</v>
      </c>
      <c r="D2393" s="1" t="s">
        <v>1805</v>
      </c>
      <c r="E2393" t="s">
        <v>90</v>
      </c>
      <c r="F2393" t="str">
        <f>VLOOKUP(E2393&amp;"*",state_latlong_lookup!$A$1:$D$56,2,FALSE)</f>
        <v>CA</v>
      </c>
      <c r="G2393" t="str">
        <f>VLOOKUP(E2393&amp;"*",state_latlong_lookup!$A$1:$D$56,1,FALSE)</f>
        <v>CALIFORNIA</v>
      </c>
      <c r="H2393" t="str">
        <f t="shared" si="75"/>
        <v>106_CA_18</v>
      </c>
      <c r="I2393">
        <f>IF(B2393=2012,IF(D2393="00",K2393,VLOOKUP(H2393,district_latlong_lookup!$A$1:$F$439,5,FALSE)),0)</f>
        <v>0</v>
      </c>
      <c r="J2393">
        <f>IF(B2393=2012,IF(D2393="00",L2393,VLOOKUP(H2393,district_latlong_lookup!$A$1:$F$439,6,FALSE)),0)</f>
        <v>0</v>
      </c>
      <c r="K2393">
        <f>VLOOKUP(E2393&amp;"*",state_latlong_lookup!$A$1:$D$56,3,FALSE)</f>
        <v>36.17</v>
      </c>
      <c r="L2393">
        <f>VLOOKUP(E2393&amp;"*",state_latlong_lookup!$A$1:$D$56,4,FALSE)</f>
        <v>-119.7462</v>
      </c>
      <c r="M2393">
        <v>100</v>
      </c>
      <c r="N2393" t="str">
        <f t="shared" si="74"/>
        <v>Democrat</v>
      </c>
      <c r="O2393" t="s">
        <v>433</v>
      </c>
      <c r="P2393">
        <v>-0.16500000000000001</v>
      </c>
      <c r="Q2393">
        <v>2360000</v>
      </c>
      <c r="R2393" t="s">
        <v>1450</v>
      </c>
    </row>
    <row r="2394" spans="1:18">
      <c r="A2394">
        <v>106</v>
      </c>
      <c r="B2394">
        <f>VLOOKUP(A2394,year_congress_lookup!$A$1:$B$10,2)</f>
        <v>2000</v>
      </c>
      <c r="C2394">
        <v>29505</v>
      </c>
      <c r="D2394" s="1" t="s">
        <v>1806</v>
      </c>
      <c r="E2394" t="s">
        <v>90</v>
      </c>
      <c r="F2394" t="str">
        <f>VLOOKUP(E2394&amp;"*",state_latlong_lookup!$A$1:$D$56,2,FALSE)</f>
        <v>CA</v>
      </c>
      <c r="G2394" t="str">
        <f>VLOOKUP(E2394&amp;"*",state_latlong_lookup!$A$1:$D$56,1,FALSE)</f>
        <v>CALIFORNIA</v>
      </c>
      <c r="H2394" t="str">
        <f t="shared" si="75"/>
        <v>106_CA_19</v>
      </c>
      <c r="I2394">
        <f>IF(B2394=2012,IF(D2394="00",K2394,VLOOKUP(H2394,district_latlong_lookup!$A$1:$F$439,5,FALSE)),0)</f>
        <v>0</v>
      </c>
      <c r="J2394">
        <f>IF(B2394=2012,IF(D2394="00",L2394,VLOOKUP(H2394,district_latlong_lookup!$A$1:$F$439,6,FALSE)),0)</f>
        <v>0</v>
      </c>
      <c r="K2394">
        <f>VLOOKUP(E2394&amp;"*",state_latlong_lookup!$A$1:$D$56,3,FALSE)</f>
        <v>36.17</v>
      </c>
      <c r="L2394">
        <f>VLOOKUP(E2394&amp;"*",state_latlong_lookup!$A$1:$D$56,4,FALSE)</f>
        <v>-119.7462</v>
      </c>
      <c r="M2394">
        <v>200</v>
      </c>
      <c r="N2394" t="str">
        <f t="shared" si="74"/>
        <v>Republican</v>
      </c>
      <c r="O2394" t="s">
        <v>772</v>
      </c>
      <c r="P2394">
        <v>0.628</v>
      </c>
      <c r="Q2394">
        <v>1090000</v>
      </c>
    </row>
    <row r="2395" spans="1:18">
      <c r="A2395">
        <v>106</v>
      </c>
      <c r="B2395">
        <f>VLOOKUP(A2395,year_congress_lookup!$A$1:$B$10,2)</f>
        <v>2000</v>
      </c>
      <c r="C2395">
        <v>29105</v>
      </c>
      <c r="D2395" s="1" t="s">
        <v>1807</v>
      </c>
      <c r="E2395" t="s">
        <v>90</v>
      </c>
      <c r="F2395" t="str">
        <f>VLOOKUP(E2395&amp;"*",state_latlong_lookup!$A$1:$D$56,2,FALSE)</f>
        <v>CA</v>
      </c>
      <c r="G2395" t="str">
        <f>VLOOKUP(E2395&amp;"*",state_latlong_lookup!$A$1:$D$56,1,FALSE)</f>
        <v>CALIFORNIA</v>
      </c>
      <c r="H2395" t="str">
        <f t="shared" si="75"/>
        <v>106_CA_20</v>
      </c>
      <c r="I2395">
        <f>IF(B2395=2012,IF(D2395="00",K2395,VLOOKUP(H2395,district_latlong_lookup!$A$1:$F$439,5,FALSE)),0)</f>
        <v>0</v>
      </c>
      <c r="J2395">
        <f>IF(B2395=2012,IF(D2395="00",L2395,VLOOKUP(H2395,district_latlong_lookup!$A$1:$F$439,6,FALSE)),0)</f>
        <v>0</v>
      </c>
      <c r="K2395">
        <f>VLOOKUP(E2395&amp;"*",state_latlong_lookup!$A$1:$D$56,3,FALSE)</f>
        <v>36.17</v>
      </c>
      <c r="L2395">
        <f>VLOOKUP(E2395&amp;"*",state_latlong_lookup!$A$1:$D$56,4,FALSE)</f>
        <v>-119.7462</v>
      </c>
      <c r="M2395">
        <v>100</v>
      </c>
      <c r="N2395" t="str">
        <f t="shared" si="74"/>
        <v>Democrat</v>
      </c>
      <c r="O2395" t="s">
        <v>435</v>
      </c>
      <c r="P2395">
        <v>-0.16900000000000001</v>
      </c>
      <c r="Q2395">
        <v>1092000</v>
      </c>
      <c r="R2395" t="s">
        <v>1451</v>
      </c>
    </row>
    <row r="2396" spans="1:18">
      <c r="A2396">
        <v>106</v>
      </c>
      <c r="B2396">
        <f>VLOOKUP(A2396,year_congress_lookup!$A$1:$B$10,2)</f>
        <v>2000</v>
      </c>
      <c r="C2396">
        <v>14669</v>
      </c>
      <c r="D2396" s="1" t="s">
        <v>1808</v>
      </c>
      <c r="E2396" t="s">
        <v>90</v>
      </c>
      <c r="F2396" t="str">
        <f>VLOOKUP(E2396&amp;"*",state_latlong_lookup!$A$1:$D$56,2,FALSE)</f>
        <v>CA</v>
      </c>
      <c r="G2396" t="str">
        <f>VLOOKUP(E2396&amp;"*",state_latlong_lookup!$A$1:$D$56,1,FALSE)</f>
        <v>CALIFORNIA</v>
      </c>
      <c r="H2396" t="str">
        <f t="shared" si="75"/>
        <v>106_CA_21</v>
      </c>
      <c r="I2396">
        <f>IF(B2396=2012,IF(D2396="00",K2396,VLOOKUP(H2396,district_latlong_lookup!$A$1:$F$439,5,FALSE)),0)</f>
        <v>0</v>
      </c>
      <c r="J2396">
        <f>IF(B2396=2012,IF(D2396="00",L2396,VLOOKUP(H2396,district_latlong_lookup!$A$1:$F$439,6,FALSE)),0)</f>
        <v>0</v>
      </c>
      <c r="K2396">
        <f>VLOOKUP(E2396&amp;"*",state_latlong_lookup!$A$1:$D$56,3,FALSE)</f>
        <v>36.17</v>
      </c>
      <c r="L2396">
        <f>VLOOKUP(E2396&amp;"*",state_latlong_lookup!$A$1:$D$56,4,FALSE)</f>
        <v>-119.7462</v>
      </c>
      <c r="M2396">
        <v>200</v>
      </c>
      <c r="N2396" t="str">
        <f t="shared" si="74"/>
        <v>Republican</v>
      </c>
      <c r="O2396" t="s">
        <v>436</v>
      </c>
      <c r="P2396">
        <v>0.44</v>
      </c>
      <c r="Q2396">
        <v>827000</v>
      </c>
      <c r="R2396" t="s">
        <v>1452</v>
      </c>
    </row>
    <row r="2397" spans="1:18">
      <c r="A2397">
        <v>106</v>
      </c>
      <c r="B2397">
        <f>VLOOKUP(A2397,year_congress_lookup!$A$1:$B$10,2)</f>
        <v>2000</v>
      </c>
      <c r="C2397">
        <v>29774</v>
      </c>
      <c r="D2397" s="1" t="s">
        <v>1809</v>
      </c>
      <c r="E2397" t="s">
        <v>90</v>
      </c>
      <c r="F2397" t="str">
        <f>VLOOKUP(E2397&amp;"*",state_latlong_lookup!$A$1:$D$56,2,FALSE)</f>
        <v>CA</v>
      </c>
      <c r="G2397" t="str">
        <f>VLOOKUP(E2397&amp;"*",state_latlong_lookup!$A$1:$D$56,1,FALSE)</f>
        <v>CALIFORNIA</v>
      </c>
      <c r="H2397" t="str">
        <f t="shared" si="75"/>
        <v>106_CA_22</v>
      </c>
      <c r="I2397">
        <f>IF(B2397=2012,IF(D2397="00",K2397,VLOOKUP(H2397,district_latlong_lookup!$A$1:$F$439,5,FALSE)),0)</f>
        <v>0</v>
      </c>
      <c r="J2397">
        <f>IF(B2397=2012,IF(D2397="00",L2397,VLOOKUP(H2397,district_latlong_lookup!$A$1:$F$439,6,FALSE)),0)</f>
        <v>0</v>
      </c>
      <c r="K2397">
        <f>VLOOKUP(E2397&amp;"*",state_latlong_lookup!$A$1:$D$56,3,FALSE)</f>
        <v>36.17</v>
      </c>
      <c r="L2397">
        <f>VLOOKUP(E2397&amp;"*",state_latlong_lookup!$A$1:$D$56,4,FALSE)</f>
        <v>-119.7462</v>
      </c>
      <c r="M2397">
        <v>100</v>
      </c>
      <c r="N2397" t="str">
        <f t="shared" si="74"/>
        <v>Democrat</v>
      </c>
      <c r="O2397" t="s">
        <v>834</v>
      </c>
      <c r="P2397">
        <v>-0.32900000000000001</v>
      </c>
      <c r="Q2397">
        <v>830000</v>
      </c>
      <c r="R2397" t="s">
        <v>1453</v>
      </c>
    </row>
    <row r="2398" spans="1:18">
      <c r="A2398">
        <v>106</v>
      </c>
      <c r="B2398">
        <f>VLOOKUP(A2398,year_congress_lookup!$A$1:$B$10,2)</f>
        <v>2000</v>
      </c>
      <c r="C2398">
        <v>15413</v>
      </c>
      <c r="D2398" s="1" t="s">
        <v>1810</v>
      </c>
      <c r="E2398" t="s">
        <v>90</v>
      </c>
      <c r="F2398" t="str">
        <f>VLOOKUP(E2398&amp;"*",state_latlong_lookup!$A$1:$D$56,2,FALSE)</f>
        <v>CA</v>
      </c>
      <c r="G2398" t="str">
        <f>VLOOKUP(E2398&amp;"*",state_latlong_lookup!$A$1:$D$56,1,FALSE)</f>
        <v>CALIFORNIA</v>
      </c>
      <c r="H2398" t="str">
        <f t="shared" si="75"/>
        <v>106_CA_23</v>
      </c>
      <c r="I2398">
        <f>IF(B2398=2012,IF(D2398="00",K2398,VLOOKUP(H2398,district_latlong_lookup!$A$1:$F$439,5,FALSE)),0)</f>
        <v>0</v>
      </c>
      <c r="J2398">
        <f>IF(B2398=2012,IF(D2398="00",L2398,VLOOKUP(H2398,district_latlong_lookup!$A$1:$F$439,6,FALSE)),0)</f>
        <v>0</v>
      </c>
      <c r="K2398">
        <f>VLOOKUP(E2398&amp;"*",state_latlong_lookup!$A$1:$D$56,3,FALSE)</f>
        <v>36.17</v>
      </c>
      <c r="L2398">
        <f>VLOOKUP(E2398&amp;"*",state_latlong_lookup!$A$1:$D$56,4,FALSE)</f>
        <v>-119.7462</v>
      </c>
      <c r="M2398">
        <v>200</v>
      </c>
      <c r="N2398" t="str">
        <f t="shared" si="74"/>
        <v>Republican</v>
      </c>
      <c r="O2398" t="s">
        <v>438</v>
      </c>
      <c r="P2398">
        <v>0.505</v>
      </c>
      <c r="Q2398">
        <v>1068000</v>
      </c>
      <c r="R2398" t="s">
        <v>1454</v>
      </c>
    </row>
    <row r="2399" spans="1:18">
      <c r="A2399">
        <v>106</v>
      </c>
      <c r="B2399">
        <f>VLOOKUP(A2399,year_congress_lookup!$A$1:$B$10,2)</f>
        <v>2000</v>
      </c>
      <c r="C2399">
        <v>29707</v>
      </c>
      <c r="D2399" s="1" t="s">
        <v>1811</v>
      </c>
      <c r="E2399" t="s">
        <v>90</v>
      </c>
      <c r="F2399" t="str">
        <f>VLOOKUP(E2399&amp;"*",state_latlong_lookup!$A$1:$D$56,2,FALSE)</f>
        <v>CA</v>
      </c>
      <c r="G2399" t="str">
        <f>VLOOKUP(E2399&amp;"*",state_latlong_lookup!$A$1:$D$56,1,FALSE)</f>
        <v>CALIFORNIA</v>
      </c>
      <c r="H2399" t="str">
        <f t="shared" si="75"/>
        <v>106_CA_24</v>
      </c>
      <c r="I2399">
        <f>IF(B2399=2012,IF(D2399="00",K2399,VLOOKUP(H2399,district_latlong_lookup!$A$1:$F$439,5,FALSE)),0)</f>
        <v>0</v>
      </c>
      <c r="J2399">
        <f>IF(B2399=2012,IF(D2399="00",L2399,VLOOKUP(H2399,district_latlong_lookup!$A$1:$F$439,6,FALSE)),0)</f>
        <v>0</v>
      </c>
      <c r="K2399">
        <f>VLOOKUP(E2399&amp;"*",state_latlong_lookup!$A$1:$D$56,3,FALSE)</f>
        <v>36.17</v>
      </c>
      <c r="L2399">
        <f>VLOOKUP(E2399&amp;"*",state_latlong_lookup!$A$1:$D$56,4,FALSE)</f>
        <v>-119.7462</v>
      </c>
      <c r="M2399">
        <v>100</v>
      </c>
      <c r="N2399" t="str">
        <f t="shared" si="74"/>
        <v>Democrat</v>
      </c>
      <c r="O2399" t="s">
        <v>19</v>
      </c>
      <c r="P2399">
        <v>-0.30599999999999999</v>
      </c>
      <c r="Q2399">
        <v>5072000</v>
      </c>
      <c r="R2399" t="s">
        <v>1455</v>
      </c>
    </row>
    <row r="2400" spans="1:18">
      <c r="A2400">
        <v>106</v>
      </c>
      <c r="B2400">
        <f>VLOOKUP(A2400,year_congress_lookup!$A$1:$B$10,2)</f>
        <v>2000</v>
      </c>
      <c r="C2400">
        <v>29315</v>
      </c>
      <c r="D2400" s="1" t="s">
        <v>1812</v>
      </c>
      <c r="E2400" t="s">
        <v>90</v>
      </c>
      <c r="F2400" t="str">
        <f>VLOOKUP(E2400&amp;"*",state_latlong_lookup!$A$1:$D$56,2,FALSE)</f>
        <v>CA</v>
      </c>
      <c r="G2400" t="str">
        <f>VLOOKUP(E2400&amp;"*",state_latlong_lookup!$A$1:$D$56,1,FALSE)</f>
        <v>CALIFORNIA</v>
      </c>
      <c r="H2400" t="str">
        <f t="shared" si="75"/>
        <v>106_CA_25</v>
      </c>
      <c r="I2400">
        <f>IF(B2400=2012,IF(D2400="00",K2400,VLOOKUP(H2400,district_latlong_lookup!$A$1:$F$439,5,FALSE)),0)</f>
        <v>0</v>
      </c>
      <c r="J2400">
        <f>IF(B2400=2012,IF(D2400="00",L2400,VLOOKUP(H2400,district_latlong_lookup!$A$1:$F$439,6,FALSE)),0)</f>
        <v>0</v>
      </c>
      <c r="K2400">
        <f>VLOOKUP(E2400&amp;"*",state_latlong_lookup!$A$1:$D$56,3,FALSE)</f>
        <v>36.17</v>
      </c>
      <c r="L2400">
        <f>VLOOKUP(E2400&amp;"*",state_latlong_lookup!$A$1:$D$56,4,FALSE)</f>
        <v>-119.7462</v>
      </c>
      <c r="M2400">
        <v>200</v>
      </c>
      <c r="N2400" t="str">
        <f t="shared" si="74"/>
        <v>Republican</v>
      </c>
      <c r="O2400" t="s">
        <v>440</v>
      </c>
      <c r="P2400">
        <v>0.54100000000000004</v>
      </c>
      <c r="Q2400">
        <v>2257000</v>
      </c>
      <c r="R2400" t="s">
        <v>1456</v>
      </c>
    </row>
    <row r="2401" spans="1:18">
      <c r="A2401">
        <v>106</v>
      </c>
      <c r="B2401">
        <f>VLOOKUP(A2401,year_congress_lookup!$A$1:$B$10,2)</f>
        <v>2000</v>
      </c>
      <c r="C2401">
        <v>15005</v>
      </c>
      <c r="D2401" s="1" t="s">
        <v>1813</v>
      </c>
      <c r="E2401" t="s">
        <v>90</v>
      </c>
      <c r="F2401" t="str">
        <f>VLOOKUP(E2401&amp;"*",state_latlong_lookup!$A$1:$D$56,2,FALSE)</f>
        <v>CA</v>
      </c>
      <c r="G2401" t="str">
        <f>VLOOKUP(E2401&amp;"*",state_latlong_lookup!$A$1:$D$56,1,FALSE)</f>
        <v>CALIFORNIA</v>
      </c>
      <c r="H2401" t="str">
        <f t="shared" si="75"/>
        <v>106_CA_26</v>
      </c>
      <c r="I2401">
        <f>IF(B2401=2012,IF(D2401="00",K2401,VLOOKUP(H2401,district_latlong_lookup!$A$1:$F$439,5,FALSE)),0)</f>
        <v>0</v>
      </c>
      <c r="J2401">
        <f>IF(B2401=2012,IF(D2401="00",L2401,VLOOKUP(H2401,district_latlong_lookup!$A$1:$F$439,6,FALSE)),0)</f>
        <v>0</v>
      </c>
      <c r="K2401">
        <f>VLOOKUP(E2401&amp;"*",state_latlong_lookup!$A$1:$D$56,3,FALSE)</f>
        <v>36.17</v>
      </c>
      <c r="L2401">
        <f>VLOOKUP(E2401&amp;"*",state_latlong_lookup!$A$1:$D$56,4,FALSE)</f>
        <v>-119.7462</v>
      </c>
      <c r="M2401">
        <v>100</v>
      </c>
      <c r="N2401" t="str">
        <f t="shared" si="74"/>
        <v>Democrat</v>
      </c>
      <c r="O2401" t="s">
        <v>441</v>
      </c>
      <c r="P2401">
        <v>-0.38800000000000001</v>
      </c>
      <c r="Q2401">
        <v>7272000</v>
      </c>
      <c r="R2401" t="s">
        <v>1457</v>
      </c>
    </row>
    <row r="2402" spans="1:18">
      <c r="A2402">
        <v>106</v>
      </c>
      <c r="B2402">
        <f>VLOOKUP(A2402,year_congress_lookup!$A$1:$B$10,2)</f>
        <v>2000</v>
      </c>
      <c r="C2402">
        <v>29708</v>
      </c>
      <c r="D2402" s="1" t="s">
        <v>1814</v>
      </c>
      <c r="E2402" t="s">
        <v>90</v>
      </c>
      <c r="F2402" t="str">
        <f>VLOOKUP(E2402&amp;"*",state_latlong_lookup!$A$1:$D$56,2,FALSE)</f>
        <v>CA</v>
      </c>
      <c r="G2402" t="str">
        <f>VLOOKUP(E2402&amp;"*",state_latlong_lookup!$A$1:$D$56,1,FALSE)</f>
        <v>CALIFORNIA</v>
      </c>
      <c r="H2402" t="str">
        <f t="shared" si="75"/>
        <v>106_CA_27</v>
      </c>
      <c r="I2402">
        <f>IF(B2402=2012,IF(D2402="00",K2402,VLOOKUP(H2402,district_latlong_lookup!$A$1:$F$439,5,FALSE)),0)</f>
        <v>0</v>
      </c>
      <c r="J2402">
        <f>IF(B2402=2012,IF(D2402="00",L2402,VLOOKUP(H2402,district_latlong_lookup!$A$1:$F$439,6,FALSE)),0)</f>
        <v>0</v>
      </c>
      <c r="K2402">
        <f>VLOOKUP(E2402&amp;"*",state_latlong_lookup!$A$1:$D$56,3,FALSE)</f>
        <v>36.17</v>
      </c>
      <c r="L2402">
        <f>VLOOKUP(E2402&amp;"*",state_latlong_lookup!$A$1:$D$56,4,FALSE)</f>
        <v>-119.7462</v>
      </c>
      <c r="M2402">
        <v>200</v>
      </c>
      <c r="N2402" t="str">
        <f t="shared" si="74"/>
        <v>Republican</v>
      </c>
      <c r="O2402" t="s">
        <v>835</v>
      </c>
      <c r="P2402">
        <v>0.61399999999999999</v>
      </c>
      <c r="Q2402">
        <v>730000</v>
      </c>
      <c r="R2402" t="s">
        <v>1458</v>
      </c>
    </row>
    <row r="2403" spans="1:18">
      <c r="A2403">
        <v>106</v>
      </c>
      <c r="B2403">
        <f>VLOOKUP(A2403,year_congress_lookup!$A$1:$B$10,2)</f>
        <v>2000</v>
      </c>
      <c r="C2403">
        <v>14813</v>
      </c>
      <c r="D2403" s="1" t="s">
        <v>1815</v>
      </c>
      <c r="E2403" t="s">
        <v>90</v>
      </c>
      <c r="F2403" t="str">
        <f>VLOOKUP(E2403&amp;"*",state_latlong_lookup!$A$1:$D$56,2,FALSE)</f>
        <v>CA</v>
      </c>
      <c r="G2403" t="str">
        <f>VLOOKUP(E2403&amp;"*",state_latlong_lookup!$A$1:$D$56,1,FALSE)</f>
        <v>CALIFORNIA</v>
      </c>
      <c r="H2403" t="str">
        <f t="shared" si="75"/>
        <v>106_CA_28</v>
      </c>
      <c r="I2403">
        <f>IF(B2403=2012,IF(D2403="00",K2403,VLOOKUP(H2403,district_latlong_lookup!$A$1:$F$439,5,FALSE)),0)</f>
        <v>0</v>
      </c>
      <c r="J2403">
        <f>IF(B2403=2012,IF(D2403="00",L2403,VLOOKUP(H2403,district_latlong_lookup!$A$1:$F$439,6,FALSE)),0)</f>
        <v>0</v>
      </c>
      <c r="K2403">
        <f>VLOOKUP(E2403&amp;"*",state_latlong_lookup!$A$1:$D$56,3,FALSE)</f>
        <v>36.17</v>
      </c>
      <c r="L2403">
        <f>VLOOKUP(E2403&amp;"*",state_latlong_lookup!$A$1:$D$56,4,FALSE)</f>
        <v>-119.7462</v>
      </c>
      <c r="M2403">
        <v>200</v>
      </c>
      <c r="N2403" t="str">
        <f t="shared" si="74"/>
        <v>Republican</v>
      </c>
      <c r="O2403" t="s">
        <v>443</v>
      </c>
      <c r="P2403">
        <v>0.57899999999999996</v>
      </c>
      <c r="Q2403">
        <v>2703000</v>
      </c>
      <c r="R2403" t="s">
        <v>1459</v>
      </c>
    </row>
    <row r="2404" spans="1:18">
      <c r="A2404">
        <v>106</v>
      </c>
      <c r="B2404">
        <f>VLOOKUP(A2404,year_congress_lookup!$A$1:$B$10,2)</f>
        <v>2000</v>
      </c>
      <c r="C2404">
        <v>14280</v>
      </c>
      <c r="D2404" s="1" t="s">
        <v>1816</v>
      </c>
      <c r="E2404" t="s">
        <v>90</v>
      </c>
      <c r="F2404" t="str">
        <f>VLOOKUP(E2404&amp;"*",state_latlong_lookup!$A$1:$D$56,2,FALSE)</f>
        <v>CA</v>
      </c>
      <c r="G2404" t="str">
        <f>VLOOKUP(E2404&amp;"*",state_latlong_lookup!$A$1:$D$56,1,FALSE)</f>
        <v>CALIFORNIA</v>
      </c>
      <c r="H2404" t="str">
        <f t="shared" si="75"/>
        <v>106_CA_29</v>
      </c>
      <c r="I2404">
        <f>IF(B2404=2012,IF(D2404="00",K2404,VLOOKUP(H2404,district_latlong_lookup!$A$1:$F$439,5,FALSE)),0)</f>
        <v>0</v>
      </c>
      <c r="J2404">
        <f>IF(B2404=2012,IF(D2404="00",L2404,VLOOKUP(H2404,district_latlong_lookup!$A$1:$F$439,6,FALSE)),0)</f>
        <v>0</v>
      </c>
      <c r="K2404">
        <f>VLOOKUP(E2404&amp;"*",state_latlong_lookup!$A$1:$D$56,3,FALSE)</f>
        <v>36.17</v>
      </c>
      <c r="L2404">
        <f>VLOOKUP(E2404&amp;"*",state_latlong_lookup!$A$1:$D$56,4,FALSE)</f>
        <v>-119.7462</v>
      </c>
      <c r="M2404">
        <v>100</v>
      </c>
      <c r="N2404" t="str">
        <f t="shared" si="74"/>
        <v>Democrat</v>
      </c>
      <c r="O2404" t="s">
        <v>444</v>
      </c>
      <c r="P2404">
        <v>-0.47199999999999998</v>
      </c>
      <c r="Q2404">
        <v>715000</v>
      </c>
      <c r="R2404" t="s">
        <v>1460</v>
      </c>
    </row>
    <row r="2405" spans="1:18">
      <c r="A2405">
        <v>106</v>
      </c>
      <c r="B2405">
        <f>VLOOKUP(A2405,year_congress_lookup!$A$1:$B$10,2)</f>
        <v>2000</v>
      </c>
      <c r="C2405">
        <v>29316</v>
      </c>
      <c r="D2405" s="1" t="s">
        <v>1817</v>
      </c>
      <c r="E2405" t="s">
        <v>90</v>
      </c>
      <c r="F2405" t="str">
        <f>VLOOKUP(E2405&amp;"*",state_latlong_lookup!$A$1:$D$56,2,FALSE)</f>
        <v>CA</v>
      </c>
      <c r="G2405" t="str">
        <f>VLOOKUP(E2405&amp;"*",state_latlong_lookup!$A$1:$D$56,1,FALSE)</f>
        <v>CALIFORNIA</v>
      </c>
      <c r="H2405" t="str">
        <f t="shared" si="75"/>
        <v>106_CA_30</v>
      </c>
      <c r="I2405">
        <f>IF(B2405=2012,IF(D2405="00",K2405,VLOOKUP(H2405,district_latlong_lookup!$A$1:$F$439,5,FALSE)),0)</f>
        <v>0</v>
      </c>
      <c r="J2405">
        <f>IF(B2405=2012,IF(D2405="00",L2405,VLOOKUP(H2405,district_latlong_lookup!$A$1:$F$439,6,FALSE)),0)</f>
        <v>0</v>
      </c>
      <c r="K2405">
        <f>VLOOKUP(E2405&amp;"*",state_latlong_lookup!$A$1:$D$56,3,FALSE)</f>
        <v>36.17</v>
      </c>
      <c r="L2405">
        <f>VLOOKUP(E2405&amp;"*",state_latlong_lookup!$A$1:$D$56,4,FALSE)</f>
        <v>-119.7462</v>
      </c>
      <c r="M2405">
        <v>100</v>
      </c>
      <c r="N2405" t="str">
        <f t="shared" si="74"/>
        <v>Democrat</v>
      </c>
      <c r="O2405" t="s">
        <v>445</v>
      </c>
      <c r="P2405">
        <v>-0.52800000000000002</v>
      </c>
      <c r="Q2405">
        <v>1103000</v>
      </c>
    </row>
    <row r="2406" spans="1:18">
      <c r="A2406">
        <v>106</v>
      </c>
      <c r="B2406">
        <f>VLOOKUP(A2406,year_congress_lookup!$A$1:$B$10,2)</f>
        <v>2000</v>
      </c>
      <c r="C2406">
        <v>14879</v>
      </c>
      <c r="D2406" s="1" t="s">
        <v>1818</v>
      </c>
      <c r="E2406" t="s">
        <v>90</v>
      </c>
      <c r="F2406" t="str">
        <f>VLOOKUP(E2406&amp;"*",state_latlong_lookup!$A$1:$D$56,2,FALSE)</f>
        <v>CA</v>
      </c>
      <c r="G2406" t="str">
        <f>VLOOKUP(E2406&amp;"*",state_latlong_lookup!$A$1:$D$56,1,FALSE)</f>
        <v>CALIFORNIA</v>
      </c>
      <c r="H2406" t="str">
        <f t="shared" si="75"/>
        <v>106_CA_31</v>
      </c>
      <c r="I2406">
        <f>IF(B2406=2012,IF(D2406="00",K2406,VLOOKUP(H2406,district_latlong_lookup!$A$1:$F$439,5,FALSE)),0)</f>
        <v>0</v>
      </c>
      <c r="J2406">
        <f>IF(B2406=2012,IF(D2406="00",L2406,VLOOKUP(H2406,district_latlong_lookup!$A$1:$F$439,6,FALSE)),0)</f>
        <v>0</v>
      </c>
      <c r="K2406">
        <f>VLOOKUP(E2406&amp;"*",state_latlong_lookup!$A$1:$D$56,3,FALSE)</f>
        <v>36.17</v>
      </c>
      <c r="L2406">
        <f>VLOOKUP(E2406&amp;"*",state_latlong_lookup!$A$1:$D$56,4,FALSE)</f>
        <v>-119.7462</v>
      </c>
      <c r="M2406">
        <v>100</v>
      </c>
      <c r="N2406" t="str">
        <f t="shared" si="74"/>
        <v>Democrat</v>
      </c>
      <c r="O2406" t="s">
        <v>358</v>
      </c>
      <c r="P2406">
        <v>-0.26600000000000001</v>
      </c>
      <c r="Q2406">
        <v>4870000</v>
      </c>
      <c r="R2406" t="s">
        <v>1461</v>
      </c>
    </row>
    <row r="2407" spans="1:18">
      <c r="A2407">
        <v>106</v>
      </c>
      <c r="B2407">
        <f>VLOOKUP(A2407,year_congress_lookup!$A$1:$B$10,2)</f>
        <v>2000</v>
      </c>
      <c r="C2407">
        <v>94879</v>
      </c>
      <c r="D2407" s="1" t="s">
        <v>1818</v>
      </c>
      <c r="E2407" t="s">
        <v>90</v>
      </c>
      <c r="F2407" t="str">
        <f>VLOOKUP(E2407&amp;"*",state_latlong_lookup!$A$1:$D$56,2,FALSE)</f>
        <v>CA</v>
      </c>
      <c r="G2407" t="str">
        <f>VLOOKUP(E2407&amp;"*",state_latlong_lookup!$A$1:$D$56,1,FALSE)</f>
        <v>CALIFORNIA</v>
      </c>
      <c r="H2407" t="str">
        <f t="shared" si="75"/>
        <v>106_CA_31</v>
      </c>
      <c r="I2407">
        <f>IF(B2407=2012,IF(D2407="00",K2407,VLOOKUP(H2407,district_latlong_lookup!$A$1:$F$439,5,FALSE)),0)</f>
        <v>0</v>
      </c>
      <c r="J2407">
        <f>IF(B2407=2012,IF(D2407="00",L2407,VLOOKUP(H2407,district_latlong_lookup!$A$1:$F$439,6,FALSE)),0)</f>
        <v>0</v>
      </c>
      <c r="K2407">
        <f>VLOOKUP(E2407&amp;"*",state_latlong_lookup!$A$1:$D$56,3,FALSE)</f>
        <v>36.17</v>
      </c>
      <c r="L2407">
        <f>VLOOKUP(E2407&amp;"*",state_latlong_lookup!$A$1:$D$56,4,FALSE)</f>
        <v>-119.7462</v>
      </c>
      <c r="M2407">
        <v>200</v>
      </c>
      <c r="N2407" t="str">
        <f t="shared" si="74"/>
        <v>Republican</v>
      </c>
      <c r="O2407" t="s">
        <v>358</v>
      </c>
      <c r="P2407">
        <v>0.47099999999999997</v>
      </c>
      <c r="Q2407">
        <v>1483000</v>
      </c>
    </row>
    <row r="2408" spans="1:18">
      <c r="A2408">
        <v>106</v>
      </c>
      <c r="B2408">
        <f>VLOOKUP(A2408,year_congress_lookup!$A$1:$B$10,2)</f>
        <v>2000</v>
      </c>
      <c r="C2408">
        <v>14620</v>
      </c>
      <c r="D2408" s="1" t="s">
        <v>1819</v>
      </c>
      <c r="E2408" t="s">
        <v>90</v>
      </c>
      <c r="F2408" t="str">
        <f>VLOOKUP(E2408&amp;"*",state_latlong_lookup!$A$1:$D$56,2,FALSE)</f>
        <v>CA</v>
      </c>
      <c r="G2408" t="str">
        <f>VLOOKUP(E2408&amp;"*",state_latlong_lookup!$A$1:$D$56,1,FALSE)</f>
        <v>CALIFORNIA</v>
      </c>
      <c r="H2408" t="str">
        <f t="shared" si="75"/>
        <v>106_CA_32</v>
      </c>
      <c r="I2408">
        <f>IF(B2408=2012,IF(D2408="00",K2408,VLOOKUP(H2408,district_latlong_lookup!$A$1:$F$439,5,FALSE)),0)</f>
        <v>0</v>
      </c>
      <c r="J2408">
        <f>IF(B2408=2012,IF(D2408="00",L2408,VLOOKUP(H2408,district_latlong_lookup!$A$1:$F$439,6,FALSE)),0)</f>
        <v>0</v>
      </c>
      <c r="K2408">
        <f>VLOOKUP(E2408&amp;"*",state_latlong_lookup!$A$1:$D$56,3,FALSE)</f>
        <v>36.17</v>
      </c>
      <c r="L2408">
        <f>VLOOKUP(E2408&amp;"*",state_latlong_lookup!$A$1:$D$56,4,FALSE)</f>
        <v>-119.7462</v>
      </c>
      <c r="M2408">
        <v>100</v>
      </c>
      <c r="N2408" t="str">
        <f t="shared" si="74"/>
        <v>Democrat</v>
      </c>
      <c r="O2408" t="s">
        <v>446</v>
      </c>
      <c r="P2408">
        <v>-0.39200000000000002</v>
      </c>
      <c r="Q2408">
        <v>1624000</v>
      </c>
      <c r="R2408" t="s">
        <v>1462</v>
      </c>
    </row>
    <row r="2409" spans="1:18">
      <c r="A2409">
        <v>106</v>
      </c>
      <c r="B2409">
        <f>VLOOKUP(A2409,year_congress_lookup!$A$1:$B$10,2)</f>
        <v>2000</v>
      </c>
      <c r="C2409">
        <v>29317</v>
      </c>
      <c r="D2409" s="1" t="s">
        <v>1820</v>
      </c>
      <c r="E2409" t="s">
        <v>90</v>
      </c>
      <c r="F2409" t="str">
        <f>VLOOKUP(E2409&amp;"*",state_latlong_lookup!$A$1:$D$56,2,FALSE)</f>
        <v>CA</v>
      </c>
      <c r="G2409" t="str">
        <f>VLOOKUP(E2409&amp;"*",state_latlong_lookup!$A$1:$D$56,1,FALSE)</f>
        <v>CALIFORNIA</v>
      </c>
      <c r="H2409" t="str">
        <f t="shared" si="75"/>
        <v>106_CA_33</v>
      </c>
      <c r="I2409">
        <f>IF(B2409=2012,IF(D2409="00",K2409,VLOOKUP(H2409,district_latlong_lookup!$A$1:$F$439,5,FALSE)),0)</f>
        <v>0</v>
      </c>
      <c r="J2409">
        <f>IF(B2409=2012,IF(D2409="00",L2409,VLOOKUP(H2409,district_latlong_lookup!$A$1:$F$439,6,FALSE)),0)</f>
        <v>0</v>
      </c>
      <c r="K2409">
        <f>VLOOKUP(E2409&amp;"*",state_latlong_lookup!$A$1:$D$56,3,FALSE)</f>
        <v>36.17</v>
      </c>
      <c r="L2409">
        <f>VLOOKUP(E2409&amp;"*",state_latlong_lookup!$A$1:$D$56,4,FALSE)</f>
        <v>-119.7462</v>
      </c>
      <c r="M2409">
        <v>100</v>
      </c>
      <c r="N2409" t="str">
        <f t="shared" si="74"/>
        <v>Democrat</v>
      </c>
      <c r="O2409" t="s">
        <v>447</v>
      </c>
      <c r="P2409">
        <v>-0.48699999999999999</v>
      </c>
      <c r="Q2409">
        <v>2166000</v>
      </c>
      <c r="R2409" t="s">
        <v>1463</v>
      </c>
    </row>
    <row r="2410" spans="1:18">
      <c r="A2410">
        <v>106</v>
      </c>
      <c r="B2410">
        <f>VLOOKUP(A2410,year_congress_lookup!$A$1:$B$10,2)</f>
        <v>2000</v>
      </c>
      <c r="C2410">
        <v>29903</v>
      </c>
      <c r="D2410" s="1" t="s">
        <v>1821</v>
      </c>
      <c r="E2410" t="s">
        <v>90</v>
      </c>
      <c r="F2410" t="str">
        <f>VLOOKUP(E2410&amp;"*",state_latlong_lookup!$A$1:$D$56,2,FALSE)</f>
        <v>CA</v>
      </c>
      <c r="G2410" t="str">
        <f>VLOOKUP(E2410&amp;"*",state_latlong_lookup!$A$1:$D$56,1,FALSE)</f>
        <v>CALIFORNIA</v>
      </c>
      <c r="H2410" t="str">
        <f t="shared" si="75"/>
        <v>106_CA_34</v>
      </c>
      <c r="I2410">
        <f>IF(B2410=2012,IF(D2410="00",K2410,VLOOKUP(H2410,district_latlong_lookup!$A$1:$F$439,5,FALSE)),0)</f>
        <v>0</v>
      </c>
      <c r="J2410">
        <f>IF(B2410=2012,IF(D2410="00",L2410,VLOOKUP(H2410,district_latlong_lookup!$A$1:$F$439,6,FALSE)),0)</f>
        <v>0</v>
      </c>
      <c r="K2410">
        <f>VLOOKUP(E2410&amp;"*",state_latlong_lookup!$A$1:$D$56,3,FALSE)</f>
        <v>36.17</v>
      </c>
      <c r="L2410">
        <f>VLOOKUP(E2410&amp;"*",state_latlong_lookup!$A$1:$D$56,4,FALSE)</f>
        <v>-119.7462</v>
      </c>
      <c r="M2410">
        <v>100</v>
      </c>
      <c r="N2410" t="str">
        <f t="shared" si="74"/>
        <v>Democrat</v>
      </c>
      <c r="O2410" t="s">
        <v>883</v>
      </c>
      <c r="P2410">
        <v>-0.36699999999999999</v>
      </c>
      <c r="Q2410">
        <v>924000</v>
      </c>
      <c r="R2410" t="s">
        <v>1464</v>
      </c>
    </row>
    <row r="2411" spans="1:18">
      <c r="A2411">
        <v>106</v>
      </c>
      <c r="B2411">
        <f>VLOOKUP(A2411,year_congress_lookup!$A$1:$B$10,2)</f>
        <v>2000</v>
      </c>
      <c r="C2411">
        <v>29106</v>
      </c>
      <c r="D2411" s="1" t="s">
        <v>1822</v>
      </c>
      <c r="E2411" t="s">
        <v>90</v>
      </c>
      <c r="F2411" t="str">
        <f>VLOOKUP(E2411&amp;"*",state_latlong_lookup!$A$1:$D$56,2,FALSE)</f>
        <v>CA</v>
      </c>
      <c r="G2411" t="str">
        <f>VLOOKUP(E2411&amp;"*",state_latlong_lookup!$A$1:$D$56,1,FALSE)</f>
        <v>CALIFORNIA</v>
      </c>
      <c r="H2411" t="str">
        <f t="shared" si="75"/>
        <v>106_CA_35</v>
      </c>
      <c r="I2411">
        <f>IF(B2411=2012,IF(D2411="00",K2411,VLOOKUP(H2411,district_latlong_lookup!$A$1:$F$439,5,FALSE)),0)</f>
        <v>0</v>
      </c>
      <c r="J2411">
        <f>IF(B2411=2012,IF(D2411="00",L2411,VLOOKUP(H2411,district_latlong_lookup!$A$1:$F$439,6,FALSE)),0)</f>
        <v>0</v>
      </c>
      <c r="K2411">
        <f>VLOOKUP(E2411&amp;"*",state_latlong_lookup!$A$1:$D$56,3,FALSE)</f>
        <v>36.17</v>
      </c>
      <c r="L2411">
        <f>VLOOKUP(E2411&amp;"*",state_latlong_lookup!$A$1:$D$56,4,FALSE)</f>
        <v>-119.7462</v>
      </c>
      <c r="M2411">
        <v>100</v>
      </c>
      <c r="N2411" t="str">
        <f t="shared" si="74"/>
        <v>Democrat</v>
      </c>
      <c r="O2411" t="s">
        <v>449</v>
      </c>
      <c r="P2411">
        <v>-0.66500000000000004</v>
      </c>
      <c r="Q2411">
        <v>859000</v>
      </c>
    </row>
    <row r="2412" spans="1:18">
      <c r="A2412">
        <v>106</v>
      </c>
      <c r="B2412">
        <f>VLOOKUP(A2412,year_congress_lookup!$A$1:$B$10,2)</f>
        <v>2000</v>
      </c>
      <c r="C2412">
        <v>29904</v>
      </c>
      <c r="D2412" s="1" t="s">
        <v>1823</v>
      </c>
      <c r="E2412" t="s">
        <v>90</v>
      </c>
      <c r="F2412" t="str">
        <f>VLOOKUP(E2412&amp;"*",state_latlong_lookup!$A$1:$D$56,2,FALSE)</f>
        <v>CA</v>
      </c>
      <c r="G2412" t="str">
        <f>VLOOKUP(E2412&amp;"*",state_latlong_lookup!$A$1:$D$56,1,FALSE)</f>
        <v>CALIFORNIA</v>
      </c>
      <c r="H2412" t="str">
        <f t="shared" si="75"/>
        <v>106_CA_36</v>
      </c>
      <c r="I2412">
        <f>IF(B2412=2012,IF(D2412="00",K2412,VLOOKUP(H2412,district_latlong_lookup!$A$1:$F$439,5,FALSE)),0)</f>
        <v>0</v>
      </c>
      <c r="J2412">
        <f>IF(B2412=2012,IF(D2412="00",L2412,VLOOKUP(H2412,district_latlong_lookup!$A$1:$F$439,6,FALSE)),0)</f>
        <v>0</v>
      </c>
      <c r="K2412">
        <f>VLOOKUP(E2412&amp;"*",state_latlong_lookup!$A$1:$D$56,3,FALSE)</f>
        <v>36.17</v>
      </c>
      <c r="L2412">
        <f>VLOOKUP(E2412&amp;"*",state_latlong_lookup!$A$1:$D$56,4,FALSE)</f>
        <v>-119.7462</v>
      </c>
      <c r="M2412">
        <v>200</v>
      </c>
      <c r="N2412" t="str">
        <f t="shared" si="74"/>
        <v>Republican</v>
      </c>
      <c r="O2412" t="s">
        <v>884</v>
      </c>
      <c r="P2412">
        <v>0.32800000000000001</v>
      </c>
      <c r="Q2412">
        <v>1563000</v>
      </c>
      <c r="R2412" t="s">
        <v>1465</v>
      </c>
    </row>
    <row r="2413" spans="1:18">
      <c r="A2413">
        <v>106</v>
      </c>
      <c r="B2413">
        <f>VLOOKUP(A2413,year_congress_lookup!$A$1:$B$10,2)</f>
        <v>2000</v>
      </c>
      <c r="C2413">
        <v>29586</v>
      </c>
      <c r="D2413" s="1" t="s">
        <v>1824</v>
      </c>
      <c r="E2413" t="s">
        <v>90</v>
      </c>
      <c r="F2413" t="str">
        <f>VLOOKUP(E2413&amp;"*",state_latlong_lookup!$A$1:$D$56,2,FALSE)</f>
        <v>CA</v>
      </c>
      <c r="G2413" t="str">
        <f>VLOOKUP(E2413&amp;"*",state_latlong_lookup!$A$1:$D$56,1,FALSE)</f>
        <v>CALIFORNIA</v>
      </c>
      <c r="H2413" t="str">
        <f t="shared" si="75"/>
        <v>106_CA_37</v>
      </c>
      <c r="I2413">
        <f>IF(B2413=2012,IF(D2413="00",K2413,VLOOKUP(H2413,district_latlong_lookup!$A$1:$F$439,5,FALSE)),0)</f>
        <v>0</v>
      </c>
      <c r="J2413">
        <f>IF(B2413=2012,IF(D2413="00",L2413,VLOOKUP(H2413,district_latlong_lookup!$A$1:$F$439,6,FALSE)),0)</f>
        <v>0</v>
      </c>
      <c r="K2413">
        <f>VLOOKUP(E2413&amp;"*",state_latlong_lookup!$A$1:$D$56,3,FALSE)</f>
        <v>36.17</v>
      </c>
      <c r="L2413">
        <f>VLOOKUP(E2413&amp;"*",state_latlong_lookup!$A$1:$D$56,4,FALSE)</f>
        <v>-119.7462</v>
      </c>
      <c r="M2413">
        <v>100</v>
      </c>
      <c r="N2413" t="str">
        <f t="shared" si="74"/>
        <v>Democrat</v>
      </c>
      <c r="O2413" t="s">
        <v>774</v>
      </c>
      <c r="P2413">
        <v>-0.45100000000000001</v>
      </c>
      <c r="Q2413">
        <v>1566000</v>
      </c>
      <c r="R2413" t="s">
        <v>1466</v>
      </c>
    </row>
    <row r="2414" spans="1:18">
      <c r="A2414">
        <v>106</v>
      </c>
      <c r="B2414">
        <f>VLOOKUP(A2414,year_congress_lookup!$A$1:$B$10,2)</f>
        <v>2000</v>
      </c>
      <c r="C2414">
        <v>29320</v>
      </c>
      <c r="D2414" s="1" t="s">
        <v>1825</v>
      </c>
      <c r="E2414" t="s">
        <v>90</v>
      </c>
      <c r="F2414" t="str">
        <f>VLOOKUP(E2414&amp;"*",state_latlong_lookup!$A$1:$D$56,2,FALSE)</f>
        <v>CA</v>
      </c>
      <c r="G2414" t="str">
        <f>VLOOKUP(E2414&amp;"*",state_latlong_lookup!$A$1:$D$56,1,FALSE)</f>
        <v>CALIFORNIA</v>
      </c>
      <c r="H2414" t="str">
        <f t="shared" si="75"/>
        <v>106_CA_38</v>
      </c>
      <c r="I2414">
        <f>IF(B2414=2012,IF(D2414="00",K2414,VLOOKUP(H2414,district_latlong_lookup!$A$1:$F$439,5,FALSE)),0)</f>
        <v>0</v>
      </c>
      <c r="J2414">
        <f>IF(B2414=2012,IF(D2414="00",L2414,VLOOKUP(H2414,district_latlong_lookup!$A$1:$F$439,6,FALSE)),0)</f>
        <v>0</v>
      </c>
      <c r="K2414">
        <f>VLOOKUP(E2414&amp;"*",state_latlong_lookup!$A$1:$D$56,3,FALSE)</f>
        <v>36.17</v>
      </c>
      <c r="L2414">
        <f>VLOOKUP(E2414&amp;"*",state_latlong_lookup!$A$1:$D$56,4,FALSE)</f>
        <v>-119.7462</v>
      </c>
      <c r="M2414">
        <v>200</v>
      </c>
      <c r="N2414" t="str">
        <f t="shared" si="74"/>
        <v>Republican</v>
      </c>
      <c r="O2414" t="s">
        <v>452</v>
      </c>
      <c r="P2414">
        <v>0.252</v>
      </c>
      <c r="Q2414">
        <v>826000</v>
      </c>
      <c r="R2414" t="s">
        <v>1467</v>
      </c>
    </row>
    <row r="2415" spans="1:18">
      <c r="A2415">
        <v>106</v>
      </c>
      <c r="B2415">
        <f>VLOOKUP(A2415,year_congress_lookup!$A$1:$B$10,2)</f>
        <v>2000</v>
      </c>
      <c r="C2415">
        <v>29321</v>
      </c>
      <c r="D2415" s="1" t="s">
        <v>1826</v>
      </c>
      <c r="E2415" t="s">
        <v>90</v>
      </c>
      <c r="F2415" t="str">
        <f>VLOOKUP(E2415&amp;"*",state_latlong_lookup!$A$1:$D$56,2,FALSE)</f>
        <v>CA</v>
      </c>
      <c r="G2415" t="str">
        <f>VLOOKUP(E2415&amp;"*",state_latlong_lookup!$A$1:$D$56,1,FALSE)</f>
        <v>CALIFORNIA</v>
      </c>
      <c r="H2415" t="str">
        <f t="shared" si="75"/>
        <v>106_CA_39</v>
      </c>
      <c r="I2415">
        <f>IF(B2415=2012,IF(D2415="00",K2415,VLOOKUP(H2415,district_latlong_lookup!$A$1:$F$439,5,FALSE)),0)</f>
        <v>0</v>
      </c>
      <c r="J2415">
        <f>IF(B2415=2012,IF(D2415="00",L2415,VLOOKUP(H2415,district_latlong_lookup!$A$1:$F$439,6,FALSE)),0)</f>
        <v>0</v>
      </c>
      <c r="K2415">
        <f>VLOOKUP(E2415&amp;"*",state_latlong_lookup!$A$1:$D$56,3,FALSE)</f>
        <v>36.17</v>
      </c>
      <c r="L2415">
        <f>VLOOKUP(E2415&amp;"*",state_latlong_lookup!$A$1:$D$56,4,FALSE)</f>
        <v>-119.7462</v>
      </c>
      <c r="M2415">
        <v>200</v>
      </c>
      <c r="N2415" t="str">
        <f t="shared" si="74"/>
        <v>Republican</v>
      </c>
      <c r="O2415" t="s">
        <v>453</v>
      </c>
      <c r="P2415">
        <v>0.88500000000000001</v>
      </c>
      <c r="Q2415">
        <v>0</v>
      </c>
      <c r="R2415" t="s">
        <v>1468</v>
      </c>
    </row>
    <row r="2416" spans="1:18">
      <c r="A2416">
        <v>106</v>
      </c>
      <c r="B2416">
        <f>VLOOKUP(A2416,year_congress_lookup!$A$1:$B$10,2)</f>
        <v>2000</v>
      </c>
      <c r="C2416">
        <v>14644</v>
      </c>
      <c r="D2416" s="1" t="s">
        <v>1827</v>
      </c>
      <c r="E2416" t="s">
        <v>90</v>
      </c>
      <c r="F2416" t="str">
        <f>VLOOKUP(E2416&amp;"*",state_latlong_lookup!$A$1:$D$56,2,FALSE)</f>
        <v>CA</v>
      </c>
      <c r="G2416" t="str">
        <f>VLOOKUP(E2416&amp;"*",state_latlong_lookup!$A$1:$D$56,1,FALSE)</f>
        <v>CALIFORNIA</v>
      </c>
      <c r="H2416" t="str">
        <f t="shared" si="75"/>
        <v>106_CA_40</v>
      </c>
      <c r="I2416">
        <f>IF(B2416=2012,IF(D2416="00",K2416,VLOOKUP(H2416,district_latlong_lookup!$A$1:$F$439,5,FALSE)),0)</f>
        <v>0</v>
      </c>
      <c r="J2416">
        <f>IF(B2416=2012,IF(D2416="00",L2416,VLOOKUP(H2416,district_latlong_lookup!$A$1:$F$439,6,FALSE)),0)</f>
        <v>0</v>
      </c>
      <c r="K2416">
        <f>VLOOKUP(E2416&amp;"*",state_latlong_lookup!$A$1:$D$56,3,FALSE)</f>
        <v>36.17</v>
      </c>
      <c r="L2416">
        <f>VLOOKUP(E2416&amp;"*",state_latlong_lookup!$A$1:$D$56,4,FALSE)</f>
        <v>-119.7462</v>
      </c>
      <c r="M2416">
        <v>200</v>
      </c>
      <c r="N2416" t="str">
        <f t="shared" si="74"/>
        <v>Republican</v>
      </c>
      <c r="O2416" t="s">
        <v>454</v>
      </c>
      <c r="P2416">
        <v>0.45500000000000002</v>
      </c>
      <c r="Q2416">
        <v>0</v>
      </c>
      <c r="R2416" t="s">
        <v>1469</v>
      </c>
    </row>
    <row r="2417" spans="1:18">
      <c r="A2417">
        <v>106</v>
      </c>
      <c r="B2417">
        <f>VLOOKUP(A2417,year_congress_lookup!$A$1:$B$10,2)</f>
        <v>2000</v>
      </c>
      <c r="C2417">
        <v>29905</v>
      </c>
      <c r="D2417" s="1" t="s">
        <v>1828</v>
      </c>
      <c r="E2417" t="s">
        <v>90</v>
      </c>
      <c r="F2417" t="str">
        <f>VLOOKUP(E2417&amp;"*",state_latlong_lookup!$A$1:$D$56,2,FALSE)</f>
        <v>CA</v>
      </c>
      <c r="G2417" t="str">
        <f>VLOOKUP(E2417&amp;"*",state_latlong_lookup!$A$1:$D$56,1,FALSE)</f>
        <v>CALIFORNIA</v>
      </c>
      <c r="H2417" t="str">
        <f t="shared" si="75"/>
        <v>106_CA_41</v>
      </c>
      <c r="I2417">
        <f>IF(B2417=2012,IF(D2417="00",K2417,VLOOKUP(H2417,district_latlong_lookup!$A$1:$F$439,5,FALSE)),0)</f>
        <v>0</v>
      </c>
      <c r="J2417">
        <f>IF(B2417=2012,IF(D2417="00",L2417,VLOOKUP(H2417,district_latlong_lookup!$A$1:$F$439,6,FALSE)),0)</f>
        <v>0</v>
      </c>
      <c r="K2417">
        <f>VLOOKUP(E2417&amp;"*",state_latlong_lookup!$A$1:$D$56,3,FALSE)</f>
        <v>36.17</v>
      </c>
      <c r="L2417">
        <f>VLOOKUP(E2417&amp;"*",state_latlong_lookup!$A$1:$D$56,4,FALSE)</f>
        <v>-119.7462</v>
      </c>
      <c r="M2417">
        <v>200</v>
      </c>
      <c r="N2417" t="str">
        <f t="shared" si="74"/>
        <v>Republican</v>
      </c>
      <c r="O2417" t="s">
        <v>885</v>
      </c>
      <c r="P2417">
        <v>0.66800000000000004</v>
      </c>
      <c r="Q2417">
        <v>1238000</v>
      </c>
      <c r="R2417" t="s">
        <v>1470</v>
      </c>
    </row>
    <row r="2418" spans="1:18">
      <c r="A2418">
        <v>106</v>
      </c>
      <c r="B2418">
        <f>VLOOKUP(A2418,year_congress_lookup!$A$1:$B$10,2)</f>
        <v>2000</v>
      </c>
      <c r="C2418">
        <v>10573</v>
      </c>
      <c r="D2418" s="1" t="s">
        <v>1829</v>
      </c>
      <c r="E2418" t="s">
        <v>90</v>
      </c>
      <c r="F2418" t="str">
        <f>VLOOKUP(E2418&amp;"*",state_latlong_lookup!$A$1:$D$56,2,FALSE)</f>
        <v>CA</v>
      </c>
      <c r="G2418" t="str">
        <f>VLOOKUP(E2418&amp;"*",state_latlong_lookup!$A$1:$D$56,1,FALSE)</f>
        <v>CALIFORNIA</v>
      </c>
      <c r="H2418" t="str">
        <f t="shared" si="75"/>
        <v>106_CA_42</v>
      </c>
      <c r="I2418">
        <f>IF(B2418=2012,IF(D2418="00",K2418,VLOOKUP(H2418,district_latlong_lookup!$A$1:$F$439,5,FALSE)),0)</f>
        <v>0</v>
      </c>
      <c r="J2418">
        <f>IF(B2418=2012,IF(D2418="00",L2418,VLOOKUP(H2418,district_latlong_lookup!$A$1:$F$439,6,FALSE)),0)</f>
        <v>0</v>
      </c>
      <c r="K2418">
        <f>VLOOKUP(E2418&amp;"*",state_latlong_lookup!$A$1:$D$56,3,FALSE)</f>
        <v>36.17</v>
      </c>
      <c r="L2418">
        <f>VLOOKUP(E2418&amp;"*",state_latlong_lookup!$A$1:$D$56,4,FALSE)</f>
        <v>-119.7462</v>
      </c>
      <c r="M2418">
        <v>100</v>
      </c>
      <c r="N2418" t="str">
        <f t="shared" si="74"/>
        <v>Democrat</v>
      </c>
      <c r="O2418" t="s">
        <v>456</v>
      </c>
      <c r="P2418">
        <v>-0.48199999999999998</v>
      </c>
      <c r="Q2418">
        <v>0</v>
      </c>
    </row>
    <row r="2419" spans="1:18">
      <c r="A2419">
        <v>106</v>
      </c>
      <c r="B2419">
        <f>VLOOKUP(A2419,year_congress_lookup!$A$1:$B$10,2)</f>
        <v>2000</v>
      </c>
      <c r="C2419">
        <v>29942</v>
      </c>
      <c r="D2419" s="1" t="s">
        <v>1829</v>
      </c>
      <c r="E2419" t="s">
        <v>90</v>
      </c>
      <c r="F2419" t="str">
        <f>VLOOKUP(E2419&amp;"*",state_latlong_lookup!$A$1:$D$56,2,FALSE)</f>
        <v>CA</v>
      </c>
      <c r="G2419" t="str">
        <f>VLOOKUP(E2419&amp;"*",state_latlong_lookup!$A$1:$D$56,1,FALSE)</f>
        <v>CALIFORNIA</v>
      </c>
      <c r="H2419" t="str">
        <f t="shared" si="75"/>
        <v>106_CA_42</v>
      </c>
      <c r="I2419">
        <f>IF(B2419=2012,IF(D2419="00",K2419,VLOOKUP(H2419,district_latlong_lookup!$A$1:$F$439,5,FALSE)),0)</f>
        <v>0</v>
      </c>
      <c r="J2419">
        <f>IF(B2419=2012,IF(D2419="00",L2419,VLOOKUP(H2419,district_latlong_lookup!$A$1:$F$439,6,FALSE)),0)</f>
        <v>0</v>
      </c>
      <c r="K2419">
        <f>VLOOKUP(E2419&amp;"*",state_latlong_lookup!$A$1:$D$56,3,FALSE)</f>
        <v>36.17</v>
      </c>
      <c r="L2419">
        <f>VLOOKUP(E2419&amp;"*",state_latlong_lookup!$A$1:$D$56,4,FALSE)</f>
        <v>-119.7462</v>
      </c>
      <c r="M2419">
        <v>100</v>
      </c>
      <c r="N2419" t="str">
        <f t="shared" si="74"/>
        <v>Democrat</v>
      </c>
      <c r="O2419" t="s">
        <v>886</v>
      </c>
      <c r="P2419">
        <v>-0.28899999999999998</v>
      </c>
      <c r="Q2419">
        <v>1837000</v>
      </c>
      <c r="R2419" t="s">
        <v>1471</v>
      </c>
    </row>
    <row r="2420" spans="1:18">
      <c r="A2420">
        <v>106</v>
      </c>
      <c r="B2420">
        <f>VLOOKUP(A2420,year_congress_lookup!$A$1:$B$10,2)</f>
        <v>2000</v>
      </c>
      <c r="C2420">
        <v>29323</v>
      </c>
      <c r="D2420" s="1" t="s">
        <v>1830</v>
      </c>
      <c r="E2420" t="s">
        <v>90</v>
      </c>
      <c r="F2420" t="str">
        <f>VLOOKUP(E2420&amp;"*",state_latlong_lookup!$A$1:$D$56,2,FALSE)</f>
        <v>CA</v>
      </c>
      <c r="G2420" t="str">
        <f>VLOOKUP(E2420&amp;"*",state_latlong_lookup!$A$1:$D$56,1,FALSE)</f>
        <v>CALIFORNIA</v>
      </c>
      <c r="H2420" t="str">
        <f t="shared" si="75"/>
        <v>106_CA_43</v>
      </c>
      <c r="I2420">
        <f>IF(B2420=2012,IF(D2420="00",K2420,VLOOKUP(H2420,district_latlong_lookup!$A$1:$F$439,5,FALSE)),0)</f>
        <v>0</v>
      </c>
      <c r="J2420">
        <f>IF(B2420=2012,IF(D2420="00",L2420,VLOOKUP(H2420,district_latlong_lookup!$A$1:$F$439,6,FALSE)),0)</f>
        <v>0</v>
      </c>
      <c r="K2420">
        <f>VLOOKUP(E2420&amp;"*",state_latlong_lookup!$A$1:$D$56,3,FALSE)</f>
        <v>36.17</v>
      </c>
      <c r="L2420">
        <f>VLOOKUP(E2420&amp;"*",state_latlong_lookup!$A$1:$D$56,4,FALSE)</f>
        <v>-119.7462</v>
      </c>
      <c r="M2420">
        <v>200</v>
      </c>
      <c r="N2420" t="str">
        <f t="shared" si="74"/>
        <v>Republican</v>
      </c>
      <c r="O2420" t="s">
        <v>457</v>
      </c>
      <c r="P2420">
        <v>0.45200000000000001</v>
      </c>
      <c r="Q2420">
        <v>1167000</v>
      </c>
      <c r="R2420" t="s">
        <v>1472</v>
      </c>
    </row>
    <row r="2421" spans="1:18">
      <c r="A2421">
        <v>106</v>
      </c>
      <c r="B2421">
        <f>VLOOKUP(A2421,year_congress_lookup!$A$1:$B$10,2)</f>
        <v>2000</v>
      </c>
      <c r="C2421">
        <v>29775</v>
      </c>
      <c r="D2421" s="1" t="s">
        <v>1831</v>
      </c>
      <c r="E2421" t="s">
        <v>90</v>
      </c>
      <c r="F2421" t="str">
        <f>VLOOKUP(E2421&amp;"*",state_latlong_lookup!$A$1:$D$56,2,FALSE)</f>
        <v>CA</v>
      </c>
      <c r="G2421" t="str">
        <f>VLOOKUP(E2421&amp;"*",state_latlong_lookup!$A$1:$D$56,1,FALSE)</f>
        <v>CALIFORNIA</v>
      </c>
      <c r="H2421" t="str">
        <f t="shared" si="75"/>
        <v>106_CA_44</v>
      </c>
      <c r="I2421">
        <f>IF(B2421=2012,IF(D2421="00",K2421,VLOOKUP(H2421,district_latlong_lookup!$A$1:$F$439,5,FALSE)),0)</f>
        <v>0</v>
      </c>
      <c r="J2421">
        <f>IF(B2421=2012,IF(D2421="00",L2421,VLOOKUP(H2421,district_latlong_lookup!$A$1:$F$439,6,FALSE)),0)</f>
        <v>0</v>
      </c>
      <c r="K2421">
        <f>VLOOKUP(E2421&amp;"*",state_latlong_lookup!$A$1:$D$56,3,FALSE)</f>
        <v>36.17</v>
      </c>
      <c r="L2421">
        <f>VLOOKUP(E2421&amp;"*",state_latlong_lookup!$A$1:$D$56,4,FALSE)</f>
        <v>-119.7462</v>
      </c>
      <c r="M2421">
        <v>200</v>
      </c>
      <c r="N2421" t="str">
        <f t="shared" si="74"/>
        <v>Republican</v>
      </c>
      <c r="O2421" t="s">
        <v>836</v>
      </c>
      <c r="P2421">
        <v>0.52500000000000002</v>
      </c>
      <c r="Q2421">
        <v>0</v>
      </c>
      <c r="R2421" t="s">
        <v>1473</v>
      </c>
    </row>
    <row r="2422" spans="1:18">
      <c r="A2422">
        <v>106</v>
      </c>
      <c r="B2422">
        <f>VLOOKUP(A2422,year_congress_lookup!$A$1:$B$10,2)</f>
        <v>2000</v>
      </c>
      <c r="C2422">
        <v>15621</v>
      </c>
      <c r="D2422" s="1" t="s">
        <v>1832</v>
      </c>
      <c r="E2422" t="s">
        <v>90</v>
      </c>
      <c r="F2422" t="str">
        <f>VLOOKUP(E2422&amp;"*",state_latlong_lookup!$A$1:$D$56,2,FALSE)</f>
        <v>CA</v>
      </c>
      <c r="G2422" t="str">
        <f>VLOOKUP(E2422&amp;"*",state_latlong_lookup!$A$1:$D$56,1,FALSE)</f>
        <v>CALIFORNIA</v>
      </c>
      <c r="H2422" t="str">
        <f t="shared" si="75"/>
        <v>106_CA_45</v>
      </c>
      <c r="I2422">
        <f>IF(B2422=2012,IF(D2422="00",K2422,VLOOKUP(H2422,district_latlong_lookup!$A$1:$F$439,5,FALSE)),0)</f>
        <v>0</v>
      </c>
      <c r="J2422">
        <f>IF(B2422=2012,IF(D2422="00",L2422,VLOOKUP(H2422,district_latlong_lookup!$A$1:$F$439,6,FALSE)),0)</f>
        <v>0</v>
      </c>
      <c r="K2422">
        <f>VLOOKUP(E2422&amp;"*",state_latlong_lookup!$A$1:$D$56,3,FALSE)</f>
        <v>36.17</v>
      </c>
      <c r="L2422">
        <f>VLOOKUP(E2422&amp;"*",state_latlong_lookup!$A$1:$D$56,4,FALSE)</f>
        <v>-119.7462</v>
      </c>
      <c r="M2422">
        <v>200</v>
      </c>
      <c r="N2422" t="str">
        <f t="shared" si="74"/>
        <v>Republican</v>
      </c>
      <c r="O2422" t="s">
        <v>459</v>
      </c>
      <c r="P2422">
        <v>0.77200000000000002</v>
      </c>
      <c r="Q2422">
        <v>0</v>
      </c>
      <c r="R2422" t="s">
        <v>1474</v>
      </c>
    </row>
    <row r="2423" spans="1:18">
      <c r="A2423">
        <v>106</v>
      </c>
      <c r="B2423">
        <f>VLOOKUP(A2423,year_congress_lookup!$A$1:$B$10,2)</f>
        <v>2000</v>
      </c>
      <c r="C2423">
        <v>29709</v>
      </c>
      <c r="D2423" s="1" t="s">
        <v>1833</v>
      </c>
      <c r="E2423" t="s">
        <v>90</v>
      </c>
      <c r="F2423" t="str">
        <f>VLOOKUP(E2423&amp;"*",state_latlong_lookup!$A$1:$D$56,2,FALSE)</f>
        <v>CA</v>
      </c>
      <c r="G2423" t="str">
        <f>VLOOKUP(E2423&amp;"*",state_latlong_lookup!$A$1:$D$56,1,FALSE)</f>
        <v>CALIFORNIA</v>
      </c>
      <c r="H2423" t="str">
        <f t="shared" si="75"/>
        <v>106_CA_46</v>
      </c>
      <c r="I2423">
        <f>IF(B2423=2012,IF(D2423="00",K2423,VLOOKUP(H2423,district_latlong_lookup!$A$1:$F$439,5,FALSE)),0)</f>
        <v>0</v>
      </c>
      <c r="J2423">
        <f>IF(B2423=2012,IF(D2423="00",L2423,VLOOKUP(H2423,district_latlong_lookup!$A$1:$F$439,6,FALSE)),0)</f>
        <v>0</v>
      </c>
      <c r="K2423">
        <f>VLOOKUP(E2423&amp;"*",state_latlong_lookup!$A$1:$D$56,3,FALSE)</f>
        <v>36.17</v>
      </c>
      <c r="L2423">
        <f>VLOOKUP(E2423&amp;"*",state_latlong_lookup!$A$1:$D$56,4,FALSE)</f>
        <v>-119.7462</v>
      </c>
      <c r="M2423">
        <v>100</v>
      </c>
      <c r="N2423" t="str">
        <f t="shared" si="74"/>
        <v>Democrat</v>
      </c>
      <c r="O2423" t="s">
        <v>837</v>
      </c>
      <c r="P2423">
        <v>-0.35699999999999998</v>
      </c>
      <c r="Q2423">
        <v>0</v>
      </c>
      <c r="R2423" t="s">
        <v>1475</v>
      </c>
    </row>
    <row r="2424" spans="1:18">
      <c r="A2424">
        <v>106</v>
      </c>
      <c r="B2424">
        <f>VLOOKUP(A2424,year_congress_lookup!$A$1:$B$10,2)</f>
        <v>2000</v>
      </c>
      <c r="C2424">
        <v>15601</v>
      </c>
      <c r="D2424" s="1" t="s">
        <v>1834</v>
      </c>
      <c r="E2424" t="s">
        <v>90</v>
      </c>
      <c r="F2424" t="str">
        <f>VLOOKUP(E2424&amp;"*",state_latlong_lookup!$A$1:$D$56,2,FALSE)</f>
        <v>CA</v>
      </c>
      <c r="G2424" t="str">
        <f>VLOOKUP(E2424&amp;"*",state_latlong_lookup!$A$1:$D$56,1,FALSE)</f>
        <v>CALIFORNIA</v>
      </c>
      <c r="H2424" t="str">
        <f t="shared" si="75"/>
        <v>106_CA_47</v>
      </c>
      <c r="I2424">
        <f>IF(B2424=2012,IF(D2424="00",K2424,VLOOKUP(H2424,district_latlong_lookup!$A$1:$F$439,5,FALSE)),0)</f>
        <v>0</v>
      </c>
      <c r="J2424">
        <f>IF(B2424=2012,IF(D2424="00",L2424,VLOOKUP(H2424,district_latlong_lookup!$A$1:$F$439,6,FALSE)),0)</f>
        <v>0</v>
      </c>
      <c r="K2424">
        <f>VLOOKUP(E2424&amp;"*",state_latlong_lookup!$A$1:$D$56,3,FALSE)</f>
        <v>36.17</v>
      </c>
      <c r="L2424">
        <f>VLOOKUP(E2424&amp;"*",state_latlong_lookup!$A$1:$D$56,4,FALSE)</f>
        <v>-119.7462</v>
      </c>
      <c r="M2424">
        <v>200</v>
      </c>
      <c r="N2424" t="str">
        <f t="shared" si="74"/>
        <v>Republican</v>
      </c>
      <c r="O2424" t="s">
        <v>461</v>
      </c>
      <c r="P2424">
        <v>0.63</v>
      </c>
      <c r="Q2424">
        <v>1112000</v>
      </c>
      <c r="R2424" t="s">
        <v>1476</v>
      </c>
    </row>
    <row r="2425" spans="1:18">
      <c r="A2425">
        <v>106</v>
      </c>
      <c r="B2425">
        <f>VLOOKUP(A2425,year_congress_lookup!$A$1:$B$10,2)</f>
        <v>2000</v>
      </c>
      <c r="C2425">
        <v>15051</v>
      </c>
      <c r="D2425" s="1" t="s">
        <v>1835</v>
      </c>
      <c r="E2425" t="s">
        <v>90</v>
      </c>
      <c r="F2425" t="str">
        <f>VLOOKUP(E2425&amp;"*",state_latlong_lookup!$A$1:$D$56,2,FALSE)</f>
        <v>CA</v>
      </c>
      <c r="G2425" t="str">
        <f>VLOOKUP(E2425&amp;"*",state_latlong_lookup!$A$1:$D$56,1,FALSE)</f>
        <v>CALIFORNIA</v>
      </c>
      <c r="H2425" t="str">
        <f t="shared" si="75"/>
        <v>106_CA_48</v>
      </c>
      <c r="I2425">
        <f>IF(B2425=2012,IF(D2425="00",K2425,VLOOKUP(H2425,district_latlong_lookup!$A$1:$F$439,5,FALSE)),0)</f>
        <v>0</v>
      </c>
      <c r="J2425">
        <f>IF(B2425=2012,IF(D2425="00",L2425,VLOOKUP(H2425,district_latlong_lookup!$A$1:$F$439,6,FALSE)),0)</f>
        <v>0</v>
      </c>
      <c r="K2425">
        <f>VLOOKUP(E2425&amp;"*",state_latlong_lookup!$A$1:$D$56,3,FALSE)</f>
        <v>36.17</v>
      </c>
      <c r="L2425">
        <f>VLOOKUP(E2425&amp;"*",state_latlong_lookup!$A$1:$D$56,4,FALSE)</f>
        <v>-119.7462</v>
      </c>
      <c r="M2425">
        <v>200</v>
      </c>
      <c r="N2425" t="str">
        <f t="shared" si="74"/>
        <v>Republican</v>
      </c>
      <c r="O2425" t="s">
        <v>462</v>
      </c>
      <c r="P2425">
        <v>0.45200000000000001</v>
      </c>
      <c r="Q2425">
        <v>0</v>
      </c>
    </row>
    <row r="2426" spans="1:18">
      <c r="A2426">
        <v>106</v>
      </c>
      <c r="B2426">
        <f>VLOOKUP(A2426,year_congress_lookup!$A$1:$B$10,2)</f>
        <v>2000</v>
      </c>
      <c r="C2426">
        <v>29508</v>
      </c>
      <c r="D2426" s="1" t="s">
        <v>1836</v>
      </c>
      <c r="E2426" t="s">
        <v>90</v>
      </c>
      <c r="F2426" t="str">
        <f>VLOOKUP(E2426&amp;"*",state_latlong_lookup!$A$1:$D$56,2,FALSE)</f>
        <v>CA</v>
      </c>
      <c r="G2426" t="str">
        <f>VLOOKUP(E2426&amp;"*",state_latlong_lookup!$A$1:$D$56,1,FALSE)</f>
        <v>CALIFORNIA</v>
      </c>
      <c r="H2426" t="str">
        <f t="shared" si="75"/>
        <v>106_CA_49</v>
      </c>
      <c r="I2426">
        <f>IF(B2426=2012,IF(D2426="00",K2426,VLOOKUP(H2426,district_latlong_lookup!$A$1:$F$439,5,FALSE)),0)</f>
        <v>0</v>
      </c>
      <c r="J2426">
        <f>IF(B2426=2012,IF(D2426="00",L2426,VLOOKUP(H2426,district_latlong_lookup!$A$1:$F$439,6,FALSE)),0)</f>
        <v>0</v>
      </c>
      <c r="K2426">
        <f>VLOOKUP(E2426&amp;"*",state_latlong_lookup!$A$1:$D$56,3,FALSE)</f>
        <v>36.17</v>
      </c>
      <c r="L2426">
        <f>VLOOKUP(E2426&amp;"*",state_latlong_lookup!$A$1:$D$56,4,FALSE)</f>
        <v>-119.7462</v>
      </c>
      <c r="M2426">
        <v>200</v>
      </c>
      <c r="N2426" t="str">
        <f t="shared" si="74"/>
        <v>Republican</v>
      </c>
      <c r="O2426" t="s">
        <v>601</v>
      </c>
      <c r="P2426">
        <v>0.66300000000000003</v>
      </c>
      <c r="Q2426">
        <v>3413000</v>
      </c>
      <c r="R2426" t="s">
        <v>1477</v>
      </c>
    </row>
    <row r="2427" spans="1:18">
      <c r="A2427">
        <v>106</v>
      </c>
      <c r="B2427">
        <f>VLOOKUP(A2427,year_congress_lookup!$A$1:$B$10,2)</f>
        <v>2000</v>
      </c>
      <c r="C2427">
        <v>29325</v>
      </c>
      <c r="D2427" s="1" t="s">
        <v>1837</v>
      </c>
      <c r="E2427" t="s">
        <v>90</v>
      </c>
      <c r="F2427" t="str">
        <f>VLOOKUP(E2427&amp;"*",state_latlong_lookup!$A$1:$D$56,2,FALSE)</f>
        <v>CA</v>
      </c>
      <c r="G2427" t="str">
        <f>VLOOKUP(E2427&amp;"*",state_latlong_lookup!$A$1:$D$56,1,FALSE)</f>
        <v>CALIFORNIA</v>
      </c>
      <c r="H2427" t="str">
        <f t="shared" si="75"/>
        <v>106_CA_50</v>
      </c>
      <c r="I2427">
        <f>IF(B2427=2012,IF(D2427="00",K2427,VLOOKUP(H2427,district_latlong_lookup!$A$1:$F$439,5,FALSE)),0)</f>
        <v>0</v>
      </c>
      <c r="J2427">
        <f>IF(B2427=2012,IF(D2427="00",L2427,VLOOKUP(H2427,district_latlong_lookup!$A$1:$F$439,6,FALSE)),0)</f>
        <v>0</v>
      </c>
      <c r="K2427">
        <f>VLOOKUP(E2427&amp;"*",state_latlong_lookup!$A$1:$D$56,3,FALSE)</f>
        <v>36.17</v>
      </c>
      <c r="L2427">
        <f>VLOOKUP(E2427&amp;"*",state_latlong_lookup!$A$1:$D$56,4,FALSE)</f>
        <v>-119.7462</v>
      </c>
      <c r="M2427">
        <v>100</v>
      </c>
      <c r="N2427" t="str">
        <f t="shared" si="74"/>
        <v>Democrat</v>
      </c>
      <c r="O2427" t="s">
        <v>464</v>
      </c>
      <c r="P2427">
        <v>-0.64</v>
      </c>
      <c r="Q2427">
        <v>2019000</v>
      </c>
    </row>
    <row r="2428" spans="1:18">
      <c r="A2428">
        <v>106</v>
      </c>
      <c r="B2428">
        <f>VLOOKUP(A2428,year_congress_lookup!$A$1:$B$10,2)</f>
        <v>2000</v>
      </c>
      <c r="C2428">
        <v>29107</v>
      </c>
      <c r="D2428" s="1" t="s">
        <v>1838</v>
      </c>
      <c r="E2428" t="s">
        <v>90</v>
      </c>
      <c r="F2428" t="str">
        <f>VLOOKUP(E2428&amp;"*",state_latlong_lookup!$A$1:$D$56,2,FALSE)</f>
        <v>CA</v>
      </c>
      <c r="G2428" t="str">
        <f>VLOOKUP(E2428&amp;"*",state_latlong_lookup!$A$1:$D$56,1,FALSE)</f>
        <v>CALIFORNIA</v>
      </c>
      <c r="H2428" t="str">
        <f t="shared" si="75"/>
        <v>106_CA_51</v>
      </c>
      <c r="I2428">
        <f>IF(B2428=2012,IF(D2428="00",K2428,VLOOKUP(H2428,district_latlong_lookup!$A$1:$F$439,5,FALSE)),0)</f>
        <v>0</v>
      </c>
      <c r="J2428">
        <f>IF(B2428=2012,IF(D2428="00",L2428,VLOOKUP(H2428,district_latlong_lookup!$A$1:$F$439,6,FALSE)),0)</f>
        <v>0</v>
      </c>
      <c r="K2428">
        <f>VLOOKUP(E2428&amp;"*",state_latlong_lookup!$A$1:$D$56,3,FALSE)</f>
        <v>36.17</v>
      </c>
      <c r="L2428">
        <f>VLOOKUP(E2428&amp;"*",state_latlong_lookup!$A$1:$D$56,4,FALSE)</f>
        <v>-119.7462</v>
      </c>
      <c r="M2428">
        <v>200</v>
      </c>
      <c r="N2428" t="str">
        <f t="shared" si="74"/>
        <v>Republican</v>
      </c>
      <c r="O2428" t="s">
        <v>465</v>
      </c>
      <c r="P2428">
        <v>0.47599999999999998</v>
      </c>
      <c r="Q2428">
        <v>1356000</v>
      </c>
      <c r="R2428" t="s">
        <v>1478</v>
      </c>
    </row>
    <row r="2429" spans="1:18">
      <c r="A2429">
        <v>106</v>
      </c>
      <c r="B2429">
        <f>VLOOKUP(A2429,year_congress_lookup!$A$1:$B$10,2)</f>
        <v>2000</v>
      </c>
      <c r="C2429">
        <v>14835</v>
      </c>
      <c r="D2429" s="1" t="s">
        <v>1839</v>
      </c>
      <c r="E2429" t="s">
        <v>90</v>
      </c>
      <c r="F2429" t="str">
        <f>VLOOKUP(E2429&amp;"*",state_latlong_lookup!$A$1:$D$56,2,FALSE)</f>
        <v>CA</v>
      </c>
      <c r="G2429" t="str">
        <f>VLOOKUP(E2429&amp;"*",state_latlong_lookup!$A$1:$D$56,1,FALSE)</f>
        <v>CALIFORNIA</v>
      </c>
      <c r="H2429" t="str">
        <f t="shared" si="75"/>
        <v>106_CA_52</v>
      </c>
      <c r="I2429">
        <f>IF(B2429=2012,IF(D2429="00",K2429,VLOOKUP(H2429,district_latlong_lookup!$A$1:$F$439,5,FALSE)),0)</f>
        <v>0</v>
      </c>
      <c r="J2429">
        <f>IF(B2429=2012,IF(D2429="00",L2429,VLOOKUP(H2429,district_latlong_lookup!$A$1:$F$439,6,FALSE)),0)</f>
        <v>0</v>
      </c>
      <c r="K2429">
        <f>VLOOKUP(E2429&amp;"*",state_latlong_lookup!$A$1:$D$56,3,FALSE)</f>
        <v>36.17</v>
      </c>
      <c r="L2429">
        <f>VLOOKUP(E2429&amp;"*",state_latlong_lookup!$A$1:$D$56,4,FALSE)</f>
        <v>-119.7462</v>
      </c>
      <c r="M2429">
        <v>200</v>
      </c>
      <c r="N2429" t="str">
        <f t="shared" si="74"/>
        <v>Republican</v>
      </c>
      <c r="O2429" t="s">
        <v>35</v>
      </c>
      <c r="P2429">
        <v>0.56699999999999995</v>
      </c>
      <c r="Q2429">
        <v>1156000</v>
      </c>
      <c r="R2429" t="s">
        <v>1479</v>
      </c>
    </row>
    <row r="2430" spans="1:18">
      <c r="A2430">
        <v>106</v>
      </c>
      <c r="B2430">
        <f>VLOOKUP(A2430,year_congress_lookup!$A$1:$B$10,2)</f>
        <v>2000</v>
      </c>
      <c r="C2430">
        <v>29710</v>
      </c>
      <c r="D2430" s="1" t="s">
        <v>1787</v>
      </c>
      <c r="E2430" t="s">
        <v>123</v>
      </c>
      <c r="F2430" t="str">
        <f>VLOOKUP(E2430&amp;"*",state_latlong_lookup!$A$1:$D$56,2,FALSE)</f>
        <v>CO</v>
      </c>
      <c r="G2430" t="str">
        <f>VLOOKUP(E2430&amp;"*",state_latlong_lookup!$A$1:$D$56,1,FALSE)</f>
        <v>COLORADO</v>
      </c>
      <c r="H2430" t="str">
        <f t="shared" si="75"/>
        <v>106_CO_01</v>
      </c>
      <c r="I2430">
        <f>IF(B2430=2012,IF(D2430="00",K2430,VLOOKUP(H2430,district_latlong_lookup!$A$1:$F$439,5,FALSE)),0)</f>
        <v>0</v>
      </c>
      <c r="J2430">
        <f>IF(B2430=2012,IF(D2430="00",L2430,VLOOKUP(H2430,district_latlong_lookup!$A$1:$F$439,6,FALSE)),0)</f>
        <v>0</v>
      </c>
      <c r="K2430">
        <f>VLOOKUP(E2430&amp;"*",state_latlong_lookup!$A$1:$D$56,3,FALSE)</f>
        <v>39.064599999999999</v>
      </c>
      <c r="L2430">
        <f>VLOOKUP(E2430&amp;"*",state_latlong_lookup!$A$1:$D$56,4,FALSE)</f>
        <v>-105.3272</v>
      </c>
      <c r="M2430">
        <v>100</v>
      </c>
      <c r="N2430" t="str">
        <f t="shared" si="74"/>
        <v>Democrat</v>
      </c>
      <c r="O2430" t="s">
        <v>838</v>
      </c>
      <c r="P2430">
        <v>-0.46899999999999997</v>
      </c>
      <c r="Q2430">
        <v>1103000</v>
      </c>
    </row>
    <row r="2431" spans="1:18">
      <c r="A2431">
        <v>106</v>
      </c>
      <c r="B2431">
        <f>VLOOKUP(A2431,year_congress_lookup!$A$1:$B$10,2)</f>
        <v>2000</v>
      </c>
      <c r="C2431">
        <v>29906</v>
      </c>
      <c r="D2431" s="1" t="s">
        <v>1788</v>
      </c>
      <c r="E2431" t="s">
        <v>123</v>
      </c>
      <c r="F2431" t="str">
        <f>VLOOKUP(E2431&amp;"*",state_latlong_lookup!$A$1:$D$56,2,FALSE)</f>
        <v>CO</v>
      </c>
      <c r="G2431" t="str">
        <f>VLOOKUP(E2431&amp;"*",state_latlong_lookup!$A$1:$D$56,1,FALSE)</f>
        <v>COLORADO</v>
      </c>
      <c r="H2431" t="str">
        <f t="shared" si="75"/>
        <v>106_CO_02</v>
      </c>
      <c r="I2431">
        <f>IF(B2431=2012,IF(D2431="00",K2431,VLOOKUP(H2431,district_latlong_lookup!$A$1:$F$439,5,FALSE)),0)</f>
        <v>0</v>
      </c>
      <c r="J2431">
        <f>IF(B2431=2012,IF(D2431="00",L2431,VLOOKUP(H2431,district_latlong_lookup!$A$1:$F$439,6,FALSE)),0)</f>
        <v>0</v>
      </c>
      <c r="K2431">
        <f>VLOOKUP(E2431&amp;"*",state_latlong_lookup!$A$1:$D$56,3,FALSE)</f>
        <v>39.064599999999999</v>
      </c>
      <c r="L2431">
        <f>VLOOKUP(E2431&amp;"*",state_latlong_lookup!$A$1:$D$56,4,FALSE)</f>
        <v>-105.3272</v>
      </c>
      <c r="M2431">
        <v>100</v>
      </c>
      <c r="N2431" t="str">
        <f t="shared" si="74"/>
        <v>Democrat</v>
      </c>
      <c r="O2431" t="s">
        <v>887</v>
      </c>
      <c r="P2431">
        <v>-0.49299999999999999</v>
      </c>
      <c r="Q2431">
        <v>2310000</v>
      </c>
    </row>
    <row r="2432" spans="1:18">
      <c r="A2432">
        <v>106</v>
      </c>
      <c r="B2432">
        <f>VLOOKUP(A2432,year_congress_lookup!$A$1:$B$10,2)</f>
        <v>2000</v>
      </c>
      <c r="C2432">
        <v>29326</v>
      </c>
      <c r="D2432" s="1" t="s">
        <v>1789</v>
      </c>
      <c r="E2432" t="s">
        <v>123</v>
      </c>
      <c r="F2432" t="str">
        <f>VLOOKUP(E2432&amp;"*",state_latlong_lookup!$A$1:$D$56,2,FALSE)</f>
        <v>CO</v>
      </c>
      <c r="G2432" t="str">
        <f>VLOOKUP(E2432&amp;"*",state_latlong_lookup!$A$1:$D$56,1,FALSE)</f>
        <v>COLORADO</v>
      </c>
      <c r="H2432" t="str">
        <f t="shared" si="75"/>
        <v>106_CO_03</v>
      </c>
      <c r="I2432">
        <f>IF(B2432=2012,IF(D2432="00",K2432,VLOOKUP(H2432,district_latlong_lookup!$A$1:$F$439,5,FALSE)),0)</f>
        <v>0</v>
      </c>
      <c r="J2432">
        <f>IF(B2432=2012,IF(D2432="00",L2432,VLOOKUP(H2432,district_latlong_lookup!$A$1:$F$439,6,FALSE)),0)</f>
        <v>0</v>
      </c>
      <c r="K2432">
        <f>VLOOKUP(E2432&amp;"*",state_latlong_lookup!$A$1:$D$56,3,FALSE)</f>
        <v>39.064599999999999</v>
      </c>
      <c r="L2432">
        <f>VLOOKUP(E2432&amp;"*",state_latlong_lookup!$A$1:$D$56,4,FALSE)</f>
        <v>-105.3272</v>
      </c>
      <c r="M2432">
        <v>200</v>
      </c>
      <c r="N2432" t="str">
        <f t="shared" si="74"/>
        <v>Republican</v>
      </c>
      <c r="O2432" t="s">
        <v>468</v>
      </c>
      <c r="P2432">
        <v>0.48299999999999998</v>
      </c>
      <c r="Q2432">
        <v>8000</v>
      </c>
      <c r="R2432" t="s">
        <v>1480</v>
      </c>
    </row>
    <row r="2433" spans="1:18">
      <c r="A2433">
        <v>106</v>
      </c>
      <c r="B2433">
        <f>VLOOKUP(A2433,year_congress_lookup!$A$1:$B$10,2)</f>
        <v>2000</v>
      </c>
      <c r="C2433">
        <v>29711</v>
      </c>
      <c r="D2433" s="1" t="s">
        <v>1790</v>
      </c>
      <c r="E2433" t="s">
        <v>123</v>
      </c>
      <c r="F2433" t="str">
        <f>VLOOKUP(E2433&amp;"*",state_latlong_lookup!$A$1:$D$56,2,FALSE)</f>
        <v>CO</v>
      </c>
      <c r="G2433" t="str">
        <f>VLOOKUP(E2433&amp;"*",state_latlong_lookup!$A$1:$D$56,1,FALSE)</f>
        <v>COLORADO</v>
      </c>
      <c r="H2433" t="str">
        <f t="shared" si="75"/>
        <v>106_CO_04</v>
      </c>
      <c r="I2433">
        <f>IF(B2433=2012,IF(D2433="00",K2433,VLOOKUP(H2433,district_latlong_lookup!$A$1:$F$439,5,FALSE)),0)</f>
        <v>0</v>
      </c>
      <c r="J2433">
        <f>IF(B2433=2012,IF(D2433="00",L2433,VLOOKUP(H2433,district_latlong_lookup!$A$1:$F$439,6,FALSE)),0)</f>
        <v>0</v>
      </c>
      <c r="K2433">
        <f>VLOOKUP(E2433&amp;"*",state_latlong_lookup!$A$1:$D$56,3,FALSE)</f>
        <v>39.064599999999999</v>
      </c>
      <c r="L2433">
        <f>VLOOKUP(E2433&amp;"*",state_latlong_lookup!$A$1:$D$56,4,FALSE)</f>
        <v>-105.3272</v>
      </c>
      <c r="M2433">
        <v>200</v>
      </c>
      <c r="N2433" t="str">
        <f t="shared" si="74"/>
        <v>Republican</v>
      </c>
      <c r="O2433" t="s">
        <v>839</v>
      </c>
      <c r="P2433">
        <v>0.87</v>
      </c>
      <c r="Q2433">
        <v>1321000</v>
      </c>
    </row>
    <row r="2434" spans="1:18">
      <c r="A2434">
        <v>106</v>
      </c>
      <c r="B2434">
        <f>VLOOKUP(A2434,year_congress_lookup!$A$1:$B$10,2)</f>
        <v>2000</v>
      </c>
      <c r="C2434">
        <v>15419</v>
      </c>
      <c r="D2434" s="1" t="s">
        <v>1791</v>
      </c>
      <c r="E2434" t="s">
        <v>123</v>
      </c>
      <c r="F2434" t="str">
        <f>VLOOKUP(E2434&amp;"*",state_latlong_lookup!$A$1:$D$56,2,FALSE)</f>
        <v>CO</v>
      </c>
      <c r="G2434" t="str">
        <f>VLOOKUP(E2434&amp;"*",state_latlong_lookup!$A$1:$D$56,1,FALSE)</f>
        <v>COLORADO</v>
      </c>
      <c r="H2434" t="str">
        <f t="shared" si="75"/>
        <v>106_CO_05</v>
      </c>
      <c r="I2434">
        <f>IF(B2434=2012,IF(D2434="00",K2434,VLOOKUP(H2434,district_latlong_lookup!$A$1:$F$439,5,FALSE)),0)</f>
        <v>0</v>
      </c>
      <c r="J2434">
        <f>IF(B2434=2012,IF(D2434="00",L2434,VLOOKUP(H2434,district_latlong_lookup!$A$1:$F$439,6,FALSE)),0)</f>
        <v>0</v>
      </c>
      <c r="K2434">
        <f>VLOOKUP(E2434&amp;"*",state_latlong_lookup!$A$1:$D$56,3,FALSE)</f>
        <v>39.064599999999999</v>
      </c>
      <c r="L2434">
        <f>VLOOKUP(E2434&amp;"*",state_latlong_lookup!$A$1:$D$56,4,FALSE)</f>
        <v>-105.3272</v>
      </c>
      <c r="M2434">
        <v>200</v>
      </c>
      <c r="N2434" t="str">
        <f t="shared" ref="N2434:N2497" si="76">IF(M2434=100,"Democrat",IF(M2434=200,"Republican",IF(M2434=328,"Independent")))</f>
        <v>Republican</v>
      </c>
      <c r="O2434" t="s">
        <v>469</v>
      </c>
      <c r="P2434">
        <v>0.71399999999999997</v>
      </c>
      <c r="Q2434">
        <v>721000</v>
      </c>
      <c r="R2434" t="s">
        <v>1481</v>
      </c>
    </row>
    <row r="2435" spans="1:18">
      <c r="A2435">
        <v>106</v>
      </c>
      <c r="B2435">
        <f>VLOOKUP(A2435,year_congress_lookup!$A$1:$B$10,2)</f>
        <v>2000</v>
      </c>
      <c r="C2435">
        <v>29907</v>
      </c>
      <c r="D2435" s="1" t="s">
        <v>1792</v>
      </c>
      <c r="E2435" t="s">
        <v>123</v>
      </c>
      <c r="F2435" t="str">
        <f>VLOOKUP(E2435&amp;"*",state_latlong_lookup!$A$1:$D$56,2,FALSE)</f>
        <v>CO</v>
      </c>
      <c r="G2435" t="str">
        <f>VLOOKUP(E2435&amp;"*",state_latlong_lookup!$A$1:$D$56,1,FALSE)</f>
        <v>COLORADO</v>
      </c>
      <c r="H2435" t="str">
        <f t="shared" ref="H2435:H2498" si="77">CONCATENATE(A2435,"_",F2435,"_",D2435)</f>
        <v>106_CO_06</v>
      </c>
      <c r="I2435">
        <f>IF(B2435=2012,IF(D2435="00",K2435,VLOOKUP(H2435,district_latlong_lookup!$A$1:$F$439,5,FALSE)),0)</f>
        <v>0</v>
      </c>
      <c r="J2435">
        <f>IF(B2435=2012,IF(D2435="00",L2435,VLOOKUP(H2435,district_latlong_lookup!$A$1:$F$439,6,FALSE)),0)</f>
        <v>0</v>
      </c>
      <c r="K2435">
        <f>VLOOKUP(E2435&amp;"*",state_latlong_lookup!$A$1:$D$56,3,FALSE)</f>
        <v>39.064599999999999</v>
      </c>
      <c r="L2435">
        <f>VLOOKUP(E2435&amp;"*",state_latlong_lookup!$A$1:$D$56,4,FALSE)</f>
        <v>-105.3272</v>
      </c>
      <c r="M2435">
        <v>200</v>
      </c>
      <c r="N2435" t="str">
        <f t="shared" si="76"/>
        <v>Republican</v>
      </c>
      <c r="O2435" t="s">
        <v>888</v>
      </c>
      <c r="P2435">
        <v>0.84599999999999997</v>
      </c>
      <c r="Q2435">
        <v>830000</v>
      </c>
      <c r="R2435" t="s">
        <v>1482</v>
      </c>
    </row>
    <row r="2436" spans="1:18">
      <c r="A2436">
        <v>106</v>
      </c>
      <c r="B2436">
        <f>VLOOKUP(A2436,year_congress_lookup!$A$1:$B$10,2)</f>
        <v>2000</v>
      </c>
      <c r="C2436">
        <v>29908</v>
      </c>
      <c r="D2436" s="1" t="s">
        <v>1787</v>
      </c>
      <c r="E2436" t="s">
        <v>0</v>
      </c>
      <c r="F2436" t="str">
        <f>VLOOKUP(E2436&amp;"*",state_latlong_lookup!$A$1:$D$56,2,FALSE)</f>
        <v>CT</v>
      </c>
      <c r="G2436" t="str">
        <f>VLOOKUP(E2436&amp;"*",state_latlong_lookup!$A$1:$D$56,1,FALSE)</f>
        <v>CONNECTICUT</v>
      </c>
      <c r="H2436" t="str">
        <f t="shared" si="77"/>
        <v>106_CT_01</v>
      </c>
      <c r="I2436">
        <f>IF(B2436=2012,IF(D2436="00",K2436,VLOOKUP(H2436,district_latlong_lookup!$A$1:$F$439,5,FALSE)),0)</f>
        <v>0</v>
      </c>
      <c r="J2436">
        <f>IF(B2436=2012,IF(D2436="00",L2436,VLOOKUP(H2436,district_latlong_lookup!$A$1:$F$439,6,FALSE)),0)</f>
        <v>0</v>
      </c>
      <c r="K2436">
        <f>VLOOKUP(E2436&amp;"*",state_latlong_lookup!$A$1:$D$56,3,FALSE)</f>
        <v>41.583399999999997</v>
      </c>
      <c r="L2436">
        <f>VLOOKUP(E2436&amp;"*",state_latlong_lookup!$A$1:$D$56,4,FALSE)</f>
        <v>-72.762200000000007</v>
      </c>
      <c r="M2436">
        <v>100</v>
      </c>
      <c r="N2436" t="str">
        <f t="shared" si="76"/>
        <v>Democrat</v>
      </c>
      <c r="O2436" t="s">
        <v>889</v>
      </c>
      <c r="P2436">
        <v>-0.377</v>
      </c>
      <c r="Q2436">
        <v>0</v>
      </c>
      <c r="R2436" t="s">
        <v>1483</v>
      </c>
    </row>
    <row r="2437" spans="1:18">
      <c r="A2437">
        <v>106</v>
      </c>
      <c r="B2437">
        <f>VLOOKUP(A2437,year_congress_lookup!$A$1:$B$10,2)</f>
        <v>2000</v>
      </c>
      <c r="C2437">
        <v>14825</v>
      </c>
      <c r="D2437" s="1" t="s">
        <v>1788</v>
      </c>
      <c r="E2437" t="s">
        <v>0</v>
      </c>
      <c r="F2437" t="str">
        <f>VLOOKUP(E2437&amp;"*",state_latlong_lookup!$A$1:$D$56,2,FALSE)</f>
        <v>CT</v>
      </c>
      <c r="G2437" t="str">
        <f>VLOOKUP(E2437&amp;"*",state_latlong_lookup!$A$1:$D$56,1,FALSE)</f>
        <v>CONNECTICUT</v>
      </c>
      <c r="H2437" t="str">
        <f t="shared" si="77"/>
        <v>106_CT_02</v>
      </c>
      <c r="I2437">
        <f>IF(B2437=2012,IF(D2437="00",K2437,VLOOKUP(H2437,district_latlong_lookup!$A$1:$F$439,5,FALSE)),0)</f>
        <v>0</v>
      </c>
      <c r="J2437">
        <f>IF(B2437=2012,IF(D2437="00",L2437,VLOOKUP(H2437,district_latlong_lookup!$A$1:$F$439,6,FALSE)),0)</f>
        <v>0</v>
      </c>
      <c r="K2437">
        <f>VLOOKUP(E2437&amp;"*",state_latlong_lookup!$A$1:$D$56,3,FALSE)</f>
        <v>41.583399999999997</v>
      </c>
      <c r="L2437">
        <f>VLOOKUP(E2437&amp;"*",state_latlong_lookup!$A$1:$D$56,4,FALSE)</f>
        <v>-72.762200000000007</v>
      </c>
      <c r="M2437">
        <v>100</v>
      </c>
      <c r="N2437" t="str">
        <f t="shared" si="76"/>
        <v>Democrat</v>
      </c>
      <c r="O2437" t="s">
        <v>472</v>
      </c>
      <c r="P2437">
        <v>-0.45900000000000002</v>
      </c>
      <c r="Q2437">
        <v>0</v>
      </c>
    </row>
    <row r="2438" spans="1:18">
      <c r="A2438">
        <v>106</v>
      </c>
      <c r="B2438">
        <f>VLOOKUP(A2438,year_congress_lookup!$A$1:$B$10,2)</f>
        <v>2000</v>
      </c>
      <c r="C2438">
        <v>29109</v>
      </c>
      <c r="D2438" s="1" t="s">
        <v>1789</v>
      </c>
      <c r="E2438" t="s">
        <v>0</v>
      </c>
      <c r="F2438" t="str">
        <f>VLOOKUP(E2438&amp;"*",state_latlong_lookup!$A$1:$D$56,2,FALSE)</f>
        <v>CT</v>
      </c>
      <c r="G2438" t="str">
        <f>VLOOKUP(E2438&amp;"*",state_latlong_lookup!$A$1:$D$56,1,FALSE)</f>
        <v>CONNECTICUT</v>
      </c>
      <c r="H2438" t="str">
        <f t="shared" si="77"/>
        <v>106_CT_03</v>
      </c>
      <c r="I2438">
        <f>IF(B2438=2012,IF(D2438="00",K2438,VLOOKUP(H2438,district_latlong_lookup!$A$1:$F$439,5,FALSE)),0)</f>
        <v>0</v>
      </c>
      <c r="J2438">
        <f>IF(B2438=2012,IF(D2438="00",L2438,VLOOKUP(H2438,district_latlong_lookup!$A$1:$F$439,6,FALSE)),0)</f>
        <v>0</v>
      </c>
      <c r="K2438">
        <f>VLOOKUP(E2438&amp;"*",state_latlong_lookup!$A$1:$D$56,3,FALSE)</f>
        <v>41.583399999999997</v>
      </c>
      <c r="L2438">
        <f>VLOOKUP(E2438&amp;"*",state_latlong_lookup!$A$1:$D$56,4,FALSE)</f>
        <v>-72.762200000000007</v>
      </c>
      <c r="M2438">
        <v>100</v>
      </c>
      <c r="N2438" t="str">
        <f t="shared" si="76"/>
        <v>Democrat</v>
      </c>
      <c r="O2438" t="s">
        <v>473</v>
      </c>
      <c r="P2438">
        <v>-0.41</v>
      </c>
      <c r="Q2438">
        <v>0</v>
      </c>
    </row>
    <row r="2439" spans="1:18">
      <c r="A2439">
        <v>106</v>
      </c>
      <c r="B2439">
        <f>VLOOKUP(A2439,year_congress_lookup!$A$1:$B$10,2)</f>
        <v>2000</v>
      </c>
      <c r="C2439">
        <v>15449</v>
      </c>
      <c r="D2439" s="1" t="s">
        <v>1790</v>
      </c>
      <c r="E2439" t="s">
        <v>0</v>
      </c>
      <c r="F2439" t="str">
        <f>VLOOKUP(E2439&amp;"*",state_latlong_lookup!$A$1:$D$56,2,FALSE)</f>
        <v>CT</v>
      </c>
      <c r="G2439" t="str">
        <f>VLOOKUP(E2439&amp;"*",state_latlong_lookup!$A$1:$D$56,1,FALSE)</f>
        <v>CONNECTICUT</v>
      </c>
      <c r="H2439" t="str">
        <f t="shared" si="77"/>
        <v>106_CT_04</v>
      </c>
      <c r="I2439">
        <f>IF(B2439=2012,IF(D2439="00",K2439,VLOOKUP(H2439,district_latlong_lookup!$A$1:$F$439,5,FALSE)),0)</f>
        <v>0</v>
      </c>
      <c r="J2439">
        <f>IF(B2439=2012,IF(D2439="00",L2439,VLOOKUP(H2439,district_latlong_lookup!$A$1:$F$439,6,FALSE)),0)</f>
        <v>0</v>
      </c>
      <c r="K2439">
        <f>VLOOKUP(E2439&amp;"*",state_latlong_lookup!$A$1:$D$56,3,FALSE)</f>
        <v>41.583399999999997</v>
      </c>
      <c r="L2439">
        <f>VLOOKUP(E2439&amp;"*",state_latlong_lookup!$A$1:$D$56,4,FALSE)</f>
        <v>-72.762200000000007</v>
      </c>
      <c r="M2439">
        <v>200</v>
      </c>
      <c r="N2439" t="str">
        <f t="shared" si="76"/>
        <v>Republican</v>
      </c>
      <c r="O2439" t="s">
        <v>474</v>
      </c>
      <c r="P2439">
        <v>0.26300000000000001</v>
      </c>
      <c r="Q2439">
        <v>7258000</v>
      </c>
    </row>
    <row r="2440" spans="1:18">
      <c r="A2440">
        <v>106</v>
      </c>
      <c r="B2440">
        <f>VLOOKUP(A2440,year_congress_lookup!$A$1:$B$10,2)</f>
        <v>2000</v>
      </c>
      <c r="C2440">
        <v>29712</v>
      </c>
      <c r="D2440" s="1" t="s">
        <v>1791</v>
      </c>
      <c r="E2440" t="s">
        <v>0</v>
      </c>
      <c r="F2440" t="str">
        <f>VLOOKUP(E2440&amp;"*",state_latlong_lookup!$A$1:$D$56,2,FALSE)</f>
        <v>CT</v>
      </c>
      <c r="G2440" t="str">
        <f>VLOOKUP(E2440&amp;"*",state_latlong_lookup!$A$1:$D$56,1,FALSE)</f>
        <v>CONNECTICUT</v>
      </c>
      <c r="H2440" t="str">
        <f t="shared" si="77"/>
        <v>106_CT_05</v>
      </c>
      <c r="I2440">
        <f>IF(B2440=2012,IF(D2440="00",K2440,VLOOKUP(H2440,district_latlong_lookup!$A$1:$F$439,5,FALSE)),0)</f>
        <v>0</v>
      </c>
      <c r="J2440">
        <f>IF(B2440=2012,IF(D2440="00",L2440,VLOOKUP(H2440,district_latlong_lookup!$A$1:$F$439,6,FALSE)),0)</f>
        <v>0</v>
      </c>
      <c r="K2440">
        <f>VLOOKUP(E2440&amp;"*",state_latlong_lookup!$A$1:$D$56,3,FALSE)</f>
        <v>41.583399999999997</v>
      </c>
      <c r="L2440">
        <f>VLOOKUP(E2440&amp;"*",state_latlong_lookup!$A$1:$D$56,4,FALSE)</f>
        <v>-72.762200000000007</v>
      </c>
      <c r="M2440">
        <v>100</v>
      </c>
      <c r="N2440" t="str">
        <f t="shared" si="76"/>
        <v>Democrat</v>
      </c>
      <c r="O2440" t="s">
        <v>890</v>
      </c>
      <c r="P2440">
        <v>-0.22600000000000001</v>
      </c>
      <c r="Q2440">
        <v>2353000</v>
      </c>
    </row>
    <row r="2441" spans="1:18">
      <c r="A2441">
        <v>106</v>
      </c>
      <c r="B2441">
        <f>VLOOKUP(A2441,year_congress_lookup!$A$1:$B$10,2)</f>
        <v>2000</v>
      </c>
      <c r="C2441">
        <v>15028</v>
      </c>
      <c r="D2441" s="1" t="s">
        <v>1792</v>
      </c>
      <c r="E2441" t="s">
        <v>0</v>
      </c>
      <c r="F2441" t="str">
        <f>VLOOKUP(E2441&amp;"*",state_latlong_lookup!$A$1:$D$56,2,FALSE)</f>
        <v>CT</v>
      </c>
      <c r="G2441" t="str">
        <f>VLOOKUP(E2441&amp;"*",state_latlong_lookup!$A$1:$D$56,1,FALSE)</f>
        <v>CONNECTICUT</v>
      </c>
      <c r="H2441" t="str">
        <f t="shared" si="77"/>
        <v>106_CT_06</v>
      </c>
      <c r="I2441">
        <f>IF(B2441=2012,IF(D2441="00",K2441,VLOOKUP(H2441,district_latlong_lookup!$A$1:$F$439,5,FALSE)),0)</f>
        <v>0</v>
      </c>
      <c r="J2441">
        <f>IF(B2441=2012,IF(D2441="00",L2441,VLOOKUP(H2441,district_latlong_lookup!$A$1:$F$439,6,FALSE)),0)</f>
        <v>0</v>
      </c>
      <c r="K2441">
        <f>VLOOKUP(E2441&amp;"*",state_latlong_lookup!$A$1:$D$56,3,FALSE)</f>
        <v>41.583399999999997</v>
      </c>
      <c r="L2441">
        <f>VLOOKUP(E2441&amp;"*",state_latlong_lookup!$A$1:$D$56,4,FALSE)</f>
        <v>-72.762200000000007</v>
      </c>
      <c r="M2441">
        <v>200</v>
      </c>
      <c r="N2441" t="str">
        <f t="shared" si="76"/>
        <v>Republican</v>
      </c>
      <c r="O2441" t="s">
        <v>476</v>
      </c>
      <c r="P2441">
        <v>0.20499999999999999</v>
      </c>
      <c r="Q2441">
        <v>1303000</v>
      </c>
    </row>
    <row r="2442" spans="1:18">
      <c r="A2442">
        <v>106</v>
      </c>
      <c r="B2442">
        <f>VLOOKUP(A2442,year_congress_lookup!$A$1:$B$10,2)</f>
        <v>2000</v>
      </c>
      <c r="C2442">
        <v>29327</v>
      </c>
      <c r="D2442" s="1" t="s">
        <v>1787</v>
      </c>
      <c r="E2442" t="s">
        <v>3</v>
      </c>
      <c r="F2442" t="str">
        <f>VLOOKUP(E2442&amp;"*",state_latlong_lookup!$A$1:$D$56,2,FALSE)</f>
        <v>DE</v>
      </c>
      <c r="G2442" t="str">
        <f>VLOOKUP(E2442&amp;"*",state_latlong_lookup!$A$1:$D$56,1,FALSE)</f>
        <v>DELAWARE</v>
      </c>
      <c r="H2442" t="str">
        <f t="shared" si="77"/>
        <v>106_DE_01</v>
      </c>
      <c r="I2442">
        <f>IF(B2442=2012,IF(D2442="00",K2442,VLOOKUP(H2442,district_latlong_lookup!$A$1:$F$439,5,FALSE)),0)</f>
        <v>0</v>
      </c>
      <c r="J2442">
        <f>IF(B2442=2012,IF(D2442="00",L2442,VLOOKUP(H2442,district_latlong_lookup!$A$1:$F$439,6,FALSE)),0)</f>
        <v>0</v>
      </c>
      <c r="K2442">
        <f>VLOOKUP(E2442&amp;"*",state_latlong_lookup!$A$1:$D$56,3,FALSE)</f>
        <v>39.349800000000002</v>
      </c>
      <c r="L2442">
        <f>VLOOKUP(E2442&amp;"*",state_latlong_lookup!$A$1:$D$56,4,FALSE)</f>
        <v>-75.514799999999994</v>
      </c>
      <c r="M2442">
        <v>200</v>
      </c>
      <c r="N2442" t="str">
        <f t="shared" si="76"/>
        <v>Republican</v>
      </c>
      <c r="O2442" t="s">
        <v>477</v>
      </c>
      <c r="P2442">
        <v>0.38600000000000001</v>
      </c>
      <c r="Q2442">
        <v>0</v>
      </c>
      <c r="R2442" t="s">
        <v>1484</v>
      </c>
    </row>
    <row r="2443" spans="1:18">
      <c r="A2443">
        <v>106</v>
      </c>
      <c r="B2443">
        <f>VLOOKUP(A2443,year_congress_lookup!$A$1:$B$10,2)</f>
        <v>2000</v>
      </c>
      <c r="C2443">
        <v>39508</v>
      </c>
      <c r="D2443" s="1" t="s">
        <v>1787</v>
      </c>
      <c r="E2443" t="s">
        <v>81</v>
      </c>
      <c r="F2443" t="str">
        <f>VLOOKUP(E2443&amp;"*",state_latlong_lookup!$A$1:$D$56,2,FALSE)</f>
        <v>FL</v>
      </c>
      <c r="G2443" t="str">
        <f>VLOOKUP(E2443&amp;"*",state_latlong_lookup!$A$1:$D$56,1,FALSE)</f>
        <v>FLORIDA</v>
      </c>
      <c r="H2443" t="str">
        <f t="shared" si="77"/>
        <v>106_FL_01</v>
      </c>
      <c r="I2443">
        <f>IF(B2443=2012,IF(D2443="00",K2443,VLOOKUP(H2443,district_latlong_lookup!$A$1:$F$439,5,FALSE)),0)</f>
        <v>0</v>
      </c>
      <c r="J2443">
        <f>IF(B2443=2012,IF(D2443="00",L2443,VLOOKUP(H2443,district_latlong_lookup!$A$1:$F$439,6,FALSE)),0)</f>
        <v>0</v>
      </c>
      <c r="K2443">
        <f>VLOOKUP(E2443&amp;"*",state_latlong_lookup!$A$1:$D$56,3,FALSE)</f>
        <v>27.833300000000001</v>
      </c>
      <c r="L2443">
        <f>VLOOKUP(E2443&amp;"*",state_latlong_lookup!$A$1:$D$56,4,FALSE)</f>
        <v>-81.716999999999999</v>
      </c>
      <c r="M2443">
        <v>200</v>
      </c>
      <c r="N2443" t="str">
        <f t="shared" si="76"/>
        <v>Republican</v>
      </c>
      <c r="O2443" t="s">
        <v>776</v>
      </c>
      <c r="P2443">
        <v>0.81</v>
      </c>
      <c r="Q2443">
        <v>2034000</v>
      </c>
      <c r="R2443" t="s">
        <v>1485</v>
      </c>
    </row>
    <row r="2444" spans="1:18">
      <c r="A2444">
        <v>106</v>
      </c>
      <c r="B2444">
        <f>VLOOKUP(A2444,year_congress_lookup!$A$1:$B$10,2)</f>
        <v>2000</v>
      </c>
      <c r="C2444">
        <v>29713</v>
      </c>
      <c r="D2444" s="1" t="s">
        <v>1788</v>
      </c>
      <c r="E2444" t="s">
        <v>81</v>
      </c>
      <c r="F2444" t="str">
        <f>VLOOKUP(E2444&amp;"*",state_latlong_lookup!$A$1:$D$56,2,FALSE)</f>
        <v>FL</v>
      </c>
      <c r="G2444" t="str">
        <f>VLOOKUP(E2444&amp;"*",state_latlong_lookup!$A$1:$D$56,1,FALSE)</f>
        <v>FLORIDA</v>
      </c>
      <c r="H2444" t="str">
        <f t="shared" si="77"/>
        <v>106_FL_02</v>
      </c>
      <c r="I2444">
        <f>IF(B2444=2012,IF(D2444="00",K2444,VLOOKUP(H2444,district_latlong_lookup!$A$1:$F$439,5,FALSE)),0)</f>
        <v>0</v>
      </c>
      <c r="J2444">
        <f>IF(B2444=2012,IF(D2444="00",L2444,VLOOKUP(H2444,district_latlong_lookup!$A$1:$F$439,6,FALSE)),0)</f>
        <v>0</v>
      </c>
      <c r="K2444">
        <f>VLOOKUP(E2444&amp;"*",state_latlong_lookup!$A$1:$D$56,3,FALSE)</f>
        <v>27.833300000000001</v>
      </c>
      <c r="L2444">
        <f>VLOOKUP(E2444&amp;"*",state_latlong_lookup!$A$1:$D$56,4,FALSE)</f>
        <v>-81.716999999999999</v>
      </c>
      <c r="M2444">
        <v>100</v>
      </c>
      <c r="N2444" t="str">
        <f t="shared" si="76"/>
        <v>Democrat</v>
      </c>
      <c r="O2444" t="s">
        <v>841</v>
      </c>
      <c r="P2444">
        <v>-0.16200000000000001</v>
      </c>
      <c r="Q2444">
        <v>1248000</v>
      </c>
      <c r="R2444" t="s">
        <v>1486</v>
      </c>
    </row>
    <row r="2445" spans="1:18">
      <c r="A2445">
        <v>106</v>
      </c>
      <c r="B2445">
        <f>VLOOKUP(A2445,year_congress_lookup!$A$1:$B$10,2)</f>
        <v>2000</v>
      </c>
      <c r="C2445">
        <v>29328</v>
      </c>
      <c r="D2445" s="1" t="s">
        <v>1789</v>
      </c>
      <c r="E2445" t="s">
        <v>81</v>
      </c>
      <c r="F2445" t="str">
        <f>VLOOKUP(E2445&amp;"*",state_latlong_lookup!$A$1:$D$56,2,FALSE)</f>
        <v>FL</v>
      </c>
      <c r="G2445" t="str">
        <f>VLOOKUP(E2445&amp;"*",state_latlong_lookup!$A$1:$D$56,1,FALSE)</f>
        <v>FLORIDA</v>
      </c>
      <c r="H2445" t="str">
        <f t="shared" si="77"/>
        <v>106_FL_03</v>
      </c>
      <c r="I2445">
        <f>IF(B2445=2012,IF(D2445="00",K2445,VLOOKUP(H2445,district_latlong_lookup!$A$1:$F$439,5,FALSE)),0)</f>
        <v>0</v>
      </c>
      <c r="J2445">
        <f>IF(B2445=2012,IF(D2445="00",L2445,VLOOKUP(H2445,district_latlong_lookup!$A$1:$F$439,6,FALSE)),0)</f>
        <v>0</v>
      </c>
      <c r="K2445">
        <f>VLOOKUP(E2445&amp;"*",state_latlong_lookup!$A$1:$D$56,3,FALSE)</f>
        <v>27.833300000000001</v>
      </c>
      <c r="L2445">
        <f>VLOOKUP(E2445&amp;"*",state_latlong_lookup!$A$1:$D$56,4,FALSE)</f>
        <v>-81.716999999999999</v>
      </c>
      <c r="M2445">
        <v>100</v>
      </c>
      <c r="N2445" t="str">
        <f t="shared" si="76"/>
        <v>Democrat</v>
      </c>
      <c r="O2445" t="s">
        <v>480</v>
      </c>
      <c r="P2445">
        <v>-0.41799999999999998</v>
      </c>
      <c r="Q2445">
        <v>3754000</v>
      </c>
      <c r="R2445" t="s">
        <v>1487</v>
      </c>
    </row>
    <row r="2446" spans="1:18">
      <c r="A2446">
        <v>106</v>
      </c>
      <c r="B2446">
        <f>VLOOKUP(A2446,year_congress_lookup!$A$1:$B$10,2)</f>
        <v>2000</v>
      </c>
      <c r="C2446">
        <v>29329</v>
      </c>
      <c r="D2446" s="1" t="s">
        <v>1790</v>
      </c>
      <c r="E2446" t="s">
        <v>81</v>
      </c>
      <c r="F2446" t="str">
        <f>VLOOKUP(E2446&amp;"*",state_latlong_lookup!$A$1:$D$56,2,FALSE)</f>
        <v>FL</v>
      </c>
      <c r="G2446" t="str">
        <f>VLOOKUP(E2446&amp;"*",state_latlong_lookup!$A$1:$D$56,1,FALSE)</f>
        <v>FLORIDA</v>
      </c>
      <c r="H2446" t="str">
        <f t="shared" si="77"/>
        <v>106_FL_04</v>
      </c>
      <c r="I2446">
        <f>IF(B2446=2012,IF(D2446="00",K2446,VLOOKUP(H2446,district_latlong_lookup!$A$1:$F$439,5,FALSE)),0)</f>
        <v>0</v>
      </c>
      <c r="J2446">
        <f>IF(B2446=2012,IF(D2446="00",L2446,VLOOKUP(H2446,district_latlong_lookup!$A$1:$F$439,6,FALSE)),0)</f>
        <v>0</v>
      </c>
      <c r="K2446">
        <f>VLOOKUP(E2446&amp;"*",state_latlong_lookup!$A$1:$D$56,3,FALSE)</f>
        <v>27.833300000000001</v>
      </c>
      <c r="L2446">
        <f>VLOOKUP(E2446&amp;"*",state_latlong_lookup!$A$1:$D$56,4,FALSE)</f>
        <v>-81.716999999999999</v>
      </c>
      <c r="M2446">
        <v>200</v>
      </c>
      <c r="N2446" t="str">
        <f t="shared" si="76"/>
        <v>Republican</v>
      </c>
      <c r="O2446" t="s">
        <v>120</v>
      </c>
      <c r="P2446">
        <v>0.39600000000000002</v>
      </c>
      <c r="Q2446">
        <v>1813000</v>
      </c>
      <c r="R2446" t="s">
        <v>1488</v>
      </c>
    </row>
    <row r="2447" spans="1:18">
      <c r="A2447">
        <v>106</v>
      </c>
      <c r="B2447">
        <f>VLOOKUP(A2447,year_congress_lookup!$A$1:$B$10,2)</f>
        <v>2000</v>
      </c>
      <c r="C2447">
        <v>29330</v>
      </c>
      <c r="D2447" s="1" t="s">
        <v>1791</v>
      </c>
      <c r="E2447" t="s">
        <v>81</v>
      </c>
      <c r="F2447" t="str">
        <f>VLOOKUP(E2447&amp;"*",state_latlong_lookup!$A$1:$D$56,2,FALSE)</f>
        <v>FL</v>
      </c>
      <c r="G2447" t="str">
        <f>VLOOKUP(E2447&amp;"*",state_latlong_lookup!$A$1:$D$56,1,FALSE)</f>
        <v>FLORIDA</v>
      </c>
      <c r="H2447" t="str">
        <f t="shared" si="77"/>
        <v>106_FL_05</v>
      </c>
      <c r="I2447">
        <f>IF(B2447=2012,IF(D2447="00",K2447,VLOOKUP(H2447,district_latlong_lookup!$A$1:$F$439,5,FALSE)),0)</f>
        <v>0</v>
      </c>
      <c r="J2447">
        <f>IF(B2447=2012,IF(D2447="00",L2447,VLOOKUP(H2447,district_latlong_lookup!$A$1:$F$439,6,FALSE)),0)</f>
        <v>0</v>
      </c>
      <c r="K2447">
        <f>VLOOKUP(E2447&amp;"*",state_latlong_lookup!$A$1:$D$56,3,FALSE)</f>
        <v>27.833300000000001</v>
      </c>
      <c r="L2447">
        <f>VLOOKUP(E2447&amp;"*",state_latlong_lookup!$A$1:$D$56,4,FALSE)</f>
        <v>-81.716999999999999</v>
      </c>
      <c r="M2447">
        <v>100</v>
      </c>
      <c r="N2447" t="str">
        <f t="shared" si="76"/>
        <v>Democrat</v>
      </c>
      <c r="O2447" t="s">
        <v>481</v>
      </c>
      <c r="P2447">
        <v>-0.33300000000000002</v>
      </c>
      <c r="Q2447">
        <v>1979000</v>
      </c>
      <c r="R2447" t="s">
        <v>1489</v>
      </c>
    </row>
    <row r="2448" spans="1:18">
      <c r="A2448">
        <v>106</v>
      </c>
      <c r="B2448">
        <f>VLOOKUP(A2448,year_congress_lookup!$A$1:$B$10,2)</f>
        <v>2000</v>
      </c>
      <c r="C2448">
        <v>15627</v>
      </c>
      <c r="D2448" s="1" t="s">
        <v>1792</v>
      </c>
      <c r="E2448" t="s">
        <v>81</v>
      </c>
      <c r="F2448" t="str">
        <f>VLOOKUP(E2448&amp;"*",state_latlong_lookup!$A$1:$D$56,2,FALSE)</f>
        <v>FL</v>
      </c>
      <c r="G2448" t="str">
        <f>VLOOKUP(E2448&amp;"*",state_latlong_lookup!$A$1:$D$56,1,FALSE)</f>
        <v>FLORIDA</v>
      </c>
      <c r="H2448" t="str">
        <f t="shared" si="77"/>
        <v>106_FL_06</v>
      </c>
      <c r="I2448">
        <f>IF(B2448=2012,IF(D2448="00",K2448,VLOOKUP(H2448,district_latlong_lookup!$A$1:$F$439,5,FALSE)),0)</f>
        <v>0</v>
      </c>
      <c r="J2448">
        <f>IF(B2448=2012,IF(D2448="00",L2448,VLOOKUP(H2448,district_latlong_lookup!$A$1:$F$439,6,FALSE)),0)</f>
        <v>0</v>
      </c>
      <c r="K2448">
        <f>VLOOKUP(E2448&amp;"*",state_latlong_lookup!$A$1:$D$56,3,FALSE)</f>
        <v>27.833300000000001</v>
      </c>
      <c r="L2448">
        <f>VLOOKUP(E2448&amp;"*",state_latlong_lookup!$A$1:$D$56,4,FALSE)</f>
        <v>-81.716999999999999</v>
      </c>
      <c r="M2448">
        <v>200</v>
      </c>
      <c r="N2448" t="str">
        <f t="shared" si="76"/>
        <v>Republican</v>
      </c>
      <c r="O2448" t="s">
        <v>482</v>
      </c>
      <c r="P2448">
        <v>0.66200000000000003</v>
      </c>
      <c r="Q2448">
        <v>722000</v>
      </c>
      <c r="R2448" t="s">
        <v>1490</v>
      </c>
    </row>
    <row r="2449" spans="1:18">
      <c r="A2449">
        <v>106</v>
      </c>
      <c r="B2449">
        <f>VLOOKUP(A2449,year_congress_lookup!$A$1:$B$10,2)</f>
        <v>2000</v>
      </c>
      <c r="C2449">
        <v>29331</v>
      </c>
      <c r="D2449" s="1" t="s">
        <v>1793</v>
      </c>
      <c r="E2449" t="s">
        <v>81</v>
      </c>
      <c r="F2449" t="str">
        <f>VLOOKUP(E2449&amp;"*",state_latlong_lookup!$A$1:$D$56,2,FALSE)</f>
        <v>FL</v>
      </c>
      <c r="G2449" t="str">
        <f>VLOOKUP(E2449&amp;"*",state_latlong_lookup!$A$1:$D$56,1,FALSE)</f>
        <v>FLORIDA</v>
      </c>
      <c r="H2449" t="str">
        <f t="shared" si="77"/>
        <v>106_FL_07</v>
      </c>
      <c r="I2449">
        <f>IF(B2449=2012,IF(D2449="00",K2449,VLOOKUP(H2449,district_latlong_lookup!$A$1:$F$439,5,FALSE)),0)</f>
        <v>0</v>
      </c>
      <c r="J2449">
        <f>IF(B2449=2012,IF(D2449="00",L2449,VLOOKUP(H2449,district_latlong_lookup!$A$1:$F$439,6,FALSE)),0)</f>
        <v>0</v>
      </c>
      <c r="K2449">
        <f>VLOOKUP(E2449&amp;"*",state_latlong_lookup!$A$1:$D$56,3,FALSE)</f>
        <v>27.833300000000001</v>
      </c>
      <c r="L2449">
        <f>VLOOKUP(E2449&amp;"*",state_latlong_lookup!$A$1:$D$56,4,FALSE)</f>
        <v>-81.716999999999999</v>
      </c>
      <c r="M2449">
        <v>200</v>
      </c>
      <c r="N2449" t="str">
        <f t="shared" si="76"/>
        <v>Republican</v>
      </c>
      <c r="O2449" t="s">
        <v>483</v>
      </c>
      <c r="P2449">
        <v>0.57299999999999995</v>
      </c>
      <c r="Q2449">
        <v>0</v>
      </c>
      <c r="R2449" t="s">
        <v>1491</v>
      </c>
    </row>
    <row r="2450" spans="1:18">
      <c r="A2450">
        <v>106</v>
      </c>
      <c r="B2450">
        <f>VLOOKUP(A2450,year_congress_lookup!$A$1:$B$10,2)</f>
        <v>2000</v>
      </c>
      <c r="C2450">
        <v>14842</v>
      </c>
      <c r="D2450" s="1" t="s">
        <v>1795</v>
      </c>
      <c r="E2450" t="s">
        <v>81</v>
      </c>
      <c r="F2450" t="str">
        <f>VLOOKUP(E2450&amp;"*",state_latlong_lookup!$A$1:$D$56,2,FALSE)</f>
        <v>FL</v>
      </c>
      <c r="G2450" t="str">
        <f>VLOOKUP(E2450&amp;"*",state_latlong_lookup!$A$1:$D$56,1,FALSE)</f>
        <v>FLORIDA</v>
      </c>
      <c r="H2450" t="str">
        <f t="shared" si="77"/>
        <v>106_FL_08</v>
      </c>
      <c r="I2450">
        <f>IF(B2450=2012,IF(D2450="00",K2450,VLOOKUP(H2450,district_latlong_lookup!$A$1:$F$439,5,FALSE)),0)</f>
        <v>0</v>
      </c>
      <c r="J2450">
        <f>IF(B2450=2012,IF(D2450="00",L2450,VLOOKUP(H2450,district_latlong_lookup!$A$1:$F$439,6,FALSE)),0)</f>
        <v>0</v>
      </c>
      <c r="K2450">
        <f>VLOOKUP(E2450&amp;"*",state_latlong_lookup!$A$1:$D$56,3,FALSE)</f>
        <v>27.833300000000001</v>
      </c>
      <c r="L2450">
        <f>VLOOKUP(E2450&amp;"*",state_latlong_lookup!$A$1:$D$56,4,FALSE)</f>
        <v>-81.716999999999999</v>
      </c>
      <c r="M2450">
        <v>200</v>
      </c>
      <c r="N2450" t="str">
        <f t="shared" si="76"/>
        <v>Republican</v>
      </c>
      <c r="O2450" t="s">
        <v>484</v>
      </c>
      <c r="P2450">
        <v>0.41799999999999998</v>
      </c>
      <c r="Q2450">
        <v>1147000</v>
      </c>
      <c r="R2450" t="s">
        <v>1492</v>
      </c>
    </row>
    <row r="2451" spans="1:18">
      <c r="A2451">
        <v>106</v>
      </c>
      <c r="B2451">
        <f>VLOOKUP(A2451,year_congress_lookup!$A$1:$B$10,2)</f>
        <v>2000</v>
      </c>
      <c r="C2451">
        <v>15006</v>
      </c>
      <c r="D2451" s="1" t="s">
        <v>1796</v>
      </c>
      <c r="E2451" t="s">
        <v>81</v>
      </c>
      <c r="F2451" t="str">
        <f>VLOOKUP(E2451&amp;"*",state_latlong_lookup!$A$1:$D$56,2,FALSE)</f>
        <v>FL</v>
      </c>
      <c r="G2451" t="str">
        <f>VLOOKUP(E2451&amp;"*",state_latlong_lookup!$A$1:$D$56,1,FALSE)</f>
        <v>FLORIDA</v>
      </c>
      <c r="H2451" t="str">
        <f t="shared" si="77"/>
        <v>106_FL_09</v>
      </c>
      <c r="I2451">
        <f>IF(B2451=2012,IF(D2451="00",K2451,VLOOKUP(H2451,district_latlong_lookup!$A$1:$F$439,5,FALSE)),0)</f>
        <v>0</v>
      </c>
      <c r="J2451">
        <f>IF(B2451=2012,IF(D2451="00",L2451,VLOOKUP(H2451,district_latlong_lookup!$A$1:$F$439,6,FALSE)),0)</f>
        <v>0</v>
      </c>
      <c r="K2451">
        <f>VLOOKUP(E2451&amp;"*",state_latlong_lookup!$A$1:$D$56,3,FALSE)</f>
        <v>27.833300000000001</v>
      </c>
      <c r="L2451">
        <f>VLOOKUP(E2451&amp;"*",state_latlong_lookup!$A$1:$D$56,4,FALSE)</f>
        <v>-81.716999999999999</v>
      </c>
      <c r="M2451">
        <v>200</v>
      </c>
      <c r="N2451" t="str">
        <f t="shared" si="76"/>
        <v>Republican</v>
      </c>
      <c r="O2451" t="s">
        <v>485</v>
      </c>
      <c r="P2451">
        <v>0.438</v>
      </c>
      <c r="Q2451">
        <v>1061000</v>
      </c>
    </row>
    <row r="2452" spans="1:18">
      <c r="A2452">
        <v>106</v>
      </c>
      <c r="B2452">
        <f>VLOOKUP(A2452,year_congress_lookup!$A$1:$B$10,2)</f>
        <v>2000</v>
      </c>
      <c r="C2452">
        <v>13047</v>
      </c>
      <c r="D2452" s="1" t="s">
        <v>1797</v>
      </c>
      <c r="E2452" t="s">
        <v>81</v>
      </c>
      <c r="F2452" t="str">
        <f>VLOOKUP(E2452&amp;"*",state_latlong_lookup!$A$1:$D$56,2,FALSE)</f>
        <v>FL</v>
      </c>
      <c r="G2452" t="str">
        <f>VLOOKUP(E2452&amp;"*",state_latlong_lookup!$A$1:$D$56,1,FALSE)</f>
        <v>FLORIDA</v>
      </c>
      <c r="H2452" t="str">
        <f t="shared" si="77"/>
        <v>106_FL_10</v>
      </c>
      <c r="I2452">
        <f>IF(B2452=2012,IF(D2452="00",K2452,VLOOKUP(H2452,district_latlong_lookup!$A$1:$F$439,5,FALSE)),0)</f>
        <v>0</v>
      </c>
      <c r="J2452">
        <f>IF(B2452=2012,IF(D2452="00",L2452,VLOOKUP(H2452,district_latlong_lookup!$A$1:$F$439,6,FALSE)),0)</f>
        <v>0</v>
      </c>
      <c r="K2452">
        <f>VLOOKUP(E2452&amp;"*",state_latlong_lookup!$A$1:$D$56,3,FALSE)</f>
        <v>27.833300000000001</v>
      </c>
      <c r="L2452">
        <f>VLOOKUP(E2452&amp;"*",state_latlong_lookup!$A$1:$D$56,4,FALSE)</f>
        <v>-81.716999999999999</v>
      </c>
      <c r="M2452">
        <v>200</v>
      </c>
      <c r="N2452" t="str">
        <f t="shared" si="76"/>
        <v>Republican</v>
      </c>
      <c r="O2452" t="s">
        <v>486</v>
      </c>
      <c r="P2452">
        <v>0.42599999999999999</v>
      </c>
      <c r="Q2452">
        <v>1150000</v>
      </c>
      <c r="R2452" t="s">
        <v>1493</v>
      </c>
    </row>
    <row r="2453" spans="1:18">
      <c r="A2453">
        <v>106</v>
      </c>
      <c r="B2453">
        <f>VLOOKUP(A2453,year_congress_lookup!$A$1:$B$10,2)</f>
        <v>2000</v>
      </c>
      <c r="C2453">
        <v>29714</v>
      </c>
      <c r="D2453" s="1" t="s">
        <v>1798</v>
      </c>
      <c r="E2453" t="s">
        <v>81</v>
      </c>
      <c r="F2453" t="str">
        <f>VLOOKUP(E2453&amp;"*",state_latlong_lookup!$A$1:$D$56,2,FALSE)</f>
        <v>FL</v>
      </c>
      <c r="G2453" t="str">
        <f>VLOOKUP(E2453&amp;"*",state_latlong_lookup!$A$1:$D$56,1,FALSE)</f>
        <v>FLORIDA</v>
      </c>
      <c r="H2453" t="str">
        <f t="shared" si="77"/>
        <v>106_FL_11</v>
      </c>
      <c r="I2453">
        <f>IF(B2453=2012,IF(D2453="00",K2453,VLOOKUP(H2453,district_latlong_lookup!$A$1:$F$439,5,FALSE)),0)</f>
        <v>0</v>
      </c>
      <c r="J2453">
        <f>IF(B2453=2012,IF(D2453="00",L2453,VLOOKUP(H2453,district_latlong_lookup!$A$1:$F$439,6,FALSE)),0)</f>
        <v>0</v>
      </c>
      <c r="K2453">
        <f>VLOOKUP(E2453&amp;"*",state_latlong_lookup!$A$1:$D$56,3,FALSE)</f>
        <v>27.833300000000001</v>
      </c>
      <c r="L2453">
        <f>VLOOKUP(E2453&amp;"*",state_latlong_lookup!$A$1:$D$56,4,FALSE)</f>
        <v>-81.716999999999999</v>
      </c>
      <c r="M2453">
        <v>100</v>
      </c>
      <c r="N2453" t="str">
        <f t="shared" si="76"/>
        <v>Democrat</v>
      </c>
      <c r="O2453" t="s">
        <v>891</v>
      </c>
      <c r="P2453">
        <v>-0.26600000000000001</v>
      </c>
      <c r="Q2453">
        <v>1078000</v>
      </c>
      <c r="R2453" t="s">
        <v>1494</v>
      </c>
    </row>
    <row r="2454" spans="1:18">
      <c r="A2454">
        <v>106</v>
      </c>
      <c r="B2454">
        <f>VLOOKUP(A2454,year_congress_lookup!$A$1:$B$10,2)</f>
        <v>2000</v>
      </c>
      <c r="C2454">
        <v>29332</v>
      </c>
      <c r="D2454" s="1" t="s">
        <v>1799</v>
      </c>
      <c r="E2454" t="s">
        <v>81</v>
      </c>
      <c r="F2454" t="str">
        <f>VLOOKUP(E2454&amp;"*",state_latlong_lookup!$A$1:$D$56,2,FALSE)</f>
        <v>FL</v>
      </c>
      <c r="G2454" t="str">
        <f>VLOOKUP(E2454&amp;"*",state_latlong_lookup!$A$1:$D$56,1,FALSE)</f>
        <v>FLORIDA</v>
      </c>
      <c r="H2454" t="str">
        <f t="shared" si="77"/>
        <v>106_FL_12</v>
      </c>
      <c r="I2454">
        <f>IF(B2454=2012,IF(D2454="00",K2454,VLOOKUP(H2454,district_latlong_lookup!$A$1:$F$439,5,FALSE)),0)</f>
        <v>0</v>
      </c>
      <c r="J2454">
        <f>IF(B2454=2012,IF(D2454="00",L2454,VLOOKUP(H2454,district_latlong_lookup!$A$1:$F$439,6,FALSE)),0)</f>
        <v>0</v>
      </c>
      <c r="K2454">
        <f>VLOOKUP(E2454&amp;"*",state_latlong_lookup!$A$1:$D$56,3,FALSE)</f>
        <v>27.833300000000001</v>
      </c>
      <c r="L2454">
        <f>VLOOKUP(E2454&amp;"*",state_latlong_lookup!$A$1:$D$56,4,FALSE)</f>
        <v>-81.716999999999999</v>
      </c>
      <c r="M2454">
        <v>200</v>
      </c>
      <c r="N2454" t="str">
        <f t="shared" si="76"/>
        <v>Republican</v>
      </c>
      <c r="O2454" t="s">
        <v>488</v>
      </c>
      <c r="P2454">
        <v>0.433</v>
      </c>
      <c r="Q2454">
        <v>716000</v>
      </c>
      <c r="R2454" t="s">
        <v>1495</v>
      </c>
    </row>
    <row r="2455" spans="1:18">
      <c r="A2455">
        <v>106</v>
      </c>
      <c r="B2455">
        <f>VLOOKUP(A2455,year_congress_lookup!$A$1:$B$10,2)</f>
        <v>2000</v>
      </c>
      <c r="C2455">
        <v>29333</v>
      </c>
      <c r="D2455" s="1" t="s">
        <v>1800</v>
      </c>
      <c r="E2455" t="s">
        <v>81</v>
      </c>
      <c r="F2455" t="str">
        <f>VLOOKUP(E2455&amp;"*",state_latlong_lookup!$A$1:$D$56,2,FALSE)</f>
        <v>FL</v>
      </c>
      <c r="G2455" t="str">
        <f>VLOOKUP(E2455&amp;"*",state_latlong_lookup!$A$1:$D$56,1,FALSE)</f>
        <v>FLORIDA</v>
      </c>
      <c r="H2455" t="str">
        <f t="shared" si="77"/>
        <v>106_FL_13</v>
      </c>
      <c r="I2455">
        <f>IF(B2455=2012,IF(D2455="00",K2455,VLOOKUP(H2455,district_latlong_lookup!$A$1:$F$439,5,FALSE)),0)</f>
        <v>0</v>
      </c>
      <c r="J2455">
        <f>IF(B2455=2012,IF(D2455="00",L2455,VLOOKUP(H2455,district_latlong_lookup!$A$1:$F$439,6,FALSE)),0)</f>
        <v>0</v>
      </c>
      <c r="K2455">
        <f>VLOOKUP(E2455&amp;"*",state_latlong_lookup!$A$1:$D$56,3,FALSE)</f>
        <v>27.833300000000001</v>
      </c>
      <c r="L2455">
        <f>VLOOKUP(E2455&amp;"*",state_latlong_lookup!$A$1:$D$56,4,FALSE)</f>
        <v>-81.716999999999999</v>
      </c>
      <c r="M2455">
        <v>200</v>
      </c>
      <c r="N2455" t="str">
        <f t="shared" si="76"/>
        <v>Republican</v>
      </c>
      <c r="O2455" t="s">
        <v>76</v>
      </c>
      <c r="P2455">
        <v>0.59399999999999997</v>
      </c>
      <c r="Q2455">
        <v>448000</v>
      </c>
    </row>
    <row r="2456" spans="1:18">
      <c r="A2456">
        <v>106</v>
      </c>
      <c r="B2456">
        <f>VLOOKUP(A2456,year_congress_lookup!$A$1:$B$10,2)</f>
        <v>2000</v>
      </c>
      <c r="C2456">
        <v>15605</v>
      </c>
      <c r="D2456" s="1" t="s">
        <v>1801</v>
      </c>
      <c r="E2456" t="s">
        <v>81</v>
      </c>
      <c r="F2456" t="str">
        <f>VLOOKUP(E2456&amp;"*",state_latlong_lookup!$A$1:$D$56,2,FALSE)</f>
        <v>FL</v>
      </c>
      <c r="G2456" t="str">
        <f>VLOOKUP(E2456&amp;"*",state_latlong_lookup!$A$1:$D$56,1,FALSE)</f>
        <v>FLORIDA</v>
      </c>
      <c r="H2456" t="str">
        <f t="shared" si="77"/>
        <v>106_FL_14</v>
      </c>
      <c r="I2456">
        <f>IF(B2456=2012,IF(D2456="00",K2456,VLOOKUP(H2456,district_latlong_lookup!$A$1:$F$439,5,FALSE)),0)</f>
        <v>0</v>
      </c>
      <c r="J2456">
        <f>IF(B2456=2012,IF(D2456="00",L2456,VLOOKUP(H2456,district_latlong_lookup!$A$1:$F$439,6,FALSE)),0)</f>
        <v>0</v>
      </c>
      <c r="K2456">
        <f>VLOOKUP(E2456&amp;"*",state_latlong_lookup!$A$1:$D$56,3,FALSE)</f>
        <v>27.833300000000001</v>
      </c>
      <c r="L2456">
        <f>VLOOKUP(E2456&amp;"*",state_latlong_lookup!$A$1:$D$56,4,FALSE)</f>
        <v>-81.716999999999999</v>
      </c>
      <c r="M2456">
        <v>200</v>
      </c>
      <c r="N2456" t="str">
        <f t="shared" si="76"/>
        <v>Republican</v>
      </c>
      <c r="O2456" t="s">
        <v>489</v>
      </c>
      <c r="P2456">
        <v>0.51700000000000002</v>
      </c>
      <c r="Q2456">
        <v>0</v>
      </c>
      <c r="R2456" t="s">
        <v>1496</v>
      </c>
    </row>
    <row r="2457" spans="1:18">
      <c r="A2457">
        <v>106</v>
      </c>
      <c r="B2457">
        <f>VLOOKUP(A2457,year_congress_lookup!$A$1:$B$10,2)</f>
        <v>2000</v>
      </c>
      <c r="C2457">
        <v>29509</v>
      </c>
      <c r="D2457" s="1" t="s">
        <v>1802</v>
      </c>
      <c r="E2457" t="s">
        <v>81</v>
      </c>
      <c r="F2457" t="str">
        <f>VLOOKUP(E2457&amp;"*",state_latlong_lookup!$A$1:$D$56,2,FALSE)</f>
        <v>FL</v>
      </c>
      <c r="G2457" t="str">
        <f>VLOOKUP(E2457&amp;"*",state_latlong_lookup!$A$1:$D$56,1,FALSE)</f>
        <v>FLORIDA</v>
      </c>
      <c r="H2457" t="str">
        <f t="shared" si="77"/>
        <v>106_FL_15</v>
      </c>
      <c r="I2457">
        <f>IF(B2457=2012,IF(D2457="00",K2457,VLOOKUP(H2457,district_latlong_lookup!$A$1:$F$439,5,FALSE)),0)</f>
        <v>0</v>
      </c>
      <c r="J2457">
        <f>IF(B2457=2012,IF(D2457="00",L2457,VLOOKUP(H2457,district_latlong_lookup!$A$1:$F$439,6,FALSE)),0)</f>
        <v>0</v>
      </c>
      <c r="K2457">
        <f>VLOOKUP(E2457&amp;"*",state_latlong_lookup!$A$1:$D$56,3,FALSE)</f>
        <v>27.833300000000001</v>
      </c>
      <c r="L2457">
        <f>VLOOKUP(E2457&amp;"*",state_latlong_lookup!$A$1:$D$56,4,FALSE)</f>
        <v>-81.716999999999999</v>
      </c>
      <c r="M2457">
        <v>200</v>
      </c>
      <c r="N2457" t="str">
        <f t="shared" si="76"/>
        <v>Republican</v>
      </c>
      <c r="O2457" t="s">
        <v>684</v>
      </c>
      <c r="P2457">
        <v>0.61799999999999999</v>
      </c>
      <c r="Q2457">
        <v>2043000</v>
      </c>
      <c r="R2457" t="s">
        <v>1497</v>
      </c>
    </row>
    <row r="2458" spans="1:18">
      <c r="A2458">
        <v>106</v>
      </c>
      <c r="B2458">
        <f>VLOOKUP(A2458,year_congress_lookup!$A$1:$B$10,2)</f>
        <v>2000</v>
      </c>
      <c r="C2458">
        <v>29510</v>
      </c>
      <c r="D2458" s="1" t="s">
        <v>1803</v>
      </c>
      <c r="E2458" t="s">
        <v>81</v>
      </c>
      <c r="F2458" t="str">
        <f>VLOOKUP(E2458&amp;"*",state_latlong_lookup!$A$1:$D$56,2,FALSE)</f>
        <v>FL</v>
      </c>
      <c r="G2458" t="str">
        <f>VLOOKUP(E2458&amp;"*",state_latlong_lookup!$A$1:$D$56,1,FALSE)</f>
        <v>FLORIDA</v>
      </c>
      <c r="H2458" t="str">
        <f t="shared" si="77"/>
        <v>106_FL_16</v>
      </c>
      <c r="I2458">
        <f>IF(B2458=2012,IF(D2458="00",K2458,VLOOKUP(H2458,district_latlong_lookup!$A$1:$F$439,5,FALSE)),0)</f>
        <v>0</v>
      </c>
      <c r="J2458">
        <f>IF(B2458=2012,IF(D2458="00",L2458,VLOOKUP(H2458,district_latlong_lookup!$A$1:$F$439,6,FALSE)),0)</f>
        <v>0</v>
      </c>
      <c r="K2458">
        <f>VLOOKUP(E2458&amp;"*",state_latlong_lookup!$A$1:$D$56,3,FALSE)</f>
        <v>27.833300000000001</v>
      </c>
      <c r="L2458">
        <f>VLOOKUP(E2458&amp;"*",state_latlong_lookup!$A$1:$D$56,4,FALSE)</f>
        <v>-81.716999999999999</v>
      </c>
      <c r="M2458">
        <v>200</v>
      </c>
      <c r="N2458" t="str">
        <f t="shared" si="76"/>
        <v>Republican</v>
      </c>
      <c r="O2458" t="s">
        <v>749</v>
      </c>
      <c r="P2458">
        <v>0.442</v>
      </c>
      <c r="Q2458">
        <v>0</v>
      </c>
      <c r="R2458" t="s">
        <v>1498</v>
      </c>
    </row>
    <row r="2459" spans="1:18">
      <c r="A2459">
        <v>106</v>
      </c>
      <c r="B2459">
        <f>VLOOKUP(A2459,year_congress_lookup!$A$1:$B$10,2)</f>
        <v>2000</v>
      </c>
      <c r="C2459">
        <v>29334</v>
      </c>
      <c r="D2459" s="1" t="s">
        <v>1804</v>
      </c>
      <c r="E2459" t="s">
        <v>81</v>
      </c>
      <c r="F2459" t="str">
        <f>VLOOKUP(E2459&amp;"*",state_latlong_lookup!$A$1:$D$56,2,FALSE)</f>
        <v>FL</v>
      </c>
      <c r="G2459" t="str">
        <f>VLOOKUP(E2459&amp;"*",state_latlong_lookup!$A$1:$D$56,1,FALSE)</f>
        <v>FLORIDA</v>
      </c>
      <c r="H2459" t="str">
        <f t="shared" si="77"/>
        <v>106_FL_17</v>
      </c>
      <c r="I2459">
        <f>IF(B2459=2012,IF(D2459="00",K2459,VLOOKUP(H2459,district_latlong_lookup!$A$1:$F$439,5,FALSE)),0)</f>
        <v>0</v>
      </c>
      <c r="J2459">
        <f>IF(B2459=2012,IF(D2459="00",L2459,VLOOKUP(H2459,district_latlong_lookup!$A$1:$F$439,6,FALSE)),0)</f>
        <v>0</v>
      </c>
      <c r="K2459">
        <f>VLOOKUP(E2459&amp;"*",state_latlong_lookup!$A$1:$D$56,3,FALSE)</f>
        <v>27.833300000000001</v>
      </c>
      <c r="L2459">
        <f>VLOOKUP(E2459&amp;"*",state_latlong_lookup!$A$1:$D$56,4,FALSE)</f>
        <v>-81.716999999999999</v>
      </c>
      <c r="M2459">
        <v>100</v>
      </c>
      <c r="N2459" t="str">
        <f t="shared" si="76"/>
        <v>Democrat</v>
      </c>
      <c r="O2459" t="s">
        <v>492</v>
      </c>
      <c r="P2459">
        <v>-0.45200000000000001</v>
      </c>
      <c r="Q2459">
        <v>779000</v>
      </c>
    </row>
    <row r="2460" spans="1:18">
      <c r="A2460">
        <v>106</v>
      </c>
      <c r="B2460">
        <f>VLOOKUP(A2460,year_congress_lookup!$A$1:$B$10,2)</f>
        <v>2000</v>
      </c>
      <c r="C2460">
        <v>15634</v>
      </c>
      <c r="D2460" s="1" t="s">
        <v>1805</v>
      </c>
      <c r="E2460" t="s">
        <v>81</v>
      </c>
      <c r="F2460" t="str">
        <f>VLOOKUP(E2460&amp;"*",state_latlong_lookup!$A$1:$D$56,2,FALSE)</f>
        <v>FL</v>
      </c>
      <c r="G2460" t="str">
        <f>VLOOKUP(E2460&amp;"*",state_latlong_lookup!$A$1:$D$56,1,FALSE)</f>
        <v>FLORIDA</v>
      </c>
      <c r="H2460" t="str">
        <f t="shared" si="77"/>
        <v>106_FL_18</v>
      </c>
      <c r="I2460">
        <f>IF(B2460=2012,IF(D2460="00",K2460,VLOOKUP(H2460,district_latlong_lookup!$A$1:$F$439,5,FALSE)),0)</f>
        <v>0</v>
      </c>
      <c r="J2460">
        <f>IF(B2460=2012,IF(D2460="00",L2460,VLOOKUP(H2460,district_latlong_lookup!$A$1:$F$439,6,FALSE)),0)</f>
        <v>0</v>
      </c>
      <c r="K2460">
        <f>VLOOKUP(E2460&amp;"*",state_latlong_lookup!$A$1:$D$56,3,FALSE)</f>
        <v>27.833300000000001</v>
      </c>
      <c r="L2460">
        <f>VLOOKUP(E2460&amp;"*",state_latlong_lookup!$A$1:$D$56,4,FALSE)</f>
        <v>-81.716999999999999</v>
      </c>
      <c r="M2460">
        <v>200</v>
      </c>
      <c r="N2460" t="str">
        <f t="shared" si="76"/>
        <v>Republican</v>
      </c>
      <c r="O2460" t="s">
        <v>493</v>
      </c>
      <c r="P2460">
        <v>0.36499999999999999</v>
      </c>
      <c r="Q2460">
        <v>1137000</v>
      </c>
      <c r="R2460" t="s">
        <v>1499</v>
      </c>
    </row>
    <row r="2461" spans="1:18">
      <c r="A2461">
        <v>106</v>
      </c>
      <c r="B2461">
        <f>VLOOKUP(A2461,year_congress_lookup!$A$1:$B$10,2)</f>
        <v>2000</v>
      </c>
      <c r="C2461">
        <v>29715</v>
      </c>
      <c r="D2461" s="1" t="s">
        <v>1806</v>
      </c>
      <c r="E2461" t="s">
        <v>81</v>
      </c>
      <c r="F2461" t="str">
        <f>VLOOKUP(E2461&amp;"*",state_latlong_lookup!$A$1:$D$56,2,FALSE)</f>
        <v>FL</v>
      </c>
      <c r="G2461" t="str">
        <f>VLOOKUP(E2461&amp;"*",state_latlong_lookup!$A$1:$D$56,1,FALSE)</f>
        <v>FLORIDA</v>
      </c>
      <c r="H2461" t="str">
        <f t="shared" si="77"/>
        <v>106_FL_19</v>
      </c>
      <c r="I2461">
        <f>IF(B2461=2012,IF(D2461="00",K2461,VLOOKUP(H2461,district_latlong_lookup!$A$1:$F$439,5,FALSE)),0)</f>
        <v>0</v>
      </c>
      <c r="J2461">
        <f>IF(B2461=2012,IF(D2461="00",L2461,VLOOKUP(H2461,district_latlong_lookup!$A$1:$F$439,6,FALSE)),0)</f>
        <v>0</v>
      </c>
      <c r="K2461">
        <f>VLOOKUP(E2461&amp;"*",state_latlong_lookup!$A$1:$D$56,3,FALSE)</f>
        <v>27.833300000000001</v>
      </c>
      <c r="L2461">
        <f>VLOOKUP(E2461&amp;"*",state_latlong_lookup!$A$1:$D$56,4,FALSE)</f>
        <v>-81.716999999999999</v>
      </c>
      <c r="M2461">
        <v>100</v>
      </c>
      <c r="N2461" t="str">
        <f t="shared" si="76"/>
        <v>Democrat</v>
      </c>
      <c r="O2461" t="s">
        <v>842</v>
      </c>
      <c r="P2461">
        <v>-0.36499999999999999</v>
      </c>
      <c r="Q2461">
        <v>0</v>
      </c>
      <c r="R2461" t="s">
        <v>1500</v>
      </c>
    </row>
    <row r="2462" spans="1:18">
      <c r="A2462">
        <v>106</v>
      </c>
      <c r="B2462">
        <f>VLOOKUP(A2462,year_congress_lookup!$A$1:$B$10,2)</f>
        <v>2000</v>
      </c>
      <c r="C2462">
        <v>29335</v>
      </c>
      <c r="D2462" s="1" t="s">
        <v>1807</v>
      </c>
      <c r="E2462" t="s">
        <v>81</v>
      </c>
      <c r="F2462" t="str">
        <f>VLOOKUP(E2462&amp;"*",state_latlong_lookup!$A$1:$D$56,2,FALSE)</f>
        <v>FL</v>
      </c>
      <c r="G2462" t="str">
        <f>VLOOKUP(E2462&amp;"*",state_latlong_lookup!$A$1:$D$56,1,FALSE)</f>
        <v>FLORIDA</v>
      </c>
      <c r="H2462" t="str">
        <f t="shared" si="77"/>
        <v>106_FL_20</v>
      </c>
      <c r="I2462">
        <f>IF(B2462=2012,IF(D2462="00",K2462,VLOOKUP(H2462,district_latlong_lookup!$A$1:$F$439,5,FALSE)),0)</f>
        <v>0</v>
      </c>
      <c r="J2462">
        <f>IF(B2462=2012,IF(D2462="00",L2462,VLOOKUP(H2462,district_latlong_lookup!$A$1:$F$439,6,FALSE)),0)</f>
        <v>0</v>
      </c>
      <c r="K2462">
        <f>VLOOKUP(E2462&amp;"*",state_latlong_lookup!$A$1:$D$56,3,FALSE)</f>
        <v>27.833300000000001</v>
      </c>
      <c r="L2462">
        <f>VLOOKUP(E2462&amp;"*",state_latlong_lookup!$A$1:$D$56,4,FALSE)</f>
        <v>-81.716999999999999</v>
      </c>
      <c r="M2462">
        <v>100</v>
      </c>
      <c r="N2462" t="str">
        <f t="shared" si="76"/>
        <v>Democrat</v>
      </c>
      <c r="O2462" t="s">
        <v>495</v>
      </c>
      <c r="P2462">
        <v>-0.317</v>
      </c>
      <c r="Q2462">
        <v>0</v>
      </c>
      <c r="R2462" t="s">
        <v>1500</v>
      </c>
    </row>
    <row r="2463" spans="1:18">
      <c r="A2463">
        <v>106</v>
      </c>
      <c r="B2463">
        <f>VLOOKUP(A2463,year_congress_lookup!$A$1:$B$10,2)</f>
        <v>2000</v>
      </c>
      <c r="C2463">
        <v>29336</v>
      </c>
      <c r="D2463" s="1" t="s">
        <v>1808</v>
      </c>
      <c r="E2463" t="s">
        <v>81</v>
      </c>
      <c r="F2463" t="str">
        <f>VLOOKUP(E2463&amp;"*",state_latlong_lookup!$A$1:$D$56,2,FALSE)</f>
        <v>FL</v>
      </c>
      <c r="G2463" t="str">
        <f>VLOOKUP(E2463&amp;"*",state_latlong_lookup!$A$1:$D$56,1,FALSE)</f>
        <v>FLORIDA</v>
      </c>
      <c r="H2463" t="str">
        <f t="shared" si="77"/>
        <v>106_FL_21</v>
      </c>
      <c r="I2463">
        <f>IF(B2463=2012,IF(D2463="00",K2463,VLOOKUP(H2463,district_latlong_lookup!$A$1:$F$439,5,FALSE)),0)</f>
        <v>0</v>
      </c>
      <c r="J2463">
        <f>IF(B2463=2012,IF(D2463="00",L2463,VLOOKUP(H2463,district_latlong_lookup!$A$1:$F$439,6,FALSE)),0)</f>
        <v>0</v>
      </c>
      <c r="K2463">
        <f>VLOOKUP(E2463&amp;"*",state_latlong_lookup!$A$1:$D$56,3,FALSE)</f>
        <v>27.833300000000001</v>
      </c>
      <c r="L2463">
        <f>VLOOKUP(E2463&amp;"*",state_latlong_lookup!$A$1:$D$56,4,FALSE)</f>
        <v>-81.716999999999999</v>
      </c>
      <c r="M2463">
        <v>200</v>
      </c>
      <c r="N2463" t="str">
        <f t="shared" si="76"/>
        <v>Republican</v>
      </c>
      <c r="O2463" t="s">
        <v>496</v>
      </c>
      <c r="P2463">
        <v>0.36</v>
      </c>
      <c r="Q2463">
        <v>1949000</v>
      </c>
      <c r="R2463" t="s">
        <v>1501</v>
      </c>
    </row>
    <row r="2464" spans="1:18">
      <c r="A2464">
        <v>106</v>
      </c>
      <c r="B2464">
        <f>VLOOKUP(A2464,year_congress_lookup!$A$1:$B$10,2)</f>
        <v>2000</v>
      </c>
      <c r="C2464">
        <v>14860</v>
      </c>
      <c r="D2464" s="1" t="s">
        <v>1809</v>
      </c>
      <c r="E2464" t="s">
        <v>81</v>
      </c>
      <c r="F2464" t="str">
        <f>VLOOKUP(E2464&amp;"*",state_latlong_lookup!$A$1:$D$56,2,FALSE)</f>
        <v>FL</v>
      </c>
      <c r="G2464" t="str">
        <f>VLOOKUP(E2464&amp;"*",state_latlong_lookup!$A$1:$D$56,1,FALSE)</f>
        <v>FLORIDA</v>
      </c>
      <c r="H2464" t="str">
        <f t="shared" si="77"/>
        <v>106_FL_22</v>
      </c>
      <c r="I2464">
        <f>IF(B2464=2012,IF(D2464="00",K2464,VLOOKUP(H2464,district_latlong_lookup!$A$1:$F$439,5,FALSE)),0)</f>
        <v>0</v>
      </c>
      <c r="J2464">
        <f>IF(B2464=2012,IF(D2464="00",L2464,VLOOKUP(H2464,district_latlong_lookup!$A$1:$F$439,6,FALSE)),0)</f>
        <v>0</v>
      </c>
      <c r="K2464">
        <f>VLOOKUP(E2464&amp;"*",state_latlong_lookup!$A$1:$D$56,3,FALSE)</f>
        <v>27.833300000000001</v>
      </c>
      <c r="L2464">
        <f>VLOOKUP(E2464&amp;"*",state_latlong_lookup!$A$1:$D$56,4,FALSE)</f>
        <v>-81.716999999999999</v>
      </c>
      <c r="M2464">
        <v>200</v>
      </c>
      <c r="N2464" t="str">
        <f t="shared" si="76"/>
        <v>Republican</v>
      </c>
      <c r="O2464" t="s">
        <v>497</v>
      </c>
      <c r="P2464">
        <v>0.35399999999999998</v>
      </c>
      <c r="Q2464">
        <v>0</v>
      </c>
      <c r="R2464" t="s">
        <v>1502</v>
      </c>
    </row>
    <row r="2465" spans="1:18">
      <c r="A2465">
        <v>106</v>
      </c>
      <c r="B2465">
        <f>VLOOKUP(A2465,year_congress_lookup!$A$1:$B$10,2)</f>
        <v>2000</v>
      </c>
      <c r="C2465">
        <v>29337</v>
      </c>
      <c r="D2465" s="1" t="s">
        <v>1810</v>
      </c>
      <c r="E2465" t="s">
        <v>81</v>
      </c>
      <c r="F2465" t="str">
        <f>VLOOKUP(E2465&amp;"*",state_latlong_lookup!$A$1:$D$56,2,FALSE)</f>
        <v>FL</v>
      </c>
      <c r="G2465" t="str">
        <f>VLOOKUP(E2465&amp;"*",state_latlong_lookup!$A$1:$D$56,1,FALSE)</f>
        <v>FLORIDA</v>
      </c>
      <c r="H2465" t="str">
        <f t="shared" si="77"/>
        <v>106_FL_23</v>
      </c>
      <c r="I2465">
        <f>IF(B2465=2012,IF(D2465="00",K2465,VLOOKUP(H2465,district_latlong_lookup!$A$1:$F$439,5,FALSE)),0)</f>
        <v>0</v>
      </c>
      <c r="J2465">
        <f>IF(B2465=2012,IF(D2465="00",L2465,VLOOKUP(H2465,district_latlong_lookup!$A$1:$F$439,6,FALSE)),0)</f>
        <v>0</v>
      </c>
      <c r="K2465">
        <f>VLOOKUP(E2465&amp;"*",state_latlong_lookup!$A$1:$D$56,3,FALSE)</f>
        <v>27.833300000000001</v>
      </c>
      <c r="L2465">
        <f>VLOOKUP(E2465&amp;"*",state_latlong_lookup!$A$1:$D$56,4,FALSE)</f>
        <v>-81.716999999999999</v>
      </c>
      <c r="M2465">
        <v>100</v>
      </c>
      <c r="N2465" t="str">
        <f t="shared" si="76"/>
        <v>Democrat</v>
      </c>
      <c r="O2465" t="s">
        <v>163</v>
      </c>
      <c r="P2465">
        <v>-0.57899999999999996</v>
      </c>
      <c r="Q2465">
        <v>1004000</v>
      </c>
      <c r="R2465" t="s">
        <v>1503</v>
      </c>
    </row>
    <row r="2466" spans="1:18">
      <c r="A2466">
        <v>106</v>
      </c>
      <c r="B2466">
        <f>VLOOKUP(A2466,year_congress_lookup!$A$1:$B$10,2)</f>
        <v>2000</v>
      </c>
      <c r="C2466">
        <v>29338</v>
      </c>
      <c r="D2466" s="1" t="s">
        <v>1787</v>
      </c>
      <c r="E2466" t="s">
        <v>4</v>
      </c>
      <c r="F2466" t="str">
        <f>VLOOKUP(E2466&amp;"*",state_latlong_lookup!$A$1:$D$56,2,FALSE)</f>
        <v>GA</v>
      </c>
      <c r="G2466" t="str">
        <f>VLOOKUP(E2466&amp;"*",state_latlong_lookup!$A$1:$D$56,1,FALSE)</f>
        <v>GEORGIA</v>
      </c>
      <c r="H2466" t="str">
        <f t="shared" si="77"/>
        <v>106_GA_01</v>
      </c>
      <c r="I2466">
        <f>IF(B2466=2012,IF(D2466="00",K2466,VLOOKUP(H2466,district_latlong_lookup!$A$1:$F$439,5,FALSE)),0)</f>
        <v>0</v>
      </c>
      <c r="J2466">
        <f>IF(B2466=2012,IF(D2466="00",L2466,VLOOKUP(H2466,district_latlong_lookup!$A$1:$F$439,6,FALSE)),0)</f>
        <v>0</v>
      </c>
      <c r="K2466">
        <f>VLOOKUP(E2466&amp;"*",state_latlong_lookup!$A$1:$D$56,3,FALSE)</f>
        <v>32.986600000000003</v>
      </c>
      <c r="L2466">
        <f>VLOOKUP(E2466&amp;"*",state_latlong_lookup!$A$1:$D$56,4,FALSE)</f>
        <v>-83.648700000000005</v>
      </c>
      <c r="M2466">
        <v>200</v>
      </c>
      <c r="N2466" t="str">
        <f t="shared" si="76"/>
        <v>Republican</v>
      </c>
      <c r="O2466" t="s">
        <v>498</v>
      </c>
      <c r="P2466">
        <v>0.58499999999999996</v>
      </c>
      <c r="Q2466">
        <v>2479000</v>
      </c>
      <c r="R2466" t="s">
        <v>1504</v>
      </c>
    </row>
    <row r="2467" spans="1:18">
      <c r="A2467">
        <v>106</v>
      </c>
      <c r="B2467">
        <f>VLOOKUP(A2467,year_congress_lookup!$A$1:$B$10,2)</f>
        <v>2000</v>
      </c>
      <c r="C2467">
        <v>29339</v>
      </c>
      <c r="D2467" s="1" t="s">
        <v>1788</v>
      </c>
      <c r="E2467" t="s">
        <v>4</v>
      </c>
      <c r="F2467" t="str">
        <f>VLOOKUP(E2467&amp;"*",state_latlong_lookup!$A$1:$D$56,2,FALSE)</f>
        <v>GA</v>
      </c>
      <c r="G2467" t="str">
        <f>VLOOKUP(E2467&amp;"*",state_latlong_lookup!$A$1:$D$56,1,FALSE)</f>
        <v>GEORGIA</v>
      </c>
      <c r="H2467" t="str">
        <f t="shared" si="77"/>
        <v>106_GA_02</v>
      </c>
      <c r="I2467">
        <f>IF(B2467=2012,IF(D2467="00",K2467,VLOOKUP(H2467,district_latlong_lookup!$A$1:$F$439,5,FALSE)),0)</f>
        <v>0</v>
      </c>
      <c r="J2467">
        <f>IF(B2467=2012,IF(D2467="00",L2467,VLOOKUP(H2467,district_latlong_lookup!$A$1:$F$439,6,FALSE)),0)</f>
        <v>0</v>
      </c>
      <c r="K2467">
        <f>VLOOKUP(E2467&amp;"*",state_latlong_lookup!$A$1:$D$56,3,FALSE)</f>
        <v>32.986600000000003</v>
      </c>
      <c r="L2467">
        <f>VLOOKUP(E2467&amp;"*",state_latlong_lookup!$A$1:$D$56,4,FALSE)</f>
        <v>-83.648700000000005</v>
      </c>
      <c r="M2467">
        <v>100</v>
      </c>
      <c r="N2467" t="str">
        <f t="shared" si="76"/>
        <v>Democrat</v>
      </c>
      <c r="O2467" t="s">
        <v>499</v>
      </c>
      <c r="P2467">
        <v>-0.27</v>
      </c>
      <c r="Q2467">
        <v>3191000</v>
      </c>
      <c r="R2467" t="s">
        <v>1505</v>
      </c>
    </row>
    <row r="2468" spans="1:18">
      <c r="A2468">
        <v>106</v>
      </c>
      <c r="B2468">
        <f>VLOOKUP(A2468,year_congress_lookup!$A$1:$B$10,2)</f>
        <v>2000</v>
      </c>
      <c r="C2468">
        <v>29340</v>
      </c>
      <c r="D2468" s="1" t="s">
        <v>1789</v>
      </c>
      <c r="E2468" t="s">
        <v>4</v>
      </c>
      <c r="F2468" t="str">
        <f>VLOOKUP(E2468&amp;"*",state_latlong_lookup!$A$1:$D$56,2,FALSE)</f>
        <v>GA</v>
      </c>
      <c r="G2468" t="str">
        <f>VLOOKUP(E2468&amp;"*",state_latlong_lookup!$A$1:$D$56,1,FALSE)</f>
        <v>GEORGIA</v>
      </c>
      <c r="H2468" t="str">
        <f t="shared" si="77"/>
        <v>106_GA_03</v>
      </c>
      <c r="I2468">
        <f>IF(B2468=2012,IF(D2468="00",K2468,VLOOKUP(H2468,district_latlong_lookup!$A$1:$F$439,5,FALSE)),0)</f>
        <v>0</v>
      </c>
      <c r="J2468">
        <f>IF(B2468=2012,IF(D2468="00",L2468,VLOOKUP(H2468,district_latlong_lookup!$A$1:$F$439,6,FALSE)),0)</f>
        <v>0</v>
      </c>
      <c r="K2468">
        <f>VLOOKUP(E2468&amp;"*",state_latlong_lookup!$A$1:$D$56,3,FALSE)</f>
        <v>32.986600000000003</v>
      </c>
      <c r="L2468">
        <f>VLOOKUP(E2468&amp;"*",state_latlong_lookup!$A$1:$D$56,4,FALSE)</f>
        <v>-83.648700000000005</v>
      </c>
      <c r="M2468">
        <v>200</v>
      </c>
      <c r="N2468" t="str">
        <f t="shared" si="76"/>
        <v>Republican</v>
      </c>
      <c r="O2468" t="s">
        <v>320</v>
      </c>
      <c r="P2468">
        <v>0.61499999999999999</v>
      </c>
      <c r="Q2468">
        <v>0</v>
      </c>
      <c r="R2468" t="s">
        <v>1506</v>
      </c>
    </row>
    <row r="2469" spans="1:18">
      <c r="A2469">
        <v>106</v>
      </c>
      <c r="B2469">
        <f>VLOOKUP(A2469,year_congress_lookup!$A$1:$B$10,2)</f>
        <v>2000</v>
      </c>
      <c r="C2469">
        <v>29344</v>
      </c>
      <c r="D2469" s="1" t="s">
        <v>1790</v>
      </c>
      <c r="E2469" t="s">
        <v>4</v>
      </c>
      <c r="F2469" t="str">
        <f>VLOOKUP(E2469&amp;"*",state_latlong_lookup!$A$1:$D$56,2,FALSE)</f>
        <v>GA</v>
      </c>
      <c r="G2469" t="str">
        <f>VLOOKUP(E2469&amp;"*",state_latlong_lookup!$A$1:$D$56,1,FALSE)</f>
        <v>GEORGIA</v>
      </c>
      <c r="H2469" t="str">
        <f t="shared" si="77"/>
        <v>106_GA_04</v>
      </c>
      <c r="I2469">
        <f>IF(B2469=2012,IF(D2469="00",K2469,VLOOKUP(H2469,district_latlong_lookup!$A$1:$F$439,5,FALSE)),0)</f>
        <v>0</v>
      </c>
      <c r="J2469">
        <f>IF(B2469=2012,IF(D2469="00",L2469,VLOOKUP(H2469,district_latlong_lookup!$A$1:$F$439,6,FALSE)),0)</f>
        <v>0</v>
      </c>
      <c r="K2469">
        <f>VLOOKUP(E2469&amp;"*",state_latlong_lookup!$A$1:$D$56,3,FALSE)</f>
        <v>32.986600000000003</v>
      </c>
      <c r="L2469">
        <f>VLOOKUP(E2469&amp;"*",state_latlong_lookup!$A$1:$D$56,4,FALSE)</f>
        <v>-83.648700000000005</v>
      </c>
      <c r="M2469">
        <v>100</v>
      </c>
      <c r="N2469" t="str">
        <f t="shared" si="76"/>
        <v>Democrat</v>
      </c>
      <c r="O2469" t="s">
        <v>507</v>
      </c>
      <c r="P2469">
        <v>-0.54600000000000004</v>
      </c>
      <c r="Q2469">
        <v>0</v>
      </c>
      <c r="R2469" t="s">
        <v>1507</v>
      </c>
    </row>
    <row r="2470" spans="1:18">
      <c r="A2470">
        <v>106</v>
      </c>
      <c r="B2470">
        <f>VLOOKUP(A2470,year_congress_lookup!$A$1:$B$10,2)</f>
        <v>2000</v>
      </c>
      <c r="C2470">
        <v>15431</v>
      </c>
      <c r="D2470" s="1" t="s">
        <v>1791</v>
      </c>
      <c r="E2470" t="s">
        <v>4</v>
      </c>
      <c r="F2470" t="str">
        <f>VLOOKUP(E2470&amp;"*",state_latlong_lookup!$A$1:$D$56,2,FALSE)</f>
        <v>GA</v>
      </c>
      <c r="G2470" t="str">
        <f>VLOOKUP(E2470&amp;"*",state_latlong_lookup!$A$1:$D$56,1,FALSE)</f>
        <v>GEORGIA</v>
      </c>
      <c r="H2470" t="str">
        <f t="shared" si="77"/>
        <v>106_GA_05</v>
      </c>
      <c r="I2470">
        <f>IF(B2470=2012,IF(D2470="00",K2470,VLOOKUP(H2470,district_latlong_lookup!$A$1:$F$439,5,FALSE)),0)</f>
        <v>0</v>
      </c>
      <c r="J2470">
        <f>IF(B2470=2012,IF(D2470="00",L2470,VLOOKUP(H2470,district_latlong_lookup!$A$1:$F$439,6,FALSE)),0)</f>
        <v>0</v>
      </c>
      <c r="K2470">
        <f>VLOOKUP(E2470&amp;"*",state_latlong_lookup!$A$1:$D$56,3,FALSE)</f>
        <v>32.986600000000003</v>
      </c>
      <c r="L2470">
        <f>VLOOKUP(E2470&amp;"*",state_latlong_lookup!$A$1:$D$56,4,FALSE)</f>
        <v>-83.648700000000005</v>
      </c>
      <c r="M2470">
        <v>100</v>
      </c>
      <c r="N2470" t="str">
        <f t="shared" si="76"/>
        <v>Democrat</v>
      </c>
      <c r="O2470" t="s">
        <v>501</v>
      </c>
      <c r="P2470">
        <v>-0.59199999999999997</v>
      </c>
      <c r="Q2470">
        <v>0</v>
      </c>
      <c r="R2470" t="s">
        <v>1508</v>
      </c>
    </row>
    <row r="2471" spans="1:18">
      <c r="A2471">
        <v>106</v>
      </c>
      <c r="B2471">
        <f>VLOOKUP(A2471,year_congress_lookup!$A$1:$B$10,2)</f>
        <v>2000</v>
      </c>
      <c r="C2471">
        <v>29909</v>
      </c>
      <c r="D2471" s="1" t="s">
        <v>1792</v>
      </c>
      <c r="E2471" t="s">
        <v>4</v>
      </c>
      <c r="F2471" t="str">
        <f>VLOOKUP(E2471&amp;"*",state_latlong_lookup!$A$1:$D$56,2,FALSE)</f>
        <v>GA</v>
      </c>
      <c r="G2471" t="str">
        <f>VLOOKUP(E2471&amp;"*",state_latlong_lookup!$A$1:$D$56,1,FALSE)</f>
        <v>GEORGIA</v>
      </c>
      <c r="H2471" t="str">
        <f t="shared" si="77"/>
        <v>106_GA_06</v>
      </c>
      <c r="I2471">
        <f>IF(B2471=2012,IF(D2471="00",K2471,VLOOKUP(H2471,district_latlong_lookup!$A$1:$F$439,5,FALSE)),0)</f>
        <v>0</v>
      </c>
      <c r="J2471">
        <f>IF(B2471=2012,IF(D2471="00",L2471,VLOOKUP(H2471,district_latlong_lookup!$A$1:$F$439,6,FALSE)),0)</f>
        <v>0</v>
      </c>
      <c r="K2471">
        <f>VLOOKUP(E2471&amp;"*",state_latlong_lookup!$A$1:$D$56,3,FALSE)</f>
        <v>32.986600000000003</v>
      </c>
      <c r="L2471">
        <f>VLOOKUP(E2471&amp;"*",state_latlong_lookup!$A$1:$D$56,4,FALSE)</f>
        <v>-83.648700000000005</v>
      </c>
      <c r="M2471">
        <v>200</v>
      </c>
      <c r="N2471" t="str">
        <f t="shared" si="76"/>
        <v>Republican</v>
      </c>
      <c r="O2471" t="s">
        <v>892</v>
      </c>
      <c r="P2471">
        <v>0.53400000000000003</v>
      </c>
      <c r="Q2471">
        <v>0</v>
      </c>
      <c r="R2471" t="s">
        <v>1509</v>
      </c>
    </row>
    <row r="2472" spans="1:18">
      <c r="A2472">
        <v>106</v>
      </c>
      <c r="B2472">
        <f>VLOOKUP(A2472,year_congress_lookup!$A$1:$B$10,2)</f>
        <v>2000</v>
      </c>
      <c r="C2472">
        <v>29511</v>
      </c>
      <c r="D2472" s="1" t="s">
        <v>1793</v>
      </c>
      <c r="E2472" t="s">
        <v>4</v>
      </c>
      <c r="F2472" t="str">
        <f>VLOOKUP(E2472&amp;"*",state_latlong_lookup!$A$1:$D$56,2,FALSE)</f>
        <v>GA</v>
      </c>
      <c r="G2472" t="str">
        <f>VLOOKUP(E2472&amp;"*",state_latlong_lookup!$A$1:$D$56,1,FALSE)</f>
        <v>GEORGIA</v>
      </c>
      <c r="H2472" t="str">
        <f t="shared" si="77"/>
        <v>106_GA_07</v>
      </c>
      <c r="I2472">
        <f>IF(B2472=2012,IF(D2472="00",K2472,VLOOKUP(H2472,district_latlong_lookup!$A$1:$F$439,5,FALSE)),0)</f>
        <v>0</v>
      </c>
      <c r="J2472">
        <f>IF(B2472=2012,IF(D2472="00",L2472,VLOOKUP(H2472,district_latlong_lookup!$A$1:$F$439,6,FALSE)),0)</f>
        <v>0</v>
      </c>
      <c r="K2472">
        <f>VLOOKUP(E2472&amp;"*",state_latlong_lookup!$A$1:$D$56,3,FALSE)</f>
        <v>32.986600000000003</v>
      </c>
      <c r="L2472">
        <f>VLOOKUP(E2472&amp;"*",state_latlong_lookup!$A$1:$D$56,4,FALSE)</f>
        <v>-83.648700000000005</v>
      </c>
      <c r="M2472">
        <v>200</v>
      </c>
      <c r="N2472" t="str">
        <f t="shared" si="76"/>
        <v>Republican</v>
      </c>
      <c r="O2472" t="s">
        <v>777</v>
      </c>
      <c r="P2472">
        <v>0.70199999999999996</v>
      </c>
      <c r="Q2472">
        <v>0</v>
      </c>
    </row>
    <row r="2473" spans="1:18">
      <c r="A2473">
        <v>106</v>
      </c>
      <c r="B2473">
        <f>VLOOKUP(A2473,year_congress_lookup!$A$1:$B$10,2)</f>
        <v>2000</v>
      </c>
      <c r="C2473">
        <v>29512</v>
      </c>
      <c r="D2473" s="1" t="s">
        <v>1795</v>
      </c>
      <c r="E2473" t="s">
        <v>4</v>
      </c>
      <c r="F2473" t="str">
        <f>VLOOKUP(E2473&amp;"*",state_latlong_lookup!$A$1:$D$56,2,FALSE)</f>
        <v>GA</v>
      </c>
      <c r="G2473" t="str">
        <f>VLOOKUP(E2473&amp;"*",state_latlong_lookup!$A$1:$D$56,1,FALSE)</f>
        <v>GEORGIA</v>
      </c>
      <c r="H2473" t="str">
        <f t="shared" si="77"/>
        <v>106_GA_08</v>
      </c>
      <c r="I2473">
        <f>IF(B2473=2012,IF(D2473="00",K2473,VLOOKUP(H2473,district_latlong_lookup!$A$1:$F$439,5,FALSE)),0)</f>
        <v>0</v>
      </c>
      <c r="J2473">
        <f>IF(B2473=2012,IF(D2473="00",L2473,VLOOKUP(H2473,district_latlong_lookup!$A$1:$F$439,6,FALSE)),0)</f>
        <v>0</v>
      </c>
      <c r="K2473">
        <f>VLOOKUP(E2473&amp;"*",state_latlong_lookup!$A$1:$D$56,3,FALSE)</f>
        <v>32.986600000000003</v>
      </c>
      <c r="L2473">
        <f>VLOOKUP(E2473&amp;"*",state_latlong_lookup!$A$1:$D$56,4,FALSE)</f>
        <v>-83.648700000000005</v>
      </c>
      <c r="M2473">
        <v>200</v>
      </c>
      <c r="N2473" t="str">
        <f t="shared" si="76"/>
        <v>Republican</v>
      </c>
      <c r="O2473" t="s">
        <v>350</v>
      </c>
      <c r="P2473">
        <v>0.437</v>
      </c>
      <c r="Q2473">
        <v>2051000</v>
      </c>
    </row>
    <row r="2474" spans="1:18">
      <c r="A2474">
        <v>106</v>
      </c>
      <c r="B2474">
        <f>VLOOKUP(A2474,year_congress_lookup!$A$1:$B$10,2)</f>
        <v>2000</v>
      </c>
      <c r="C2474">
        <v>99342</v>
      </c>
      <c r="D2474" s="1" t="s">
        <v>1796</v>
      </c>
      <c r="E2474" t="s">
        <v>4</v>
      </c>
      <c r="F2474" t="str">
        <f>VLOOKUP(E2474&amp;"*",state_latlong_lookup!$A$1:$D$56,2,FALSE)</f>
        <v>GA</v>
      </c>
      <c r="G2474" t="str">
        <f>VLOOKUP(E2474&amp;"*",state_latlong_lookup!$A$1:$D$56,1,FALSE)</f>
        <v>GEORGIA</v>
      </c>
      <c r="H2474" t="str">
        <f t="shared" si="77"/>
        <v>106_GA_09</v>
      </c>
      <c r="I2474">
        <f>IF(B2474=2012,IF(D2474="00",K2474,VLOOKUP(H2474,district_latlong_lookup!$A$1:$F$439,5,FALSE)),0)</f>
        <v>0</v>
      </c>
      <c r="J2474">
        <f>IF(B2474=2012,IF(D2474="00",L2474,VLOOKUP(H2474,district_latlong_lookup!$A$1:$F$439,6,FALSE)),0)</f>
        <v>0</v>
      </c>
      <c r="K2474">
        <f>VLOOKUP(E2474&amp;"*",state_latlong_lookup!$A$1:$D$56,3,FALSE)</f>
        <v>32.986600000000003</v>
      </c>
      <c r="L2474">
        <f>VLOOKUP(E2474&amp;"*",state_latlong_lookup!$A$1:$D$56,4,FALSE)</f>
        <v>-83.648700000000005</v>
      </c>
      <c r="M2474">
        <v>200</v>
      </c>
      <c r="N2474" t="str">
        <f t="shared" si="76"/>
        <v>Republican</v>
      </c>
      <c r="O2474" t="s">
        <v>505</v>
      </c>
      <c r="P2474">
        <v>0.65200000000000002</v>
      </c>
      <c r="Q2474">
        <v>986000</v>
      </c>
      <c r="R2474" t="s">
        <v>1510</v>
      </c>
    </row>
    <row r="2475" spans="1:18">
      <c r="A2475">
        <v>106</v>
      </c>
      <c r="B2475">
        <f>VLOOKUP(A2475,year_congress_lookup!$A$1:$B$10,2)</f>
        <v>2000</v>
      </c>
      <c r="C2475">
        <v>29513</v>
      </c>
      <c r="D2475" s="1" t="s">
        <v>1797</v>
      </c>
      <c r="E2475" t="s">
        <v>4</v>
      </c>
      <c r="F2475" t="str">
        <f>VLOOKUP(E2475&amp;"*",state_latlong_lookup!$A$1:$D$56,2,FALSE)</f>
        <v>GA</v>
      </c>
      <c r="G2475" t="str">
        <f>VLOOKUP(E2475&amp;"*",state_latlong_lookup!$A$1:$D$56,1,FALSE)</f>
        <v>GEORGIA</v>
      </c>
      <c r="H2475" t="str">
        <f t="shared" si="77"/>
        <v>106_GA_10</v>
      </c>
      <c r="I2475">
        <f>IF(B2475=2012,IF(D2475="00",K2475,VLOOKUP(H2475,district_latlong_lookup!$A$1:$F$439,5,FALSE)),0)</f>
        <v>0</v>
      </c>
      <c r="J2475">
        <f>IF(B2475=2012,IF(D2475="00",L2475,VLOOKUP(H2475,district_latlong_lookup!$A$1:$F$439,6,FALSE)),0)</f>
        <v>0</v>
      </c>
      <c r="K2475">
        <f>VLOOKUP(E2475&amp;"*",state_latlong_lookup!$A$1:$D$56,3,FALSE)</f>
        <v>32.986600000000003</v>
      </c>
      <c r="L2475">
        <f>VLOOKUP(E2475&amp;"*",state_latlong_lookup!$A$1:$D$56,4,FALSE)</f>
        <v>-83.648700000000005</v>
      </c>
      <c r="M2475">
        <v>200</v>
      </c>
      <c r="N2475" t="str">
        <f t="shared" si="76"/>
        <v>Republican</v>
      </c>
      <c r="O2475" t="s">
        <v>778</v>
      </c>
      <c r="P2475">
        <v>0.6</v>
      </c>
      <c r="Q2475">
        <v>1363000</v>
      </c>
      <c r="R2475" t="s">
        <v>1511</v>
      </c>
    </row>
    <row r="2476" spans="1:18">
      <c r="A2476">
        <v>106</v>
      </c>
      <c r="B2476">
        <f>VLOOKUP(A2476,year_congress_lookup!$A$1:$B$10,2)</f>
        <v>2000</v>
      </c>
      <c r="C2476">
        <v>29341</v>
      </c>
      <c r="D2476" s="1" t="s">
        <v>1798</v>
      </c>
      <c r="E2476" t="s">
        <v>4</v>
      </c>
      <c r="F2476" t="str">
        <f>VLOOKUP(E2476&amp;"*",state_latlong_lookup!$A$1:$D$56,2,FALSE)</f>
        <v>GA</v>
      </c>
      <c r="G2476" t="str">
        <f>VLOOKUP(E2476&amp;"*",state_latlong_lookup!$A$1:$D$56,1,FALSE)</f>
        <v>GEORGIA</v>
      </c>
      <c r="H2476" t="str">
        <f t="shared" si="77"/>
        <v>106_GA_11</v>
      </c>
      <c r="I2476">
        <f>IF(B2476=2012,IF(D2476="00",K2476,VLOOKUP(H2476,district_latlong_lookup!$A$1:$F$439,5,FALSE)),0)</f>
        <v>0</v>
      </c>
      <c r="J2476">
        <f>IF(B2476=2012,IF(D2476="00",L2476,VLOOKUP(H2476,district_latlong_lookup!$A$1:$F$439,6,FALSE)),0)</f>
        <v>0</v>
      </c>
      <c r="K2476">
        <f>VLOOKUP(E2476&amp;"*",state_latlong_lookup!$A$1:$D$56,3,FALSE)</f>
        <v>32.986600000000003</v>
      </c>
      <c r="L2476">
        <f>VLOOKUP(E2476&amp;"*",state_latlong_lookup!$A$1:$D$56,4,FALSE)</f>
        <v>-83.648700000000005</v>
      </c>
      <c r="M2476">
        <v>200</v>
      </c>
      <c r="N2476" t="str">
        <f t="shared" si="76"/>
        <v>Republican</v>
      </c>
      <c r="O2476" t="s">
        <v>500</v>
      </c>
      <c r="P2476">
        <v>0.66700000000000004</v>
      </c>
      <c r="Q2476">
        <v>1067000</v>
      </c>
      <c r="R2476" t="s">
        <v>1512</v>
      </c>
    </row>
    <row r="2477" spans="1:18">
      <c r="A2477">
        <v>106</v>
      </c>
      <c r="B2477">
        <f>VLOOKUP(A2477,year_congress_lookup!$A$1:$B$10,2)</f>
        <v>2000</v>
      </c>
      <c r="C2477">
        <v>15245</v>
      </c>
      <c r="D2477" s="1" t="s">
        <v>1787</v>
      </c>
      <c r="E2477" t="s">
        <v>201</v>
      </c>
      <c r="F2477" t="str">
        <f>VLOOKUP(E2477&amp;"*",state_latlong_lookup!$A$1:$D$56,2,FALSE)</f>
        <v>HI</v>
      </c>
      <c r="G2477" t="str">
        <f>VLOOKUP(E2477&amp;"*",state_latlong_lookup!$A$1:$D$56,1,FALSE)</f>
        <v>HAWAII</v>
      </c>
      <c r="H2477" t="str">
        <f t="shared" si="77"/>
        <v>106_HI_01</v>
      </c>
      <c r="I2477">
        <f>IF(B2477=2012,IF(D2477="00",K2477,VLOOKUP(H2477,district_latlong_lookup!$A$1:$F$439,5,FALSE)),0)</f>
        <v>0</v>
      </c>
      <c r="J2477">
        <f>IF(B2477=2012,IF(D2477="00",L2477,VLOOKUP(H2477,district_latlong_lookup!$A$1:$F$439,6,FALSE)),0)</f>
        <v>0</v>
      </c>
      <c r="K2477">
        <f>VLOOKUP(E2477&amp;"*",state_latlong_lookup!$A$1:$D$56,3,FALSE)</f>
        <v>21.1098</v>
      </c>
      <c r="L2477">
        <f>VLOOKUP(E2477&amp;"*",state_latlong_lookup!$A$1:$D$56,4,FALSE)</f>
        <v>-157.53110000000001</v>
      </c>
      <c r="M2477">
        <v>100</v>
      </c>
      <c r="N2477" t="str">
        <f t="shared" si="76"/>
        <v>Democrat</v>
      </c>
      <c r="O2477" t="s">
        <v>508</v>
      </c>
      <c r="P2477">
        <v>-0.439</v>
      </c>
      <c r="Q2477">
        <v>858000</v>
      </c>
      <c r="R2477" t="s">
        <v>1513</v>
      </c>
    </row>
    <row r="2478" spans="1:18">
      <c r="A2478">
        <v>106</v>
      </c>
      <c r="B2478">
        <f>VLOOKUP(A2478,year_congress_lookup!$A$1:$B$10,2)</f>
        <v>2000</v>
      </c>
      <c r="C2478">
        <v>10757</v>
      </c>
      <c r="D2478" s="1" t="s">
        <v>1788</v>
      </c>
      <c r="E2478" t="s">
        <v>201</v>
      </c>
      <c r="F2478" t="str">
        <f>VLOOKUP(E2478&amp;"*",state_latlong_lookup!$A$1:$D$56,2,FALSE)</f>
        <v>HI</v>
      </c>
      <c r="G2478" t="str">
        <f>VLOOKUP(E2478&amp;"*",state_latlong_lookup!$A$1:$D$56,1,FALSE)</f>
        <v>HAWAII</v>
      </c>
      <c r="H2478" t="str">
        <f t="shared" si="77"/>
        <v>106_HI_02</v>
      </c>
      <c r="I2478">
        <f>IF(B2478=2012,IF(D2478="00",K2478,VLOOKUP(H2478,district_latlong_lookup!$A$1:$F$439,5,FALSE)),0)</f>
        <v>0</v>
      </c>
      <c r="J2478">
        <f>IF(B2478=2012,IF(D2478="00",L2478,VLOOKUP(H2478,district_latlong_lookup!$A$1:$F$439,6,FALSE)),0)</f>
        <v>0</v>
      </c>
      <c r="K2478">
        <f>VLOOKUP(E2478&amp;"*",state_latlong_lookup!$A$1:$D$56,3,FALSE)</f>
        <v>21.1098</v>
      </c>
      <c r="L2478">
        <f>VLOOKUP(E2478&amp;"*",state_latlong_lookup!$A$1:$D$56,4,FALSE)</f>
        <v>-157.53110000000001</v>
      </c>
      <c r="M2478">
        <v>100</v>
      </c>
      <c r="N2478" t="str">
        <f t="shared" si="76"/>
        <v>Democrat</v>
      </c>
      <c r="O2478" t="s">
        <v>509</v>
      </c>
      <c r="P2478">
        <v>-0.496</v>
      </c>
      <c r="Q2478">
        <v>4155000</v>
      </c>
    </row>
    <row r="2479" spans="1:18">
      <c r="A2479">
        <v>106</v>
      </c>
      <c r="B2479">
        <f>VLOOKUP(A2479,year_congress_lookup!$A$1:$B$10,2)</f>
        <v>2000</v>
      </c>
      <c r="C2479">
        <v>29514</v>
      </c>
      <c r="D2479" s="1" t="s">
        <v>1787</v>
      </c>
      <c r="E2479" t="s">
        <v>125</v>
      </c>
      <c r="F2479" t="str">
        <f>VLOOKUP(E2479&amp;"*",state_latlong_lookup!$A$1:$D$56,2,FALSE)</f>
        <v>ID</v>
      </c>
      <c r="G2479" t="str">
        <f>VLOOKUP(E2479&amp;"*",state_latlong_lookup!$A$1:$D$56,1,FALSE)</f>
        <v>IDAHO</v>
      </c>
      <c r="H2479" t="str">
        <f t="shared" si="77"/>
        <v>106_ID_01</v>
      </c>
      <c r="I2479">
        <f>IF(B2479=2012,IF(D2479="00",K2479,VLOOKUP(H2479,district_latlong_lookup!$A$1:$F$439,5,FALSE)),0)</f>
        <v>0</v>
      </c>
      <c r="J2479">
        <f>IF(B2479=2012,IF(D2479="00",L2479,VLOOKUP(H2479,district_latlong_lookup!$A$1:$F$439,6,FALSE)),0)</f>
        <v>0</v>
      </c>
      <c r="K2479">
        <f>VLOOKUP(E2479&amp;"*",state_latlong_lookup!$A$1:$D$56,3,FALSE)</f>
        <v>44.239400000000003</v>
      </c>
      <c r="L2479">
        <f>VLOOKUP(E2479&amp;"*",state_latlong_lookup!$A$1:$D$56,4,FALSE)</f>
        <v>-114.5103</v>
      </c>
      <c r="M2479">
        <v>200</v>
      </c>
      <c r="N2479" t="str">
        <f t="shared" si="76"/>
        <v>Republican</v>
      </c>
      <c r="O2479" t="s">
        <v>779</v>
      </c>
      <c r="P2479">
        <v>0.80300000000000005</v>
      </c>
      <c r="Q2479">
        <v>901000</v>
      </c>
      <c r="R2479" t="s">
        <v>1514</v>
      </c>
    </row>
    <row r="2480" spans="1:18">
      <c r="A2480">
        <v>106</v>
      </c>
      <c r="B2480">
        <f>VLOOKUP(A2480,year_congress_lookup!$A$1:$B$10,2)</f>
        <v>2000</v>
      </c>
      <c r="C2480">
        <v>29910</v>
      </c>
      <c r="D2480" s="1" t="s">
        <v>1788</v>
      </c>
      <c r="E2480" t="s">
        <v>125</v>
      </c>
      <c r="F2480" t="str">
        <f>VLOOKUP(E2480&amp;"*",state_latlong_lookup!$A$1:$D$56,2,FALSE)</f>
        <v>ID</v>
      </c>
      <c r="G2480" t="str">
        <f>VLOOKUP(E2480&amp;"*",state_latlong_lookup!$A$1:$D$56,1,FALSE)</f>
        <v>IDAHO</v>
      </c>
      <c r="H2480" t="str">
        <f t="shared" si="77"/>
        <v>106_ID_02</v>
      </c>
      <c r="I2480">
        <f>IF(B2480=2012,IF(D2480="00",K2480,VLOOKUP(H2480,district_latlong_lookup!$A$1:$F$439,5,FALSE)),0)</f>
        <v>0</v>
      </c>
      <c r="J2480">
        <f>IF(B2480=2012,IF(D2480="00",L2480,VLOOKUP(H2480,district_latlong_lookup!$A$1:$F$439,6,FALSE)),0)</f>
        <v>0</v>
      </c>
      <c r="K2480">
        <f>VLOOKUP(E2480&amp;"*",state_latlong_lookup!$A$1:$D$56,3,FALSE)</f>
        <v>44.239400000000003</v>
      </c>
      <c r="L2480">
        <f>VLOOKUP(E2480&amp;"*",state_latlong_lookup!$A$1:$D$56,4,FALSE)</f>
        <v>-114.5103</v>
      </c>
      <c r="M2480">
        <v>200</v>
      </c>
      <c r="N2480" t="str">
        <f t="shared" si="76"/>
        <v>Republican</v>
      </c>
      <c r="O2480" t="s">
        <v>893</v>
      </c>
      <c r="P2480">
        <v>0.50900000000000001</v>
      </c>
      <c r="Q2480">
        <v>2085000</v>
      </c>
      <c r="R2480" t="s">
        <v>1515</v>
      </c>
    </row>
    <row r="2481" spans="1:18">
      <c r="A2481">
        <v>106</v>
      </c>
      <c r="B2481">
        <f>VLOOKUP(A2481,year_congress_lookup!$A$1:$B$10,2)</f>
        <v>2000</v>
      </c>
      <c r="C2481">
        <v>29346</v>
      </c>
      <c r="D2481" s="1" t="s">
        <v>1787</v>
      </c>
      <c r="E2481" t="s">
        <v>46</v>
      </c>
      <c r="F2481" t="str">
        <f>VLOOKUP(E2481&amp;"*",state_latlong_lookup!$A$1:$D$56,2,FALSE)</f>
        <v>IL</v>
      </c>
      <c r="G2481" t="str">
        <f>VLOOKUP(E2481&amp;"*",state_latlong_lookup!$A$1:$D$56,1,FALSE)</f>
        <v>ILLINOIS</v>
      </c>
      <c r="H2481" t="str">
        <f t="shared" si="77"/>
        <v>106_IL_01</v>
      </c>
      <c r="I2481">
        <f>IF(B2481=2012,IF(D2481="00",K2481,VLOOKUP(H2481,district_latlong_lookup!$A$1:$F$439,5,FALSE)),0)</f>
        <v>0</v>
      </c>
      <c r="J2481">
        <f>IF(B2481=2012,IF(D2481="00",L2481,VLOOKUP(H2481,district_latlong_lookup!$A$1:$F$439,6,FALSE)),0)</f>
        <v>0</v>
      </c>
      <c r="K2481">
        <f>VLOOKUP(E2481&amp;"*",state_latlong_lookup!$A$1:$D$56,3,FALSE)</f>
        <v>40.336300000000001</v>
      </c>
      <c r="L2481">
        <f>VLOOKUP(E2481&amp;"*",state_latlong_lookup!$A$1:$D$56,4,FALSE)</f>
        <v>-89.002200000000002</v>
      </c>
      <c r="M2481">
        <v>100</v>
      </c>
      <c r="N2481" t="str">
        <f t="shared" si="76"/>
        <v>Democrat</v>
      </c>
      <c r="O2481" t="s">
        <v>511</v>
      </c>
      <c r="P2481">
        <v>-0.499</v>
      </c>
      <c r="Q2481">
        <v>1150000</v>
      </c>
      <c r="R2481" t="s">
        <v>1516</v>
      </c>
    </row>
    <row r="2482" spans="1:18">
      <c r="A2482">
        <v>106</v>
      </c>
      <c r="B2482">
        <f>VLOOKUP(A2482,year_congress_lookup!$A$1:$B$10,2)</f>
        <v>2000</v>
      </c>
      <c r="C2482">
        <v>29585</v>
      </c>
      <c r="D2482" s="1" t="s">
        <v>1788</v>
      </c>
      <c r="E2482" t="s">
        <v>46</v>
      </c>
      <c r="F2482" t="str">
        <f>VLOOKUP(E2482&amp;"*",state_latlong_lookup!$A$1:$D$56,2,FALSE)</f>
        <v>IL</v>
      </c>
      <c r="G2482" t="str">
        <f>VLOOKUP(E2482&amp;"*",state_latlong_lookup!$A$1:$D$56,1,FALSE)</f>
        <v>ILLINOIS</v>
      </c>
      <c r="H2482" t="str">
        <f t="shared" si="77"/>
        <v>106_IL_02</v>
      </c>
      <c r="I2482">
        <f>IF(B2482=2012,IF(D2482="00",K2482,VLOOKUP(H2482,district_latlong_lookup!$A$1:$F$439,5,FALSE)),0)</f>
        <v>0</v>
      </c>
      <c r="J2482">
        <f>IF(B2482=2012,IF(D2482="00",L2482,VLOOKUP(H2482,district_latlong_lookup!$A$1:$F$439,6,FALSE)),0)</f>
        <v>0</v>
      </c>
      <c r="K2482">
        <f>VLOOKUP(E2482&amp;"*",state_latlong_lookup!$A$1:$D$56,3,FALSE)</f>
        <v>40.336300000000001</v>
      </c>
      <c r="L2482">
        <f>VLOOKUP(E2482&amp;"*",state_latlong_lookup!$A$1:$D$56,4,FALSE)</f>
        <v>-89.002200000000002</v>
      </c>
      <c r="M2482">
        <v>100</v>
      </c>
      <c r="N2482" t="str">
        <f t="shared" si="76"/>
        <v>Democrat</v>
      </c>
      <c r="O2482" t="s">
        <v>24</v>
      </c>
      <c r="P2482">
        <v>-0.56200000000000006</v>
      </c>
      <c r="Q2482">
        <v>0</v>
      </c>
      <c r="R2482" t="s">
        <v>1517</v>
      </c>
    </row>
    <row r="2483" spans="1:18">
      <c r="A2483">
        <v>106</v>
      </c>
      <c r="B2483">
        <f>VLOOKUP(A2483,year_congress_lookup!$A$1:$B$10,2)</f>
        <v>2000</v>
      </c>
      <c r="C2483">
        <v>15036</v>
      </c>
      <c r="D2483" s="1" t="s">
        <v>1789</v>
      </c>
      <c r="E2483" t="s">
        <v>46</v>
      </c>
      <c r="F2483" t="str">
        <f>VLOOKUP(E2483&amp;"*",state_latlong_lookup!$A$1:$D$56,2,FALSE)</f>
        <v>IL</v>
      </c>
      <c r="G2483" t="str">
        <f>VLOOKUP(E2483&amp;"*",state_latlong_lookup!$A$1:$D$56,1,FALSE)</f>
        <v>ILLINOIS</v>
      </c>
      <c r="H2483" t="str">
        <f t="shared" si="77"/>
        <v>106_IL_03</v>
      </c>
      <c r="I2483">
        <f>IF(B2483=2012,IF(D2483="00",K2483,VLOOKUP(H2483,district_latlong_lookup!$A$1:$F$439,5,FALSE)),0)</f>
        <v>0</v>
      </c>
      <c r="J2483">
        <f>IF(B2483=2012,IF(D2483="00",L2483,VLOOKUP(H2483,district_latlong_lookup!$A$1:$F$439,6,FALSE)),0)</f>
        <v>0</v>
      </c>
      <c r="K2483">
        <f>VLOOKUP(E2483&amp;"*",state_latlong_lookup!$A$1:$D$56,3,FALSE)</f>
        <v>40.336300000000001</v>
      </c>
      <c r="L2483">
        <f>VLOOKUP(E2483&amp;"*",state_latlong_lookup!$A$1:$D$56,4,FALSE)</f>
        <v>-89.002200000000002</v>
      </c>
      <c r="M2483">
        <v>100</v>
      </c>
      <c r="N2483" t="str">
        <f t="shared" si="76"/>
        <v>Democrat</v>
      </c>
      <c r="O2483" t="s">
        <v>512</v>
      </c>
      <c r="P2483">
        <v>-0.17499999999999999</v>
      </c>
      <c r="Q2483">
        <v>4858000</v>
      </c>
      <c r="R2483" t="s">
        <v>1518</v>
      </c>
    </row>
    <row r="2484" spans="1:18">
      <c r="A2484">
        <v>106</v>
      </c>
      <c r="B2484">
        <f>VLOOKUP(A2484,year_congress_lookup!$A$1:$B$10,2)</f>
        <v>2000</v>
      </c>
      <c r="C2484">
        <v>29348</v>
      </c>
      <c r="D2484" s="1" t="s">
        <v>1790</v>
      </c>
      <c r="E2484" t="s">
        <v>46</v>
      </c>
      <c r="F2484" t="str">
        <f>VLOOKUP(E2484&amp;"*",state_latlong_lookup!$A$1:$D$56,2,FALSE)</f>
        <v>IL</v>
      </c>
      <c r="G2484" t="str">
        <f>VLOOKUP(E2484&amp;"*",state_latlong_lookup!$A$1:$D$56,1,FALSE)</f>
        <v>ILLINOIS</v>
      </c>
      <c r="H2484" t="str">
        <f t="shared" si="77"/>
        <v>106_IL_04</v>
      </c>
      <c r="I2484">
        <f>IF(B2484=2012,IF(D2484="00",K2484,VLOOKUP(H2484,district_latlong_lookup!$A$1:$F$439,5,FALSE)),0)</f>
        <v>0</v>
      </c>
      <c r="J2484">
        <f>IF(B2484=2012,IF(D2484="00",L2484,VLOOKUP(H2484,district_latlong_lookup!$A$1:$F$439,6,FALSE)),0)</f>
        <v>0</v>
      </c>
      <c r="K2484">
        <f>VLOOKUP(E2484&amp;"*",state_latlong_lookup!$A$1:$D$56,3,FALSE)</f>
        <v>40.336300000000001</v>
      </c>
      <c r="L2484">
        <f>VLOOKUP(E2484&amp;"*",state_latlong_lookup!$A$1:$D$56,4,FALSE)</f>
        <v>-89.002200000000002</v>
      </c>
      <c r="M2484">
        <v>100</v>
      </c>
      <c r="N2484" t="str">
        <f t="shared" si="76"/>
        <v>Democrat</v>
      </c>
      <c r="O2484" t="s">
        <v>513</v>
      </c>
      <c r="P2484">
        <v>-0.48799999999999999</v>
      </c>
      <c r="Q2484">
        <v>5519000</v>
      </c>
      <c r="R2484" t="s">
        <v>1519</v>
      </c>
    </row>
    <row r="2485" spans="1:18">
      <c r="A2485">
        <v>106</v>
      </c>
      <c r="B2485">
        <f>VLOOKUP(A2485,year_congress_lookup!$A$1:$B$10,2)</f>
        <v>2000</v>
      </c>
      <c r="C2485">
        <v>29716</v>
      </c>
      <c r="D2485" s="1" t="s">
        <v>1791</v>
      </c>
      <c r="E2485" t="s">
        <v>46</v>
      </c>
      <c r="F2485" t="str">
        <f>VLOOKUP(E2485&amp;"*",state_latlong_lookup!$A$1:$D$56,2,FALSE)</f>
        <v>IL</v>
      </c>
      <c r="G2485" t="str">
        <f>VLOOKUP(E2485&amp;"*",state_latlong_lookup!$A$1:$D$56,1,FALSE)</f>
        <v>ILLINOIS</v>
      </c>
      <c r="H2485" t="str">
        <f t="shared" si="77"/>
        <v>106_IL_05</v>
      </c>
      <c r="I2485">
        <f>IF(B2485=2012,IF(D2485="00",K2485,VLOOKUP(H2485,district_latlong_lookup!$A$1:$F$439,5,FALSE)),0)</f>
        <v>0</v>
      </c>
      <c r="J2485">
        <f>IF(B2485=2012,IF(D2485="00",L2485,VLOOKUP(H2485,district_latlong_lookup!$A$1:$F$439,6,FALSE)),0)</f>
        <v>0</v>
      </c>
      <c r="K2485">
        <f>VLOOKUP(E2485&amp;"*",state_latlong_lookup!$A$1:$D$56,3,FALSE)</f>
        <v>40.336300000000001</v>
      </c>
      <c r="L2485">
        <f>VLOOKUP(E2485&amp;"*",state_latlong_lookup!$A$1:$D$56,4,FALSE)</f>
        <v>-89.002200000000002</v>
      </c>
      <c r="M2485">
        <v>100</v>
      </c>
      <c r="N2485" t="str">
        <f t="shared" si="76"/>
        <v>Democrat</v>
      </c>
      <c r="O2485" t="s">
        <v>843</v>
      </c>
      <c r="P2485">
        <v>-0.30299999999999999</v>
      </c>
      <c r="Q2485">
        <v>592000</v>
      </c>
      <c r="R2485" t="s">
        <v>1520</v>
      </c>
    </row>
    <row r="2486" spans="1:18">
      <c r="A2486">
        <v>106</v>
      </c>
      <c r="B2486">
        <f>VLOOKUP(A2486,year_congress_lookup!$A$1:$B$10,2)</f>
        <v>2000</v>
      </c>
      <c r="C2486">
        <v>14239</v>
      </c>
      <c r="D2486" s="1" t="s">
        <v>1792</v>
      </c>
      <c r="E2486" t="s">
        <v>46</v>
      </c>
      <c r="F2486" t="str">
        <f>VLOOKUP(E2486&amp;"*",state_latlong_lookup!$A$1:$D$56,2,FALSE)</f>
        <v>IL</v>
      </c>
      <c r="G2486" t="str">
        <f>VLOOKUP(E2486&amp;"*",state_latlong_lookup!$A$1:$D$56,1,FALSE)</f>
        <v>ILLINOIS</v>
      </c>
      <c r="H2486" t="str">
        <f t="shared" si="77"/>
        <v>106_IL_06</v>
      </c>
      <c r="I2486">
        <f>IF(B2486=2012,IF(D2486="00",K2486,VLOOKUP(H2486,district_latlong_lookup!$A$1:$F$439,5,FALSE)),0)</f>
        <v>0</v>
      </c>
      <c r="J2486">
        <f>IF(B2486=2012,IF(D2486="00",L2486,VLOOKUP(H2486,district_latlong_lookup!$A$1:$F$439,6,FALSE)),0)</f>
        <v>0</v>
      </c>
      <c r="K2486">
        <f>VLOOKUP(E2486&amp;"*",state_latlong_lookup!$A$1:$D$56,3,FALSE)</f>
        <v>40.336300000000001</v>
      </c>
      <c r="L2486">
        <f>VLOOKUP(E2486&amp;"*",state_latlong_lookup!$A$1:$D$56,4,FALSE)</f>
        <v>-89.002200000000002</v>
      </c>
      <c r="M2486">
        <v>200</v>
      </c>
      <c r="N2486" t="str">
        <f t="shared" si="76"/>
        <v>Republican</v>
      </c>
      <c r="O2486" t="s">
        <v>515</v>
      </c>
      <c r="P2486">
        <v>0.38200000000000001</v>
      </c>
      <c r="Q2486">
        <v>0</v>
      </c>
      <c r="R2486" t="s">
        <v>1521</v>
      </c>
    </row>
    <row r="2487" spans="1:18">
      <c r="A2487">
        <v>106</v>
      </c>
      <c r="B2487">
        <f>VLOOKUP(A2487,year_congress_lookup!$A$1:$B$10,2)</f>
        <v>2000</v>
      </c>
      <c r="C2487">
        <v>29717</v>
      </c>
      <c r="D2487" s="1" t="s">
        <v>1793</v>
      </c>
      <c r="E2487" t="s">
        <v>46</v>
      </c>
      <c r="F2487" t="str">
        <f>VLOOKUP(E2487&amp;"*",state_latlong_lookup!$A$1:$D$56,2,FALSE)</f>
        <v>IL</v>
      </c>
      <c r="G2487" t="str">
        <f>VLOOKUP(E2487&amp;"*",state_latlong_lookup!$A$1:$D$56,1,FALSE)</f>
        <v>ILLINOIS</v>
      </c>
      <c r="H2487" t="str">
        <f t="shared" si="77"/>
        <v>106_IL_07</v>
      </c>
      <c r="I2487">
        <f>IF(B2487=2012,IF(D2487="00",K2487,VLOOKUP(H2487,district_latlong_lookup!$A$1:$F$439,5,FALSE)),0)</f>
        <v>0</v>
      </c>
      <c r="J2487">
        <f>IF(B2487=2012,IF(D2487="00",L2487,VLOOKUP(H2487,district_latlong_lookup!$A$1:$F$439,6,FALSE)),0)</f>
        <v>0</v>
      </c>
      <c r="K2487">
        <f>VLOOKUP(E2487&amp;"*",state_latlong_lookup!$A$1:$D$56,3,FALSE)</f>
        <v>40.336300000000001</v>
      </c>
      <c r="L2487">
        <f>VLOOKUP(E2487&amp;"*",state_latlong_lookup!$A$1:$D$56,4,FALSE)</f>
        <v>-89.002200000000002</v>
      </c>
      <c r="M2487">
        <v>100</v>
      </c>
      <c r="N2487" t="str">
        <f t="shared" si="76"/>
        <v>Democrat</v>
      </c>
      <c r="O2487" t="s">
        <v>894</v>
      </c>
      <c r="P2487">
        <v>-0.50600000000000001</v>
      </c>
      <c r="Q2487">
        <v>3035000</v>
      </c>
      <c r="R2487" t="s">
        <v>1522</v>
      </c>
    </row>
    <row r="2488" spans="1:18">
      <c r="A2488">
        <v>106</v>
      </c>
      <c r="B2488">
        <f>VLOOKUP(A2488,year_congress_lookup!$A$1:$B$10,2)</f>
        <v>2000</v>
      </c>
      <c r="C2488">
        <v>12041</v>
      </c>
      <c r="D2488" s="1" t="s">
        <v>1795</v>
      </c>
      <c r="E2488" t="s">
        <v>46</v>
      </c>
      <c r="F2488" t="str">
        <f>VLOOKUP(E2488&amp;"*",state_latlong_lookup!$A$1:$D$56,2,FALSE)</f>
        <v>IL</v>
      </c>
      <c r="G2488" t="str">
        <f>VLOOKUP(E2488&amp;"*",state_latlong_lookup!$A$1:$D$56,1,FALSE)</f>
        <v>ILLINOIS</v>
      </c>
      <c r="H2488" t="str">
        <f t="shared" si="77"/>
        <v>106_IL_08</v>
      </c>
      <c r="I2488">
        <f>IF(B2488=2012,IF(D2488="00",K2488,VLOOKUP(H2488,district_latlong_lookup!$A$1:$F$439,5,FALSE)),0)</f>
        <v>0</v>
      </c>
      <c r="J2488">
        <f>IF(B2488=2012,IF(D2488="00",L2488,VLOOKUP(H2488,district_latlong_lookup!$A$1:$F$439,6,FALSE)),0)</f>
        <v>0</v>
      </c>
      <c r="K2488">
        <f>VLOOKUP(E2488&amp;"*",state_latlong_lookup!$A$1:$D$56,3,FALSE)</f>
        <v>40.336300000000001</v>
      </c>
      <c r="L2488">
        <f>VLOOKUP(E2488&amp;"*",state_latlong_lookup!$A$1:$D$56,4,FALSE)</f>
        <v>-89.002200000000002</v>
      </c>
      <c r="M2488">
        <v>200</v>
      </c>
      <c r="N2488" t="str">
        <f t="shared" si="76"/>
        <v>Republican</v>
      </c>
      <c r="O2488" t="s">
        <v>151</v>
      </c>
      <c r="P2488">
        <v>0.80800000000000005</v>
      </c>
      <c r="Q2488">
        <v>1091000</v>
      </c>
      <c r="R2488" t="s">
        <v>1523</v>
      </c>
    </row>
    <row r="2489" spans="1:18">
      <c r="A2489">
        <v>106</v>
      </c>
      <c r="B2489">
        <f>VLOOKUP(A2489,year_congress_lookup!$A$1:$B$10,2)</f>
        <v>2000</v>
      </c>
      <c r="C2489">
        <v>29911</v>
      </c>
      <c r="D2489" s="1" t="s">
        <v>1796</v>
      </c>
      <c r="E2489" t="s">
        <v>46</v>
      </c>
      <c r="F2489" t="str">
        <f>VLOOKUP(E2489&amp;"*",state_latlong_lookup!$A$1:$D$56,2,FALSE)</f>
        <v>IL</v>
      </c>
      <c r="G2489" t="str">
        <f>VLOOKUP(E2489&amp;"*",state_latlong_lookup!$A$1:$D$56,1,FALSE)</f>
        <v>ILLINOIS</v>
      </c>
      <c r="H2489" t="str">
        <f t="shared" si="77"/>
        <v>106_IL_09</v>
      </c>
      <c r="I2489">
        <f>IF(B2489=2012,IF(D2489="00",K2489,VLOOKUP(H2489,district_latlong_lookup!$A$1:$F$439,5,FALSE)),0)</f>
        <v>0</v>
      </c>
      <c r="J2489">
        <f>IF(B2489=2012,IF(D2489="00",L2489,VLOOKUP(H2489,district_latlong_lookup!$A$1:$F$439,6,FALSE)),0)</f>
        <v>0</v>
      </c>
      <c r="K2489">
        <f>VLOOKUP(E2489&amp;"*",state_latlong_lookup!$A$1:$D$56,3,FALSE)</f>
        <v>40.336300000000001</v>
      </c>
      <c r="L2489">
        <f>VLOOKUP(E2489&amp;"*",state_latlong_lookup!$A$1:$D$56,4,FALSE)</f>
        <v>-89.002200000000002</v>
      </c>
      <c r="M2489">
        <v>100</v>
      </c>
      <c r="N2489" t="str">
        <f t="shared" si="76"/>
        <v>Democrat</v>
      </c>
      <c r="O2489" t="s">
        <v>895</v>
      </c>
      <c r="P2489">
        <v>-0.60799999999999998</v>
      </c>
      <c r="Q2489">
        <v>1659000</v>
      </c>
      <c r="R2489" t="s">
        <v>1524</v>
      </c>
    </row>
    <row r="2490" spans="1:18">
      <c r="A2490">
        <v>106</v>
      </c>
      <c r="B2490">
        <f>VLOOKUP(A2490,year_congress_lookup!$A$1:$B$10,2)</f>
        <v>2000</v>
      </c>
      <c r="C2490">
        <v>14677</v>
      </c>
      <c r="D2490" s="1" t="s">
        <v>1797</v>
      </c>
      <c r="E2490" t="s">
        <v>46</v>
      </c>
      <c r="F2490" t="str">
        <f>VLOOKUP(E2490&amp;"*",state_latlong_lookup!$A$1:$D$56,2,FALSE)</f>
        <v>IL</v>
      </c>
      <c r="G2490" t="str">
        <f>VLOOKUP(E2490&amp;"*",state_latlong_lookup!$A$1:$D$56,1,FALSE)</f>
        <v>ILLINOIS</v>
      </c>
      <c r="H2490" t="str">
        <f t="shared" si="77"/>
        <v>106_IL_10</v>
      </c>
      <c r="I2490">
        <f>IF(B2490=2012,IF(D2490="00",K2490,VLOOKUP(H2490,district_latlong_lookup!$A$1:$F$439,5,FALSE)),0)</f>
        <v>0</v>
      </c>
      <c r="J2490">
        <f>IF(B2490=2012,IF(D2490="00",L2490,VLOOKUP(H2490,district_latlong_lookup!$A$1:$F$439,6,FALSE)),0)</f>
        <v>0</v>
      </c>
      <c r="K2490">
        <f>VLOOKUP(E2490&amp;"*",state_latlong_lookup!$A$1:$D$56,3,FALSE)</f>
        <v>40.336300000000001</v>
      </c>
      <c r="L2490">
        <f>VLOOKUP(E2490&amp;"*",state_latlong_lookup!$A$1:$D$56,4,FALSE)</f>
        <v>-89.002200000000002</v>
      </c>
      <c r="M2490">
        <v>200</v>
      </c>
      <c r="N2490" t="str">
        <f t="shared" si="76"/>
        <v>Republican</v>
      </c>
      <c r="O2490" t="s">
        <v>60</v>
      </c>
      <c r="P2490">
        <v>0.252</v>
      </c>
      <c r="Q2490">
        <v>0</v>
      </c>
    </row>
    <row r="2491" spans="1:18">
      <c r="A2491">
        <v>106</v>
      </c>
      <c r="B2491">
        <f>VLOOKUP(A2491,year_congress_lookup!$A$1:$B$10,2)</f>
        <v>2000</v>
      </c>
      <c r="C2491">
        <v>29516</v>
      </c>
      <c r="D2491" s="1" t="s">
        <v>1798</v>
      </c>
      <c r="E2491" t="s">
        <v>46</v>
      </c>
      <c r="F2491" t="str">
        <f>VLOOKUP(E2491&amp;"*",state_latlong_lookup!$A$1:$D$56,2,FALSE)</f>
        <v>IL</v>
      </c>
      <c r="G2491" t="str">
        <f>VLOOKUP(E2491&amp;"*",state_latlong_lookup!$A$1:$D$56,1,FALSE)</f>
        <v>ILLINOIS</v>
      </c>
      <c r="H2491" t="str">
        <f t="shared" si="77"/>
        <v>106_IL_11</v>
      </c>
      <c r="I2491">
        <f>IF(B2491=2012,IF(D2491="00",K2491,VLOOKUP(H2491,district_latlong_lookup!$A$1:$F$439,5,FALSE)),0)</f>
        <v>0</v>
      </c>
      <c r="J2491">
        <f>IF(B2491=2012,IF(D2491="00",L2491,VLOOKUP(H2491,district_latlong_lookup!$A$1:$F$439,6,FALSE)),0)</f>
        <v>0</v>
      </c>
      <c r="K2491">
        <f>VLOOKUP(E2491&amp;"*",state_latlong_lookup!$A$1:$D$56,3,FALSE)</f>
        <v>40.336300000000001</v>
      </c>
      <c r="L2491">
        <f>VLOOKUP(E2491&amp;"*",state_latlong_lookup!$A$1:$D$56,4,FALSE)</f>
        <v>-89.002200000000002</v>
      </c>
      <c r="M2491">
        <v>200</v>
      </c>
      <c r="N2491" t="str">
        <f t="shared" si="76"/>
        <v>Republican</v>
      </c>
      <c r="O2491" t="s">
        <v>91</v>
      </c>
      <c r="P2491">
        <v>0.51200000000000001</v>
      </c>
      <c r="Q2491">
        <v>3017000</v>
      </c>
      <c r="R2491" t="s">
        <v>1525</v>
      </c>
    </row>
    <row r="2492" spans="1:18">
      <c r="A2492">
        <v>106</v>
      </c>
      <c r="B2492">
        <f>VLOOKUP(A2492,year_congress_lookup!$A$1:$B$10,2)</f>
        <v>2000</v>
      </c>
      <c r="C2492">
        <v>15453</v>
      </c>
      <c r="D2492" s="1" t="s">
        <v>1799</v>
      </c>
      <c r="E2492" t="s">
        <v>46</v>
      </c>
      <c r="F2492" t="str">
        <f>VLOOKUP(E2492&amp;"*",state_latlong_lookup!$A$1:$D$56,2,FALSE)</f>
        <v>IL</v>
      </c>
      <c r="G2492" t="str">
        <f>VLOOKUP(E2492&amp;"*",state_latlong_lookup!$A$1:$D$56,1,FALSE)</f>
        <v>ILLINOIS</v>
      </c>
      <c r="H2492" t="str">
        <f t="shared" si="77"/>
        <v>106_IL_12</v>
      </c>
      <c r="I2492">
        <f>IF(B2492=2012,IF(D2492="00",K2492,VLOOKUP(H2492,district_latlong_lookup!$A$1:$F$439,5,FALSE)),0)</f>
        <v>0</v>
      </c>
      <c r="J2492">
        <f>IF(B2492=2012,IF(D2492="00",L2492,VLOOKUP(H2492,district_latlong_lookup!$A$1:$F$439,6,FALSE)),0)</f>
        <v>0</v>
      </c>
      <c r="K2492">
        <f>VLOOKUP(E2492&amp;"*",state_latlong_lookup!$A$1:$D$56,3,FALSE)</f>
        <v>40.336300000000001</v>
      </c>
      <c r="L2492">
        <f>VLOOKUP(E2492&amp;"*",state_latlong_lookup!$A$1:$D$56,4,FALSE)</f>
        <v>-89.002200000000002</v>
      </c>
      <c r="M2492">
        <v>100</v>
      </c>
      <c r="N2492" t="str">
        <f t="shared" si="76"/>
        <v>Democrat</v>
      </c>
      <c r="O2492" t="s">
        <v>518</v>
      </c>
      <c r="P2492">
        <v>-0.32600000000000001</v>
      </c>
      <c r="Q2492">
        <v>9418000</v>
      </c>
    </row>
    <row r="2493" spans="1:18">
      <c r="A2493">
        <v>106</v>
      </c>
      <c r="B2493">
        <f>VLOOKUP(A2493,year_congress_lookup!$A$1:$B$10,2)</f>
        <v>2000</v>
      </c>
      <c r="C2493">
        <v>29912</v>
      </c>
      <c r="D2493" s="1" t="s">
        <v>1800</v>
      </c>
      <c r="E2493" t="s">
        <v>46</v>
      </c>
      <c r="F2493" t="str">
        <f>VLOOKUP(E2493&amp;"*",state_latlong_lookup!$A$1:$D$56,2,FALSE)</f>
        <v>IL</v>
      </c>
      <c r="G2493" t="str">
        <f>VLOOKUP(E2493&amp;"*",state_latlong_lookup!$A$1:$D$56,1,FALSE)</f>
        <v>ILLINOIS</v>
      </c>
      <c r="H2493" t="str">
        <f t="shared" si="77"/>
        <v>106_IL_13</v>
      </c>
      <c r="I2493">
        <f>IF(B2493=2012,IF(D2493="00",K2493,VLOOKUP(H2493,district_latlong_lookup!$A$1:$F$439,5,FALSE)),0)</f>
        <v>0</v>
      </c>
      <c r="J2493">
        <f>IF(B2493=2012,IF(D2493="00",L2493,VLOOKUP(H2493,district_latlong_lookup!$A$1:$F$439,6,FALSE)),0)</f>
        <v>0</v>
      </c>
      <c r="K2493">
        <f>VLOOKUP(E2493&amp;"*",state_latlong_lookup!$A$1:$D$56,3,FALSE)</f>
        <v>40.336300000000001</v>
      </c>
      <c r="L2493">
        <f>VLOOKUP(E2493&amp;"*",state_latlong_lookup!$A$1:$D$56,4,FALSE)</f>
        <v>-89.002200000000002</v>
      </c>
      <c r="M2493">
        <v>200</v>
      </c>
      <c r="N2493" t="str">
        <f t="shared" si="76"/>
        <v>Republican</v>
      </c>
      <c r="O2493" t="s">
        <v>896</v>
      </c>
      <c r="P2493">
        <v>0.57799999999999996</v>
      </c>
      <c r="Q2493">
        <v>9418000</v>
      </c>
      <c r="R2493" t="s">
        <v>1526</v>
      </c>
    </row>
    <row r="2494" spans="1:18">
      <c r="A2494">
        <v>106</v>
      </c>
      <c r="B2494">
        <f>VLOOKUP(A2494,year_congress_lookup!$A$1:$B$10,2)</f>
        <v>2000</v>
      </c>
      <c r="C2494">
        <v>15417</v>
      </c>
      <c r="D2494" s="1" t="s">
        <v>1801</v>
      </c>
      <c r="E2494" t="s">
        <v>46</v>
      </c>
      <c r="F2494" t="str">
        <f>VLOOKUP(E2494&amp;"*",state_latlong_lookup!$A$1:$D$56,2,FALSE)</f>
        <v>IL</v>
      </c>
      <c r="G2494" t="str">
        <f>VLOOKUP(E2494&amp;"*",state_latlong_lookup!$A$1:$D$56,1,FALSE)</f>
        <v>ILLINOIS</v>
      </c>
      <c r="H2494" t="str">
        <f t="shared" si="77"/>
        <v>106_IL_14</v>
      </c>
      <c r="I2494">
        <f>IF(B2494=2012,IF(D2494="00",K2494,VLOOKUP(H2494,district_latlong_lookup!$A$1:$F$439,5,FALSE)),0)</f>
        <v>0</v>
      </c>
      <c r="J2494">
        <f>IF(B2494=2012,IF(D2494="00",L2494,VLOOKUP(H2494,district_latlong_lookup!$A$1:$F$439,6,FALSE)),0)</f>
        <v>0</v>
      </c>
      <c r="K2494">
        <f>VLOOKUP(E2494&amp;"*",state_latlong_lookup!$A$1:$D$56,3,FALSE)</f>
        <v>40.336300000000001</v>
      </c>
      <c r="L2494">
        <f>VLOOKUP(E2494&amp;"*",state_latlong_lookup!$A$1:$D$56,4,FALSE)</f>
        <v>-89.002200000000002</v>
      </c>
      <c r="M2494">
        <v>200</v>
      </c>
      <c r="N2494" t="str">
        <f t="shared" si="76"/>
        <v>Republican</v>
      </c>
      <c r="O2494" t="s">
        <v>520</v>
      </c>
      <c r="P2494">
        <v>0.53400000000000003</v>
      </c>
      <c r="Q2494">
        <v>6727000</v>
      </c>
      <c r="R2494" t="s">
        <v>1527</v>
      </c>
    </row>
    <row r="2495" spans="1:18">
      <c r="A2495">
        <v>106</v>
      </c>
      <c r="B2495">
        <f>VLOOKUP(A2495,year_congress_lookup!$A$1:$B$10,2)</f>
        <v>2000</v>
      </c>
      <c r="C2495">
        <v>29115</v>
      </c>
      <c r="D2495" s="1" t="s">
        <v>1802</v>
      </c>
      <c r="E2495" t="s">
        <v>46</v>
      </c>
      <c r="F2495" t="str">
        <f>VLOOKUP(E2495&amp;"*",state_latlong_lookup!$A$1:$D$56,2,FALSE)</f>
        <v>IL</v>
      </c>
      <c r="G2495" t="str">
        <f>VLOOKUP(E2495&amp;"*",state_latlong_lookup!$A$1:$D$56,1,FALSE)</f>
        <v>ILLINOIS</v>
      </c>
      <c r="H2495" t="str">
        <f t="shared" si="77"/>
        <v>106_IL_15</v>
      </c>
      <c r="I2495">
        <f>IF(B2495=2012,IF(D2495="00",K2495,VLOOKUP(H2495,district_latlong_lookup!$A$1:$F$439,5,FALSE)),0)</f>
        <v>0</v>
      </c>
      <c r="J2495">
        <f>IF(B2495=2012,IF(D2495="00",L2495,VLOOKUP(H2495,district_latlong_lookup!$A$1:$F$439,6,FALSE)),0)</f>
        <v>0</v>
      </c>
      <c r="K2495">
        <f>VLOOKUP(E2495&amp;"*",state_latlong_lookup!$A$1:$D$56,3,FALSE)</f>
        <v>40.336300000000001</v>
      </c>
      <c r="L2495">
        <f>VLOOKUP(E2495&amp;"*",state_latlong_lookup!$A$1:$D$56,4,FALSE)</f>
        <v>-89.002200000000002</v>
      </c>
      <c r="M2495">
        <v>200</v>
      </c>
      <c r="N2495" t="str">
        <f t="shared" si="76"/>
        <v>Republican</v>
      </c>
      <c r="O2495" t="s">
        <v>57</v>
      </c>
      <c r="P2495">
        <v>0.42499999999999999</v>
      </c>
      <c r="Q2495">
        <v>2423000</v>
      </c>
      <c r="R2495" t="s">
        <v>1528</v>
      </c>
    </row>
    <row r="2496" spans="1:18">
      <c r="A2496">
        <v>106</v>
      </c>
      <c r="B2496">
        <f>VLOOKUP(A2496,year_congress_lookup!$A$1:$B$10,2)</f>
        <v>2000</v>
      </c>
      <c r="C2496">
        <v>29349</v>
      </c>
      <c r="D2496" s="1" t="s">
        <v>1803</v>
      </c>
      <c r="E2496" t="s">
        <v>46</v>
      </c>
      <c r="F2496" t="str">
        <f>VLOOKUP(E2496&amp;"*",state_latlong_lookup!$A$1:$D$56,2,FALSE)</f>
        <v>IL</v>
      </c>
      <c r="G2496" t="str">
        <f>VLOOKUP(E2496&amp;"*",state_latlong_lookup!$A$1:$D$56,1,FALSE)</f>
        <v>ILLINOIS</v>
      </c>
      <c r="H2496" t="str">
        <f t="shared" si="77"/>
        <v>106_IL_16</v>
      </c>
      <c r="I2496">
        <f>IF(B2496=2012,IF(D2496="00",K2496,VLOOKUP(H2496,district_latlong_lookup!$A$1:$F$439,5,FALSE)),0)</f>
        <v>0</v>
      </c>
      <c r="J2496">
        <f>IF(B2496=2012,IF(D2496="00",L2496,VLOOKUP(H2496,district_latlong_lookup!$A$1:$F$439,6,FALSE)),0)</f>
        <v>0</v>
      </c>
      <c r="K2496">
        <f>VLOOKUP(E2496&amp;"*",state_latlong_lookup!$A$1:$D$56,3,FALSE)</f>
        <v>40.336300000000001</v>
      </c>
      <c r="L2496">
        <f>VLOOKUP(E2496&amp;"*",state_latlong_lookup!$A$1:$D$56,4,FALSE)</f>
        <v>-89.002200000000002</v>
      </c>
      <c r="M2496">
        <v>200</v>
      </c>
      <c r="N2496" t="str">
        <f t="shared" si="76"/>
        <v>Republican</v>
      </c>
      <c r="O2496" t="s">
        <v>521</v>
      </c>
      <c r="P2496">
        <v>0.64</v>
      </c>
      <c r="Q2496">
        <v>3319000</v>
      </c>
      <c r="R2496" t="s">
        <v>1529</v>
      </c>
    </row>
    <row r="2497" spans="1:18">
      <c r="A2497">
        <v>106</v>
      </c>
      <c r="B2497">
        <f>VLOOKUP(A2497,year_congress_lookup!$A$1:$B$10,2)</f>
        <v>2000</v>
      </c>
      <c r="C2497">
        <v>15023</v>
      </c>
      <c r="D2497" s="1" t="s">
        <v>1804</v>
      </c>
      <c r="E2497" t="s">
        <v>46</v>
      </c>
      <c r="F2497" t="str">
        <f>VLOOKUP(E2497&amp;"*",state_latlong_lookup!$A$1:$D$56,2,FALSE)</f>
        <v>IL</v>
      </c>
      <c r="G2497" t="str">
        <f>VLOOKUP(E2497&amp;"*",state_latlong_lookup!$A$1:$D$56,1,FALSE)</f>
        <v>ILLINOIS</v>
      </c>
      <c r="H2497" t="str">
        <f t="shared" si="77"/>
        <v>106_IL_17</v>
      </c>
      <c r="I2497">
        <f>IF(B2497=2012,IF(D2497="00",K2497,VLOOKUP(H2497,district_latlong_lookup!$A$1:$F$439,5,FALSE)),0)</f>
        <v>0</v>
      </c>
      <c r="J2497">
        <f>IF(B2497=2012,IF(D2497="00",L2497,VLOOKUP(H2497,district_latlong_lookup!$A$1:$F$439,6,FALSE)),0)</f>
        <v>0</v>
      </c>
      <c r="K2497">
        <f>VLOOKUP(E2497&amp;"*",state_latlong_lookup!$A$1:$D$56,3,FALSE)</f>
        <v>40.336300000000001</v>
      </c>
      <c r="L2497">
        <f>VLOOKUP(E2497&amp;"*",state_latlong_lookup!$A$1:$D$56,4,FALSE)</f>
        <v>-89.002200000000002</v>
      </c>
      <c r="M2497">
        <v>100</v>
      </c>
      <c r="N2497" t="str">
        <f t="shared" si="76"/>
        <v>Democrat</v>
      </c>
      <c r="O2497" t="s">
        <v>522</v>
      </c>
      <c r="P2497">
        <v>-0.439</v>
      </c>
      <c r="Q2497">
        <v>0</v>
      </c>
      <c r="R2497" t="s">
        <v>1530</v>
      </c>
    </row>
    <row r="2498" spans="1:18">
      <c r="A2498">
        <v>106</v>
      </c>
      <c r="B2498">
        <f>VLOOKUP(A2498,year_congress_lookup!$A$1:$B$10,2)</f>
        <v>2000</v>
      </c>
      <c r="C2498">
        <v>29517</v>
      </c>
      <c r="D2498" s="1" t="s">
        <v>1805</v>
      </c>
      <c r="E2498" t="s">
        <v>46</v>
      </c>
      <c r="F2498" t="str">
        <f>VLOOKUP(E2498&amp;"*",state_latlong_lookup!$A$1:$D$56,2,FALSE)</f>
        <v>IL</v>
      </c>
      <c r="G2498" t="str">
        <f>VLOOKUP(E2498&amp;"*",state_latlong_lookup!$A$1:$D$56,1,FALSE)</f>
        <v>ILLINOIS</v>
      </c>
      <c r="H2498" t="str">
        <f t="shared" si="77"/>
        <v>106_IL_18</v>
      </c>
      <c r="I2498">
        <f>IF(B2498=2012,IF(D2498="00",K2498,VLOOKUP(H2498,district_latlong_lookup!$A$1:$F$439,5,FALSE)),0)</f>
        <v>0</v>
      </c>
      <c r="J2498">
        <f>IF(B2498=2012,IF(D2498="00",L2498,VLOOKUP(H2498,district_latlong_lookup!$A$1:$F$439,6,FALSE)),0)</f>
        <v>0</v>
      </c>
      <c r="K2498">
        <f>VLOOKUP(E2498&amp;"*",state_latlong_lookup!$A$1:$D$56,3,FALSE)</f>
        <v>40.336300000000001</v>
      </c>
      <c r="L2498">
        <f>VLOOKUP(E2498&amp;"*",state_latlong_lookup!$A$1:$D$56,4,FALSE)</f>
        <v>-89.002200000000002</v>
      </c>
      <c r="M2498">
        <v>200</v>
      </c>
      <c r="N2498" t="str">
        <f t="shared" ref="N2498:N2561" si="78">IF(M2498=100,"Democrat",IF(M2498=200,"Republican",IF(M2498=328,"Independent")))</f>
        <v>Republican</v>
      </c>
      <c r="O2498" t="s">
        <v>780</v>
      </c>
      <c r="P2498">
        <v>0.38300000000000001</v>
      </c>
      <c r="Q2498">
        <v>653000</v>
      </c>
      <c r="R2498" t="s">
        <v>1531</v>
      </c>
    </row>
    <row r="2499" spans="1:18">
      <c r="A2499">
        <v>106</v>
      </c>
      <c r="B2499">
        <f>VLOOKUP(A2499,year_congress_lookup!$A$1:$B$10,2)</f>
        <v>2000</v>
      </c>
      <c r="C2499">
        <v>29913</v>
      </c>
      <c r="D2499" s="1" t="s">
        <v>1806</v>
      </c>
      <c r="E2499" t="s">
        <v>46</v>
      </c>
      <c r="F2499" t="str">
        <f>VLOOKUP(E2499&amp;"*",state_latlong_lookup!$A$1:$D$56,2,FALSE)</f>
        <v>IL</v>
      </c>
      <c r="G2499" t="str">
        <f>VLOOKUP(E2499&amp;"*",state_latlong_lookup!$A$1:$D$56,1,FALSE)</f>
        <v>ILLINOIS</v>
      </c>
      <c r="H2499" t="str">
        <f t="shared" ref="H2499:H2562" si="79">CONCATENATE(A2499,"_",F2499,"_",D2499)</f>
        <v>106_IL_19</v>
      </c>
      <c r="I2499">
        <f>IF(B2499=2012,IF(D2499="00",K2499,VLOOKUP(H2499,district_latlong_lookup!$A$1:$F$439,5,FALSE)),0)</f>
        <v>0</v>
      </c>
      <c r="J2499">
        <f>IF(B2499=2012,IF(D2499="00",L2499,VLOOKUP(H2499,district_latlong_lookup!$A$1:$F$439,6,FALSE)),0)</f>
        <v>0</v>
      </c>
      <c r="K2499">
        <f>VLOOKUP(E2499&amp;"*",state_latlong_lookup!$A$1:$D$56,3,FALSE)</f>
        <v>40.336300000000001</v>
      </c>
      <c r="L2499">
        <f>VLOOKUP(E2499&amp;"*",state_latlong_lookup!$A$1:$D$56,4,FALSE)</f>
        <v>-89.002200000000002</v>
      </c>
      <c r="M2499">
        <v>100</v>
      </c>
      <c r="N2499" t="str">
        <f t="shared" si="78"/>
        <v>Democrat</v>
      </c>
      <c r="O2499" t="s">
        <v>897</v>
      </c>
      <c r="P2499">
        <v>-0.20100000000000001</v>
      </c>
      <c r="Q2499">
        <v>1650000</v>
      </c>
      <c r="R2499" t="s">
        <v>1532</v>
      </c>
    </row>
    <row r="2500" spans="1:18">
      <c r="A2500">
        <v>106</v>
      </c>
      <c r="B2500">
        <f>VLOOKUP(A2500,year_congress_lookup!$A$1:$B$10,2)</f>
        <v>2000</v>
      </c>
      <c r="C2500">
        <v>29718</v>
      </c>
      <c r="D2500" s="1" t="s">
        <v>1807</v>
      </c>
      <c r="E2500" t="s">
        <v>46</v>
      </c>
      <c r="F2500" t="str">
        <f>VLOOKUP(E2500&amp;"*",state_latlong_lookup!$A$1:$D$56,2,FALSE)</f>
        <v>IL</v>
      </c>
      <c r="G2500" t="str">
        <f>VLOOKUP(E2500&amp;"*",state_latlong_lookup!$A$1:$D$56,1,FALSE)</f>
        <v>ILLINOIS</v>
      </c>
      <c r="H2500" t="str">
        <f t="shared" si="79"/>
        <v>106_IL_20</v>
      </c>
      <c r="I2500">
        <f>IF(B2500=2012,IF(D2500="00",K2500,VLOOKUP(H2500,district_latlong_lookup!$A$1:$F$439,5,FALSE)),0)</f>
        <v>0</v>
      </c>
      <c r="J2500">
        <f>IF(B2500=2012,IF(D2500="00",L2500,VLOOKUP(H2500,district_latlong_lookup!$A$1:$F$439,6,FALSE)),0)</f>
        <v>0</v>
      </c>
      <c r="K2500">
        <f>VLOOKUP(E2500&amp;"*",state_latlong_lookup!$A$1:$D$56,3,FALSE)</f>
        <v>40.336300000000001</v>
      </c>
      <c r="L2500">
        <f>VLOOKUP(E2500&amp;"*",state_latlong_lookup!$A$1:$D$56,4,FALSE)</f>
        <v>-89.002200000000002</v>
      </c>
      <c r="M2500">
        <v>200</v>
      </c>
      <c r="N2500" t="str">
        <f t="shared" si="78"/>
        <v>Republican</v>
      </c>
      <c r="O2500" t="s">
        <v>844</v>
      </c>
      <c r="P2500">
        <v>0.50800000000000001</v>
      </c>
      <c r="Q2500">
        <v>1511000</v>
      </c>
      <c r="R2500" t="s">
        <v>1533</v>
      </c>
    </row>
    <row r="2501" spans="1:18">
      <c r="A2501">
        <v>106</v>
      </c>
      <c r="B2501">
        <f>VLOOKUP(A2501,year_congress_lookup!$A$1:$B$10,2)</f>
        <v>2000</v>
      </c>
      <c r="C2501">
        <v>15124</v>
      </c>
      <c r="D2501" s="1" t="s">
        <v>1787</v>
      </c>
      <c r="E2501" t="s">
        <v>45</v>
      </c>
      <c r="F2501" t="str">
        <f>VLOOKUP(E2501&amp;"*",state_latlong_lookup!$A$1:$D$56,2,FALSE)</f>
        <v>IN</v>
      </c>
      <c r="G2501" t="str">
        <f>VLOOKUP(E2501&amp;"*",state_latlong_lookup!$A$1:$D$56,1,FALSE)</f>
        <v>INDIANA</v>
      </c>
      <c r="H2501" t="str">
        <f t="shared" si="79"/>
        <v>106_IN_01</v>
      </c>
      <c r="I2501">
        <f>IF(B2501=2012,IF(D2501="00",K2501,VLOOKUP(H2501,district_latlong_lookup!$A$1:$F$439,5,FALSE)),0)</f>
        <v>0</v>
      </c>
      <c r="J2501">
        <f>IF(B2501=2012,IF(D2501="00",L2501,VLOOKUP(H2501,district_latlong_lookup!$A$1:$F$439,6,FALSE)),0)</f>
        <v>0</v>
      </c>
      <c r="K2501">
        <f>VLOOKUP(E2501&amp;"*",state_latlong_lookup!$A$1:$D$56,3,FALSE)</f>
        <v>39.864699999999999</v>
      </c>
      <c r="L2501">
        <f>VLOOKUP(E2501&amp;"*",state_latlong_lookup!$A$1:$D$56,4,FALSE)</f>
        <v>-86.260400000000004</v>
      </c>
      <c r="M2501">
        <v>100</v>
      </c>
      <c r="N2501" t="str">
        <f t="shared" si="78"/>
        <v>Democrat</v>
      </c>
      <c r="O2501" t="s">
        <v>525</v>
      </c>
      <c r="P2501">
        <v>-0.41099999999999998</v>
      </c>
      <c r="Q2501">
        <v>1596000</v>
      </c>
      <c r="R2501" t="s">
        <v>1534</v>
      </c>
    </row>
    <row r="2502" spans="1:18">
      <c r="A2502">
        <v>106</v>
      </c>
      <c r="B2502">
        <f>VLOOKUP(A2502,year_congress_lookup!$A$1:$B$10,2)</f>
        <v>2000</v>
      </c>
      <c r="C2502">
        <v>29518</v>
      </c>
      <c r="D2502" s="1" t="s">
        <v>1788</v>
      </c>
      <c r="E2502" t="s">
        <v>45</v>
      </c>
      <c r="F2502" t="str">
        <f>VLOOKUP(E2502&amp;"*",state_latlong_lookup!$A$1:$D$56,2,FALSE)</f>
        <v>IN</v>
      </c>
      <c r="G2502" t="str">
        <f>VLOOKUP(E2502&amp;"*",state_latlong_lookup!$A$1:$D$56,1,FALSE)</f>
        <v>INDIANA</v>
      </c>
      <c r="H2502" t="str">
        <f t="shared" si="79"/>
        <v>106_IN_02</v>
      </c>
      <c r="I2502">
        <f>IF(B2502=2012,IF(D2502="00",K2502,VLOOKUP(H2502,district_latlong_lookup!$A$1:$F$439,5,FALSE)),0)</f>
        <v>0</v>
      </c>
      <c r="J2502">
        <f>IF(B2502=2012,IF(D2502="00",L2502,VLOOKUP(H2502,district_latlong_lookup!$A$1:$F$439,6,FALSE)),0)</f>
        <v>0</v>
      </c>
      <c r="K2502">
        <f>VLOOKUP(E2502&amp;"*",state_latlong_lookup!$A$1:$D$56,3,FALSE)</f>
        <v>39.864699999999999</v>
      </c>
      <c r="L2502">
        <f>VLOOKUP(E2502&amp;"*",state_latlong_lookup!$A$1:$D$56,4,FALSE)</f>
        <v>-86.260400000000004</v>
      </c>
      <c r="M2502">
        <v>200</v>
      </c>
      <c r="N2502" t="str">
        <f t="shared" si="78"/>
        <v>Republican</v>
      </c>
      <c r="O2502" t="s">
        <v>781</v>
      </c>
      <c r="P2502">
        <v>0.67400000000000004</v>
      </c>
      <c r="Q2502">
        <v>935000</v>
      </c>
      <c r="R2502" t="s">
        <v>1535</v>
      </c>
    </row>
    <row r="2503" spans="1:18">
      <c r="A2503">
        <v>106</v>
      </c>
      <c r="B2503">
        <f>VLOOKUP(A2503,year_congress_lookup!$A$1:$B$10,2)</f>
        <v>2000</v>
      </c>
      <c r="C2503">
        <v>29117</v>
      </c>
      <c r="D2503" s="1" t="s">
        <v>1789</v>
      </c>
      <c r="E2503" t="s">
        <v>45</v>
      </c>
      <c r="F2503" t="str">
        <f>VLOOKUP(E2503&amp;"*",state_latlong_lookup!$A$1:$D$56,2,FALSE)</f>
        <v>IN</v>
      </c>
      <c r="G2503" t="str">
        <f>VLOOKUP(E2503&amp;"*",state_latlong_lookup!$A$1:$D$56,1,FALSE)</f>
        <v>INDIANA</v>
      </c>
      <c r="H2503" t="str">
        <f t="shared" si="79"/>
        <v>106_IN_03</v>
      </c>
      <c r="I2503">
        <f>IF(B2503=2012,IF(D2503="00",K2503,VLOOKUP(H2503,district_latlong_lookup!$A$1:$F$439,5,FALSE)),0)</f>
        <v>0</v>
      </c>
      <c r="J2503">
        <f>IF(B2503=2012,IF(D2503="00",L2503,VLOOKUP(H2503,district_latlong_lookup!$A$1:$F$439,6,FALSE)),0)</f>
        <v>0</v>
      </c>
      <c r="K2503">
        <f>VLOOKUP(E2503&amp;"*",state_latlong_lookup!$A$1:$D$56,3,FALSE)</f>
        <v>39.864699999999999</v>
      </c>
      <c r="L2503">
        <f>VLOOKUP(E2503&amp;"*",state_latlong_lookup!$A$1:$D$56,4,FALSE)</f>
        <v>-86.260400000000004</v>
      </c>
      <c r="M2503">
        <v>100</v>
      </c>
      <c r="N2503" t="str">
        <f t="shared" si="78"/>
        <v>Democrat</v>
      </c>
      <c r="O2503" t="s">
        <v>527</v>
      </c>
      <c r="P2503">
        <v>-0.16700000000000001</v>
      </c>
      <c r="Q2503">
        <v>0</v>
      </c>
      <c r="R2503" t="s">
        <v>1536</v>
      </c>
    </row>
    <row r="2504" spans="1:18">
      <c r="A2504">
        <v>106</v>
      </c>
      <c r="B2504">
        <f>VLOOKUP(A2504,year_congress_lookup!$A$1:$B$10,2)</f>
        <v>2000</v>
      </c>
      <c r="C2504">
        <v>29519</v>
      </c>
      <c r="D2504" s="1" t="s">
        <v>1790</v>
      </c>
      <c r="E2504" t="s">
        <v>45</v>
      </c>
      <c r="F2504" t="str">
        <f>VLOOKUP(E2504&amp;"*",state_latlong_lookup!$A$1:$D$56,2,FALSE)</f>
        <v>IN</v>
      </c>
      <c r="G2504" t="str">
        <f>VLOOKUP(E2504&amp;"*",state_latlong_lookup!$A$1:$D$56,1,FALSE)</f>
        <v>INDIANA</v>
      </c>
      <c r="H2504" t="str">
        <f t="shared" si="79"/>
        <v>106_IN_04</v>
      </c>
      <c r="I2504">
        <f>IF(B2504=2012,IF(D2504="00",K2504,VLOOKUP(H2504,district_latlong_lookup!$A$1:$F$439,5,FALSE)),0)</f>
        <v>0</v>
      </c>
      <c r="J2504">
        <f>IF(B2504=2012,IF(D2504="00",L2504,VLOOKUP(H2504,district_latlong_lookup!$A$1:$F$439,6,FALSE)),0)</f>
        <v>0</v>
      </c>
      <c r="K2504">
        <f>VLOOKUP(E2504&amp;"*",state_latlong_lookup!$A$1:$D$56,3,FALSE)</f>
        <v>39.864699999999999</v>
      </c>
      <c r="L2504">
        <f>VLOOKUP(E2504&amp;"*",state_latlong_lookup!$A$1:$D$56,4,FALSE)</f>
        <v>-86.260400000000004</v>
      </c>
      <c r="M2504">
        <v>200</v>
      </c>
      <c r="N2504" t="str">
        <f t="shared" si="78"/>
        <v>Republican</v>
      </c>
      <c r="O2504" t="s">
        <v>782</v>
      </c>
      <c r="P2504">
        <v>0.64</v>
      </c>
      <c r="Q2504">
        <v>0</v>
      </c>
      <c r="R2504" t="s">
        <v>1537</v>
      </c>
    </row>
    <row r="2505" spans="1:18">
      <c r="A2505">
        <v>106</v>
      </c>
      <c r="B2505">
        <f>VLOOKUP(A2505,year_congress_lookup!$A$1:$B$10,2)</f>
        <v>2000</v>
      </c>
      <c r="C2505">
        <v>29350</v>
      </c>
      <c r="D2505" s="1" t="s">
        <v>1791</v>
      </c>
      <c r="E2505" t="s">
        <v>45</v>
      </c>
      <c r="F2505" t="str">
        <f>VLOOKUP(E2505&amp;"*",state_latlong_lookup!$A$1:$D$56,2,FALSE)</f>
        <v>IN</v>
      </c>
      <c r="G2505" t="str">
        <f>VLOOKUP(E2505&amp;"*",state_latlong_lookup!$A$1:$D$56,1,FALSE)</f>
        <v>INDIANA</v>
      </c>
      <c r="H2505" t="str">
        <f t="shared" si="79"/>
        <v>106_IN_05</v>
      </c>
      <c r="I2505">
        <f>IF(B2505=2012,IF(D2505="00",K2505,VLOOKUP(H2505,district_latlong_lookup!$A$1:$F$439,5,FALSE)),0)</f>
        <v>0</v>
      </c>
      <c r="J2505">
        <f>IF(B2505=2012,IF(D2505="00",L2505,VLOOKUP(H2505,district_latlong_lookup!$A$1:$F$439,6,FALSE)),0)</f>
        <v>0</v>
      </c>
      <c r="K2505">
        <f>VLOOKUP(E2505&amp;"*",state_latlong_lookup!$A$1:$D$56,3,FALSE)</f>
        <v>39.864699999999999</v>
      </c>
      <c r="L2505">
        <f>VLOOKUP(E2505&amp;"*",state_latlong_lookup!$A$1:$D$56,4,FALSE)</f>
        <v>-86.260400000000004</v>
      </c>
      <c r="M2505">
        <v>200</v>
      </c>
      <c r="N2505" t="str">
        <f t="shared" si="78"/>
        <v>Republican</v>
      </c>
      <c r="O2505" t="s">
        <v>528</v>
      </c>
      <c r="P2505">
        <v>0.54700000000000004</v>
      </c>
      <c r="Q2505">
        <v>1096000</v>
      </c>
      <c r="R2505" t="s">
        <v>1538</v>
      </c>
    </row>
    <row r="2506" spans="1:18">
      <c r="A2506">
        <v>106</v>
      </c>
      <c r="B2506">
        <f>VLOOKUP(A2506,year_congress_lookup!$A$1:$B$10,2)</f>
        <v>2000</v>
      </c>
      <c r="C2506">
        <v>15014</v>
      </c>
      <c r="D2506" s="1" t="s">
        <v>1792</v>
      </c>
      <c r="E2506" t="s">
        <v>45</v>
      </c>
      <c r="F2506" t="str">
        <f>VLOOKUP(E2506&amp;"*",state_latlong_lookup!$A$1:$D$56,2,FALSE)</f>
        <v>IN</v>
      </c>
      <c r="G2506" t="str">
        <f>VLOOKUP(E2506&amp;"*",state_latlong_lookup!$A$1:$D$56,1,FALSE)</f>
        <v>INDIANA</v>
      </c>
      <c r="H2506" t="str">
        <f t="shared" si="79"/>
        <v>106_IN_06</v>
      </c>
      <c r="I2506">
        <f>IF(B2506=2012,IF(D2506="00",K2506,VLOOKUP(H2506,district_latlong_lookup!$A$1:$F$439,5,FALSE)),0)</f>
        <v>0</v>
      </c>
      <c r="J2506">
        <f>IF(B2506=2012,IF(D2506="00",L2506,VLOOKUP(H2506,district_latlong_lookup!$A$1:$F$439,6,FALSE)),0)</f>
        <v>0</v>
      </c>
      <c r="K2506">
        <f>VLOOKUP(E2506&amp;"*",state_latlong_lookup!$A$1:$D$56,3,FALSE)</f>
        <v>39.864699999999999</v>
      </c>
      <c r="L2506">
        <f>VLOOKUP(E2506&amp;"*",state_latlong_lookup!$A$1:$D$56,4,FALSE)</f>
        <v>-86.260400000000004</v>
      </c>
      <c r="M2506">
        <v>200</v>
      </c>
      <c r="N2506" t="str">
        <f t="shared" si="78"/>
        <v>Republican</v>
      </c>
      <c r="O2506" t="s">
        <v>179</v>
      </c>
      <c r="P2506">
        <v>0.69399999999999995</v>
      </c>
      <c r="Q2506">
        <v>1439000</v>
      </c>
    </row>
    <row r="2507" spans="1:18">
      <c r="A2507">
        <v>106</v>
      </c>
      <c r="B2507">
        <f>VLOOKUP(A2507,year_congress_lookup!$A$1:$B$10,2)</f>
        <v>2000</v>
      </c>
      <c r="C2507">
        <v>29719</v>
      </c>
      <c r="D2507" s="1" t="s">
        <v>1793</v>
      </c>
      <c r="E2507" t="s">
        <v>45</v>
      </c>
      <c r="F2507" t="str">
        <f>VLOOKUP(E2507&amp;"*",state_latlong_lookup!$A$1:$D$56,2,FALSE)</f>
        <v>IN</v>
      </c>
      <c r="G2507" t="str">
        <f>VLOOKUP(E2507&amp;"*",state_latlong_lookup!$A$1:$D$56,1,FALSE)</f>
        <v>INDIANA</v>
      </c>
      <c r="H2507" t="str">
        <f t="shared" si="79"/>
        <v>106_IN_07</v>
      </c>
      <c r="I2507">
        <f>IF(B2507=2012,IF(D2507="00",K2507,VLOOKUP(H2507,district_latlong_lookup!$A$1:$F$439,5,FALSE)),0)</f>
        <v>0</v>
      </c>
      <c r="J2507">
        <f>IF(B2507=2012,IF(D2507="00",L2507,VLOOKUP(H2507,district_latlong_lookup!$A$1:$F$439,6,FALSE)),0)</f>
        <v>0</v>
      </c>
      <c r="K2507">
        <f>VLOOKUP(E2507&amp;"*",state_latlong_lookup!$A$1:$D$56,3,FALSE)</f>
        <v>39.864699999999999</v>
      </c>
      <c r="L2507">
        <f>VLOOKUP(E2507&amp;"*",state_latlong_lookup!$A$1:$D$56,4,FALSE)</f>
        <v>-86.260400000000004</v>
      </c>
      <c r="M2507">
        <v>200</v>
      </c>
      <c r="N2507" t="str">
        <f t="shared" si="78"/>
        <v>Republican</v>
      </c>
      <c r="O2507" t="s">
        <v>845</v>
      </c>
      <c r="P2507">
        <v>0.52700000000000002</v>
      </c>
      <c r="Q2507">
        <v>590000</v>
      </c>
      <c r="R2507" t="s">
        <v>1539</v>
      </c>
    </row>
    <row r="2508" spans="1:18">
      <c r="A2508">
        <v>106</v>
      </c>
      <c r="B2508">
        <f>VLOOKUP(A2508,year_congress_lookup!$A$1:$B$10,2)</f>
        <v>2000</v>
      </c>
      <c r="C2508">
        <v>29520</v>
      </c>
      <c r="D2508" s="1" t="s">
        <v>1795</v>
      </c>
      <c r="E2508" t="s">
        <v>45</v>
      </c>
      <c r="F2508" t="str">
        <f>VLOOKUP(E2508&amp;"*",state_latlong_lookup!$A$1:$D$56,2,FALSE)</f>
        <v>IN</v>
      </c>
      <c r="G2508" t="str">
        <f>VLOOKUP(E2508&amp;"*",state_latlong_lookup!$A$1:$D$56,1,FALSE)</f>
        <v>INDIANA</v>
      </c>
      <c r="H2508" t="str">
        <f t="shared" si="79"/>
        <v>106_IN_08</v>
      </c>
      <c r="I2508">
        <f>IF(B2508=2012,IF(D2508="00",K2508,VLOOKUP(H2508,district_latlong_lookup!$A$1:$F$439,5,FALSE)),0)</f>
        <v>0</v>
      </c>
      <c r="J2508">
        <f>IF(B2508=2012,IF(D2508="00",L2508,VLOOKUP(H2508,district_latlong_lookup!$A$1:$F$439,6,FALSE)),0)</f>
        <v>0</v>
      </c>
      <c r="K2508">
        <f>VLOOKUP(E2508&amp;"*",state_latlong_lookup!$A$1:$D$56,3,FALSE)</f>
        <v>39.864699999999999</v>
      </c>
      <c r="L2508">
        <f>VLOOKUP(E2508&amp;"*",state_latlong_lookup!$A$1:$D$56,4,FALSE)</f>
        <v>-86.260400000000004</v>
      </c>
      <c r="M2508">
        <v>200</v>
      </c>
      <c r="N2508" t="str">
        <f t="shared" si="78"/>
        <v>Republican</v>
      </c>
      <c r="O2508" t="s">
        <v>783</v>
      </c>
      <c r="P2508">
        <v>0.80100000000000005</v>
      </c>
      <c r="Q2508">
        <v>2522000</v>
      </c>
      <c r="R2508" t="s">
        <v>1540</v>
      </c>
    </row>
    <row r="2509" spans="1:18">
      <c r="A2509">
        <v>106</v>
      </c>
      <c r="B2509">
        <f>VLOOKUP(A2509,year_congress_lookup!$A$1:$B$10,2)</f>
        <v>2000</v>
      </c>
      <c r="C2509">
        <v>29914</v>
      </c>
      <c r="D2509" s="1" t="s">
        <v>1796</v>
      </c>
      <c r="E2509" t="s">
        <v>45</v>
      </c>
      <c r="F2509" t="str">
        <f>VLOOKUP(E2509&amp;"*",state_latlong_lookup!$A$1:$D$56,2,FALSE)</f>
        <v>IN</v>
      </c>
      <c r="G2509" t="str">
        <f>VLOOKUP(E2509&amp;"*",state_latlong_lookup!$A$1:$D$56,1,FALSE)</f>
        <v>INDIANA</v>
      </c>
      <c r="H2509" t="str">
        <f t="shared" si="79"/>
        <v>106_IN_09</v>
      </c>
      <c r="I2509">
        <f>IF(B2509=2012,IF(D2509="00",K2509,VLOOKUP(H2509,district_latlong_lookup!$A$1:$F$439,5,FALSE)),0)</f>
        <v>0</v>
      </c>
      <c r="J2509">
        <f>IF(B2509=2012,IF(D2509="00",L2509,VLOOKUP(H2509,district_latlong_lookup!$A$1:$F$439,6,FALSE)),0)</f>
        <v>0</v>
      </c>
      <c r="K2509">
        <f>VLOOKUP(E2509&amp;"*",state_latlong_lookup!$A$1:$D$56,3,FALSE)</f>
        <v>39.864699999999999</v>
      </c>
      <c r="L2509">
        <f>VLOOKUP(E2509&amp;"*",state_latlong_lookup!$A$1:$D$56,4,FALSE)</f>
        <v>-86.260400000000004</v>
      </c>
      <c r="M2509">
        <v>100</v>
      </c>
      <c r="N2509" t="str">
        <f t="shared" si="78"/>
        <v>Democrat</v>
      </c>
      <c r="O2509" t="s">
        <v>898</v>
      </c>
      <c r="P2509">
        <v>-0.215</v>
      </c>
      <c r="Q2509">
        <v>0</v>
      </c>
      <c r="R2509" t="s">
        <v>1541</v>
      </c>
    </row>
    <row r="2510" spans="1:18">
      <c r="A2510">
        <v>106</v>
      </c>
      <c r="B2510">
        <f>VLOOKUP(A2510,year_congress_lookup!$A$1:$B$10,2)</f>
        <v>2000</v>
      </c>
      <c r="C2510">
        <v>29720</v>
      </c>
      <c r="D2510" s="1" t="s">
        <v>1797</v>
      </c>
      <c r="E2510" t="s">
        <v>45</v>
      </c>
      <c r="F2510" t="str">
        <f>VLOOKUP(E2510&amp;"*",state_latlong_lookup!$A$1:$D$56,2,FALSE)</f>
        <v>IN</v>
      </c>
      <c r="G2510" t="str">
        <f>VLOOKUP(E2510&amp;"*",state_latlong_lookup!$A$1:$D$56,1,FALSE)</f>
        <v>INDIANA</v>
      </c>
      <c r="H2510" t="str">
        <f t="shared" si="79"/>
        <v>106_IN_10</v>
      </c>
      <c r="I2510">
        <f>IF(B2510=2012,IF(D2510="00",K2510,VLOOKUP(H2510,district_latlong_lookup!$A$1:$F$439,5,FALSE)),0)</f>
        <v>0</v>
      </c>
      <c r="J2510">
        <f>IF(B2510=2012,IF(D2510="00",L2510,VLOOKUP(H2510,district_latlong_lookup!$A$1:$F$439,6,FALSE)),0)</f>
        <v>0</v>
      </c>
      <c r="K2510">
        <f>VLOOKUP(E2510&amp;"*",state_latlong_lookup!$A$1:$D$56,3,FALSE)</f>
        <v>39.864699999999999</v>
      </c>
      <c r="L2510">
        <f>VLOOKUP(E2510&amp;"*",state_latlong_lookup!$A$1:$D$56,4,FALSE)</f>
        <v>-86.260400000000004</v>
      </c>
      <c r="M2510">
        <v>100</v>
      </c>
      <c r="N2510" t="str">
        <f t="shared" si="78"/>
        <v>Democrat</v>
      </c>
      <c r="O2510" t="s">
        <v>846</v>
      </c>
      <c r="P2510">
        <v>-0.46300000000000002</v>
      </c>
      <c r="Q2510">
        <v>344000</v>
      </c>
      <c r="R2510" t="s">
        <v>1542</v>
      </c>
    </row>
    <row r="2511" spans="1:18">
      <c r="A2511">
        <v>106</v>
      </c>
      <c r="B2511">
        <f>VLOOKUP(A2511,year_congress_lookup!$A$1:$B$10,2)</f>
        <v>2000</v>
      </c>
      <c r="C2511">
        <v>14432</v>
      </c>
      <c r="D2511" s="1" t="s">
        <v>1787</v>
      </c>
      <c r="E2511" t="s">
        <v>84</v>
      </c>
      <c r="F2511" t="str">
        <f>VLOOKUP(E2511&amp;"*",state_latlong_lookup!$A$1:$D$56,2,FALSE)</f>
        <v>IA</v>
      </c>
      <c r="G2511" t="str">
        <f>VLOOKUP(E2511&amp;"*",state_latlong_lookup!$A$1:$D$56,1,FALSE)</f>
        <v>IOWA</v>
      </c>
      <c r="H2511" t="str">
        <f t="shared" si="79"/>
        <v>106_IA_01</v>
      </c>
      <c r="I2511">
        <f>IF(B2511=2012,IF(D2511="00",K2511,VLOOKUP(H2511,district_latlong_lookup!$A$1:$F$439,5,FALSE)),0)</f>
        <v>0</v>
      </c>
      <c r="J2511">
        <f>IF(B2511=2012,IF(D2511="00",L2511,VLOOKUP(H2511,district_latlong_lookup!$A$1:$F$439,6,FALSE)),0)</f>
        <v>0</v>
      </c>
      <c r="K2511">
        <f>VLOOKUP(E2511&amp;"*",state_latlong_lookup!$A$1:$D$56,3,FALSE)</f>
        <v>42.004600000000003</v>
      </c>
      <c r="L2511">
        <f>VLOOKUP(E2511&amp;"*",state_latlong_lookup!$A$1:$D$56,4,FALSE)</f>
        <v>-93.213999999999999</v>
      </c>
      <c r="M2511">
        <v>200</v>
      </c>
      <c r="N2511" t="str">
        <f t="shared" si="78"/>
        <v>Republican</v>
      </c>
      <c r="O2511" t="s">
        <v>531</v>
      </c>
      <c r="P2511">
        <v>0.191</v>
      </c>
      <c r="Q2511">
        <v>1578000</v>
      </c>
    </row>
    <row r="2512" spans="1:18">
      <c r="A2512">
        <v>106</v>
      </c>
      <c r="B2512">
        <f>VLOOKUP(A2512,year_congress_lookup!$A$1:$B$10,2)</f>
        <v>2000</v>
      </c>
      <c r="C2512">
        <v>29118</v>
      </c>
      <c r="D2512" s="1" t="s">
        <v>1788</v>
      </c>
      <c r="E2512" t="s">
        <v>84</v>
      </c>
      <c r="F2512" t="str">
        <f>VLOOKUP(E2512&amp;"*",state_latlong_lookup!$A$1:$D$56,2,FALSE)</f>
        <v>IA</v>
      </c>
      <c r="G2512" t="str">
        <f>VLOOKUP(E2512&amp;"*",state_latlong_lookup!$A$1:$D$56,1,FALSE)</f>
        <v>IOWA</v>
      </c>
      <c r="H2512" t="str">
        <f t="shared" si="79"/>
        <v>106_IA_02</v>
      </c>
      <c r="I2512">
        <f>IF(B2512=2012,IF(D2512="00",K2512,VLOOKUP(H2512,district_latlong_lookup!$A$1:$F$439,5,FALSE)),0)</f>
        <v>0</v>
      </c>
      <c r="J2512">
        <f>IF(B2512=2012,IF(D2512="00",L2512,VLOOKUP(H2512,district_latlong_lookup!$A$1:$F$439,6,FALSE)),0)</f>
        <v>0</v>
      </c>
      <c r="K2512">
        <f>VLOOKUP(E2512&amp;"*",state_latlong_lookup!$A$1:$D$56,3,FALSE)</f>
        <v>42.004600000000003</v>
      </c>
      <c r="L2512">
        <f>VLOOKUP(E2512&amp;"*",state_latlong_lookup!$A$1:$D$56,4,FALSE)</f>
        <v>-93.213999999999999</v>
      </c>
      <c r="M2512">
        <v>200</v>
      </c>
      <c r="N2512" t="str">
        <f t="shared" si="78"/>
        <v>Republican</v>
      </c>
      <c r="O2512" t="s">
        <v>532</v>
      </c>
      <c r="P2512">
        <v>0.50800000000000001</v>
      </c>
      <c r="Q2512">
        <v>1904000</v>
      </c>
      <c r="R2512" t="s">
        <v>1543</v>
      </c>
    </row>
    <row r="2513" spans="1:18">
      <c r="A2513">
        <v>106</v>
      </c>
      <c r="B2513">
        <f>VLOOKUP(A2513,year_congress_lookup!$A$1:$B$10,2)</f>
        <v>2000</v>
      </c>
      <c r="C2513">
        <v>29721</v>
      </c>
      <c r="D2513" s="1" t="s">
        <v>1789</v>
      </c>
      <c r="E2513" t="s">
        <v>84</v>
      </c>
      <c r="F2513" t="str">
        <f>VLOOKUP(E2513&amp;"*",state_latlong_lookup!$A$1:$D$56,2,FALSE)</f>
        <v>IA</v>
      </c>
      <c r="G2513" t="str">
        <f>VLOOKUP(E2513&amp;"*",state_latlong_lookup!$A$1:$D$56,1,FALSE)</f>
        <v>IOWA</v>
      </c>
      <c r="H2513" t="str">
        <f t="shared" si="79"/>
        <v>106_IA_03</v>
      </c>
      <c r="I2513">
        <f>IF(B2513=2012,IF(D2513="00",K2513,VLOOKUP(H2513,district_latlong_lookup!$A$1:$F$439,5,FALSE)),0)</f>
        <v>0</v>
      </c>
      <c r="J2513">
        <f>IF(B2513=2012,IF(D2513="00",L2513,VLOOKUP(H2513,district_latlong_lookup!$A$1:$F$439,6,FALSE)),0)</f>
        <v>0</v>
      </c>
      <c r="K2513">
        <f>VLOOKUP(E2513&amp;"*",state_latlong_lookup!$A$1:$D$56,3,FALSE)</f>
        <v>42.004600000000003</v>
      </c>
      <c r="L2513">
        <f>VLOOKUP(E2513&amp;"*",state_latlong_lookup!$A$1:$D$56,4,FALSE)</f>
        <v>-93.213999999999999</v>
      </c>
      <c r="M2513">
        <v>100</v>
      </c>
      <c r="N2513" t="str">
        <f t="shared" si="78"/>
        <v>Democrat</v>
      </c>
      <c r="O2513" t="s">
        <v>847</v>
      </c>
      <c r="P2513">
        <v>-0.17699999999999999</v>
      </c>
      <c r="Q2513">
        <v>2264000</v>
      </c>
      <c r="R2513" t="s">
        <v>1544</v>
      </c>
    </row>
    <row r="2514" spans="1:18">
      <c r="A2514">
        <v>106</v>
      </c>
      <c r="B2514">
        <f>VLOOKUP(A2514,year_congress_lookup!$A$1:$B$10,2)</f>
        <v>2000</v>
      </c>
      <c r="C2514">
        <v>29521</v>
      </c>
      <c r="D2514" s="1" t="s">
        <v>1790</v>
      </c>
      <c r="E2514" t="s">
        <v>84</v>
      </c>
      <c r="F2514" t="str">
        <f>VLOOKUP(E2514&amp;"*",state_latlong_lookup!$A$1:$D$56,2,FALSE)</f>
        <v>IA</v>
      </c>
      <c r="G2514" t="str">
        <f>VLOOKUP(E2514&amp;"*",state_latlong_lookup!$A$1:$D$56,1,FALSE)</f>
        <v>IOWA</v>
      </c>
      <c r="H2514" t="str">
        <f t="shared" si="79"/>
        <v>106_IA_04</v>
      </c>
      <c r="I2514">
        <f>IF(B2514=2012,IF(D2514="00",K2514,VLOOKUP(H2514,district_latlong_lookup!$A$1:$F$439,5,FALSE)),0)</f>
        <v>0</v>
      </c>
      <c r="J2514">
        <f>IF(B2514=2012,IF(D2514="00",L2514,VLOOKUP(H2514,district_latlong_lookup!$A$1:$F$439,6,FALSE)),0)</f>
        <v>0</v>
      </c>
      <c r="K2514">
        <f>VLOOKUP(E2514&amp;"*",state_latlong_lookup!$A$1:$D$56,3,FALSE)</f>
        <v>42.004600000000003</v>
      </c>
      <c r="L2514">
        <f>VLOOKUP(E2514&amp;"*",state_latlong_lookup!$A$1:$D$56,4,FALSE)</f>
        <v>-93.213999999999999</v>
      </c>
      <c r="M2514">
        <v>200</v>
      </c>
      <c r="N2514" t="str">
        <f t="shared" si="78"/>
        <v>Republican</v>
      </c>
      <c r="O2514" t="s">
        <v>784</v>
      </c>
      <c r="P2514">
        <v>0.32200000000000001</v>
      </c>
      <c r="Q2514">
        <v>909000</v>
      </c>
      <c r="R2514" t="s">
        <v>1545</v>
      </c>
    </row>
    <row r="2515" spans="1:18">
      <c r="A2515">
        <v>106</v>
      </c>
      <c r="B2515">
        <f>VLOOKUP(A2515,year_congress_lookup!$A$1:$B$10,2)</f>
        <v>2000</v>
      </c>
      <c r="C2515">
        <v>29522</v>
      </c>
      <c r="D2515" s="1" t="s">
        <v>1791</v>
      </c>
      <c r="E2515" t="s">
        <v>84</v>
      </c>
      <c r="F2515" t="str">
        <f>VLOOKUP(E2515&amp;"*",state_latlong_lookup!$A$1:$D$56,2,FALSE)</f>
        <v>IA</v>
      </c>
      <c r="G2515" t="str">
        <f>VLOOKUP(E2515&amp;"*",state_latlong_lookup!$A$1:$D$56,1,FALSE)</f>
        <v>IOWA</v>
      </c>
      <c r="H2515" t="str">
        <f t="shared" si="79"/>
        <v>106_IA_05</v>
      </c>
      <c r="I2515">
        <f>IF(B2515=2012,IF(D2515="00",K2515,VLOOKUP(H2515,district_latlong_lookup!$A$1:$F$439,5,FALSE)),0)</f>
        <v>0</v>
      </c>
      <c r="J2515">
        <f>IF(B2515=2012,IF(D2515="00",L2515,VLOOKUP(H2515,district_latlong_lookup!$A$1:$F$439,6,FALSE)),0)</f>
        <v>0</v>
      </c>
      <c r="K2515">
        <f>VLOOKUP(E2515&amp;"*",state_latlong_lookup!$A$1:$D$56,3,FALSE)</f>
        <v>42.004600000000003</v>
      </c>
      <c r="L2515">
        <f>VLOOKUP(E2515&amp;"*",state_latlong_lookup!$A$1:$D$56,4,FALSE)</f>
        <v>-93.213999999999999</v>
      </c>
      <c r="M2515">
        <v>200</v>
      </c>
      <c r="N2515" t="str">
        <f t="shared" si="78"/>
        <v>Republican</v>
      </c>
      <c r="O2515" t="s">
        <v>103</v>
      </c>
      <c r="P2515">
        <v>0.48099999999999998</v>
      </c>
      <c r="Q2515">
        <v>1399000</v>
      </c>
      <c r="R2515" t="s">
        <v>1546</v>
      </c>
    </row>
    <row r="2516" spans="1:18">
      <c r="A2516">
        <v>106</v>
      </c>
      <c r="B2516">
        <f>VLOOKUP(A2516,year_congress_lookup!$A$1:$B$10,2)</f>
        <v>2000</v>
      </c>
      <c r="C2516">
        <v>29722</v>
      </c>
      <c r="D2516" s="1" t="s">
        <v>1787</v>
      </c>
      <c r="E2516" t="s">
        <v>105</v>
      </c>
      <c r="F2516" t="str">
        <f>VLOOKUP(E2516&amp;"*",state_latlong_lookup!$A$1:$D$56,2,FALSE)</f>
        <v>KS</v>
      </c>
      <c r="G2516" t="str">
        <f>VLOOKUP(E2516&amp;"*",state_latlong_lookup!$A$1:$D$56,1,FALSE)</f>
        <v>KANSAS</v>
      </c>
      <c r="H2516" t="str">
        <f t="shared" si="79"/>
        <v>106_KS_01</v>
      </c>
      <c r="I2516">
        <f>IF(B2516=2012,IF(D2516="00",K2516,VLOOKUP(H2516,district_latlong_lookup!$A$1:$F$439,5,FALSE)),0)</f>
        <v>0</v>
      </c>
      <c r="J2516">
        <f>IF(B2516=2012,IF(D2516="00",L2516,VLOOKUP(H2516,district_latlong_lookup!$A$1:$F$439,6,FALSE)),0)</f>
        <v>0</v>
      </c>
      <c r="K2516">
        <f>VLOOKUP(E2516&amp;"*",state_latlong_lookup!$A$1:$D$56,3,FALSE)</f>
        <v>38.511099999999999</v>
      </c>
      <c r="L2516">
        <f>VLOOKUP(E2516&amp;"*",state_latlong_lookup!$A$1:$D$56,4,FALSE)</f>
        <v>-96.8005</v>
      </c>
      <c r="M2516">
        <v>200</v>
      </c>
      <c r="N2516" t="str">
        <f t="shared" si="78"/>
        <v>Republican</v>
      </c>
      <c r="O2516" t="s">
        <v>395</v>
      </c>
      <c r="P2516">
        <v>0.5</v>
      </c>
      <c r="Q2516">
        <v>1619000</v>
      </c>
      <c r="R2516" t="s">
        <v>1547</v>
      </c>
    </row>
    <row r="2517" spans="1:18">
      <c r="A2517">
        <v>106</v>
      </c>
      <c r="B2517">
        <f>VLOOKUP(A2517,year_congress_lookup!$A$1:$B$10,2)</f>
        <v>2000</v>
      </c>
      <c r="C2517">
        <v>29723</v>
      </c>
      <c r="D2517" s="1" t="s">
        <v>1788</v>
      </c>
      <c r="E2517" t="s">
        <v>105</v>
      </c>
      <c r="F2517" t="str">
        <f>VLOOKUP(E2517&amp;"*",state_latlong_lookup!$A$1:$D$56,2,FALSE)</f>
        <v>KS</v>
      </c>
      <c r="G2517" t="str">
        <f>VLOOKUP(E2517&amp;"*",state_latlong_lookup!$A$1:$D$56,1,FALSE)</f>
        <v>KANSAS</v>
      </c>
      <c r="H2517" t="str">
        <f t="shared" si="79"/>
        <v>106_KS_02</v>
      </c>
      <c r="I2517">
        <f>IF(B2517=2012,IF(D2517="00",K2517,VLOOKUP(H2517,district_latlong_lookup!$A$1:$F$439,5,FALSE)),0)</f>
        <v>0</v>
      </c>
      <c r="J2517">
        <f>IF(B2517=2012,IF(D2517="00",L2517,VLOOKUP(H2517,district_latlong_lookup!$A$1:$F$439,6,FALSE)),0)</f>
        <v>0</v>
      </c>
      <c r="K2517">
        <f>VLOOKUP(E2517&amp;"*",state_latlong_lookup!$A$1:$D$56,3,FALSE)</f>
        <v>38.511099999999999</v>
      </c>
      <c r="L2517">
        <f>VLOOKUP(E2517&amp;"*",state_latlong_lookup!$A$1:$D$56,4,FALSE)</f>
        <v>-96.8005</v>
      </c>
      <c r="M2517">
        <v>200</v>
      </c>
      <c r="N2517" t="str">
        <f t="shared" si="78"/>
        <v>Republican</v>
      </c>
      <c r="O2517" t="s">
        <v>848</v>
      </c>
      <c r="P2517">
        <v>0.63700000000000001</v>
      </c>
      <c r="Q2517">
        <v>352000</v>
      </c>
      <c r="R2517" t="s">
        <v>1548</v>
      </c>
    </row>
    <row r="2518" spans="1:18">
      <c r="A2518">
        <v>106</v>
      </c>
      <c r="B2518">
        <f>VLOOKUP(A2518,year_congress_lookup!$A$1:$B$10,2)</f>
        <v>2000</v>
      </c>
      <c r="C2518">
        <v>29915</v>
      </c>
      <c r="D2518" s="1" t="s">
        <v>1789</v>
      </c>
      <c r="E2518" t="s">
        <v>105</v>
      </c>
      <c r="F2518" t="str">
        <f>VLOOKUP(E2518&amp;"*",state_latlong_lookup!$A$1:$D$56,2,FALSE)</f>
        <v>KS</v>
      </c>
      <c r="G2518" t="str">
        <f>VLOOKUP(E2518&amp;"*",state_latlong_lookup!$A$1:$D$56,1,FALSE)</f>
        <v>KANSAS</v>
      </c>
      <c r="H2518" t="str">
        <f t="shared" si="79"/>
        <v>106_KS_03</v>
      </c>
      <c r="I2518">
        <f>IF(B2518=2012,IF(D2518="00",K2518,VLOOKUP(H2518,district_latlong_lookup!$A$1:$F$439,5,FALSE)),0)</f>
        <v>0</v>
      </c>
      <c r="J2518">
        <f>IF(B2518=2012,IF(D2518="00",L2518,VLOOKUP(H2518,district_latlong_lookup!$A$1:$F$439,6,FALSE)),0)</f>
        <v>0</v>
      </c>
      <c r="K2518">
        <f>VLOOKUP(E2518&amp;"*",state_latlong_lookup!$A$1:$D$56,3,FALSE)</f>
        <v>38.511099999999999</v>
      </c>
      <c r="L2518">
        <f>VLOOKUP(E2518&amp;"*",state_latlong_lookup!$A$1:$D$56,4,FALSE)</f>
        <v>-96.8005</v>
      </c>
      <c r="M2518">
        <v>100</v>
      </c>
      <c r="N2518" t="str">
        <f t="shared" si="78"/>
        <v>Democrat</v>
      </c>
      <c r="O2518" t="s">
        <v>899</v>
      </c>
      <c r="P2518">
        <v>-0.26700000000000002</v>
      </c>
      <c r="Q2518">
        <v>1012000</v>
      </c>
      <c r="R2518" t="s">
        <v>1549</v>
      </c>
    </row>
    <row r="2519" spans="1:18">
      <c r="A2519">
        <v>106</v>
      </c>
      <c r="B2519">
        <f>VLOOKUP(A2519,year_congress_lookup!$A$1:$B$10,2)</f>
        <v>2000</v>
      </c>
      <c r="C2519">
        <v>29524</v>
      </c>
      <c r="D2519" s="1" t="s">
        <v>1790</v>
      </c>
      <c r="E2519" t="s">
        <v>105</v>
      </c>
      <c r="F2519" t="str">
        <f>VLOOKUP(E2519&amp;"*",state_latlong_lookup!$A$1:$D$56,2,FALSE)</f>
        <v>KS</v>
      </c>
      <c r="G2519" t="str">
        <f>VLOOKUP(E2519&amp;"*",state_latlong_lookup!$A$1:$D$56,1,FALSE)</f>
        <v>KANSAS</v>
      </c>
      <c r="H2519" t="str">
        <f t="shared" si="79"/>
        <v>106_KS_04</v>
      </c>
      <c r="I2519">
        <f>IF(B2519=2012,IF(D2519="00",K2519,VLOOKUP(H2519,district_latlong_lookup!$A$1:$F$439,5,FALSE)),0)</f>
        <v>0</v>
      </c>
      <c r="J2519">
        <f>IF(B2519=2012,IF(D2519="00",L2519,VLOOKUP(H2519,district_latlong_lookup!$A$1:$F$439,6,FALSE)),0)</f>
        <v>0</v>
      </c>
      <c r="K2519">
        <f>VLOOKUP(E2519&amp;"*",state_latlong_lookup!$A$1:$D$56,3,FALSE)</f>
        <v>38.511099999999999</v>
      </c>
      <c r="L2519">
        <f>VLOOKUP(E2519&amp;"*",state_latlong_lookup!$A$1:$D$56,4,FALSE)</f>
        <v>-96.8005</v>
      </c>
      <c r="M2519">
        <v>200</v>
      </c>
      <c r="N2519" t="str">
        <f t="shared" si="78"/>
        <v>Republican</v>
      </c>
      <c r="O2519" t="s">
        <v>785</v>
      </c>
      <c r="P2519">
        <v>0.60799999999999998</v>
      </c>
      <c r="Q2519">
        <v>1180000</v>
      </c>
      <c r="R2519" t="s">
        <v>1550</v>
      </c>
    </row>
    <row r="2520" spans="1:18">
      <c r="A2520">
        <v>106</v>
      </c>
      <c r="B2520">
        <f>VLOOKUP(A2520,year_congress_lookup!$A$1:$B$10,2)</f>
        <v>2000</v>
      </c>
      <c r="C2520">
        <v>29525</v>
      </c>
      <c r="D2520" s="1" t="s">
        <v>1787</v>
      </c>
      <c r="E2520" t="s">
        <v>25</v>
      </c>
      <c r="F2520" t="str">
        <f>VLOOKUP(E2520&amp;"*",state_latlong_lookup!$A$1:$D$56,2,FALSE)</f>
        <v>KY</v>
      </c>
      <c r="G2520" t="str">
        <f>VLOOKUP(E2520&amp;"*",state_latlong_lookup!$A$1:$D$56,1,FALSE)</f>
        <v>KENTUCKY</v>
      </c>
      <c r="H2520" t="str">
        <f t="shared" si="79"/>
        <v>106_KY_01</v>
      </c>
      <c r="I2520">
        <f>IF(B2520=2012,IF(D2520="00",K2520,VLOOKUP(H2520,district_latlong_lookup!$A$1:$F$439,5,FALSE)),0)</f>
        <v>0</v>
      </c>
      <c r="J2520">
        <f>IF(B2520=2012,IF(D2520="00",L2520,VLOOKUP(H2520,district_latlong_lookup!$A$1:$F$439,6,FALSE)),0)</f>
        <v>0</v>
      </c>
      <c r="K2520">
        <f>VLOOKUP(E2520&amp;"*",state_latlong_lookup!$A$1:$D$56,3,FALSE)</f>
        <v>37.668999999999997</v>
      </c>
      <c r="L2520">
        <f>VLOOKUP(E2520&amp;"*",state_latlong_lookup!$A$1:$D$56,4,FALSE)</f>
        <v>-84.651399999999995</v>
      </c>
      <c r="M2520">
        <v>200</v>
      </c>
      <c r="N2520" t="str">
        <f t="shared" si="78"/>
        <v>Republican</v>
      </c>
      <c r="O2520" t="s">
        <v>786</v>
      </c>
      <c r="P2520">
        <v>0.42399999999999999</v>
      </c>
      <c r="Q2520">
        <v>1358000</v>
      </c>
      <c r="R2520" t="s">
        <v>1551</v>
      </c>
    </row>
    <row r="2521" spans="1:18">
      <c r="A2521">
        <v>106</v>
      </c>
      <c r="B2521">
        <f>VLOOKUP(A2521,year_congress_lookup!$A$1:$B$10,2)</f>
        <v>2000</v>
      </c>
      <c r="C2521">
        <v>29352</v>
      </c>
      <c r="D2521" s="1" t="s">
        <v>1788</v>
      </c>
      <c r="E2521" t="s">
        <v>25</v>
      </c>
      <c r="F2521" t="str">
        <f>VLOOKUP(E2521&amp;"*",state_latlong_lookup!$A$1:$D$56,2,FALSE)</f>
        <v>KY</v>
      </c>
      <c r="G2521" t="str">
        <f>VLOOKUP(E2521&amp;"*",state_latlong_lookup!$A$1:$D$56,1,FALSE)</f>
        <v>KENTUCKY</v>
      </c>
      <c r="H2521" t="str">
        <f t="shared" si="79"/>
        <v>106_KY_02</v>
      </c>
      <c r="I2521">
        <f>IF(B2521=2012,IF(D2521="00",K2521,VLOOKUP(H2521,district_latlong_lookup!$A$1:$F$439,5,FALSE)),0)</f>
        <v>0</v>
      </c>
      <c r="J2521">
        <f>IF(B2521=2012,IF(D2521="00",L2521,VLOOKUP(H2521,district_latlong_lookup!$A$1:$F$439,6,FALSE)),0)</f>
        <v>0</v>
      </c>
      <c r="K2521">
        <f>VLOOKUP(E2521&amp;"*",state_latlong_lookup!$A$1:$D$56,3,FALSE)</f>
        <v>37.668999999999997</v>
      </c>
      <c r="L2521">
        <f>VLOOKUP(E2521&amp;"*",state_latlong_lookup!$A$1:$D$56,4,FALSE)</f>
        <v>-84.651399999999995</v>
      </c>
      <c r="M2521">
        <v>200</v>
      </c>
      <c r="N2521" t="str">
        <f t="shared" si="78"/>
        <v>Republican</v>
      </c>
      <c r="O2521" t="s">
        <v>900</v>
      </c>
      <c r="P2521">
        <v>0.51600000000000001</v>
      </c>
      <c r="Q2521">
        <v>0</v>
      </c>
    </row>
    <row r="2522" spans="1:18">
      <c r="A2522">
        <v>106</v>
      </c>
      <c r="B2522">
        <f>VLOOKUP(A2522,year_congress_lookup!$A$1:$B$10,2)</f>
        <v>2000</v>
      </c>
      <c r="C2522">
        <v>29725</v>
      </c>
      <c r="D2522" s="1" t="s">
        <v>1789</v>
      </c>
      <c r="E2522" t="s">
        <v>25</v>
      </c>
      <c r="F2522" t="str">
        <f>VLOOKUP(E2522&amp;"*",state_latlong_lookup!$A$1:$D$56,2,FALSE)</f>
        <v>KY</v>
      </c>
      <c r="G2522" t="str">
        <f>VLOOKUP(E2522&amp;"*",state_latlong_lookup!$A$1:$D$56,1,FALSE)</f>
        <v>KENTUCKY</v>
      </c>
      <c r="H2522" t="str">
        <f t="shared" si="79"/>
        <v>106_KY_03</v>
      </c>
      <c r="I2522">
        <f>IF(B2522=2012,IF(D2522="00",K2522,VLOOKUP(H2522,district_latlong_lookup!$A$1:$F$439,5,FALSE)),0)</f>
        <v>0</v>
      </c>
      <c r="J2522">
        <f>IF(B2522=2012,IF(D2522="00",L2522,VLOOKUP(H2522,district_latlong_lookup!$A$1:$F$439,6,FALSE)),0)</f>
        <v>0</v>
      </c>
      <c r="K2522">
        <f>VLOOKUP(E2522&amp;"*",state_latlong_lookup!$A$1:$D$56,3,FALSE)</f>
        <v>37.668999999999997</v>
      </c>
      <c r="L2522">
        <f>VLOOKUP(E2522&amp;"*",state_latlong_lookup!$A$1:$D$56,4,FALSE)</f>
        <v>-84.651399999999995</v>
      </c>
      <c r="M2522">
        <v>200</v>
      </c>
      <c r="N2522" t="str">
        <f t="shared" si="78"/>
        <v>Republican</v>
      </c>
      <c r="O2522" t="s">
        <v>850</v>
      </c>
      <c r="P2522">
        <v>0.432</v>
      </c>
      <c r="Q2522">
        <v>1375000</v>
      </c>
      <c r="R2522" t="s">
        <v>1552</v>
      </c>
    </row>
    <row r="2523" spans="1:18">
      <c r="A2523">
        <v>106</v>
      </c>
      <c r="B2523">
        <f>VLOOKUP(A2523,year_congress_lookup!$A$1:$B$10,2)</f>
        <v>2000</v>
      </c>
      <c r="C2523">
        <v>29916</v>
      </c>
      <c r="D2523" s="1" t="s">
        <v>1790</v>
      </c>
      <c r="E2523" t="s">
        <v>25</v>
      </c>
      <c r="F2523" t="str">
        <f>VLOOKUP(E2523&amp;"*",state_latlong_lookup!$A$1:$D$56,2,FALSE)</f>
        <v>KY</v>
      </c>
      <c r="G2523" t="str">
        <f>VLOOKUP(E2523&amp;"*",state_latlong_lookup!$A$1:$D$56,1,FALSE)</f>
        <v>KENTUCKY</v>
      </c>
      <c r="H2523" t="str">
        <f t="shared" si="79"/>
        <v>106_KY_04</v>
      </c>
      <c r="I2523">
        <f>IF(B2523=2012,IF(D2523="00",K2523,VLOOKUP(H2523,district_latlong_lookup!$A$1:$F$439,5,FALSE)),0)</f>
        <v>0</v>
      </c>
      <c r="J2523">
        <f>IF(B2523=2012,IF(D2523="00",L2523,VLOOKUP(H2523,district_latlong_lookup!$A$1:$F$439,6,FALSE)),0)</f>
        <v>0</v>
      </c>
      <c r="K2523">
        <f>VLOOKUP(E2523&amp;"*",state_latlong_lookup!$A$1:$D$56,3,FALSE)</f>
        <v>37.668999999999997</v>
      </c>
      <c r="L2523">
        <f>VLOOKUP(E2523&amp;"*",state_latlong_lookup!$A$1:$D$56,4,FALSE)</f>
        <v>-84.651399999999995</v>
      </c>
      <c r="M2523">
        <v>100</v>
      </c>
      <c r="N2523" t="str">
        <f t="shared" si="78"/>
        <v>Democrat</v>
      </c>
      <c r="O2523" t="s">
        <v>901</v>
      </c>
      <c r="P2523">
        <v>-5.0999999999999997E-2</v>
      </c>
      <c r="Q2523">
        <v>0</v>
      </c>
      <c r="R2523" t="s">
        <v>1553</v>
      </c>
    </row>
    <row r="2524" spans="1:18">
      <c r="A2524">
        <v>106</v>
      </c>
      <c r="B2524">
        <f>VLOOKUP(A2524,year_congress_lookup!$A$1:$B$10,2)</f>
        <v>2000</v>
      </c>
      <c r="C2524">
        <v>14854</v>
      </c>
      <c r="D2524" s="1" t="s">
        <v>1791</v>
      </c>
      <c r="E2524" t="s">
        <v>25</v>
      </c>
      <c r="F2524" t="str">
        <f>VLOOKUP(E2524&amp;"*",state_latlong_lookup!$A$1:$D$56,2,FALSE)</f>
        <v>KY</v>
      </c>
      <c r="G2524" t="str">
        <f>VLOOKUP(E2524&amp;"*",state_latlong_lookup!$A$1:$D$56,1,FALSE)</f>
        <v>KENTUCKY</v>
      </c>
      <c r="H2524" t="str">
        <f t="shared" si="79"/>
        <v>106_KY_05</v>
      </c>
      <c r="I2524">
        <f>IF(B2524=2012,IF(D2524="00",K2524,VLOOKUP(H2524,district_latlong_lookup!$A$1:$F$439,5,FALSE)),0)</f>
        <v>0</v>
      </c>
      <c r="J2524">
        <f>IF(B2524=2012,IF(D2524="00",L2524,VLOOKUP(H2524,district_latlong_lookup!$A$1:$F$439,6,FALSE)),0)</f>
        <v>0</v>
      </c>
      <c r="K2524">
        <f>VLOOKUP(E2524&amp;"*",state_latlong_lookup!$A$1:$D$56,3,FALSE)</f>
        <v>37.668999999999997</v>
      </c>
      <c r="L2524">
        <f>VLOOKUP(E2524&amp;"*",state_latlong_lookup!$A$1:$D$56,4,FALSE)</f>
        <v>-84.651399999999995</v>
      </c>
      <c r="M2524">
        <v>200</v>
      </c>
      <c r="N2524" t="str">
        <f t="shared" si="78"/>
        <v>Republican</v>
      </c>
      <c r="O2524" t="s">
        <v>542</v>
      </c>
      <c r="P2524">
        <v>0.42099999999999999</v>
      </c>
      <c r="Q2524">
        <v>729000</v>
      </c>
      <c r="R2524" t="s">
        <v>1554</v>
      </c>
    </row>
    <row r="2525" spans="1:18">
      <c r="A2525">
        <v>106</v>
      </c>
      <c r="B2525">
        <f>VLOOKUP(A2525,year_congress_lookup!$A$1:$B$10,2)</f>
        <v>2000</v>
      </c>
      <c r="C2525">
        <v>29917</v>
      </c>
      <c r="D2525" s="1" t="s">
        <v>1792</v>
      </c>
      <c r="E2525" t="s">
        <v>25</v>
      </c>
      <c r="F2525" t="str">
        <f>VLOOKUP(E2525&amp;"*",state_latlong_lookup!$A$1:$D$56,2,FALSE)</f>
        <v>KY</v>
      </c>
      <c r="G2525" t="str">
        <f>VLOOKUP(E2525&amp;"*",state_latlong_lookup!$A$1:$D$56,1,FALSE)</f>
        <v>KENTUCKY</v>
      </c>
      <c r="H2525" t="str">
        <f t="shared" si="79"/>
        <v>106_KY_06</v>
      </c>
      <c r="I2525">
        <f>IF(B2525=2012,IF(D2525="00",K2525,VLOOKUP(H2525,district_latlong_lookup!$A$1:$F$439,5,FALSE)),0)</f>
        <v>0</v>
      </c>
      <c r="J2525">
        <f>IF(B2525=2012,IF(D2525="00",L2525,VLOOKUP(H2525,district_latlong_lookup!$A$1:$F$439,6,FALSE)),0)</f>
        <v>0</v>
      </c>
      <c r="K2525">
        <f>VLOOKUP(E2525&amp;"*",state_latlong_lookup!$A$1:$D$56,3,FALSE)</f>
        <v>37.668999999999997</v>
      </c>
      <c r="L2525">
        <f>VLOOKUP(E2525&amp;"*",state_latlong_lookup!$A$1:$D$56,4,FALSE)</f>
        <v>-84.651399999999995</v>
      </c>
      <c r="M2525">
        <v>200</v>
      </c>
      <c r="N2525" t="str">
        <f t="shared" si="78"/>
        <v>Republican</v>
      </c>
      <c r="O2525" t="s">
        <v>902</v>
      </c>
      <c r="P2525">
        <v>0.36799999999999999</v>
      </c>
      <c r="Q2525">
        <v>1151000</v>
      </c>
      <c r="R2525" t="s">
        <v>1555</v>
      </c>
    </row>
    <row r="2526" spans="1:18">
      <c r="A2526">
        <v>106</v>
      </c>
      <c r="B2526">
        <f>VLOOKUP(A2526,year_congress_lookup!$A$1:$B$10,2)</f>
        <v>2000</v>
      </c>
      <c r="C2526">
        <v>29918</v>
      </c>
      <c r="D2526" s="1" t="s">
        <v>1787</v>
      </c>
      <c r="E2526" t="s">
        <v>42</v>
      </c>
      <c r="F2526" t="str">
        <f>VLOOKUP(E2526&amp;"*",state_latlong_lookup!$A$1:$D$56,2,FALSE)</f>
        <v>LA</v>
      </c>
      <c r="G2526" t="str">
        <f>VLOOKUP(E2526&amp;"*",state_latlong_lookup!$A$1:$D$56,1,FALSE)</f>
        <v>LOUISIANNA</v>
      </c>
      <c r="H2526" t="str">
        <f t="shared" si="79"/>
        <v>106_LA_01</v>
      </c>
      <c r="I2526">
        <f>IF(B2526=2012,IF(D2526="00",K2526,VLOOKUP(H2526,district_latlong_lookup!$A$1:$F$439,5,FALSE)),0)</f>
        <v>0</v>
      </c>
      <c r="J2526">
        <f>IF(B2526=2012,IF(D2526="00",L2526,VLOOKUP(H2526,district_latlong_lookup!$A$1:$F$439,6,FALSE)),0)</f>
        <v>0</v>
      </c>
      <c r="K2526">
        <f>VLOOKUP(E2526&amp;"*",state_latlong_lookup!$A$1:$D$56,3,FALSE)</f>
        <v>31.180099999999999</v>
      </c>
      <c r="L2526">
        <f>VLOOKUP(E2526&amp;"*",state_latlong_lookup!$A$1:$D$56,4,FALSE)</f>
        <v>-91.874899999999997</v>
      </c>
      <c r="M2526">
        <v>200</v>
      </c>
      <c r="N2526" t="str">
        <f t="shared" si="78"/>
        <v>Republican</v>
      </c>
      <c r="O2526" t="s">
        <v>903</v>
      </c>
      <c r="P2526">
        <v>0.58299999999999996</v>
      </c>
      <c r="Q2526">
        <v>1607000</v>
      </c>
      <c r="R2526" t="s">
        <v>1556</v>
      </c>
    </row>
    <row r="2527" spans="1:18">
      <c r="A2527">
        <v>106</v>
      </c>
      <c r="B2527">
        <f>VLOOKUP(A2527,year_congress_lookup!$A$1:$B$10,2)</f>
        <v>2000</v>
      </c>
      <c r="C2527">
        <v>29120</v>
      </c>
      <c r="D2527" s="1" t="s">
        <v>1788</v>
      </c>
      <c r="E2527" t="s">
        <v>42</v>
      </c>
      <c r="F2527" t="str">
        <f>VLOOKUP(E2527&amp;"*",state_latlong_lookup!$A$1:$D$56,2,FALSE)</f>
        <v>LA</v>
      </c>
      <c r="G2527" t="str">
        <f>VLOOKUP(E2527&amp;"*",state_latlong_lookup!$A$1:$D$56,1,FALSE)</f>
        <v>LOUISIANNA</v>
      </c>
      <c r="H2527" t="str">
        <f t="shared" si="79"/>
        <v>106_LA_02</v>
      </c>
      <c r="I2527">
        <f>IF(B2527=2012,IF(D2527="00",K2527,VLOOKUP(H2527,district_latlong_lookup!$A$1:$F$439,5,FALSE)),0)</f>
        <v>0</v>
      </c>
      <c r="J2527">
        <f>IF(B2527=2012,IF(D2527="00",L2527,VLOOKUP(H2527,district_latlong_lookup!$A$1:$F$439,6,FALSE)),0)</f>
        <v>0</v>
      </c>
      <c r="K2527">
        <f>VLOOKUP(E2527&amp;"*",state_latlong_lookup!$A$1:$D$56,3,FALSE)</f>
        <v>31.180099999999999</v>
      </c>
      <c r="L2527">
        <f>VLOOKUP(E2527&amp;"*",state_latlong_lookup!$A$1:$D$56,4,FALSE)</f>
        <v>-91.874899999999997</v>
      </c>
      <c r="M2527">
        <v>100</v>
      </c>
      <c r="N2527" t="str">
        <f t="shared" si="78"/>
        <v>Democrat</v>
      </c>
      <c r="O2527" t="s">
        <v>544</v>
      </c>
      <c r="P2527">
        <v>-0.42</v>
      </c>
      <c r="Q2527">
        <v>44000</v>
      </c>
    </row>
    <row r="2528" spans="1:18">
      <c r="A2528">
        <v>106</v>
      </c>
      <c r="B2528">
        <f>VLOOKUP(A2528,year_congress_lookup!$A$1:$B$10,2)</f>
        <v>2000</v>
      </c>
      <c r="C2528">
        <v>94679</v>
      </c>
      <c r="D2528" s="1" t="s">
        <v>1789</v>
      </c>
      <c r="E2528" t="s">
        <v>42</v>
      </c>
      <c r="F2528" t="str">
        <f>VLOOKUP(E2528&amp;"*",state_latlong_lookup!$A$1:$D$56,2,FALSE)</f>
        <v>LA</v>
      </c>
      <c r="G2528" t="str">
        <f>VLOOKUP(E2528&amp;"*",state_latlong_lookup!$A$1:$D$56,1,FALSE)</f>
        <v>LOUISIANNA</v>
      </c>
      <c r="H2528" t="str">
        <f t="shared" si="79"/>
        <v>106_LA_03</v>
      </c>
      <c r="I2528">
        <f>IF(B2528=2012,IF(D2528="00",K2528,VLOOKUP(H2528,district_latlong_lookup!$A$1:$F$439,5,FALSE)),0)</f>
        <v>0</v>
      </c>
      <c r="J2528">
        <f>IF(B2528=2012,IF(D2528="00",L2528,VLOOKUP(H2528,district_latlong_lookup!$A$1:$F$439,6,FALSE)),0)</f>
        <v>0</v>
      </c>
      <c r="K2528">
        <f>VLOOKUP(E2528&amp;"*",state_latlong_lookup!$A$1:$D$56,3,FALSE)</f>
        <v>31.180099999999999</v>
      </c>
      <c r="L2528">
        <f>VLOOKUP(E2528&amp;"*",state_latlong_lookup!$A$1:$D$56,4,FALSE)</f>
        <v>-91.874899999999997</v>
      </c>
      <c r="M2528">
        <v>200</v>
      </c>
      <c r="N2528" t="str">
        <f t="shared" si="78"/>
        <v>Republican</v>
      </c>
      <c r="O2528" t="s">
        <v>545</v>
      </c>
      <c r="P2528">
        <v>0.433</v>
      </c>
      <c r="Q2528">
        <v>742000</v>
      </c>
    </row>
    <row r="2529" spans="1:18">
      <c r="A2529">
        <v>106</v>
      </c>
      <c r="B2529">
        <f>VLOOKUP(A2529,year_congress_lookup!$A$1:$B$10,2)</f>
        <v>2000</v>
      </c>
      <c r="C2529">
        <v>15451</v>
      </c>
      <c r="D2529" s="1" t="s">
        <v>1790</v>
      </c>
      <c r="E2529" t="s">
        <v>42</v>
      </c>
      <c r="F2529" t="str">
        <f>VLOOKUP(E2529&amp;"*",state_latlong_lookup!$A$1:$D$56,2,FALSE)</f>
        <v>LA</v>
      </c>
      <c r="G2529" t="str">
        <f>VLOOKUP(E2529&amp;"*",state_latlong_lookup!$A$1:$D$56,1,FALSE)</f>
        <v>LOUISIANNA</v>
      </c>
      <c r="H2529" t="str">
        <f t="shared" si="79"/>
        <v>106_LA_04</v>
      </c>
      <c r="I2529">
        <f>IF(B2529=2012,IF(D2529="00",K2529,VLOOKUP(H2529,district_latlong_lookup!$A$1:$F$439,5,FALSE)),0)</f>
        <v>0</v>
      </c>
      <c r="J2529">
        <f>IF(B2529=2012,IF(D2529="00",L2529,VLOOKUP(H2529,district_latlong_lookup!$A$1:$F$439,6,FALSE)),0)</f>
        <v>0</v>
      </c>
      <c r="K2529">
        <f>VLOOKUP(E2529&amp;"*",state_latlong_lookup!$A$1:$D$56,3,FALSE)</f>
        <v>31.180099999999999</v>
      </c>
      <c r="L2529">
        <f>VLOOKUP(E2529&amp;"*",state_latlong_lookup!$A$1:$D$56,4,FALSE)</f>
        <v>-91.874899999999997</v>
      </c>
      <c r="M2529">
        <v>200</v>
      </c>
      <c r="N2529" t="str">
        <f t="shared" si="78"/>
        <v>Republican</v>
      </c>
      <c r="O2529" t="s">
        <v>547</v>
      </c>
      <c r="P2529">
        <v>0.46</v>
      </c>
      <c r="Q2529">
        <v>1720000</v>
      </c>
      <c r="R2529" t="s">
        <v>1557</v>
      </c>
    </row>
    <row r="2530" spans="1:18">
      <c r="A2530">
        <v>106</v>
      </c>
      <c r="B2530">
        <f>VLOOKUP(A2530,year_congress_lookup!$A$1:$B$10,2)</f>
        <v>2000</v>
      </c>
      <c r="C2530">
        <v>29726</v>
      </c>
      <c r="D2530" s="1" t="s">
        <v>1791</v>
      </c>
      <c r="E2530" t="s">
        <v>42</v>
      </c>
      <c r="F2530" t="str">
        <f>VLOOKUP(E2530&amp;"*",state_latlong_lookup!$A$1:$D$56,2,FALSE)</f>
        <v>LA</v>
      </c>
      <c r="G2530" t="str">
        <f>VLOOKUP(E2530&amp;"*",state_latlong_lookup!$A$1:$D$56,1,FALSE)</f>
        <v>LOUISIANNA</v>
      </c>
      <c r="H2530" t="str">
        <f t="shared" si="79"/>
        <v>106_LA_05</v>
      </c>
      <c r="I2530">
        <f>IF(B2530=2012,IF(D2530="00",K2530,VLOOKUP(H2530,district_latlong_lookup!$A$1:$F$439,5,FALSE)),0)</f>
        <v>0</v>
      </c>
      <c r="J2530">
        <f>IF(B2530=2012,IF(D2530="00",L2530,VLOOKUP(H2530,district_latlong_lookup!$A$1:$F$439,6,FALSE)),0)</f>
        <v>0</v>
      </c>
      <c r="K2530">
        <f>VLOOKUP(E2530&amp;"*",state_latlong_lookup!$A$1:$D$56,3,FALSE)</f>
        <v>31.180099999999999</v>
      </c>
      <c r="L2530">
        <f>VLOOKUP(E2530&amp;"*",state_latlong_lookup!$A$1:$D$56,4,FALSE)</f>
        <v>-91.874899999999997</v>
      </c>
      <c r="M2530">
        <v>200</v>
      </c>
      <c r="N2530" t="str">
        <f t="shared" si="78"/>
        <v>Republican</v>
      </c>
      <c r="O2530" t="s">
        <v>851</v>
      </c>
      <c r="P2530">
        <v>0.441</v>
      </c>
      <c r="Q2530">
        <v>15735000</v>
      </c>
      <c r="R2530" t="s">
        <v>1558</v>
      </c>
    </row>
    <row r="2531" spans="1:18">
      <c r="A2531">
        <v>106</v>
      </c>
      <c r="B2531">
        <f>VLOOKUP(A2531,year_congress_lookup!$A$1:$B$10,2)</f>
        <v>2000</v>
      </c>
      <c r="C2531">
        <v>15401</v>
      </c>
      <c r="D2531" s="1" t="s">
        <v>1792</v>
      </c>
      <c r="E2531" t="s">
        <v>42</v>
      </c>
      <c r="F2531" t="str">
        <f>VLOOKUP(E2531&amp;"*",state_latlong_lookup!$A$1:$D$56,2,FALSE)</f>
        <v>LA</v>
      </c>
      <c r="G2531" t="str">
        <f>VLOOKUP(E2531&amp;"*",state_latlong_lookup!$A$1:$D$56,1,FALSE)</f>
        <v>LOUISIANNA</v>
      </c>
      <c r="H2531" t="str">
        <f t="shared" si="79"/>
        <v>106_LA_06</v>
      </c>
      <c r="I2531">
        <f>IF(B2531=2012,IF(D2531="00",K2531,VLOOKUP(H2531,district_latlong_lookup!$A$1:$F$439,5,FALSE)),0)</f>
        <v>0</v>
      </c>
      <c r="J2531">
        <f>IF(B2531=2012,IF(D2531="00",L2531,VLOOKUP(H2531,district_latlong_lookup!$A$1:$F$439,6,FALSE)),0)</f>
        <v>0</v>
      </c>
      <c r="K2531">
        <f>VLOOKUP(E2531&amp;"*",state_latlong_lookup!$A$1:$D$56,3,FALSE)</f>
        <v>31.180099999999999</v>
      </c>
      <c r="L2531">
        <f>VLOOKUP(E2531&amp;"*",state_latlong_lookup!$A$1:$D$56,4,FALSE)</f>
        <v>-91.874899999999997</v>
      </c>
      <c r="M2531">
        <v>200</v>
      </c>
      <c r="N2531" t="str">
        <f t="shared" si="78"/>
        <v>Republican</v>
      </c>
      <c r="O2531" t="s">
        <v>108</v>
      </c>
      <c r="P2531">
        <v>0.504</v>
      </c>
      <c r="Q2531">
        <v>2188000</v>
      </c>
      <c r="R2531" t="s">
        <v>1559</v>
      </c>
    </row>
    <row r="2532" spans="1:18">
      <c r="A2532">
        <v>106</v>
      </c>
      <c r="B2532">
        <f>VLOOKUP(A2532,year_congress_lookup!$A$1:$B$10,2)</f>
        <v>2000</v>
      </c>
      <c r="C2532">
        <v>29727</v>
      </c>
      <c r="D2532" s="1" t="s">
        <v>1793</v>
      </c>
      <c r="E2532" t="s">
        <v>42</v>
      </c>
      <c r="F2532" t="str">
        <f>VLOOKUP(E2532&amp;"*",state_latlong_lookup!$A$1:$D$56,2,FALSE)</f>
        <v>LA</v>
      </c>
      <c r="G2532" t="str">
        <f>VLOOKUP(E2532&amp;"*",state_latlong_lookup!$A$1:$D$56,1,FALSE)</f>
        <v>LOUISIANNA</v>
      </c>
      <c r="H2532" t="str">
        <f t="shared" si="79"/>
        <v>106_LA_07</v>
      </c>
      <c r="I2532">
        <f>IF(B2532=2012,IF(D2532="00",K2532,VLOOKUP(H2532,district_latlong_lookup!$A$1:$F$439,5,FALSE)),0)</f>
        <v>0</v>
      </c>
      <c r="J2532">
        <f>IF(B2532=2012,IF(D2532="00",L2532,VLOOKUP(H2532,district_latlong_lookup!$A$1:$F$439,6,FALSE)),0)</f>
        <v>0</v>
      </c>
      <c r="K2532">
        <f>VLOOKUP(E2532&amp;"*",state_latlong_lookup!$A$1:$D$56,3,FALSE)</f>
        <v>31.180099999999999</v>
      </c>
      <c r="L2532">
        <f>VLOOKUP(E2532&amp;"*",state_latlong_lookup!$A$1:$D$56,4,FALSE)</f>
        <v>-91.874899999999997</v>
      </c>
      <c r="M2532">
        <v>100</v>
      </c>
      <c r="N2532" t="str">
        <f t="shared" si="78"/>
        <v>Democrat</v>
      </c>
      <c r="O2532" t="s">
        <v>852</v>
      </c>
      <c r="P2532">
        <v>-0.114</v>
      </c>
      <c r="Q2532">
        <v>1550000</v>
      </c>
      <c r="R2532" t="s">
        <v>1560</v>
      </c>
    </row>
    <row r="2533" spans="1:18">
      <c r="A2533">
        <v>106</v>
      </c>
      <c r="B2533">
        <f>VLOOKUP(A2533,year_congress_lookup!$A$1:$B$10,2)</f>
        <v>2000</v>
      </c>
      <c r="C2533">
        <v>29728</v>
      </c>
      <c r="D2533" s="1" t="s">
        <v>1787</v>
      </c>
      <c r="E2533" t="s">
        <v>49</v>
      </c>
      <c r="F2533" t="str">
        <f>VLOOKUP(E2533&amp;"*",state_latlong_lookup!$A$1:$D$56,2,FALSE)</f>
        <v>ME</v>
      </c>
      <c r="G2533" t="str">
        <f>VLOOKUP(E2533&amp;"*",state_latlong_lookup!$A$1:$D$56,1,FALSE)</f>
        <v>MAINE</v>
      </c>
      <c r="H2533" t="str">
        <f t="shared" si="79"/>
        <v>106_ME_01</v>
      </c>
      <c r="I2533">
        <f>IF(B2533=2012,IF(D2533="00",K2533,VLOOKUP(H2533,district_latlong_lookup!$A$1:$F$439,5,FALSE)),0)</f>
        <v>0</v>
      </c>
      <c r="J2533">
        <f>IF(B2533=2012,IF(D2533="00",L2533,VLOOKUP(H2533,district_latlong_lookup!$A$1:$F$439,6,FALSE)),0)</f>
        <v>0</v>
      </c>
      <c r="K2533">
        <f>VLOOKUP(E2533&amp;"*",state_latlong_lookup!$A$1:$D$56,3,FALSE)</f>
        <v>44.607399999999998</v>
      </c>
      <c r="L2533">
        <f>VLOOKUP(E2533&amp;"*",state_latlong_lookup!$A$1:$D$56,4,FALSE)</f>
        <v>-69.3977</v>
      </c>
      <c r="M2533">
        <v>100</v>
      </c>
      <c r="N2533" t="str">
        <f t="shared" si="78"/>
        <v>Democrat</v>
      </c>
      <c r="O2533" t="s">
        <v>71</v>
      </c>
      <c r="P2533">
        <v>-0.4</v>
      </c>
      <c r="Q2533">
        <v>2235000</v>
      </c>
      <c r="R2533" t="s">
        <v>1561</v>
      </c>
    </row>
    <row r="2534" spans="1:18">
      <c r="A2534">
        <v>106</v>
      </c>
      <c r="B2534">
        <f>VLOOKUP(A2534,year_congress_lookup!$A$1:$B$10,2)</f>
        <v>2000</v>
      </c>
      <c r="C2534">
        <v>29528</v>
      </c>
      <c r="D2534" s="1" t="s">
        <v>1788</v>
      </c>
      <c r="E2534" t="s">
        <v>49</v>
      </c>
      <c r="F2534" t="str">
        <f>VLOOKUP(E2534&amp;"*",state_latlong_lookup!$A$1:$D$56,2,FALSE)</f>
        <v>ME</v>
      </c>
      <c r="G2534" t="str">
        <f>VLOOKUP(E2534&amp;"*",state_latlong_lookup!$A$1:$D$56,1,FALSE)</f>
        <v>MAINE</v>
      </c>
      <c r="H2534" t="str">
        <f t="shared" si="79"/>
        <v>106_ME_02</v>
      </c>
      <c r="I2534">
        <f>IF(B2534=2012,IF(D2534="00",K2534,VLOOKUP(H2534,district_latlong_lookup!$A$1:$F$439,5,FALSE)),0)</f>
        <v>0</v>
      </c>
      <c r="J2534">
        <f>IF(B2534=2012,IF(D2534="00",L2534,VLOOKUP(H2534,district_latlong_lookup!$A$1:$F$439,6,FALSE)),0)</f>
        <v>0</v>
      </c>
      <c r="K2534">
        <f>VLOOKUP(E2534&amp;"*",state_latlong_lookup!$A$1:$D$56,3,FALSE)</f>
        <v>44.607399999999998</v>
      </c>
      <c r="L2534">
        <f>VLOOKUP(E2534&amp;"*",state_latlong_lookup!$A$1:$D$56,4,FALSE)</f>
        <v>-69.3977</v>
      </c>
      <c r="M2534">
        <v>100</v>
      </c>
      <c r="N2534" t="str">
        <f t="shared" si="78"/>
        <v>Democrat</v>
      </c>
      <c r="O2534" t="s">
        <v>788</v>
      </c>
      <c r="P2534">
        <v>-0.32700000000000001</v>
      </c>
      <c r="Q2534">
        <v>2397000</v>
      </c>
      <c r="R2534" t="s">
        <v>1562</v>
      </c>
    </row>
    <row r="2535" spans="1:18">
      <c r="A2535">
        <v>106</v>
      </c>
      <c r="B2535">
        <f>VLOOKUP(A2535,year_congress_lookup!$A$1:$B$10,2)</f>
        <v>2000</v>
      </c>
      <c r="C2535">
        <v>29122</v>
      </c>
      <c r="D2535" s="1" t="s">
        <v>1787</v>
      </c>
      <c r="E2535" t="s">
        <v>5</v>
      </c>
      <c r="F2535" t="str">
        <f>VLOOKUP(E2535&amp;"*",state_latlong_lookup!$A$1:$D$56,2,FALSE)</f>
        <v>MD</v>
      </c>
      <c r="G2535" t="str">
        <f>VLOOKUP(E2535&amp;"*",state_latlong_lookup!$A$1:$D$56,1,FALSE)</f>
        <v>MARYLAND</v>
      </c>
      <c r="H2535" t="str">
        <f t="shared" si="79"/>
        <v>106_MD_01</v>
      </c>
      <c r="I2535">
        <f>IF(B2535=2012,IF(D2535="00",K2535,VLOOKUP(H2535,district_latlong_lookup!$A$1:$F$439,5,FALSE)),0)</f>
        <v>0</v>
      </c>
      <c r="J2535">
        <f>IF(B2535=2012,IF(D2535="00",L2535,VLOOKUP(H2535,district_latlong_lookup!$A$1:$F$439,6,FALSE)),0)</f>
        <v>0</v>
      </c>
      <c r="K2535">
        <f>VLOOKUP(E2535&amp;"*",state_latlong_lookup!$A$1:$D$56,3,FALSE)</f>
        <v>39.072400000000002</v>
      </c>
      <c r="L2535">
        <f>VLOOKUP(E2535&amp;"*",state_latlong_lookup!$A$1:$D$56,4,FALSE)</f>
        <v>-76.790199999999999</v>
      </c>
      <c r="M2535">
        <v>200</v>
      </c>
      <c r="N2535" t="str">
        <f t="shared" si="78"/>
        <v>Republican</v>
      </c>
      <c r="O2535" t="s">
        <v>550</v>
      </c>
      <c r="P2535">
        <v>0.32600000000000001</v>
      </c>
      <c r="Q2535">
        <v>2320000</v>
      </c>
      <c r="R2535" t="s">
        <v>1563</v>
      </c>
    </row>
    <row r="2536" spans="1:18">
      <c r="A2536">
        <v>106</v>
      </c>
      <c r="B2536">
        <f>VLOOKUP(A2536,year_congress_lookup!$A$1:$B$10,2)</f>
        <v>2000</v>
      </c>
      <c r="C2536">
        <v>29529</v>
      </c>
      <c r="D2536" s="1" t="s">
        <v>1788</v>
      </c>
      <c r="E2536" t="s">
        <v>5</v>
      </c>
      <c r="F2536" t="str">
        <f>VLOOKUP(E2536&amp;"*",state_latlong_lookup!$A$1:$D$56,2,FALSE)</f>
        <v>MD</v>
      </c>
      <c r="G2536" t="str">
        <f>VLOOKUP(E2536&amp;"*",state_latlong_lookup!$A$1:$D$56,1,FALSE)</f>
        <v>MARYLAND</v>
      </c>
      <c r="H2536" t="str">
        <f t="shared" si="79"/>
        <v>106_MD_02</v>
      </c>
      <c r="I2536">
        <f>IF(B2536=2012,IF(D2536="00",K2536,VLOOKUP(H2536,district_latlong_lookup!$A$1:$F$439,5,FALSE)),0)</f>
        <v>0</v>
      </c>
      <c r="J2536">
        <f>IF(B2536=2012,IF(D2536="00",L2536,VLOOKUP(H2536,district_latlong_lookup!$A$1:$F$439,6,FALSE)),0)</f>
        <v>0</v>
      </c>
      <c r="K2536">
        <f>VLOOKUP(E2536&amp;"*",state_latlong_lookup!$A$1:$D$56,3,FALSE)</f>
        <v>39.072400000000002</v>
      </c>
      <c r="L2536">
        <f>VLOOKUP(E2536&amp;"*",state_latlong_lookup!$A$1:$D$56,4,FALSE)</f>
        <v>-76.790199999999999</v>
      </c>
      <c r="M2536">
        <v>200</v>
      </c>
      <c r="N2536" t="str">
        <f t="shared" si="78"/>
        <v>Republican</v>
      </c>
      <c r="O2536" t="s">
        <v>789</v>
      </c>
      <c r="P2536">
        <v>0.48299999999999998</v>
      </c>
      <c r="Q2536">
        <v>2086000</v>
      </c>
      <c r="R2536" t="s">
        <v>1564</v>
      </c>
    </row>
    <row r="2537" spans="1:18">
      <c r="A2537">
        <v>106</v>
      </c>
      <c r="B2537">
        <f>VLOOKUP(A2537,year_congress_lookup!$A$1:$B$10,2)</f>
        <v>2000</v>
      </c>
      <c r="C2537">
        <v>15408</v>
      </c>
      <c r="D2537" s="1" t="s">
        <v>1789</v>
      </c>
      <c r="E2537" t="s">
        <v>5</v>
      </c>
      <c r="F2537" t="str">
        <f>VLOOKUP(E2537&amp;"*",state_latlong_lookup!$A$1:$D$56,2,FALSE)</f>
        <v>MD</v>
      </c>
      <c r="G2537" t="str">
        <f>VLOOKUP(E2537&amp;"*",state_latlong_lookup!$A$1:$D$56,1,FALSE)</f>
        <v>MARYLAND</v>
      </c>
      <c r="H2537" t="str">
        <f t="shared" si="79"/>
        <v>106_MD_03</v>
      </c>
      <c r="I2537">
        <f>IF(B2537=2012,IF(D2537="00",K2537,VLOOKUP(H2537,district_latlong_lookup!$A$1:$F$439,5,FALSE)),0)</f>
        <v>0</v>
      </c>
      <c r="J2537">
        <f>IF(B2537=2012,IF(D2537="00",L2537,VLOOKUP(H2537,district_latlong_lookup!$A$1:$F$439,6,FALSE)),0)</f>
        <v>0</v>
      </c>
      <c r="K2537">
        <f>VLOOKUP(E2537&amp;"*",state_latlong_lookup!$A$1:$D$56,3,FALSE)</f>
        <v>39.072400000000002</v>
      </c>
      <c r="L2537">
        <f>VLOOKUP(E2537&amp;"*",state_latlong_lookup!$A$1:$D$56,4,FALSE)</f>
        <v>-76.790199999999999</v>
      </c>
      <c r="M2537">
        <v>100</v>
      </c>
      <c r="N2537" t="str">
        <f t="shared" si="78"/>
        <v>Democrat</v>
      </c>
      <c r="O2537" t="s">
        <v>366</v>
      </c>
      <c r="P2537">
        <v>-0.30599999999999999</v>
      </c>
      <c r="Q2537">
        <v>0</v>
      </c>
      <c r="R2537" t="s">
        <v>1565</v>
      </c>
    </row>
    <row r="2538" spans="1:18">
      <c r="A2538">
        <v>106</v>
      </c>
      <c r="B2538">
        <f>VLOOKUP(A2538,year_congress_lookup!$A$1:$B$10,2)</f>
        <v>2000</v>
      </c>
      <c r="C2538">
        <v>29355</v>
      </c>
      <c r="D2538" s="1" t="s">
        <v>1790</v>
      </c>
      <c r="E2538" t="s">
        <v>5</v>
      </c>
      <c r="F2538" t="str">
        <f>VLOOKUP(E2538&amp;"*",state_latlong_lookup!$A$1:$D$56,2,FALSE)</f>
        <v>MD</v>
      </c>
      <c r="G2538" t="str">
        <f>VLOOKUP(E2538&amp;"*",state_latlong_lookup!$A$1:$D$56,1,FALSE)</f>
        <v>MARYLAND</v>
      </c>
      <c r="H2538" t="str">
        <f t="shared" si="79"/>
        <v>106_MD_04</v>
      </c>
      <c r="I2538">
        <f>IF(B2538=2012,IF(D2538="00",K2538,VLOOKUP(H2538,district_latlong_lookup!$A$1:$F$439,5,FALSE)),0)</f>
        <v>0</v>
      </c>
      <c r="J2538">
        <f>IF(B2538=2012,IF(D2538="00",L2538,VLOOKUP(H2538,district_latlong_lookup!$A$1:$F$439,6,FALSE)),0)</f>
        <v>0</v>
      </c>
      <c r="K2538">
        <f>VLOOKUP(E2538&amp;"*",state_latlong_lookup!$A$1:$D$56,3,FALSE)</f>
        <v>39.072400000000002</v>
      </c>
      <c r="L2538">
        <f>VLOOKUP(E2538&amp;"*",state_latlong_lookup!$A$1:$D$56,4,FALSE)</f>
        <v>-76.790199999999999</v>
      </c>
      <c r="M2538">
        <v>100</v>
      </c>
      <c r="N2538" t="str">
        <f t="shared" si="78"/>
        <v>Democrat</v>
      </c>
      <c r="O2538" t="s">
        <v>552</v>
      </c>
      <c r="P2538">
        <v>-0.38200000000000001</v>
      </c>
      <c r="Q2538">
        <v>689000</v>
      </c>
    </row>
    <row r="2539" spans="1:18">
      <c r="A2539">
        <v>106</v>
      </c>
      <c r="B2539">
        <f>VLOOKUP(A2539,year_congress_lookup!$A$1:$B$10,2)</f>
        <v>2000</v>
      </c>
      <c r="C2539">
        <v>14873</v>
      </c>
      <c r="D2539" s="1" t="s">
        <v>1791</v>
      </c>
      <c r="E2539" t="s">
        <v>5</v>
      </c>
      <c r="F2539" t="str">
        <f>VLOOKUP(E2539&amp;"*",state_latlong_lookup!$A$1:$D$56,2,FALSE)</f>
        <v>MD</v>
      </c>
      <c r="G2539" t="str">
        <f>VLOOKUP(E2539&amp;"*",state_latlong_lookup!$A$1:$D$56,1,FALSE)</f>
        <v>MARYLAND</v>
      </c>
      <c r="H2539" t="str">
        <f t="shared" si="79"/>
        <v>106_MD_05</v>
      </c>
      <c r="I2539">
        <f>IF(B2539=2012,IF(D2539="00",K2539,VLOOKUP(H2539,district_latlong_lookup!$A$1:$F$439,5,FALSE)),0)</f>
        <v>0</v>
      </c>
      <c r="J2539">
        <f>IF(B2539=2012,IF(D2539="00",L2539,VLOOKUP(H2539,district_latlong_lookup!$A$1:$F$439,6,FALSE)),0)</f>
        <v>0</v>
      </c>
      <c r="K2539">
        <f>VLOOKUP(E2539&amp;"*",state_latlong_lookup!$A$1:$D$56,3,FALSE)</f>
        <v>39.072400000000002</v>
      </c>
      <c r="L2539">
        <f>VLOOKUP(E2539&amp;"*",state_latlong_lookup!$A$1:$D$56,4,FALSE)</f>
        <v>-76.790199999999999</v>
      </c>
      <c r="M2539">
        <v>100</v>
      </c>
      <c r="N2539" t="str">
        <f t="shared" si="78"/>
        <v>Democrat</v>
      </c>
      <c r="O2539" t="s">
        <v>553</v>
      </c>
      <c r="P2539">
        <v>-0.35099999999999998</v>
      </c>
      <c r="Q2539">
        <v>1102000</v>
      </c>
      <c r="R2539" t="s">
        <v>1566</v>
      </c>
    </row>
    <row r="2540" spans="1:18">
      <c r="A2540">
        <v>106</v>
      </c>
      <c r="B2540">
        <f>VLOOKUP(A2540,year_congress_lookup!$A$1:$B$10,2)</f>
        <v>2000</v>
      </c>
      <c r="C2540">
        <v>29356</v>
      </c>
      <c r="D2540" s="1" t="s">
        <v>1792</v>
      </c>
      <c r="E2540" t="s">
        <v>5</v>
      </c>
      <c r="F2540" t="str">
        <f>VLOOKUP(E2540&amp;"*",state_latlong_lookup!$A$1:$D$56,2,FALSE)</f>
        <v>MD</v>
      </c>
      <c r="G2540" t="str">
        <f>VLOOKUP(E2540&amp;"*",state_latlong_lookup!$A$1:$D$56,1,FALSE)</f>
        <v>MARYLAND</v>
      </c>
      <c r="H2540" t="str">
        <f t="shared" si="79"/>
        <v>106_MD_06</v>
      </c>
      <c r="I2540">
        <f>IF(B2540=2012,IF(D2540="00",K2540,VLOOKUP(H2540,district_latlong_lookup!$A$1:$F$439,5,FALSE)),0)</f>
        <v>0</v>
      </c>
      <c r="J2540">
        <f>IF(B2540=2012,IF(D2540="00",L2540,VLOOKUP(H2540,district_latlong_lookup!$A$1:$F$439,6,FALSE)),0)</f>
        <v>0</v>
      </c>
      <c r="K2540">
        <f>VLOOKUP(E2540&amp;"*",state_latlong_lookup!$A$1:$D$56,3,FALSE)</f>
        <v>39.072400000000002</v>
      </c>
      <c r="L2540">
        <f>VLOOKUP(E2540&amp;"*",state_latlong_lookup!$A$1:$D$56,4,FALSE)</f>
        <v>-76.790199999999999</v>
      </c>
      <c r="M2540">
        <v>200</v>
      </c>
      <c r="N2540" t="str">
        <f t="shared" si="78"/>
        <v>Republican</v>
      </c>
      <c r="O2540" t="s">
        <v>199</v>
      </c>
      <c r="P2540">
        <v>0.65300000000000002</v>
      </c>
      <c r="Q2540">
        <v>379000</v>
      </c>
      <c r="R2540" t="s">
        <v>1567</v>
      </c>
    </row>
    <row r="2541" spans="1:18">
      <c r="A2541">
        <v>106</v>
      </c>
      <c r="B2541">
        <f>VLOOKUP(A2541,year_congress_lookup!$A$1:$B$10,2)</f>
        <v>2000</v>
      </c>
      <c r="C2541">
        <v>29587</v>
      </c>
      <c r="D2541" s="1" t="s">
        <v>1793</v>
      </c>
      <c r="E2541" t="s">
        <v>5</v>
      </c>
      <c r="F2541" t="str">
        <f>VLOOKUP(E2541&amp;"*",state_latlong_lookup!$A$1:$D$56,2,FALSE)</f>
        <v>MD</v>
      </c>
      <c r="G2541" t="str">
        <f>VLOOKUP(E2541&amp;"*",state_latlong_lookup!$A$1:$D$56,1,FALSE)</f>
        <v>MARYLAND</v>
      </c>
      <c r="H2541" t="str">
        <f t="shared" si="79"/>
        <v>106_MD_07</v>
      </c>
      <c r="I2541">
        <f>IF(B2541=2012,IF(D2541="00",K2541,VLOOKUP(H2541,district_latlong_lookup!$A$1:$F$439,5,FALSE)),0)</f>
        <v>0</v>
      </c>
      <c r="J2541">
        <f>IF(B2541=2012,IF(D2541="00",L2541,VLOOKUP(H2541,district_latlong_lookup!$A$1:$F$439,6,FALSE)),0)</f>
        <v>0</v>
      </c>
      <c r="K2541">
        <f>VLOOKUP(E2541&amp;"*",state_latlong_lookup!$A$1:$D$56,3,FALSE)</f>
        <v>39.072400000000002</v>
      </c>
      <c r="L2541">
        <f>VLOOKUP(E2541&amp;"*",state_latlong_lookup!$A$1:$D$56,4,FALSE)</f>
        <v>-76.790199999999999</v>
      </c>
      <c r="M2541">
        <v>100</v>
      </c>
      <c r="N2541" t="str">
        <f t="shared" si="78"/>
        <v>Democrat</v>
      </c>
      <c r="O2541" t="s">
        <v>790</v>
      </c>
      <c r="P2541">
        <v>-0.42099999999999999</v>
      </c>
      <c r="Q2541">
        <v>0</v>
      </c>
      <c r="R2541" t="s">
        <v>1568</v>
      </c>
    </row>
    <row r="2542" spans="1:18">
      <c r="A2542">
        <v>106</v>
      </c>
      <c r="B2542">
        <f>VLOOKUP(A2542,year_congress_lookup!$A$1:$B$10,2)</f>
        <v>2000</v>
      </c>
      <c r="C2542">
        <v>15434</v>
      </c>
      <c r="D2542" s="1" t="s">
        <v>1795</v>
      </c>
      <c r="E2542" t="s">
        <v>5</v>
      </c>
      <c r="F2542" t="str">
        <f>VLOOKUP(E2542&amp;"*",state_latlong_lookup!$A$1:$D$56,2,FALSE)</f>
        <v>MD</v>
      </c>
      <c r="G2542" t="str">
        <f>VLOOKUP(E2542&amp;"*",state_latlong_lookup!$A$1:$D$56,1,FALSE)</f>
        <v>MARYLAND</v>
      </c>
      <c r="H2542" t="str">
        <f t="shared" si="79"/>
        <v>106_MD_08</v>
      </c>
      <c r="I2542">
        <f>IF(B2542=2012,IF(D2542="00",K2542,VLOOKUP(H2542,district_latlong_lookup!$A$1:$F$439,5,FALSE)),0)</f>
        <v>0</v>
      </c>
      <c r="J2542">
        <f>IF(B2542=2012,IF(D2542="00",L2542,VLOOKUP(H2542,district_latlong_lookup!$A$1:$F$439,6,FALSE)),0)</f>
        <v>0</v>
      </c>
      <c r="K2542">
        <f>VLOOKUP(E2542&amp;"*",state_latlong_lookup!$A$1:$D$56,3,FALSE)</f>
        <v>39.072400000000002</v>
      </c>
      <c r="L2542">
        <f>VLOOKUP(E2542&amp;"*",state_latlong_lookup!$A$1:$D$56,4,FALSE)</f>
        <v>-76.790199999999999</v>
      </c>
      <c r="M2542">
        <v>200</v>
      </c>
      <c r="N2542" t="str">
        <f t="shared" si="78"/>
        <v>Republican</v>
      </c>
      <c r="O2542" t="s">
        <v>555</v>
      </c>
      <c r="P2542">
        <v>5.8999999999999997E-2</v>
      </c>
      <c r="Q2542">
        <v>0</v>
      </c>
      <c r="R2542" t="s">
        <v>1569</v>
      </c>
    </row>
    <row r="2543" spans="1:18">
      <c r="A2543">
        <v>106</v>
      </c>
      <c r="B2543">
        <f>VLOOKUP(A2543,year_congress_lookup!$A$1:$B$10,2)</f>
        <v>2000</v>
      </c>
      <c r="C2543">
        <v>29123</v>
      </c>
      <c r="D2543" s="1" t="s">
        <v>1787</v>
      </c>
      <c r="E2543" t="s">
        <v>6</v>
      </c>
      <c r="F2543" t="str">
        <f>VLOOKUP(E2543&amp;"*",state_latlong_lookup!$A$1:$D$56,2,FALSE)</f>
        <v>MA</v>
      </c>
      <c r="G2543" t="str">
        <f>VLOOKUP(E2543&amp;"*",state_latlong_lookup!$A$1:$D$56,1,FALSE)</f>
        <v>MASSACHUSETTS</v>
      </c>
      <c r="H2543" t="str">
        <f t="shared" si="79"/>
        <v>106_MA_01</v>
      </c>
      <c r="I2543">
        <f>IF(B2543=2012,IF(D2543="00",K2543,VLOOKUP(H2543,district_latlong_lookup!$A$1:$F$439,5,FALSE)),0)</f>
        <v>0</v>
      </c>
      <c r="J2543">
        <f>IF(B2543=2012,IF(D2543="00",L2543,VLOOKUP(H2543,district_latlong_lookup!$A$1:$F$439,6,FALSE)),0)</f>
        <v>0</v>
      </c>
      <c r="K2543">
        <f>VLOOKUP(E2543&amp;"*",state_latlong_lookup!$A$1:$D$56,3,FALSE)</f>
        <v>42.237299999999998</v>
      </c>
      <c r="L2543">
        <f>VLOOKUP(E2543&amp;"*",state_latlong_lookup!$A$1:$D$56,4,FALSE)</f>
        <v>-71.531400000000005</v>
      </c>
      <c r="M2543">
        <v>100</v>
      </c>
      <c r="N2543" t="str">
        <f t="shared" si="78"/>
        <v>Democrat</v>
      </c>
      <c r="O2543" t="s">
        <v>556</v>
      </c>
      <c r="P2543">
        <v>-0.56200000000000006</v>
      </c>
      <c r="Q2543">
        <v>972000</v>
      </c>
      <c r="R2543" t="s">
        <v>1570</v>
      </c>
    </row>
    <row r="2544" spans="1:18">
      <c r="A2544">
        <v>106</v>
      </c>
      <c r="B2544">
        <f>VLOOKUP(A2544,year_congress_lookup!$A$1:$B$10,2)</f>
        <v>2000</v>
      </c>
      <c r="C2544">
        <v>15616</v>
      </c>
      <c r="D2544" s="1" t="s">
        <v>1788</v>
      </c>
      <c r="E2544" t="s">
        <v>6</v>
      </c>
      <c r="F2544" t="str">
        <f>VLOOKUP(E2544&amp;"*",state_latlong_lookup!$A$1:$D$56,2,FALSE)</f>
        <v>MA</v>
      </c>
      <c r="G2544" t="str">
        <f>VLOOKUP(E2544&amp;"*",state_latlong_lookup!$A$1:$D$56,1,FALSE)</f>
        <v>MASSACHUSETTS</v>
      </c>
      <c r="H2544" t="str">
        <f t="shared" si="79"/>
        <v>106_MA_02</v>
      </c>
      <c r="I2544">
        <f>IF(B2544=2012,IF(D2544="00",K2544,VLOOKUP(H2544,district_latlong_lookup!$A$1:$F$439,5,FALSE)),0)</f>
        <v>0</v>
      </c>
      <c r="J2544">
        <f>IF(B2544=2012,IF(D2544="00",L2544,VLOOKUP(H2544,district_latlong_lookup!$A$1:$F$439,6,FALSE)),0)</f>
        <v>0</v>
      </c>
      <c r="K2544">
        <f>VLOOKUP(E2544&amp;"*",state_latlong_lookup!$A$1:$D$56,3,FALSE)</f>
        <v>42.237299999999998</v>
      </c>
      <c r="L2544">
        <f>VLOOKUP(E2544&amp;"*",state_latlong_lookup!$A$1:$D$56,4,FALSE)</f>
        <v>-71.531400000000005</v>
      </c>
      <c r="M2544">
        <v>100</v>
      </c>
      <c r="N2544" t="str">
        <f t="shared" si="78"/>
        <v>Democrat</v>
      </c>
      <c r="O2544" t="s">
        <v>557</v>
      </c>
      <c r="P2544">
        <v>-0.41099999999999998</v>
      </c>
      <c r="Q2544">
        <v>698000</v>
      </c>
    </row>
    <row r="2545" spans="1:18">
      <c r="A2545">
        <v>106</v>
      </c>
      <c r="B2545">
        <f>VLOOKUP(A2545,year_congress_lookup!$A$1:$B$10,2)</f>
        <v>2000</v>
      </c>
      <c r="C2545">
        <v>29729</v>
      </c>
      <c r="D2545" s="1" t="s">
        <v>1789</v>
      </c>
      <c r="E2545" t="s">
        <v>6</v>
      </c>
      <c r="F2545" t="str">
        <f>VLOOKUP(E2545&amp;"*",state_latlong_lookup!$A$1:$D$56,2,FALSE)</f>
        <v>MA</v>
      </c>
      <c r="G2545" t="str">
        <f>VLOOKUP(E2545&amp;"*",state_latlong_lookup!$A$1:$D$56,1,FALSE)</f>
        <v>MASSACHUSETTS</v>
      </c>
      <c r="H2545" t="str">
        <f t="shared" si="79"/>
        <v>106_MA_03</v>
      </c>
      <c r="I2545">
        <f>IF(B2545=2012,IF(D2545="00",K2545,VLOOKUP(H2545,district_latlong_lookup!$A$1:$F$439,5,FALSE)),0)</f>
        <v>0</v>
      </c>
      <c r="J2545">
        <f>IF(B2545=2012,IF(D2545="00",L2545,VLOOKUP(H2545,district_latlong_lookup!$A$1:$F$439,6,FALSE)),0)</f>
        <v>0</v>
      </c>
      <c r="K2545">
        <f>VLOOKUP(E2545&amp;"*",state_latlong_lookup!$A$1:$D$56,3,FALSE)</f>
        <v>42.237299999999998</v>
      </c>
      <c r="L2545">
        <f>VLOOKUP(E2545&amp;"*",state_latlong_lookup!$A$1:$D$56,4,FALSE)</f>
        <v>-71.531400000000005</v>
      </c>
      <c r="M2545">
        <v>100</v>
      </c>
      <c r="N2545" t="str">
        <f t="shared" si="78"/>
        <v>Democrat</v>
      </c>
      <c r="O2545" t="s">
        <v>207</v>
      </c>
      <c r="P2545">
        <v>-0.51200000000000001</v>
      </c>
      <c r="Q2545">
        <v>1078000</v>
      </c>
      <c r="R2545" t="s">
        <v>1571</v>
      </c>
    </row>
    <row r="2546" spans="1:18">
      <c r="A2546">
        <v>106</v>
      </c>
      <c r="B2546">
        <f>VLOOKUP(A2546,year_congress_lookup!$A$1:$B$10,2)</f>
        <v>2000</v>
      </c>
      <c r="C2546">
        <v>14824</v>
      </c>
      <c r="D2546" s="1" t="s">
        <v>1790</v>
      </c>
      <c r="E2546" t="s">
        <v>6</v>
      </c>
      <c r="F2546" t="str">
        <f>VLOOKUP(E2546&amp;"*",state_latlong_lookup!$A$1:$D$56,2,FALSE)</f>
        <v>MA</v>
      </c>
      <c r="G2546" t="str">
        <f>VLOOKUP(E2546&amp;"*",state_latlong_lookup!$A$1:$D$56,1,FALSE)</f>
        <v>MASSACHUSETTS</v>
      </c>
      <c r="H2546" t="str">
        <f t="shared" si="79"/>
        <v>106_MA_04</v>
      </c>
      <c r="I2546">
        <f>IF(B2546=2012,IF(D2546="00",K2546,VLOOKUP(H2546,district_latlong_lookup!$A$1:$F$439,5,FALSE)),0)</f>
        <v>0</v>
      </c>
      <c r="J2546">
        <f>IF(B2546=2012,IF(D2546="00",L2546,VLOOKUP(H2546,district_latlong_lookup!$A$1:$F$439,6,FALSE)),0)</f>
        <v>0</v>
      </c>
      <c r="K2546">
        <f>VLOOKUP(E2546&amp;"*",state_latlong_lookup!$A$1:$D$56,3,FALSE)</f>
        <v>42.237299999999998</v>
      </c>
      <c r="L2546">
        <f>VLOOKUP(E2546&amp;"*",state_latlong_lookup!$A$1:$D$56,4,FALSE)</f>
        <v>-71.531400000000005</v>
      </c>
      <c r="M2546">
        <v>100</v>
      </c>
      <c r="N2546" t="str">
        <f t="shared" si="78"/>
        <v>Democrat</v>
      </c>
      <c r="O2546" t="s">
        <v>559</v>
      </c>
      <c r="P2546">
        <v>-0.52400000000000002</v>
      </c>
      <c r="Q2546">
        <v>1604000</v>
      </c>
      <c r="R2546" t="s">
        <v>1572</v>
      </c>
    </row>
    <row r="2547" spans="1:18">
      <c r="A2547">
        <v>106</v>
      </c>
      <c r="B2547">
        <f>VLOOKUP(A2547,year_congress_lookup!$A$1:$B$10,2)</f>
        <v>2000</v>
      </c>
      <c r="C2547">
        <v>29358</v>
      </c>
      <c r="D2547" s="1" t="s">
        <v>1791</v>
      </c>
      <c r="E2547" t="s">
        <v>6</v>
      </c>
      <c r="F2547" t="str">
        <f>VLOOKUP(E2547&amp;"*",state_latlong_lookup!$A$1:$D$56,2,FALSE)</f>
        <v>MA</v>
      </c>
      <c r="G2547" t="str">
        <f>VLOOKUP(E2547&amp;"*",state_latlong_lookup!$A$1:$D$56,1,FALSE)</f>
        <v>MASSACHUSETTS</v>
      </c>
      <c r="H2547" t="str">
        <f t="shared" si="79"/>
        <v>106_MA_05</v>
      </c>
      <c r="I2547">
        <f>IF(B2547=2012,IF(D2547="00",K2547,VLOOKUP(H2547,district_latlong_lookup!$A$1:$F$439,5,FALSE)),0)</f>
        <v>0</v>
      </c>
      <c r="J2547">
        <f>IF(B2547=2012,IF(D2547="00",L2547,VLOOKUP(H2547,district_latlong_lookup!$A$1:$F$439,6,FALSE)),0)</f>
        <v>0</v>
      </c>
      <c r="K2547">
        <f>VLOOKUP(E2547&amp;"*",state_latlong_lookup!$A$1:$D$56,3,FALSE)</f>
        <v>42.237299999999998</v>
      </c>
      <c r="L2547">
        <f>VLOOKUP(E2547&amp;"*",state_latlong_lookup!$A$1:$D$56,4,FALSE)</f>
        <v>-71.531400000000005</v>
      </c>
      <c r="M2547">
        <v>100</v>
      </c>
      <c r="N2547" t="str">
        <f t="shared" si="78"/>
        <v>Democrat</v>
      </c>
      <c r="O2547" t="s">
        <v>560</v>
      </c>
      <c r="P2547">
        <v>-0.377</v>
      </c>
      <c r="Q2547">
        <v>1620000</v>
      </c>
      <c r="R2547" t="s">
        <v>1573</v>
      </c>
    </row>
    <row r="2548" spans="1:18">
      <c r="A2548">
        <v>106</v>
      </c>
      <c r="B2548">
        <f>VLOOKUP(A2548,year_congress_lookup!$A$1:$B$10,2)</f>
        <v>2000</v>
      </c>
      <c r="C2548">
        <v>29730</v>
      </c>
      <c r="D2548" s="1" t="s">
        <v>1792</v>
      </c>
      <c r="E2548" t="s">
        <v>6</v>
      </c>
      <c r="F2548" t="str">
        <f>VLOOKUP(E2548&amp;"*",state_latlong_lookup!$A$1:$D$56,2,FALSE)</f>
        <v>MA</v>
      </c>
      <c r="G2548" t="str">
        <f>VLOOKUP(E2548&amp;"*",state_latlong_lookup!$A$1:$D$56,1,FALSE)</f>
        <v>MASSACHUSETTS</v>
      </c>
      <c r="H2548" t="str">
        <f t="shared" si="79"/>
        <v>106_MA_06</v>
      </c>
      <c r="I2548">
        <f>IF(B2548=2012,IF(D2548="00",K2548,VLOOKUP(H2548,district_latlong_lookup!$A$1:$F$439,5,FALSE)),0)</f>
        <v>0</v>
      </c>
      <c r="J2548">
        <f>IF(B2548=2012,IF(D2548="00",L2548,VLOOKUP(H2548,district_latlong_lookup!$A$1:$F$439,6,FALSE)),0)</f>
        <v>0</v>
      </c>
      <c r="K2548">
        <f>VLOOKUP(E2548&amp;"*",state_latlong_lookup!$A$1:$D$56,3,FALSE)</f>
        <v>42.237299999999998</v>
      </c>
      <c r="L2548">
        <f>VLOOKUP(E2548&amp;"*",state_latlong_lookup!$A$1:$D$56,4,FALSE)</f>
        <v>-71.531400000000005</v>
      </c>
      <c r="M2548">
        <v>100</v>
      </c>
      <c r="N2548" t="str">
        <f t="shared" si="78"/>
        <v>Democrat</v>
      </c>
      <c r="O2548" t="s">
        <v>853</v>
      </c>
      <c r="P2548">
        <v>-0.52300000000000002</v>
      </c>
      <c r="Q2548">
        <v>1412000</v>
      </c>
      <c r="R2548" t="s">
        <v>1574</v>
      </c>
    </row>
    <row r="2549" spans="1:18">
      <c r="A2549">
        <v>106</v>
      </c>
      <c r="B2549">
        <f>VLOOKUP(A2549,year_congress_lookup!$A$1:$B$10,2)</f>
        <v>2000</v>
      </c>
      <c r="C2549">
        <v>14435</v>
      </c>
      <c r="D2549" s="1" t="s">
        <v>1793</v>
      </c>
      <c r="E2549" t="s">
        <v>6</v>
      </c>
      <c r="F2549" t="str">
        <f>VLOOKUP(E2549&amp;"*",state_latlong_lookup!$A$1:$D$56,2,FALSE)</f>
        <v>MA</v>
      </c>
      <c r="G2549" t="str">
        <f>VLOOKUP(E2549&amp;"*",state_latlong_lookup!$A$1:$D$56,1,FALSE)</f>
        <v>MASSACHUSETTS</v>
      </c>
      <c r="H2549" t="str">
        <f t="shared" si="79"/>
        <v>106_MA_07</v>
      </c>
      <c r="I2549">
        <f>IF(B2549=2012,IF(D2549="00",K2549,VLOOKUP(H2549,district_latlong_lookup!$A$1:$F$439,5,FALSE)),0)</f>
        <v>0</v>
      </c>
      <c r="J2549">
        <f>IF(B2549=2012,IF(D2549="00",L2549,VLOOKUP(H2549,district_latlong_lookup!$A$1:$F$439,6,FALSE)),0)</f>
        <v>0</v>
      </c>
      <c r="K2549">
        <f>VLOOKUP(E2549&amp;"*",state_latlong_lookup!$A$1:$D$56,3,FALSE)</f>
        <v>42.237299999999998</v>
      </c>
      <c r="L2549">
        <f>VLOOKUP(E2549&amp;"*",state_latlong_lookup!$A$1:$D$56,4,FALSE)</f>
        <v>-71.531400000000005</v>
      </c>
      <c r="M2549">
        <v>100</v>
      </c>
      <c r="N2549" t="str">
        <f t="shared" si="78"/>
        <v>Democrat</v>
      </c>
      <c r="O2549" t="s">
        <v>562</v>
      </c>
      <c r="P2549">
        <v>-0.52100000000000002</v>
      </c>
      <c r="Q2549">
        <v>9027000</v>
      </c>
      <c r="R2549" t="s">
        <v>1575</v>
      </c>
    </row>
    <row r="2550" spans="1:18">
      <c r="A2550">
        <v>106</v>
      </c>
      <c r="B2550">
        <f>VLOOKUP(A2550,year_congress_lookup!$A$1:$B$10,2)</f>
        <v>2000</v>
      </c>
      <c r="C2550">
        <v>29919</v>
      </c>
      <c r="D2550" s="1" t="s">
        <v>1795</v>
      </c>
      <c r="E2550" t="s">
        <v>6</v>
      </c>
      <c r="F2550" t="str">
        <f>VLOOKUP(E2550&amp;"*",state_latlong_lookup!$A$1:$D$56,2,FALSE)</f>
        <v>MA</v>
      </c>
      <c r="G2550" t="str">
        <f>VLOOKUP(E2550&amp;"*",state_latlong_lookup!$A$1:$D$56,1,FALSE)</f>
        <v>MASSACHUSETTS</v>
      </c>
      <c r="H2550" t="str">
        <f t="shared" si="79"/>
        <v>106_MA_08</v>
      </c>
      <c r="I2550">
        <f>IF(B2550=2012,IF(D2550="00",K2550,VLOOKUP(H2550,district_latlong_lookup!$A$1:$F$439,5,FALSE)),0)</f>
        <v>0</v>
      </c>
      <c r="J2550">
        <f>IF(B2550=2012,IF(D2550="00",L2550,VLOOKUP(H2550,district_latlong_lookup!$A$1:$F$439,6,FALSE)),0)</f>
        <v>0</v>
      </c>
      <c r="K2550">
        <f>VLOOKUP(E2550&amp;"*",state_latlong_lookup!$A$1:$D$56,3,FALSE)</f>
        <v>42.237299999999998</v>
      </c>
      <c r="L2550">
        <f>VLOOKUP(E2550&amp;"*",state_latlong_lookup!$A$1:$D$56,4,FALSE)</f>
        <v>-71.531400000000005</v>
      </c>
      <c r="M2550">
        <v>100</v>
      </c>
      <c r="N2550" t="str">
        <f t="shared" si="78"/>
        <v>Democrat</v>
      </c>
      <c r="O2550" t="s">
        <v>904</v>
      </c>
      <c r="P2550">
        <v>-0.58699999999999997</v>
      </c>
      <c r="Q2550">
        <v>2672000</v>
      </c>
      <c r="R2550" t="s">
        <v>1576</v>
      </c>
    </row>
    <row r="2551" spans="1:18">
      <c r="A2551">
        <v>106</v>
      </c>
      <c r="B2551">
        <f>VLOOKUP(A2551,year_congress_lookup!$A$1:$B$10,2)</f>
        <v>2000</v>
      </c>
      <c r="C2551">
        <v>14039</v>
      </c>
      <c r="D2551" s="1" t="s">
        <v>1796</v>
      </c>
      <c r="E2551" t="s">
        <v>6</v>
      </c>
      <c r="F2551" t="str">
        <f>VLOOKUP(E2551&amp;"*",state_latlong_lookup!$A$1:$D$56,2,FALSE)</f>
        <v>MA</v>
      </c>
      <c r="G2551" t="str">
        <f>VLOOKUP(E2551&amp;"*",state_latlong_lookup!$A$1:$D$56,1,FALSE)</f>
        <v>MASSACHUSETTS</v>
      </c>
      <c r="H2551" t="str">
        <f t="shared" si="79"/>
        <v>106_MA_09</v>
      </c>
      <c r="I2551">
        <f>IF(B2551=2012,IF(D2551="00",K2551,VLOOKUP(H2551,district_latlong_lookup!$A$1:$F$439,5,FALSE)),0)</f>
        <v>0</v>
      </c>
      <c r="J2551">
        <f>IF(B2551=2012,IF(D2551="00",L2551,VLOOKUP(H2551,district_latlong_lookup!$A$1:$F$439,6,FALSE)),0)</f>
        <v>0</v>
      </c>
      <c r="K2551">
        <f>VLOOKUP(E2551&amp;"*",state_latlong_lookup!$A$1:$D$56,3,FALSE)</f>
        <v>42.237299999999998</v>
      </c>
      <c r="L2551">
        <f>VLOOKUP(E2551&amp;"*",state_latlong_lookup!$A$1:$D$56,4,FALSE)</f>
        <v>-71.531400000000005</v>
      </c>
      <c r="M2551">
        <v>100</v>
      </c>
      <c r="N2551" t="str">
        <f t="shared" si="78"/>
        <v>Democrat</v>
      </c>
      <c r="O2551" t="s">
        <v>564</v>
      </c>
      <c r="P2551">
        <v>-0.40799999999999997</v>
      </c>
      <c r="Q2551">
        <v>2252000</v>
      </c>
      <c r="R2551" t="s">
        <v>1577</v>
      </c>
    </row>
    <row r="2552" spans="1:18">
      <c r="A2552">
        <v>106</v>
      </c>
      <c r="B2552">
        <f>VLOOKUP(A2552,year_congress_lookup!$A$1:$B$10,2)</f>
        <v>2000</v>
      </c>
      <c r="C2552">
        <v>29731</v>
      </c>
      <c r="D2552" s="1" t="s">
        <v>1797</v>
      </c>
      <c r="E2552" t="s">
        <v>6</v>
      </c>
      <c r="F2552" t="str">
        <f>VLOOKUP(E2552&amp;"*",state_latlong_lookup!$A$1:$D$56,2,FALSE)</f>
        <v>MA</v>
      </c>
      <c r="G2552" t="str">
        <f>VLOOKUP(E2552&amp;"*",state_latlong_lookup!$A$1:$D$56,1,FALSE)</f>
        <v>MASSACHUSETTS</v>
      </c>
      <c r="H2552" t="str">
        <f t="shared" si="79"/>
        <v>106_MA_10</v>
      </c>
      <c r="I2552">
        <f>IF(B2552=2012,IF(D2552="00",K2552,VLOOKUP(H2552,district_latlong_lookup!$A$1:$F$439,5,FALSE)),0)</f>
        <v>0</v>
      </c>
      <c r="J2552">
        <f>IF(B2552=2012,IF(D2552="00",L2552,VLOOKUP(H2552,district_latlong_lookup!$A$1:$F$439,6,FALSE)),0)</f>
        <v>0</v>
      </c>
      <c r="K2552">
        <f>VLOOKUP(E2552&amp;"*",state_latlong_lookup!$A$1:$D$56,3,FALSE)</f>
        <v>42.237299999999998</v>
      </c>
      <c r="L2552">
        <f>VLOOKUP(E2552&amp;"*",state_latlong_lookup!$A$1:$D$56,4,FALSE)</f>
        <v>-71.531400000000005</v>
      </c>
      <c r="M2552">
        <v>100</v>
      </c>
      <c r="N2552" t="str">
        <f t="shared" si="78"/>
        <v>Democrat</v>
      </c>
      <c r="O2552" t="s">
        <v>854</v>
      </c>
      <c r="P2552">
        <v>-0.51600000000000001</v>
      </c>
      <c r="Q2552">
        <v>0</v>
      </c>
      <c r="R2552" t="s">
        <v>1578</v>
      </c>
    </row>
    <row r="2553" spans="1:18">
      <c r="A2553">
        <v>106</v>
      </c>
      <c r="B2553">
        <f>VLOOKUP(A2553,year_congress_lookup!$A$1:$B$10,2)</f>
        <v>2000</v>
      </c>
      <c r="C2553">
        <v>29360</v>
      </c>
      <c r="D2553" s="1" t="s">
        <v>1787</v>
      </c>
      <c r="E2553" t="s">
        <v>64</v>
      </c>
      <c r="F2553" t="str">
        <f>VLOOKUP(E2553&amp;"*",state_latlong_lookup!$A$1:$D$56,2,FALSE)</f>
        <v>MI</v>
      </c>
      <c r="G2553" t="str">
        <f>VLOOKUP(E2553&amp;"*",state_latlong_lookup!$A$1:$D$56,1,FALSE)</f>
        <v>MICHIGAN</v>
      </c>
      <c r="H2553" t="str">
        <f t="shared" si="79"/>
        <v>106_MI_01</v>
      </c>
      <c r="I2553">
        <f>IF(B2553=2012,IF(D2553="00",K2553,VLOOKUP(H2553,district_latlong_lookup!$A$1:$F$439,5,FALSE)),0)</f>
        <v>0</v>
      </c>
      <c r="J2553">
        <f>IF(B2553=2012,IF(D2553="00",L2553,VLOOKUP(H2553,district_latlong_lookup!$A$1:$F$439,6,FALSE)),0)</f>
        <v>0</v>
      </c>
      <c r="K2553">
        <f>VLOOKUP(E2553&amp;"*",state_latlong_lookup!$A$1:$D$56,3,FALSE)</f>
        <v>43.3504</v>
      </c>
      <c r="L2553">
        <f>VLOOKUP(E2553&amp;"*",state_latlong_lookup!$A$1:$D$56,4,FALSE)</f>
        <v>-84.560299999999998</v>
      </c>
      <c r="M2553">
        <v>100</v>
      </c>
      <c r="N2553" t="str">
        <f t="shared" si="78"/>
        <v>Democrat</v>
      </c>
      <c r="O2553" t="s">
        <v>566</v>
      </c>
      <c r="P2553">
        <v>-0.39200000000000002</v>
      </c>
      <c r="Q2553">
        <v>12673000</v>
      </c>
      <c r="R2553" t="s">
        <v>1579</v>
      </c>
    </row>
    <row r="2554" spans="1:18">
      <c r="A2554">
        <v>106</v>
      </c>
      <c r="B2554">
        <f>VLOOKUP(A2554,year_congress_lookup!$A$1:$B$10,2)</f>
        <v>2000</v>
      </c>
      <c r="C2554">
        <v>29361</v>
      </c>
      <c r="D2554" s="1" t="s">
        <v>1788</v>
      </c>
      <c r="E2554" t="s">
        <v>64</v>
      </c>
      <c r="F2554" t="str">
        <f>VLOOKUP(E2554&amp;"*",state_latlong_lookup!$A$1:$D$56,2,FALSE)</f>
        <v>MI</v>
      </c>
      <c r="G2554" t="str">
        <f>VLOOKUP(E2554&amp;"*",state_latlong_lookup!$A$1:$D$56,1,FALSE)</f>
        <v>MICHIGAN</v>
      </c>
      <c r="H2554" t="str">
        <f t="shared" si="79"/>
        <v>106_MI_02</v>
      </c>
      <c r="I2554">
        <f>IF(B2554=2012,IF(D2554="00",K2554,VLOOKUP(H2554,district_latlong_lookup!$A$1:$F$439,5,FALSE)),0)</f>
        <v>0</v>
      </c>
      <c r="J2554">
        <f>IF(B2554=2012,IF(D2554="00",L2554,VLOOKUP(H2554,district_latlong_lookup!$A$1:$F$439,6,FALSE)),0)</f>
        <v>0</v>
      </c>
      <c r="K2554">
        <f>VLOOKUP(E2554&amp;"*",state_latlong_lookup!$A$1:$D$56,3,FALSE)</f>
        <v>43.3504</v>
      </c>
      <c r="L2554">
        <f>VLOOKUP(E2554&amp;"*",state_latlong_lookup!$A$1:$D$56,4,FALSE)</f>
        <v>-84.560299999999998</v>
      </c>
      <c r="M2554">
        <v>200</v>
      </c>
      <c r="N2554" t="str">
        <f t="shared" si="78"/>
        <v>Republican</v>
      </c>
      <c r="O2554" t="s">
        <v>567</v>
      </c>
      <c r="P2554">
        <v>0.70599999999999996</v>
      </c>
      <c r="Q2554">
        <v>555000</v>
      </c>
      <c r="R2554" t="s">
        <v>1580</v>
      </c>
    </row>
    <row r="2555" spans="1:18">
      <c r="A2555">
        <v>106</v>
      </c>
      <c r="B2555">
        <f>VLOOKUP(A2555,year_congress_lookup!$A$1:$B$10,2)</f>
        <v>2000</v>
      </c>
      <c r="C2555">
        <v>29362</v>
      </c>
      <c r="D2555" s="1" t="s">
        <v>1789</v>
      </c>
      <c r="E2555" t="s">
        <v>64</v>
      </c>
      <c r="F2555" t="str">
        <f>VLOOKUP(E2555&amp;"*",state_latlong_lookup!$A$1:$D$56,2,FALSE)</f>
        <v>MI</v>
      </c>
      <c r="G2555" t="str">
        <f>VLOOKUP(E2555&amp;"*",state_latlong_lookup!$A$1:$D$56,1,FALSE)</f>
        <v>MICHIGAN</v>
      </c>
      <c r="H2555" t="str">
        <f t="shared" si="79"/>
        <v>106_MI_03</v>
      </c>
      <c r="I2555">
        <f>IF(B2555=2012,IF(D2555="00",K2555,VLOOKUP(H2555,district_latlong_lookup!$A$1:$F$439,5,FALSE)),0)</f>
        <v>0</v>
      </c>
      <c r="J2555">
        <f>IF(B2555=2012,IF(D2555="00",L2555,VLOOKUP(H2555,district_latlong_lookup!$A$1:$F$439,6,FALSE)),0)</f>
        <v>0</v>
      </c>
      <c r="K2555">
        <f>VLOOKUP(E2555&amp;"*",state_latlong_lookup!$A$1:$D$56,3,FALSE)</f>
        <v>43.3504</v>
      </c>
      <c r="L2555">
        <f>VLOOKUP(E2555&amp;"*",state_latlong_lookup!$A$1:$D$56,4,FALSE)</f>
        <v>-84.560299999999998</v>
      </c>
      <c r="M2555">
        <v>200</v>
      </c>
      <c r="N2555" t="str">
        <f t="shared" si="78"/>
        <v>Republican</v>
      </c>
      <c r="O2555" t="s">
        <v>568</v>
      </c>
      <c r="P2555">
        <v>0.52600000000000002</v>
      </c>
      <c r="Q2555">
        <v>736000</v>
      </c>
      <c r="R2555" t="s">
        <v>1581</v>
      </c>
    </row>
    <row r="2556" spans="1:18">
      <c r="A2556">
        <v>106</v>
      </c>
      <c r="B2556">
        <f>VLOOKUP(A2556,year_congress_lookup!$A$1:$B$10,2)</f>
        <v>2000</v>
      </c>
      <c r="C2556">
        <v>29124</v>
      </c>
      <c r="D2556" s="1" t="s">
        <v>1790</v>
      </c>
      <c r="E2556" t="s">
        <v>64</v>
      </c>
      <c r="F2556" t="str">
        <f>VLOOKUP(E2556&amp;"*",state_latlong_lookup!$A$1:$D$56,2,FALSE)</f>
        <v>MI</v>
      </c>
      <c r="G2556" t="str">
        <f>VLOOKUP(E2556&amp;"*",state_latlong_lookup!$A$1:$D$56,1,FALSE)</f>
        <v>MICHIGAN</v>
      </c>
      <c r="H2556" t="str">
        <f t="shared" si="79"/>
        <v>106_MI_04</v>
      </c>
      <c r="I2556">
        <f>IF(B2556=2012,IF(D2556="00",K2556,VLOOKUP(H2556,district_latlong_lookup!$A$1:$F$439,5,FALSE)),0)</f>
        <v>0</v>
      </c>
      <c r="J2556">
        <f>IF(B2556=2012,IF(D2556="00",L2556,VLOOKUP(H2556,district_latlong_lookup!$A$1:$F$439,6,FALSE)),0)</f>
        <v>0</v>
      </c>
      <c r="K2556">
        <f>VLOOKUP(E2556&amp;"*",state_latlong_lookup!$A$1:$D$56,3,FALSE)</f>
        <v>43.3504</v>
      </c>
      <c r="L2556">
        <f>VLOOKUP(E2556&amp;"*",state_latlong_lookup!$A$1:$D$56,4,FALSE)</f>
        <v>-84.560299999999998</v>
      </c>
      <c r="M2556">
        <v>200</v>
      </c>
      <c r="N2556" t="str">
        <f t="shared" si="78"/>
        <v>Republican</v>
      </c>
      <c r="O2556" t="s">
        <v>569</v>
      </c>
      <c r="P2556">
        <v>0.497</v>
      </c>
      <c r="Q2556">
        <v>1154000</v>
      </c>
      <c r="R2556" t="s">
        <v>1582</v>
      </c>
    </row>
    <row r="2557" spans="1:18">
      <c r="A2557">
        <v>106</v>
      </c>
      <c r="B2557">
        <f>VLOOKUP(A2557,year_congress_lookup!$A$1:$B$10,2)</f>
        <v>2000</v>
      </c>
      <c r="C2557">
        <v>29363</v>
      </c>
      <c r="D2557" s="1" t="s">
        <v>1791</v>
      </c>
      <c r="E2557" t="s">
        <v>64</v>
      </c>
      <c r="F2557" t="str">
        <f>VLOOKUP(E2557&amp;"*",state_latlong_lookup!$A$1:$D$56,2,FALSE)</f>
        <v>MI</v>
      </c>
      <c r="G2557" t="str">
        <f>VLOOKUP(E2557&amp;"*",state_latlong_lookup!$A$1:$D$56,1,FALSE)</f>
        <v>MICHIGAN</v>
      </c>
      <c r="H2557" t="str">
        <f t="shared" si="79"/>
        <v>106_MI_05</v>
      </c>
      <c r="I2557">
        <f>IF(B2557=2012,IF(D2557="00",K2557,VLOOKUP(H2557,district_latlong_lookup!$A$1:$F$439,5,FALSE)),0)</f>
        <v>0</v>
      </c>
      <c r="J2557">
        <f>IF(B2557=2012,IF(D2557="00",L2557,VLOOKUP(H2557,district_latlong_lookup!$A$1:$F$439,6,FALSE)),0)</f>
        <v>0</v>
      </c>
      <c r="K2557">
        <f>VLOOKUP(E2557&amp;"*",state_latlong_lookup!$A$1:$D$56,3,FALSE)</f>
        <v>43.3504</v>
      </c>
      <c r="L2557">
        <f>VLOOKUP(E2557&amp;"*",state_latlong_lookup!$A$1:$D$56,4,FALSE)</f>
        <v>-84.560299999999998</v>
      </c>
      <c r="M2557">
        <v>100</v>
      </c>
      <c r="N2557" t="str">
        <f t="shared" si="78"/>
        <v>Democrat</v>
      </c>
      <c r="O2557" t="s">
        <v>570</v>
      </c>
      <c r="P2557">
        <v>-0.16800000000000001</v>
      </c>
      <c r="Q2557">
        <v>1490000</v>
      </c>
    </row>
    <row r="2558" spans="1:18">
      <c r="A2558">
        <v>106</v>
      </c>
      <c r="B2558">
        <f>VLOOKUP(A2558,year_congress_lookup!$A$1:$B$10,2)</f>
        <v>2000</v>
      </c>
      <c r="C2558">
        <v>15446</v>
      </c>
      <c r="D2558" s="1" t="s">
        <v>1792</v>
      </c>
      <c r="E2558" t="s">
        <v>64</v>
      </c>
      <c r="F2558" t="str">
        <f>VLOOKUP(E2558&amp;"*",state_latlong_lookup!$A$1:$D$56,2,FALSE)</f>
        <v>MI</v>
      </c>
      <c r="G2558" t="str">
        <f>VLOOKUP(E2558&amp;"*",state_latlong_lookup!$A$1:$D$56,1,FALSE)</f>
        <v>MICHIGAN</v>
      </c>
      <c r="H2558" t="str">
        <f t="shared" si="79"/>
        <v>106_MI_06</v>
      </c>
      <c r="I2558">
        <f>IF(B2558=2012,IF(D2558="00",K2558,VLOOKUP(H2558,district_latlong_lookup!$A$1:$F$439,5,FALSE)),0)</f>
        <v>0</v>
      </c>
      <c r="J2558">
        <f>IF(B2558=2012,IF(D2558="00",L2558,VLOOKUP(H2558,district_latlong_lookup!$A$1:$F$439,6,FALSE)),0)</f>
        <v>0</v>
      </c>
      <c r="K2558">
        <f>VLOOKUP(E2558&amp;"*",state_latlong_lookup!$A$1:$D$56,3,FALSE)</f>
        <v>43.3504</v>
      </c>
      <c r="L2558">
        <f>VLOOKUP(E2558&amp;"*",state_latlong_lookup!$A$1:$D$56,4,FALSE)</f>
        <v>-84.560299999999998</v>
      </c>
      <c r="M2558">
        <v>200</v>
      </c>
      <c r="N2558" t="str">
        <f t="shared" si="78"/>
        <v>Republican</v>
      </c>
      <c r="O2558" t="s">
        <v>192</v>
      </c>
      <c r="P2558">
        <v>0.47599999999999998</v>
      </c>
      <c r="Q2558">
        <v>0</v>
      </c>
      <c r="R2558" t="s">
        <v>1583</v>
      </c>
    </row>
    <row r="2559" spans="1:18">
      <c r="A2559">
        <v>106</v>
      </c>
      <c r="B2559">
        <f>VLOOKUP(A2559,year_congress_lookup!$A$1:$B$10,2)</f>
        <v>2000</v>
      </c>
      <c r="C2559">
        <v>29364</v>
      </c>
      <c r="D2559" s="1" t="s">
        <v>1793</v>
      </c>
      <c r="E2559" t="s">
        <v>64</v>
      </c>
      <c r="F2559" t="str">
        <f>VLOOKUP(E2559&amp;"*",state_latlong_lookup!$A$1:$D$56,2,FALSE)</f>
        <v>MI</v>
      </c>
      <c r="G2559" t="str">
        <f>VLOOKUP(E2559&amp;"*",state_latlong_lookup!$A$1:$D$56,1,FALSE)</f>
        <v>MICHIGAN</v>
      </c>
      <c r="H2559" t="str">
        <f t="shared" si="79"/>
        <v>106_MI_07</v>
      </c>
      <c r="I2559">
        <f>IF(B2559=2012,IF(D2559="00",K2559,VLOOKUP(H2559,district_latlong_lookup!$A$1:$F$439,5,FALSE)),0)</f>
        <v>0</v>
      </c>
      <c r="J2559">
        <f>IF(B2559=2012,IF(D2559="00",L2559,VLOOKUP(H2559,district_latlong_lookup!$A$1:$F$439,6,FALSE)),0)</f>
        <v>0</v>
      </c>
      <c r="K2559">
        <f>VLOOKUP(E2559&amp;"*",state_latlong_lookup!$A$1:$D$56,3,FALSE)</f>
        <v>43.3504</v>
      </c>
      <c r="L2559">
        <f>VLOOKUP(E2559&amp;"*",state_latlong_lookup!$A$1:$D$56,4,FALSE)</f>
        <v>-84.560299999999998</v>
      </c>
      <c r="M2559">
        <v>200</v>
      </c>
      <c r="N2559" t="str">
        <f t="shared" si="78"/>
        <v>Republican</v>
      </c>
      <c r="O2559" t="s">
        <v>571</v>
      </c>
      <c r="P2559">
        <v>0.67900000000000005</v>
      </c>
      <c r="Q2559">
        <v>0</v>
      </c>
      <c r="R2559" t="s">
        <v>1584</v>
      </c>
    </row>
    <row r="2560" spans="1:18">
      <c r="A2560">
        <v>106</v>
      </c>
      <c r="B2560">
        <f>VLOOKUP(A2560,year_congress_lookup!$A$1:$B$10,2)</f>
        <v>2000</v>
      </c>
      <c r="C2560">
        <v>29732</v>
      </c>
      <c r="D2560" s="1" t="s">
        <v>1795</v>
      </c>
      <c r="E2560" t="s">
        <v>64</v>
      </c>
      <c r="F2560" t="str">
        <f>VLOOKUP(E2560&amp;"*",state_latlong_lookup!$A$1:$D$56,2,FALSE)</f>
        <v>MI</v>
      </c>
      <c r="G2560" t="str">
        <f>VLOOKUP(E2560&amp;"*",state_latlong_lookup!$A$1:$D$56,1,FALSE)</f>
        <v>MICHIGAN</v>
      </c>
      <c r="H2560" t="str">
        <f t="shared" si="79"/>
        <v>106_MI_08</v>
      </c>
      <c r="I2560">
        <f>IF(B2560=2012,IF(D2560="00",K2560,VLOOKUP(H2560,district_latlong_lookup!$A$1:$F$439,5,FALSE)),0)</f>
        <v>0</v>
      </c>
      <c r="J2560">
        <f>IF(B2560=2012,IF(D2560="00",L2560,VLOOKUP(H2560,district_latlong_lookup!$A$1:$F$439,6,FALSE)),0)</f>
        <v>0</v>
      </c>
      <c r="K2560">
        <f>VLOOKUP(E2560&amp;"*",state_latlong_lookup!$A$1:$D$56,3,FALSE)</f>
        <v>43.3504</v>
      </c>
      <c r="L2560">
        <f>VLOOKUP(E2560&amp;"*",state_latlong_lookup!$A$1:$D$56,4,FALSE)</f>
        <v>-84.560299999999998</v>
      </c>
      <c r="M2560">
        <v>100</v>
      </c>
      <c r="N2560" t="str">
        <f t="shared" si="78"/>
        <v>Democrat</v>
      </c>
      <c r="O2560" t="s">
        <v>336</v>
      </c>
      <c r="P2560">
        <v>-0.28799999999999998</v>
      </c>
      <c r="Q2560">
        <v>239000</v>
      </c>
      <c r="R2560" t="s">
        <v>1585</v>
      </c>
    </row>
    <row r="2561" spans="1:18">
      <c r="A2561">
        <v>106</v>
      </c>
      <c r="B2561">
        <f>VLOOKUP(A2561,year_congress_lookup!$A$1:$B$10,2)</f>
        <v>2000</v>
      </c>
      <c r="C2561">
        <v>14430</v>
      </c>
      <c r="D2561" s="1" t="s">
        <v>1796</v>
      </c>
      <c r="E2561" t="s">
        <v>64</v>
      </c>
      <c r="F2561" t="str">
        <f>VLOOKUP(E2561&amp;"*",state_latlong_lookup!$A$1:$D$56,2,FALSE)</f>
        <v>MI</v>
      </c>
      <c r="G2561" t="str">
        <f>VLOOKUP(E2561&amp;"*",state_latlong_lookup!$A$1:$D$56,1,FALSE)</f>
        <v>MICHIGAN</v>
      </c>
      <c r="H2561" t="str">
        <f t="shared" si="79"/>
        <v>106_MI_09</v>
      </c>
      <c r="I2561">
        <f>IF(B2561=2012,IF(D2561="00",K2561,VLOOKUP(H2561,district_latlong_lookup!$A$1:$F$439,5,FALSE)),0)</f>
        <v>0</v>
      </c>
      <c r="J2561">
        <f>IF(B2561=2012,IF(D2561="00",L2561,VLOOKUP(H2561,district_latlong_lookup!$A$1:$F$439,6,FALSE)),0)</f>
        <v>0</v>
      </c>
      <c r="K2561">
        <f>VLOOKUP(E2561&amp;"*",state_latlong_lookup!$A$1:$D$56,3,FALSE)</f>
        <v>43.3504</v>
      </c>
      <c r="L2561">
        <f>VLOOKUP(E2561&amp;"*",state_latlong_lookup!$A$1:$D$56,4,FALSE)</f>
        <v>-84.560299999999998</v>
      </c>
      <c r="M2561">
        <v>100</v>
      </c>
      <c r="N2561" t="str">
        <f t="shared" si="78"/>
        <v>Democrat</v>
      </c>
      <c r="O2561" t="s">
        <v>573</v>
      </c>
      <c r="P2561">
        <v>-0.37</v>
      </c>
      <c r="Q2561">
        <v>1517000</v>
      </c>
      <c r="R2561" t="s">
        <v>1586</v>
      </c>
    </row>
    <row r="2562" spans="1:18">
      <c r="A2562">
        <v>106</v>
      </c>
      <c r="B2562">
        <f>VLOOKUP(A2562,year_congress_lookup!$A$1:$B$10,2)</f>
        <v>2000</v>
      </c>
      <c r="C2562">
        <v>14407</v>
      </c>
      <c r="D2562" s="1" t="s">
        <v>1797</v>
      </c>
      <c r="E2562" t="s">
        <v>64</v>
      </c>
      <c r="F2562" t="str">
        <f>VLOOKUP(E2562&amp;"*",state_latlong_lookup!$A$1:$D$56,2,FALSE)</f>
        <v>MI</v>
      </c>
      <c r="G2562" t="str">
        <f>VLOOKUP(E2562&amp;"*",state_latlong_lookup!$A$1:$D$56,1,FALSE)</f>
        <v>MICHIGAN</v>
      </c>
      <c r="H2562" t="str">
        <f t="shared" si="79"/>
        <v>106_MI_10</v>
      </c>
      <c r="I2562">
        <f>IF(B2562=2012,IF(D2562="00",K2562,VLOOKUP(H2562,district_latlong_lookup!$A$1:$F$439,5,FALSE)),0)</f>
        <v>0</v>
      </c>
      <c r="J2562">
        <f>IF(B2562=2012,IF(D2562="00",L2562,VLOOKUP(H2562,district_latlong_lookup!$A$1:$F$439,6,FALSE)),0)</f>
        <v>0</v>
      </c>
      <c r="K2562">
        <f>VLOOKUP(E2562&amp;"*",state_latlong_lookup!$A$1:$D$56,3,FALSE)</f>
        <v>43.3504</v>
      </c>
      <c r="L2562">
        <f>VLOOKUP(E2562&amp;"*",state_latlong_lookup!$A$1:$D$56,4,FALSE)</f>
        <v>-84.560299999999998</v>
      </c>
      <c r="M2562">
        <v>100</v>
      </c>
      <c r="N2562" t="str">
        <f t="shared" ref="N2562:N2625" si="80">IF(M2562=100,"Democrat",IF(M2562=200,"Republican",IF(M2562=328,"Independent")))</f>
        <v>Democrat</v>
      </c>
      <c r="O2562" t="s">
        <v>574</v>
      </c>
      <c r="P2562">
        <v>-0.52700000000000002</v>
      </c>
      <c r="Q2562">
        <v>1087000</v>
      </c>
      <c r="R2562" t="s">
        <v>1587</v>
      </c>
    </row>
    <row r="2563" spans="1:18">
      <c r="A2563">
        <v>106</v>
      </c>
      <c r="B2563">
        <f>VLOOKUP(A2563,year_congress_lookup!$A$1:$B$10,2)</f>
        <v>2000</v>
      </c>
      <c r="C2563">
        <v>29365</v>
      </c>
      <c r="D2563" s="1" t="s">
        <v>1798</v>
      </c>
      <c r="E2563" t="s">
        <v>64</v>
      </c>
      <c r="F2563" t="str">
        <f>VLOOKUP(E2563&amp;"*",state_latlong_lookup!$A$1:$D$56,2,FALSE)</f>
        <v>MI</v>
      </c>
      <c r="G2563" t="str">
        <f>VLOOKUP(E2563&amp;"*",state_latlong_lookup!$A$1:$D$56,1,FALSE)</f>
        <v>MICHIGAN</v>
      </c>
      <c r="H2563" t="str">
        <f t="shared" ref="H2563:H2626" si="81">CONCATENATE(A2563,"_",F2563,"_",D2563)</f>
        <v>106_MI_11</v>
      </c>
      <c r="I2563">
        <f>IF(B2563=2012,IF(D2563="00",K2563,VLOOKUP(H2563,district_latlong_lookup!$A$1:$F$439,5,FALSE)),0)</f>
        <v>0</v>
      </c>
      <c r="J2563">
        <f>IF(B2563=2012,IF(D2563="00",L2563,VLOOKUP(H2563,district_latlong_lookup!$A$1:$F$439,6,FALSE)),0)</f>
        <v>0</v>
      </c>
      <c r="K2563">
        <f>VLOOKUP(E2563&amp;"*",state_latlong_lookup!$A$1:$D$56,3,FALSE)</f>
        <v>43.3504</v>
      </c>
      <c r="L2563">
        <f>VLOOKUP(E2563&amp;"*",state_latlong_lookup!$A$1:$D$56,4,FALSE)</f>
        <v>-84.560299999999998</v>
      </c>
      <c r="M2563">
        <v>200</v>
      </c>
      <c r="N2563" t="str">
        <f t="shared" si="80"/>
        <v>Republican</v>
      </c>
      <c r="O2563" t="s">
        <v>575</v>
      </c>
      <c r="P2563">
        <v>0.51400000000000001</v>
      </c>
      <c r="Q2563">
        <v>2054000</v>
      </c>
      <c r="R2563" t="s">
        <v>1588</v>
      </c>
    </row>
    <row r="2564" spans="1:18">
      <c r="A2564">
        <v>106</v>
      </c>
      <c r="B2564">
        <f>VLOOKUP(A2564,year_congress_lookup!$A$1:$B$10,2)</f>
        <v>2000</v>
      </c>
      <c r="C2564">
        <v>15033</v>
      </c>
      <c r="D2564" s="1" t="s">
        <v>1799</v>
      </c>
      <c r="E2564" t="s">
        <v>64</v>
      </c>
      <c r="F2564" t="str">
        <f>VLOOKUP(E2564&amp;"*",state_latlong_lookup!$A$1:$D$56,2,FALSE)</f>
        <v>MI</v>
      </c>
      <c r="G2564" t="str">
        <f>VLOOKUP(E2564&amp;"*",state_latlong_lookup!$A$1:$D$56,1,FALSE)</f>
        <v>MICHIGAN</v>
      </c>
      <c r="H2564" t="str">
        <f t="shared" si="81"/>
        <v>106_MI_12</v>
      </c>
      <c r="I2564">
        <f>IF(B2564=2012,IF(D2564="00",K2564,VLOOKUP(H2564,district_latlong_lookup!$A$1:$F$439,5,FALSE)),0)</f>
        <v>0</v>
      </c>
      <c r="J2564">
        <f>IF(B2564=2012,IF(D2564="00",L2564,VLOOKUP(H2564,district_latlong_lookup!$A$1:$F$439,6,FALSE)),0)</f>
        <v>0</v>
      </c>
      <c r="K2564">
        <f>VLOOKUP(E2564&amp;"*",state_latlong_lookup!$A$1:$D$56,3,FALSE)</f>
        <v>43.3504</v>
      </c>
      <c r="L2564">
        <f>VLOOKUP(E2564&amp;"*",state_latlong_lookup!$A$1:$D$56,4,FALSE)</f>
        <v>-84.560299999999998</v>
      </c>
      <c r="M2564">
        <v>100</v>
      </c>
      <c r="N2564" t="str">
        <f t="shared" si="80"/>
        <v>Democrat</v>
      </c>
      <c r="O2564" t="s">
        <v>576</v>
      </c>
      <c r="P2564">
        <v>-0.35399999999999998</v>
      </c>
      <c r="Q2564">
        <v>788000</v>
      </c>
      <c r="R2564" t="s">
        <v>1589</v>
      </c>
    </row>
    <row r="2565" spans="1:18">
      <c r="A2565">
        <v>106</v>
      </c>
      <c r="B2565">
        <f>VLOOKUP(A2565,year_congress_lookup!$A$1:$B$10,2)</f>
        <v>2000</v>
      </c>
      <c r="C2565">
        <v>29531</v>
      </c>
      <c r="D2565" s="1" t="s">
        <v>1800</v>
      </c>
      <c r="E2565" t="s">
        <v>64</v>
      </c>
      <c r="F2565" t="str">
        <f>VLOOKUP(E2565&amp;"*",state_latlong_lookup!$A$1:$D$56,2,FALSE)</f>
        <v>MI</v>
      </c>
      <c r="G2565" t="str">
        <f>VLOOKUP(E2565&amp;"*",state_latlong_lookup!$A$1:$D$56,1,FALSE)</f>
        <v>MICHIGAN</v>
      </c>
      <c r="H2565" t="str">
        <f t="shared" si="81"/>
        <v>106_MI_13</v>
      </c>
      <c r="I2565">
        <f>IF(B2565=2012,IF(D2565="00",K2565,VLOOKUP(H2565,district_latlong_lookup!$A$1:$F$439,5,FALSE)),0)</f>
        <v>0</v>
      </c>
      <c r="J2565">
        <f>IF(B2565=2012,IF(D2565="00",L2565,VLOOKUP(H2565,district_latlong_lookup!$A$1:$F$439,6,FALSE)),0)</f>
        <v>0</v>
      </c>
      <c r="K2565">
        <f>VLOOKUP(E2565&amp;"*",state_latlong_lookup!$A$1:$D$56,3,FALSE)</f>
        <v>43.3504</v>
      </c>
      <c r="L2565">
        <f>VLOOKUP(E2565&amp;"*",state_latlong_lookup!$A$1:$D$56,4,FALSE)</f>
        <v>-84.560299999999998</v>
      </c>
      <c r="M2565">
        <v>100</v>
      </c>
      <c r="N2565" t="str">
        <f t="shared" si="80"/>
        <v>Democrat</v>
      </c>
      <c r="O2565" t="s">
        <v>792</v>
      </c>
      <c r="P2565">
        <v>-0.38</v>
      </c>
      <c r="Q2565">
        <v>0</v>
      </c>
      <c r="R2565" t="s">
        <v>1590</v>
      </c>
    </row>
    <row r="2566" spans="1:18">
      <c r="A2566">
        <v>106</v>
      </c>
      <c r="B2566">
        <f>VLOOKUP(A2566,year_congress_lookup!$A$1:$B$10,2)</f>
        <v>2000</v>
      </c>
      <c r="C2566">
        <v>10713</v>
      </c>
      <c r="D2566" s="1" t="s">
        <v>1801</v>
      </c>
      <c r="E2566" t="s">
        <v>64</v>
      </c>
      <c r="F2566" t="str">
        <f>VLOOKUP(E2566&amp;"*",state_latlong_lookup!$A$1:$D$56,2,FALSE)</f>
        <v>MI</v>
      </c>
      <c r="G2566" t="str">
        <f>VLOOKUP(E2566&amp;"*",state_latlong_lookup!$A$1:$D$56,1,FALSE)</f>
        <v>MICHIGAN</v>
      </c>
      <c r="H2566" t="str">
        <f t="shared" si="81"/>
        <v>106_MI_14</v>
      </c>
      <c r="I2566">
        <f>IF(B2566=2012,IF(D2566="00",K2566,VLOOKUP(H2566,district_latlong_lookup!$A$1:$F$439,5,FALSE)),0)</f>
        <v>0</v>
      </c>
      <c r="J2566">
        <f>IF(B2566=2012,IF(D2566="00",L2566,VLOOKUP(H2566,district_latlong_lookup!$A$1:$F$439,6,FALSE)),0)</f>
        <v>0</v>
      </c>
      <c r="K2566">
        <f>VLOOKUP(E2566&amp;"*",state_latlong_lookup!$A$1:$D$56,3,FALSE)</f>
        <v>43.3504</v>
      </c>
      <c r="L2566">
        <f>VLOOKUP(E2566&amp;"*",state_latlong_lookup!$A$1:$D$56,4,FALSE)</f>
        <v>-84.560299999999998</v>
      </c>
      <c r="M2566">
        <v>100</v>
      </c>
      <c r="N2566" t="str">
        <f t="shared" si="80"/>
        <v>Democrat</v>
      </c>
      <c r="O2566" t="s">
        <v>578</v>
      </c>
      <c r="P2566">
        <v>-0.63700000000000001</v>
      </c>
      <c r="Q2566">
        <v>699000</v>
      </c>
      <c r="R2566" t="s">
        <v>1591</v>
      </c>
    </row>
    <row r="2567" spans="1:18">
      <c r="A2567">
        <v>106</v>
      </c>
      <c r="B2567">
        <f>VLOOKUP(A2567,year_congress_lookup!$A$1:$B$10,2)</f>
        <v>2000</v>
      </c>
      <c r="C2567">
        <v>29733</v>
      </c>
      <c r="D2567" s="1" t="s">
        <v>1802</v>
      </c>
      <c r="E2567" t="s">
        <v>64</v>
      </c>
      <c r="F2567" t="str">
        <f>VLOOKUP(E2567&amp;"*",state_latlong_lookup!$A$1:$D$56,2,FALSE)</f>
        <v>MI</v>
      </c>
      <c r="G2567" t="str">
        <f>VLOOKUP(E2567&amp;"*",state_latlong_lookup!$A$1:$D$56,1,FALSE)</f>
        <v>MICHIGAN</v>
      </c>
      <c r="H2567" t="str">
        <f t="shared" si="81"/>
        <v>106_MI_15</v>
      </c>
      <c r="I2567">
        <f>IF(B2567=2012,IF(D2567="00",K2567,VLOOKUP(H2567,district_latlong_lookup!$A$1:$F$439,5,FALSE)),0)</f>
        <v>0</v>
      </c>
      <c r="J2567">
        <f>IF(B2567=2012,IF(D2567="00",L2567,VLOOKUP(H2567,district_latlong_lookup!$A$1:$F$439,6,FALSE)),0)</f>
        <v>0</v>
      </c>
      <c r="K2567">
        <f>VLOOKUP(E2567&amp;"*",state_latlong_lookup!$A$1:$D$56,3,FALSE)</f>
        <v>43.3504</v>
      </c>
      <c r="L2567">
        <f>VLOOKUP(E2567&amp;"*",state_latlong_lookup!$A$1:$D$56,4,FALSE)</f>
        <v>-84.560299999999998</v>
      </c>
      <c r="M2567">
        <v>100</v>
      </c>
      <c r="N2567" t="str">
        <f t="shared" si="80"/>
        <v>Democrat</v>
      </c>
      <c r="O2567" t="s">
        <v>855</v>
      </c>
      <c r="P2567">
        <v>-0.49099999999999999</v>
      </c>
      <c r="Q2567">
        <v>651000</v>
      </c>
    </row>
    <row r="2568" spans="1:18">
      <c r="A2568">
        <v>106</v>
      </c>
      <c r="B2568">
        <f>VLOOKUP(A2568,year_congress_lookup!$A$1:$B$10,2)</f>
        <v>2000</v>
      </c>
      <c r="C2568">
        <v>2605</v>
      </c>
      <c r="D2568" s="1" t="s">
        <v>1803</v>
      </c>
      <c r="E2568" t="s">
        <v>64</v>
      </c>
      <c r="F2568" t="str">
        <f>VLOOKUP(E2568&amp;"*",state_latlong_lookup!$A$1:$D$56,2,FALSE)</f>
        <v>MI</v>
      </c>
      <c r="G2568" t="str">
        <f>VLOOKUP(E2568&amp;"*",state_latlong_lookup!$A$1:$D$56,1,FALSE)</f>
        <v>MICHIGAN</v>
      </c>
      <c r="H2568" t="str">
        <f t="shared" si="81"/>
        <v>106_MI_16</v>
      </c>
      <c r="I2568">
        <f>IF(B2568=2012,IF(D2568="00",K2568,VLOOKUP(H2568,district_latlong_lookup!$A$1:$F$439,5,FALSE)),0)</f>
        <v>0</v>
      </c>
      <c r="J2568">
        <f>IF(B2568=2012,IF(D2568="00",L2568,VLOOKUP(H2568,district_latlong_lookup!$A$1:$F$439,6,FALSE)),0)</f>
        <v>0</v>
      </c>
      <c r="K2568">
        <f>VLOOKUP(E2568&amp;"*",state_latlong_lookup!$A$1:$D$56,3,FALSE)</f>
        <v>43.3504</v>
      </c>
      <c r="L2568">
        <f>VLOOKUP(E2568&amp;"*",state_latlong_lookup!$A$1:$D$56,4,FALSE)</f>
        <v>-84.560299999999998</v>
      </c>
      <c r="M2568">
        <v>100</v>
      </c>
      <c r="N2568" t="str">
        <f t="shared" si="80"/>
        <v>Democrat</v>
      </c>
      <c r="O2568" t="s">
        <v>580</v>
      </c>
      <c r="P2568">
        <v>-0.42099999999999999</v>
      </c>
      <c r="Q2568">
        <v>2647000</v>
      </c>
      <c r="R2568" t="s">
        <v>1592</v>
      </c>
    </row>
    <row r="2569" spans="1:18">
      <c r="A2569">
        <v>106</v>
      </c>
      <c r="B2569">
        <f>VLOOKUP(A2569,year_congress_lookup!$A$1:$B$10,2)</f>
        <v>2000</v>
      </c>
      <c r="C2569">
        <v>29532</v>
      </c>
      <c r="D2569" s="1" t="s">
        <v>1787</v>
      </c>
      <c r="E2569" t="s">
        <v>98</v>
      </c>
      <c r="F2569" t="str">
        <f>VLOOKUP(E2569&amp;"*",state_latlong_lookup!$A$1:$D$56,2,FALSE)</f>
        <v>MN</v>
      </c>
      <c r="G2569" t="str">
        <f>VLOOKUP(E2569&amp;"*",state_latlong_lookup!$A$1:$D$56,1,FALSE)</f>
        <v>MINNESOTA</v>
      </c>
      <c r="H2569" t="str">
        <f t="shared" si="81"/>
        <v>106_MN_01</v>
      </c>
      <c r="I2569">
        <f>IF(B2569=2012,IF(D2569="00",K2569,VLOOKUP(H2569,district_latlong_lookup!$A$1:$F$439,5,FALSE)),0)</f>
        <v>0</v>
      </c>
      <c r="J2569">
        <f>IF(B2569=2012,IF(D2569="00",L2569,VLOOKUP(H2569,district_latlong_lookup!$A$1:$F$439,6,FALSE)),0)</f>
        <v>0</v>
      </c>
      <c r="K2569">
        <f>VLOOKUP(E2569&amp;"*",state_latlong_lookup!$A$1:$D$56,3,FALSE)</f>
        <v>45.732599999999998</v>
      </c>
      <c r="L2569">
        <f>VLOOKUP(E2569&amp;"*",state_latlong_lookup!$A$1:$D$56,4,FALSE)</f>
        <v>-93.919600000000003</v>
      </c>
      <c r="M2569">
        <v>200</v>
      </c>
      <c r="N2569" t="str">
        <f t="shared" si="80"/>
        <v>Republican</v>
      </c>
      <c r="O2569" t="s">
        <v>793</v>
      </c>
      <c r="P2569">
        <v>0.71699999999999997</v>
      </c>
      <c r="Q2569">
        <v>0</v>
      </c>
    </row>
    <row r="2570" spans="1:18">
      <c r="A2570">
        <v>106</v>
      </c>
      <c r="B2570">
        <f>VLOOKUP(A2570,year_congress_lookup!$A$1:$B$10,2)</f>
        <v>2000</v>
      </c>
      <c r="C2570">
        <v>29366</v>
      </c>
      <c r="D2570" s="1" t="s">
        <v>1788</v>
      </c>
      <c r="E2570" t="s">
        <v>98</v>
      </c>
      <c r="F2570" t="str">
        <f>VLOOKUP(E2570&amp;"*",state_latlong_lookup!$A$1:$D$56,2,FALSE)</f>
        <v>MN</v>
      </c>
      <c r="G2570" t="str">
        <f>VLOOKUP(E2570&amp;"*",state_latlong_lookup!$A$1:$D$56,1,FALSE)</f>
        <v>MINNESOTA</v>
      </c>
      <c r="H2570" t="str">
        <f t="shared" si="81"/>
        <v>106_MN_02</v>
      </c>
      <c r="I2570">
        <f>IF(B2570=2012,IF(D2570="00",K2570,VLOOKUP(H2570,district_latlong_lookup!$A$1:$F$439,5,FALSE)),0)</f>
        <v>0</v>
      </c>
      <c r="J2570">
        <f>IF(B2570=2012,IF(D2570="00",L2570,VLOOKUP(H2570,district_latlong_lookup!$A$1:$F$439,6,FALSE)),0)</f>
        <v>0</v>
      </c>
      <c r="K2570">
        <f>VLOOKUP(E2570&amp;"*",state_latlong_lookup!$A$1:$D$56,3,FALSE)</f>
        <v>45.732599999999998</v>
      </c>
      <c r="L2570">
        <f>VLOOKUP(E2570&amp;"*",state_latlong_lookup!$A$1:$D$56,4,FALSE)</f>
        <v>-93.919600000000003</v>
      </c>
      <c r="M2570">
        <v>100</v>
      </c>
      <c r="N2570" t="str">
        <f t="shared" si="80"/>
        <v>Democrat</v>
      </c>
      <c r="O2570" t="s">
        <v>582</v>
      </c>
      <c r="P2570">
        <v>-0.2</v>
      </c>
      <c r="Q2570">
        <v>871000</v>
      </c>
      <c r="R2570" t="s">
        <v>1593</v>
      </c>
    </row>
    <row r="2571" spans="1:18">
      <c r="A2571">
        <v>106</v>
      </c>
      <c r="B2571">
        <f>VLOOKUP(A2571,year_congress_lookup!$A$1:$B$10,2)</f>
        <v>2000</v>
      </c>
      <c r="C2571">
        <v>29126</v>
      </c>
      <c r="D2571" s="1" t="s">
        <v>1789</v>
      </c>
      <c r="E2571" t="s">
        <v>98</v>
      </c>
      <c r="F2571" t="str">
        <f>VLOOKUP(E2571&amp;"*",state_latlong_lookup!$A$1:$D$56,2,FALSE)</f>
        <v>MN</v>
      </c>
      <c r="G2571" t="str">
        <f>VLOOKUP(E2571&amp;"*",state_latlong_lookup!$A$1:$D$56,1,FALSE)</f>
        <v>MINNESOTA</v>
      </c>
      <c r="H2571" t="str">
        <f t="shared" si="81"/>
        <v>106_MN_03</v>
      </c>
      <c r="I2571">
        <f>IF(B2571=2012,IF(D2571="00",K2571,VLOOKUP(H2571,district_latlong_lookup!$A$1:$F$439,5,FALSE)),0)</f>
        <v>0</v>
      </c>
      <c r="J2571">
        <f>IF(B2571=2012,IF(D2571="00",L2571,VLOOKUP(H2571,district_latlong_lookup!$A$1:$F$439,6,FALSE)),0)</f>
        <v>0</v>
      </c>
      <c r="K2571">
        <f>VLOOKUP(E2571&amp;"*",state_latlong_lookup!$A$1:$D$56,3,FALSE)</f>
        <v>45.732599999999998</v>
      </c>
      <c r="L2571">
        <f>VLOOKUP(E2571&amp;"*",state_latlong_lookup!$A$1:$D$56,4,FALSE)</f>
        <v>-93.919600000000003</v>
      </c>
      <c r="M2571">
        <v>200</v>
      </c>
      <c r="N2571" t="str">
        <f t="shared" si="80"/>
        <v>Republican</v>
      </c>
      <c r="O2571" t="s">
        <v>583</v>
      </c>
      <c r="P2571">
        <v>0.47799999999999998</v>
      </c>
      <c r="Q2571">
        <v>5662000</v>
      </c>
    </row>
    <row r="2572" spans="1:18">
      <c r="A2572">
        <v>106</v>
      </c>
      <c r="B2572">
        <f>VLOOKUP(A2572,year_congress_lookup!$A$1:$B$10,2)</f>
        <v>2000</v>
      </c>
      <c r="C2572">
        <v>14458</v>
      </c>
      <c r="D2572" s="1" t="s">
        <v>1790</v>
      </c>
      <c r="E2572" t="s">
        <v>98</v>
      </c>
      <c r="F2572" t="str">
        <f>VLOOKUP(E2572&amp;"*",state_latlong_lookup!$A$1:$D$56,2,FALSE)</f>
        <v>MN</v>
      </c>
      <c r="G2572" t="str">
        <f>VLOOKUP(E2572&amp;"*",state_latlong_lookup!$A$1:$D$56,1,FALSE)</f>
        <v>MINNESOTA</v>
      </c>
      <c r="H2572" t="str">
        <f t="shared" si="81"/>
        <v>106_MN_04</v>
      </c>
      <c r="I2572">
        <f>IF(B2572=2012,IF(D2572="00",K2572,VLOOKUP(H2572,district_latlong_lookup!$A$1:$F$439,5,FALSE)),0)</f>
        <v>0</v>
      </c>
      <c r="J2572">
        <f>IF(B2572=2012,IF(D2572="00",L2572,VLOOKUP(H2572,district_latlong_lookup!$A$1:$F$439,6,FALSE)),0)</f>
        <v>0</v>
      </c>
      <c r="K2572">
        <f>VLOOKUP(E2572&amp;"*",state_latlong_lookup!$A$1:$D$56,3,FALSE)</f>
        <v>45.732599999999998</v>
      </c>
      <c r="L2572">
        <f>VLOOKUP(E2572&amp;"*",state_latlong_lookup!$A$1:$D$56,4,FALSE)</f>
        <v>-93.919600000000003</v>
      </c>
      <c r="M2572">
        <v>100</v>
      </c>
      <c r="N2572" t="str">
        <f t="shared" si="80"/>
        <v>Democrat</v>
      </c>
      <c r="O2572" t="s">
        <v>584</v>
      </c>
      <c r="P2572">
        <v>-0.51200000000000001</v>
      </c>
      <c r="Q2572">
        <v>4570000</v>
      </c>
      <c r="R2572" t="s">
        <v>1594</v>
      </c>
    </row>
    <row r="2573" spans="1:18">
      <c r="A2573">
        <v>106</v>
      </c>
      <c r="B2573">
        <f>VLOOKUP(A2573,year_congress_lookup!$A$1:$B$10,2)</f>
        <v>2000</v>
      </c>
      <c r="C2573">
        <v>14656</v>
      </c>
      <c r="D2573" s="1" t="s">
        <v>1791</v>
      </c>
      <c r="E2573" t="s">
        <v>98</v>
      </c>
      <c r="F2573" t="str">
        <f>VLOOKUP(E2573&amp;"*",state_latlong_lookup!$A$1:$D$56,2,FALSE)</f>
        <v>MN</v>
      </c>
      <c r="G2573" t="str">
        <f>VLOOKUP(E2573&amp;"*",state_latlong_lookup!$A$1:$D$56,1,FALSE)</f>
        <v>MINNESOTA</v>
      </c>
      <c r="H2573" t="str">
        <f t="shared" si="81"/>
        <v>106_MN_05</v>
      </c>
      <c r="I2573">
        <f>IF(B2573=2012,IF(D2573="00",K2573,VLOOKUP(H2573,district_latlong_lookup!$A$1:$F$439,5,FALSE)),0)</f>
        <v>0</v>
      </c>
      <c r="J2573">
        <f>IF(B2573=2012,IF(D2573="00",L2573,VLOOKUP(H2573,district_latlong_lookup!$A$1:$F$439,6,FALSE)),0)</f>
        <v>0</v>
      </c>
      <c r="K2573">
        <f>VLOOKUP(E2573&amp;"*",state_latlong_lookup!$A$1:$D$56,3,FALSE)</f>
        <v>45.732599999999998</v>
      </c>
      <c r="L2573">
        <f>VLOOKUP(E2573&amp;"*",state_latlong_lookup!$A$1:$D$56,4,FALSE)</f>
        <v>-93.919600000000003</v>
      </c>
      <c r="M2573">
        <v>100</v>
      </c>
      <c r="N2573" t="str">
        <f t="shared" si="80"/>
        <v>Democrat</v>
      </c>
      <c r="O2573" t="s">
        <v>585</v>
      </c>
      <c r="P2573">
        <v>-0.53500000000000003</v>
      </c>
      <c r="Q2573">
        <v>1745000</v>
      </c>
      <c r="R2573" t="s">
        <v>1595</v>
      </c>
    </row>
    <row r="2574" spans="1:18">
      <c r="A2574">
        <v>106</v>
      </c>
      <c r="B2574">
        <f>VLOOKUP(A2574,year_congress_lookup!$A$1:$B$10,2)</f>
        <v>2000</v>
      </c>
      <c r="C2574">
        <v>29533</v>
      </c>
      <c r="D2574" s="1" t="s">
        <v>1792</v>
      </c>
      <c r="E2574" t="s">
        <v>98</v>
      </c>
      <c r="F2574" t="str">
        <f>VLOOKUP(E2574&amp;"*",state_latlong_lookup!$A$1:$D$56,2,FALSE)</f>
        <v>MN</v>
      </c>
      <c r="G2574" t="str">
        <f>VLOOKUP(E2574&amp;"*",state_latlong_lookup!$A$1:$D$56,1,FALSE)</f>
        <v>MINNESOTA</v>
      </c>
      <c r="H2574" t="str">
        <f t="shared" si="81"/>
        <v>106_MN_06</v>
      </c>
      <c r="I2574">
        <f>IF(B2574=2012,IF(D2574="00",K2574,VLOOKUP(H2574,district_latlong_lookup!$A$1:$F$439,5,FALSE)),0)</f>
        <v>0</v>
      </c>
      <c r="J2574">
        <f>IF(B2574=2012,IF(D2574="00",L2574,VLOOKUP(H2574,district_latlong_lookup!$A$1:$F$439,6,FALSE)),0)</f>
        <v>0</v>
      </c>
      <c r="K2574">
        <f>VLOOKUP(E2574&amp;"*",state_latlong_lookup!$A$1:$D$56,3,FALSE)</f>
        <v>45.732599999999998</v>
      </c>
      <c r="L2574">
        <f>VLOOKUP(E2574&amp;"*",state_latlong_lookup!$A$1:$D$56,4,FALSE)</f>
        <v>-93.919600000000003</v>
      </c>
      <c r="M2574">
        <v>100</v>
      </c>
      <c r="N2574" t="str">
        <f t="shared" si="80"/>
        <v>Democrat</v>
      </c>
      <c r="O2574" t="s">
        <v>794</v>
      </c>
      <c r="P2574">
        <v>-0.29499999999999998</v>
      </c>
      <c r="Q2574">
        <v>1445000</v>
      </c>
    </row>
    <row r="2575" spans="1:18">
      <c r="A2575">
        <v>106</v>
      </c>
      <c r="B2575">
        <f>VLOOKUP(A2575,year_congress_lookup!$A$1:$B$10,2)</f>
        <v>2000</v>
      </c>
      <c r="C2575">
        <v>29127</v>
      </c>
      <c r="D2575" s="1" t="s">
        <v>1793</v>
      </c>
      <c r="E2575" t="s">
        <v>98</v>
      </c>
      <c r="F2575" t="str">
        <f>VLOOKUP(E2575&amp;"*",state_latlong_lookup!$A$1:$D$56,2,FALSE)</f>
        <v>MN</v>
      </c>
      <c r="G2575" t="str">
        <f>VLOOKUP(E2575&amp;"*",state_latlong_lookup!$A$1:$D$56,1,FALSE)</f>
        <v>MINNESOTA</v>
      </c>
      <c r="H2575" t="str">
        <f t="shared" si="81"/>
        <v>106_MN_07</v>
      </c>
      <c r="I2575">
        <f>IF(B2575=2012,IF(D2575="00",K2575,VLOOKUP(H2575,district_latlong_lookup!$A$1:$F$439,5,FALSE)),0)</f>
        <v>0</v>
      </c>
      <c r="J2575">
        <f>IF(B2575=2012,IF(D2575="00",L2575,VLOOKUP(H2575,district_latlong_lookup!$A$1:$F$439,6,FALSE)),0)</f>
        <v>0</v>
      </c>
      <c r="K2575">
        <f>VLOOKUP(E2575&amp;"*",state_latlong_lookup!$A$1:$D$56,3,FALSE)</f>
        <v>45.732599999999998</v>
      </c>
      <c r="L2575">
        <f>VLOOKUP(E2575&amp;"*",state_latlong_lookup!$A$1:$D$56,4,FALSE)</f>
        <v>-93.919600000000003</v>
      </c>
      <c r="M2575">
        <v>100</v>
      </c>
      <c r="N2575" t="str">
        <f t="shared" si="80"/>
        <v>Democrat</v>
      </c>
      <c r="O2575" t="s">
        <v>586</v>
      </c>
      <c r="P2575">
        <v>-0.14099999999999999</v>
      </c>
      <c r="Q2575">
        <v>0</v>
      </c>
      <c r="R2575" t="s">
        <v>1596</v>
      </c>
    </row>
    <row r="2576" spans="1:18">
      <c r="A2576">
        <v>106</v>
      </c>
      <c r="B2576">
        <f>VLOOKUP(A2576,year_congress_lookup!$A$1:$B$10,2)</f>
        <v>2000</v>
      </c>
      <c r="C2576">
        <v>14265</v>
      </c>
      <c r="D2576" s="1" t="s">
        <v>1795</v>
      </c>
      <c r="E2576" t="s">
        <v>98</v>
      </c>
      <c r="F2576" t="str">
        <f>VLOOKUP(E2576&amp;"*",state_latlong_lookup!$A$1:$D$56,2,FALSE)</f>
        <v>MN</v>
      </c>
      <c r="G2576" t="str">
        <f>VLOOKUP(E2576&amp;"*",state_latlong_lookup!$A$1:$D$56,1,FALSE)</f>
        <v>MINNESOTA</v>
      </c>
      <c r="H2576" t="str">
        <f t="shared" si="81"/>
        <v>106_MN_08</v>
      </c>
      <c r="I2576">
        <f>IF(B2576=2012,IF(D2576="00",K2576,VLOOKUP(H2576,district_latlong_lookup!$A$1:$F$439,5,FALSE)),0)</f>
        <v>0</v>
      </c>
      <c r="J2576">
        <f>IF(B2576=2012,IF(D2576="00",L2576,VLOOKUP(H2576,district_latlong_lookup!$A$1:$F$439,6,FALSE)),0)</f>
        <v>0</v>
      </c>
      <c r="K2576">
        <f>VLOOKUP(E2576&amp;"*",state_latlong_lookup!$A$1:$D$56,3,FALSE)</f>
        <v>45.732599999999998</v>
      </c>
      <c r="L2576">
        <f>VLOOKUP(E2576&amp;"*",state_latlong_lookup!$A$1:$D$56,4,FALSE)</f>
        <v>-93.919600000000003</v>
      </c>
      <c r="M2576">
        <v>100</v>
      </c>
      <c r="N2576" t="str">
        <f t="shared" si="80"/>
        <v>Democrat</v>
      </c>
      <c r="O2576" t="s">
        <v>587</v>
      </c>
      <c r="P2576">
        <v>-0.54</v>
      </c>
      <c r="Q2576">
        <v>853000</v>
      </c>
    </row>
    <row r="2577" spans="1:18">
      <c r="A2577">
        <v>106</v>
      </c>
      <c r="B2577">
        <f>VLOOKUP(A2577,year_congress_lookup!$A$1:$B$10,2)</f>
        <v>2000</v>
      </c>
      <c r="C2577">
        <v>29534</v>
      </c>
      <c r="D2577" s="1" t="s">
        <v>1787</v>
      </c>
      <c r="E2577" t="s">
        <v>47</v>
      </c>
      <c r="F2577" t="str">
        <f>VLOOKUP(E2577&amp;"*",state_latlong_lookup!$A$1:$D$56,2,FALSE)</f>
        <v>MS</v>
      </c>
      <c r="G2577" t="str">
        <f>VLOOKUP(E2577&amp;"*",state_latlong_lookup!$A$1:$D$56,1,FALSE)</f>
        <v>MISSISSIPPI</v>
      </c>
      <c r="H2577" t="str">
        <f t="shared" si="81"/>
        <v>106_MS_01</v>
      </c>
      <c r="I2577">
        <f>IF(B2577=2012,IF(D2577="00",K2577,VLOOKUP(H2577,district_latlong_lookup!$A$1:$F$439,5,FALSE)),0)</f>
        <v>0</v>
      </c>
      <c r="J2577">
        <f>IF(B2577=2012,IF(D2577="00",L2577,VLOOKUP(H2577,district_latlong_lookup!$A$1:$F$439,6,FALSE)),0)</f>
        <v>0</v>
      </c>
      <c r="K2577">
        <f>VLOOKUP(E2577&amp;"*",state_latlong_lookup!$A$1:$D$56,3,FALSE)</f>
        <v>32.767299999999999</v>
      </c>
      <c r="L2577">
        <f>VLOOKUP(E2577&amp;"*",state_latlong_lookup!$A$1:$D$56,4,FALSE)</f>
        <v>-89.681200000000004</v>
      </c>
      <c r="M2577">
        <v>200</v>
      </c>
      <c r="N2577" t="str">
        <f t="shared" si="80"/>
        <v>Republican</v>
      </c>
      <c r="O2577" t="s">
        <v>368</v>
      </c>
      <c r="P2577">
        <v>0.498</v>
      </c>
      <c r="Q2577">
        <v>1264000</v>
      </c>
      <c r="R2577" t="s">
        <v>1597</v>
      </c>
    </row>
    <row r="2578" spans="1:18">
      <c r="A2578">
        <v>106</v>
      </c>
      <c r="B2578">
        <f>VLOOKUP(A2578,year_congress_lookup!$A$1:$B$10,2)</f>
        <v>2000</v>
      </c>
      <c r="C2578">
        <v>29368</v>
      </c>
      <c r="D2578" s="1" t="s">
        <v>1788</v>
      </c>
      <c r="E2578" t="s">
        <v>47</v>
      </c>
      <c r="F2578" t="str">
        <f>VLOOKUP(E2578&amp;"*",state_latlong_lookup!$A$1:$D$56,2,FALSE)</f>
        <v>MS</v>
      </c>
      <c r="G2578" t="str">
        <f>VLOOKUP(E2578&amp;"*",state_latlong_lookup!$A$1:$D$56,1,FALSE)</f>
        <v>MISSISSIPPI</v>
      </c>
      <c r="H2578" t="str">
        <f t="shared" si="81"/>
        <v>106_MS_02</v>
      </c>
      <c r="I2578">
        <f>IF(B2578=2012,IF(D2578="00",K2578,VLOOKUP(H2578,district_latlong_lookup!$A$1:$F$439,5,FALSE)),0)</f>
        <v>0</v>
      </c>
      <c r="J2578">
        <f>IF(B2578=2012,IF(D2578="00",L2578,VLOOKUP(H2578,district_latlong_lookup!$A$1:$F$439,6,FALSE)),0)</f>
        <v>0</v>
      </c>
      <c r="K2578">
        <f>VLOOKUP(E2578&amp;"*",state_latlong_lookup!$A$1:$D$56,3,FALSE)</f>
        <v>32.767299999999999</v>
      </c>
      <c r="L2578">
        <f>VLOOKUP(E2578&amp;"*",state_latlong_lookup!$A$1:$D$56,4,FALSE)</f>
        <v>-89.681200000000004</v>
      </c>
      <c r="M2578">
        <v>100</v>
      </c>
      <c r="N2578" t="str">
        <f t="shared" si="80"/>
        <v>Democrat</v>
      </c>
      <c r="O2578" t="s">
        <v>44</v>
      </c>
      <c r="P2578">
        <v>-0.51300000000000001</v>
      </c>
      <c r="Q2578">
        <v>1260000</v>
      </c>
      <c r="R2578" t="s">
        <v>1598</v>
      </c>
    </row>
    <row r="2579" spans="1:18">
      <c r="A2579">
        <v>106</v>
      </c>
      <c r="B2579">
        <f>VLOOKUP(A2579,year_congress_lookup!$A$1:$B$10,2)</f>
        <v>2000</v>
      </c>
      <c r="C2579">
        <v>29734</v>
      </c>
      <c r="D2579" s="1" t="s">
        <v>1789</v>
      </c>
      <c r="E2579" t="s">
        <v>47</v>
      </c>
      <c r="F2579" t="str">
        <f>VLOOKUP(E2579&amp;"*",state_latlong_lookup!$A$1:$D$56,2,FALSE)</f>
        <v>MS</v>
      </c>
      <c r="G2579" t="str">
        <f>VLOOKUP(E2579&amp;"*",state_latlong_lookup!$A$1:$D$56,1,FALSE)</f>
        <v>MISSISSIPPI</v>
      </c>
      <c r="H2579" t="str">
        <f t="shared" si="81"/>
        <v>106_MS_03</v>
      </c>
      <c r="I2579">
        <f>IF(B2579=2012,IF(D2579="00",K2579,VLOOKUP(H2579,district_latlong_lookup!$A$1:$F$439,5,FALSE)),0)</f>
        <v>0</v>
      </c>
      <c r="J2579">
        <f>IF(B2579=2012,IF(D2579="00",L2579,VLOOKUP(H2579,district_latlong_lookup!$A$1:$F$439,6,FALSE)),0)</f>
        <v>0</v>
      </c>
      <c r="K2579">
        <f>VLOOKUP(E2579&amp;"*",state_latlong_lookup!$A$1:$D$56,3,FALSE)</f>
        <v>32.767299999999999</v>
      </c>
      <c r="L2579">
        <f>VLOOKUP(E2579&amp;"*",state_latlong_lookup!$A$1:$D$56,4,FALSE)</f>
        <v>-89.681200000000004</v>
      </c>
      <c r="M2579">
        <v>200</v>
      </c>
      <c r="N2579" t="str">
        <f t="shared" si="80"/>
        <v>Republican</v>
      </c>
      <c r="O2579" t="s">
        <v>39</v>
      </c>
      <c r="P2579">
        <v>0.47299999999999998</v>
      </c>
      <c r="Q2579">
        <v>1706000</v>
      </c>
    </row>
    <row r="2580" spans="1:18">
      <c r="A2580">
        <v>106</v>
      </c>
      <c r="B2580">
        <f>VLOOKUP(A2580,year_congress_lookup!$A$1:$B$10,2)</f>
        <v>2000</v>
      </c>
      <c r="C2580">
        <v>29920</v>
      </c>
      <c r="D2580" s="1" t="s">
        <v>1790</v>
      </c>
      <c r="E2580" t="s">
        <v>47</v>
      </c>
      <c r="F2580" t="str">
        <f>VLOOKUP(E2580&amp;"*",state_latlong_lookup!$A$1:$D$56,2,FALSE)</f>
        <v>MS</v>
      </c>
      <c r="G2580" t="str">
        <f>VLOOKUP(E2580&amp;"*",state_latlong_lookup!$A$1:$D$56,1,FALSE)</f>
        <v>MISSISSIPPI</v>
      </c>
      <c r="H2580" t="str">
        <f t="shared" si="81"/>
        <v>106_MS_04</v>
      </c>
      <c r="I2580">
        <f>IF(B2580=2012,IF(D2580="00",K2580,VLOOKUP(H2580,district_latlong_lookup!$A$1:$F$439,5,FALSE)),0)</f>
        <v>0</v>
      </c>
      <c r="J2580">
        <f>IF(B2580=2012,IF(D2580="00",L2580,VLOOKUP(H2580,district_latlong_lookup!$A$1:$F$439,6,FALSE)),0)</f>
        <v>0</v>
      </c>
      <c r="K2580">
        <f>VLOOKUP(E2580&amp;"*",state_latlong_lookup!$A$1:$D$56,3,FALSE)</f>
        <v>32.767299999999999</v>
      </c>
      <c r="L2580">
        <f>VLOOKUP(E2580&amp;"*",state_latlong_lookup!$A$1:$D$56,4,FALSE)</f>
        <v>-89.681200000000004</v>
      </c>
      <c r="M2580">
        <v>100</v>
      </c>
      <c r="N2580" t="str">
        <f t="shared" si="80"/>
        <v>Democrat</v>
      </c>
      <c r="O2580" t="s">
        <v>905</v>
      </c>
      <c r="P2580">
        <v>-9.5000000000000001E-2</v>
      </c>
      <c r="Q2580">
        <v>2757000</v>
      </c>
      <c r="R2580" t="s">
        <v>1599</v>
      </c>
    </row>
    <row r="2581" spans="1:18">
      <c r="A2581">
        <v>106</v>
      </c>
      <c r="B2581">
        <f>VLOOKUP(A2581,year_congress_lookup!$A$1:$B$10,2)</f>
        <v>2000</v>
      </c>
      <c r="C2581">
        <v>15637</v>
      </c>
      <c r="D2581" s="1" t="s">
        <v>1791</v>
      </c>
      <c r="E2581" t="s">
        <v>47</v>
      </c>
      <c r="F2581" t="str">
        <f>VLOOKUP(E2581&amp;"*",state_latlong_lookup!$A$1:$D$56,2,FALSE)</f>
        <v>MS</v>
      </c>
      <c r="G2581" t="str">
        <f>VLOOKUP(E2581&amp;"*",state_latlong_lookup!$A$1:$D$56,1,FALSE)</f>
        <v>MISSISSIPPI</v>
      </c>
      <c r="H2581" t="str">
        <f t="shared" si="81"/>
        <v>106_MS_05</v>
      </c>
      <c r="I2581">
        <f>IF(B2581=2012,IF(D2581="00",K2581,VLOOKUP(H2581,district_latlong_lookup!$A$1:$F$439,5,FALSE)),0)</f>
        <v>0</v>
      </c>
      <c r="J2581">
        <f>IF(B2581=2012,IF(D2581="00",L2581,VLOOKUP(H2581,district_latlong_lookup!$A$1:$F$439,6,FALSE)),0)</f>
        <v>0</v>
      </c>
      <c r="K2581">
        <f>VLOOKUP(E2581&amp;"*",state_latlong_lookup!$A$1:$D$56,3,FALSE)</f>
        <v>32.767299999999999</v>
      </c>
      <c r="L2581">
        <f>VLOOKUP(E2581&amp;"*",state_latlong_lookup!$A$1:$D$56,4,FALSE)</f>
        <v>-89.681200000000004</v>
      </c>
      <c r="M2581">
        <v>100</v>
      </c>
      <c r="N2581" t="str">
        <f t="shared" si="80"/>
        <v>Democrat</v>
      </c>
      <c r="O2581" t="s">
        <v>590</v>
      </c>
      <c r="P2581">
        <v>-4.1000000000000002E-2</v>
      </c>
      <c r="Q2581">
        <v>0</v>
      </c>
      <c r="R2581" t="s">
        <v>1600</v>
      </c>
    </row>
    <row r="2582" spans="1:18">
      <c r="A2582">
        <v>106</v>
      </c>
      <c r="B2582">
        <f>VLOOKUP(A2582,year_congress_lookup!$A$1:$B$10,2)</f>
        <v>2000</v>
      </c>
      <c r="C2582">
        <v>12009</v>
      </c>
      <c r="D2582" s="1" t="s">
        <v>1787</v>
      </c>
      <c r="E2582" t="s">
        <v>51</v>
      </c>
      <c r="F2582" t="str">
        <f>VLOOKUP(E2582&amp;"*",state_latlong_lookup!$A$1:$D$56,2,FALSE)</f>
        <v>MO</v>
      </c>
      <c r="G2582" t="str">
        <f>VLOOKUP(E2582&amp;"*",state_latlong_lookup!$A$1:$D$56,1,FALSE)</f>
        <v>MISSOURI</v>
      </c>
      <c r="H2582" t="str">
        <f t="shared" si="81"/>
        <v>106_MO_01</v>
      </c>
      <c r="I2582">
        <f>IF(B2582=2012,IF(D2582="00",K2582,VLOOKUP(H2582,district_latlong_lookup!$A$1:$F$439,5,FALSE)),0)</f>
        <v>0</v>
      </c>
      <c r="J2582">
        <f>IF(B2582=2012,IF(D2582="00",L2582,VLOOKUP(H2582,district_latlong_lookup!$A$1:$F$439,6,FALSE)),0)</f>
        <v>0</v>
      </c>
      <c r="K2582">
        <f>VLOOKUP(E2582&amp;"*",state_latlong_lookup!$A$1:$D$56,3,FALSE)</f>
        <v>38.462299999999999</v>
      </c>
      <c r="L2582">
        <f>VLOOKUP(E2582&amp;"*",state_latlong_lookup!$A$1:$D$56,4,FALSE)</f>
        <v>-92.302000000000007</v>
      </c>
      <c r="M2582">
        <v>100</v>
      </c>
      <c r="N2582" t="str">
        <f t="shared" si="80"/>
        <v>Democrat</v>
      </c>
      <c r="O2582" t="s">
        <v>59</v>
      </c>
      <c r="P2582">
        <v>-0.59099999999999997</v>
      </c>
      <c r="Q2582">
        <v>4426000</v>
      </c>
      <c r="R2582" t="s">
        <v>1601</v>
      </c>
    </row>
    <row r="2583" spans="1:18">
      <c r="A2583">
        <v>106</v>
      </c>
      <c r="B2583">
        <f>VLOOKUP(A2583,year_congress_lookup!$A$1:$B$10,2)</f>
        <v>2000</v>
      </c>
      <c r="C2583">
        <v>29369</v>
      </c>
      <c r="D2583" s="1" t="s">
        <v>1788</v>
      </c>
      <c r="E2583" t="s">
        <v>51</v>
      </c>
      <c r="F2583" t="str">
        <f>VLOOKUP(E2583&amp;"*",state_latlong_lookup!$A$1:$D$56,2,FALSE)</f>
        <v>MO</v>
      </c>
      <c r="G2583" t="str">
        <f>VLOOKUP(E2583&amp;"*",state_latlong_lookup!$A$1:$D$56,1,FALSE)</f>
        <v>MISSOURI</v>
      </c>
      <c r="H2583" t="str">
        <f t="shared" si="81"/>
        <v>106_MO_02</v>
      </c>
      <c r="I2583">
        <f>IF(B2583=2012,IF(D2583="00",K2583,VLOOKUP(H2583,district_latlong_lookup!$A$1:$F$439,5,FALSE)),0)</f>
        <v>0</v>
      </c>
      <c r="J2583">
        <f>IF(B2583=2012,IF(D2583="00",L2583,VLOOKUP(H2583,district_latlong_lookup!$A$1:$F$439,6,FALSE)),0)</f>
        <v>0</v>
      </c>
      <c r="K2583">
        <f>VLOOKUP(E2583&amp;"*",state_latlong_lookup!$A$1:$D$56,3,FALSE)</f>
        <v>38.462299999999999</v>
      </c>
      <c r="L2583">
        <f>VLOOKUP(E2583&amp;"*",state_latlong_lookup!$A$1:$D$56,4,FALSE)</f>
        <v>-92.302000000000007</v>
      </c>
      <c r="M2583">
        <v>200</v>
      </c>
      <c r="N2583" t="str">
        <f t="shared" si="80"/>
        <v>Republican</v>
      </c>
      <c r="O2583" t="s">
        <v>352</v>
      </c>
      <c r="P2583">
        <v>0.47399999999999998</v>
      </c>
      <c r="Q2583">
        <v>1176000</v>
      </c>
    </row>
    <row r="2584" spans="1:18">
      <c r="A2584">
        <v>106</v>
      </c>
      <c r="B2584">
        <f>VLOOKUP(A2584,year_congress_lookup!$A$1:$B$10,2)</f>
        <v>2000</v>
      </c>
      <c r="C2584">
        <v>14421</v>
      </c>
      <c r="D2584" s="1" t="s">
        <v>1789</v>
      </c>
      <c r="E2584" t="s">
        <v>51</v>
      </c>
      <c r="F2584" t="str">
        <f>VLOOKUP(E2584&amp;"*",state_latlong_lookup!$A$1:$D$56,2,FALSE)</f>
        <v>MO</v>
      </c>
      <c r="G2584" t="str">
        <f>VLOOKUP(E2584&amp;"*",state_latlong_lookup!$A$1:$D$56,1,FALSE)</f>
        <v>MISSOURI</v>
      </c>
      <c r="H2584" t="str">
        <f t="shared" si="81"/>
        <v>106_MO_03</v>
      </c>
      <c r="I2584">
        <f>IF(B2584=2012,IF(D2584="00",K2584,VLOOKUP(H2584,district_latlong_lookup!$A$1:$F$439,5,FALSE)),0)</f>
        <v>0</v>
      </c>
      <c r="J2584">
        <f>IF(B2584=2012,IF(D2584="00",L2584,VLOOKUP(H2584,district_latlong_lookup!$A$1:$F$439,6,FALSE)),0)</f>
        <v>0</v>
      </c>
      <c r="K2584">
        <f>VLOOKUP(E2584&amp;"*",state_latlong_lookup!$A$1:$D$56,3,FALSE)</f>
        <v>38.462299999999999</v>
      </c>
      <c r="L2584">
        <f>VLOOKUP(E2584&amp;"*",state_latlong_lookup!$A$1:$D$56,4,FALSE)</f>
        <v>-92.302000000000007</v>
      </c>
      <c r="M2584">
        <v>100</v>
      </c>
      <c r="N2584" t="str">
        <f t="shared" si="80"/>
        <v>Democrat</v>
      </c>
      <c r="O2584" t="s">
        <v>591</v>
      </c>
      <c r="P2584">
        <v>-0.47599999999999998</v>
      </c>
      <c r="Q2584">
        <v>1052000</v>
      </c>
    </row>
    <row r="2585" spans="1:18">
      <c r="A2585">
        <v>106</v>
      </c>
      <c r="B2585">
        <f>VLOOKUP(A2585,year_congress_lookup!$A$1:$B$10,2)</f>
        <v>2000</v>
      </c>
      <c r="C2585">
        <v>14451</v>
      </c>
      <c r="D2585" s="1" t="s">
        <v>1790</v>
      </c>
      <c r="E2585" t="s">
        <v>51</v>
      </c>
      <c r="F2585" t="str">
        <f>VLOOKUP(E2585&amp;"*",state_latlong_lookup!$A$1:$D$56,2,FALSE)</f>
        <v>MO</v>
      </c>
      <c r="G2585" t="str">
        <f>VLOOKUP(E2585&amp;"*",state_latlong_lookup!$A$1:$D$56,1,FALSE)</f>
        <v>MISSOURI</v>
      </c>
      <c r="H2585" t="str">
        <f t="shared" si="81"/>
        <v>106_MO_04</v>
      </c>
      <c r="I2585">
        <f>IF(B2585=2012,IF(D2585="00",K2585,VLOOKUP(H2585,district_latlong_lookup!$A$1:$F$439,5,FALSE)),0)</f>
        <v>0</v>
      </c>
      <c r="J2585">
        <f>IF(B2585=2012,IF(D2585="00",L2585,VLOOKUP(H2585,district_latlong_lookup!$A$1:$F$439,6,FALSE)),0)</f>
        <v>0</v>
      </c>
      <c r="K2585">
        <f>VLOOKUP(E2585&amp;"*",state_latlong_lookup!$A$1:$D$56,3,FALSE)</f>
        <v>38.462299999999999</v>
      </c>
      <c r="L2585">
        <f>VLOOKUP(E2585&amp;"*",state_latlong_lookup!$A$1:$D$56,4,FALSE)</f>
        <v>-92.302000000000007</v>
      </c>
      <c r="M2585">
        <v>100</v>
      </c>
      <c r="N2585" t="str">
        <f t="shared" si="80"/>
        <v>Democrat</v>
      </c>
      <c r="O2585" t="s">
        <v>592</v>
      </c>
      <c r="P2585">
        <v>-0.17100000000000001</v>
      </c>
      <c r="Q2585">
        <v>1333000</v>
      </c>
      <c r="R2585" t="s">
        <v>1602</v>
      </c>
    </row>
    <row r="2586" spans="1:18">
      <c r="A2586">
        <v>106</v>
      </c>
      <c r="B2586">
        <f>VLOOKUP(A2586,year_congress_lookup!$A$1:$B$10,2)</f>
        <v>2000</v>
      </c>
      <c r="C2586">
        <v>29535</v>
      </c>
      <c r="D2586" s="1" t="s">
        <v>1791</v>
      </c>
      <c r="E2586" t="s">
        <v>51</v>
      </c>
      <c r="F2586" t="str">
        <f>VLOOKUP(E2586&amp;"*",state_latlong_lookup!$A$1:$D$56,2,FALSE)</f>
        <v>MO</v>
      </c>
      <c r="G2586" t="str">
        <f>VLOOKUP(E2586&amp;"*",state_latlong_lookup!$A$1:$D$56,1,FALSE)</f>
        <v>MISSOURI</v>
      </c>
      <c r="H2586" t="str">
        <f t="shared" si="81"/>
        <v>106_MO_05</v>
      </c>
      <c r="I2586">
        <f>IF(B2586=2012,IF(D2586="00",K2586,VLOOKUP(H2586,district_latlong_lookup!$A$1:$F$439,5,FALSE)),0)</f>
        <v>0</v>
      </c>
      <c r="J2586">
        <f>IF(B2586=2012,IF(D2586="00",L2586,VLOOKUP(H2586,district_latlong_lookup!$A$1:$F$439,6,FALSE)),0)</f>
        <v>0</v>
      </c>
      <c r="K2586">
        <f>VLOOKUP(E2586&amp;"*",state_latlong_lookup!$A$1:$D$56,3,FALSE)</f>
        <v>38.462299999999999</v>
      </c>
      <c r="L2586">
        <f>VLOOKUP(E2586&amp;"*",state_latlong_lookup!$A$1:$D$56,4,FALSE)</f>
        <v>-92.302000000000007</v>
      </c>
      <c r="M2586">
        <v>100</v>
      </c>
      <c r="N2586" t="str">
        <f t="shared" si="80"/>
        <v>Democrat</v>
      </c>
      <c r="O2586" t="s">
        <v>185</v>
      </c>
      <c r="P2586">
        <v>-0.33100000000000002</v>
      </c>
      <c r="Q2586">
        <v>647000</v>
      </c>
    </row>
    <row r="2587" spans="1:18">
      <c r="A2587">
        <v>106</v>
      </c>
      <c r="B2587">
        <f>VLOOKUP(A2587,year_congress_lookup!$A$1:$B$10,2)</f>
        <v>2000</v>
      </c>
      <c r="C2587">
        <v>29370</v>
      </c>
      <c r="D2587" s="1" t="s">
        <v>1792</v>
      </c>
      <c r="E2587" t="s">
        <v>51</v>
      </c>
      <c r="F2587" t="str">
        <f>VLOOKUP(E2587&amp;"*",state_latlong_lookup!$A$1:$D$56,2,FALSE)</f>
        <v>MO</v>
      </c>
      <c r="G2587" t="str">
        <f>VLOOKUP(E2587&amp;"*",state_latlong_lookup!$A$1:$D$56,1,FALSE)</f>
        <v>MISSOURI</v>
      </c>
      <c r="H2587" t="str">
        <f t="shared" si="81"/>
        <v>106_MO_06</v>
      </c>
      <c r="I2587">
        <f>IF(B2587=2012,IF(D2587="00",K2587,VLOOKUP(H2587,district_latlong_lookup!$A$1:$F$439,5,FALSE)),0)</f>
        <v>0</v>
      </c>
      <c r="J2587">
        <f>IF(B2587=2012,IF(D2587="00",L2587,VLOOKUP(H2587,district_latlong_lookup!$A$1:$F$439,6,FALSE)),0)</f>
        <v>0</v>
      </c>
      <c r="K2587">
        <f>VLOOKUP(E2587&amp;"*",state_latlong_lookup!$A$1:$D$56,3,FALSE)</f>
        <v>38.462299999999999</v>
      </c>
      <c r="L2587">
        <f>VLOOKUP(E2587&amp;"*",state_latlong_lookup!$A$1:$D$56,4,FALSE)</f>
        <v>-92.302000000000007</v>
      </c>
      <c r="M2587">
        <v>100</v>
      </c>
      <c r="N2587" t="str">
        <f t="shared" si="80"/>
        <v>Democrat</v>
      </c>
      <c r="O2587" t="s">
        <v>594</v>
      </c>
      <c r="P2587">
        <v>-0.182</v>
      </c>
      <c r="Q2587">
        <v>1400000</v>
      </c>
      <c r="R2587" t="s">
        <v>1603</v>
      </c>
    </row>
    <row r="2588" spans="1:18">
      <c r="A2588">
        <v>106</v>
      </c>
      <c r="B2588">
        <f>VLOOKUP(A2588,year_congress_lookup!$A$1:$B$10,2)</f>
        <v>2000</v>
      </c>
      <c r="C2588">
        <v>29735</v>
      </c>
      <c r="D2588" s="1" t="s">
        <v>1793</v>
      </c>
      <c r="E2588" t="s">
        <v>51</v>
      </c>
      <c r="F2588" t="str">
        <f>VLOOKUP(E2588&amp;"*",state_latlong_lookup!$A$1:$D$56,2,FALSE)</f>
        <v>MO</v>
      </c>
      <c r="G2588" t="str">
        <f>VLOOKUP(E2588&amp;"*",state_latlong_lookup!$A$1:$D$56,1,FALSE)</f>
        <v>MISSOURI</v>
      </c>
      <c r="H2588" t="str">
        <f t="shared" si="81"/>
        <v>106_MO_07</v>
      </c>
      <c r="I2588">
        <f>IF(B2588=2012,IF(D2588="00",K2588,VLOOKUP(H2588,district_latlong_lookup!$A$1:$F$439,5,FALSE)),0)</f>
        <v>0</v>
      </c>
      <c r="J2588">
        <f>IF(B2588=2012,IF(D2588="00",L2588,VLOOKUP(H2588,district_latlong_lookup!$A$1:$F$439,6,FALSE)),0)</f>
        <v>0</v>
      </c>
      <c r="K2588">
        <f>VLOOKUP(E2588&amp;"*",state_latlong_lookup!$A$1:$D$56,3,FALSE)</f>
        <v>38.462299999999999</v>
      </c>
      <c r="L2588">
        <f>VLOOKUP(E2588&amp;"*",state_latlong_lookup!$A$1:$D$56,4,FALSE)</f>
        <v>-92.302000000000007</v>
      </c>
      <c r="M2588">
        <v>200</v>
      </c>
      <c r="N2588" t="str">
        <f t="shared" si="80"/>
        <v>Republican</v>
      </c>
      <c r="O2588" t="s">
        <v>397</v>
      </c>
      <c r="P2588">
        <v>0.6</v>
      </c>
      <c r="Q2588">
        <v>0</v>
      </c>
      <c r="R2588" t="s">
        <v>1604</v>
      </c>
    </row>
    <row r="2589" spans="1:18">
      <c r="A2589">
        <v>106</v>
      </c>
      <c r="B2589">
        <f>VLOOKUP(A2589,year_congress_lookup!$A$1:$B$10,2)</f>
        <v>2000</v>
      </c>
      <c r="C2589">
        <v>29736</v>
      </c>
      <c r="D2589" s="1" t="s">
        <v>1795</v>
      </c>
      <c r="E2589" t="s">
        <v>51</v>
      </c>
      <c r="F2589" t="str">
        <f>VLOOKUP(E2589&amp;"*",state_latlong_lookup!$A$1:$D$56,2,FALSE)</f>
        <v>MO</v>
      </c>
      <c r="G2589" t="str">
        <f>VLOOKUP(E2589&amp;"*",state_latlong_lookup!$A$1:$D$56,1,FALSE)</f>
        <v>MISSOURI</v>
      </c>
      <c r="H2589" t="str">
        <f t="shared" si="81"/>
        <v>106_MO_08</v>
      </c>
      <c r="I2589">
        <f>IF(B2589=2012,IF(D2589="00",K2589,VLOOKUP(H2589,district_latlong_lookup!$A$1:$F$439,5,FALSE)),0)</f>
        <v>0</v>
      </c>
      <c r="J2589">
        <f>IF(B2589=2012,IF(D2589="00",L2589,VLOOKUP(H2589,district_latlong_lookup!$A$1:$F$439,6,FALSE)),0)</f>
        <v>0</v>
      </c>
      <c r="K2589">
        <f>VLOOKUP(E2589&amp;"*",state_latlong_lookup!$A$1:$D$56,3,FALSE)</f>
        <v>38.462299999999999</v>
      </c>
      <c r="L2589">
        <f>VLOOKUP(E2589&amp;"*",state_latlong_lookup!$A$1:$D$56,4,FALSE)</f>
        <v>-92.302000000000007</v>
      </c>
      <c r="M2589">
        <v>200</v>
      </c>
      <c r="N2589" t="str">
        <f t="shared" si="80"/>
        <v>Republican</v>
      </c>
      <c r="O2589" t="s">
        <v>596</v>
      </c>
      <c r="P2589">
        <v>0.373</v>
      </c>
      <c r="Q2589">
        <v>49000</v>
      </c>
      <c r="R2589" t="s">
        <v>1605</v>
      </c>
    </row>
    <row r="2590" spans="1:18">
      <c r="A2590">
        <v>106</v>
      </c>
      <c r="B2590">
        <f>VLOOKUP(A2590,year_congress_lookup!$A$1:$B$10,2)</f>
        <v>2000</v>
      </c>
      <c r="C2590">
        <v>29737</v>
      </c>
      <c r="D2590" s="1" t="s">
        <v>1796</v>
      </c>
      <c r="E2590" t="s">
        <v>51</v>
      </c>
      <c r="F2590" t="str">
        <f>VLOOKUP(E2590&amp;"*",state_latlong_lookup!$A$1:$D$56,2,FALSE)</f>
        <v>MO</v>
      </c>
      <c r="G2590" t="str">
        <f>VLOOKUP(E2590&amp;"*",state_latlong_lookup!$A$1:$D$56,1,FALSE)</f>
        <v>MISSOURI</v>
      </c>
      <c r="H2590" t="str">
        <f t="shared" si="81"/>
        <v>106_MO_09</v>
      </c>
      <c r="I2590">
        <f>IF(B2590=2012,IF(D2590="00",K2590,VLOOKUP(H2590,district_latlong_lookup!$A$1:$F$439,5,FALSE)),0)</f>
        <v>0</v>
      </c>
      <c r="J2590">
        <f>IF(B2590=2012,IF(D2590="00",L2590,VLOOKUP(H2590,district_latlong_lookup!$A$1:$F$439,6,FALSE)),0)</f>
        <v>0</v>
      </c>
      <c r="K2590">
        <f>VLOOKUP(E2590&amp;"*",state_latlong_lookup!$A$1:$D$56,3,FALSE)</f>
        <v>38.462299999999999</v>
      </c>
      <c r="L2590">
        <f>VLOOKUP(E2590&amp;"*",state_latlong_lookup!$A$1:$D$56,4,FALSE)</f>
        <v>-92.302000000000007</v>
      </c>
      <c r="M2590">
        <v>200</v>
      </c>
      <c r="N2590" t="str">
        <f t="shared" si="80"/>
        <v>Republican</v>
      </c>
      <c r="O2590" t="s">
        <v>856</v>
      </c>
      <c r="P2590">
        <v>0.54700000000000004</v>
      </c>
      <c r="Q2590">
        <v>795000</v>
      </c>
    </row>
    <row r="2591" spans="1:18">
      <c r="A2591">
        <v>106</v>
      </c>
      <c r="B2591">
        <f>VLOOKUP(A2591,year_congress_lookup!$A$1:$B$10,2)</f>
        <v>2000</v>
      </c>
      <c r="C2591">
        <v>29738</v>
      </c>
      <c r="D2591" s="1" t="s">
        <v>1787</v>
      </c>
      <c r="E2591" t="s">
        <v>127</v>
      </c>
      <c r="F2591" t="str">
        <f>VLOOKUP(E2591&amp;"*",state_latlong_lookup!$A$1:$D$56,2,FALSE)</f>
        <v>MT</v>
      </c>
      <c r="G2591" t="str">
        <f>VLOOKUP(E2591&amp;"*",state_latlong_lookup!$A$1:$D$56,1,FALSE)</f>
        <v>MONTANA</v>
      </c>
      <c r="H2591" t="str">
        <f t="shared" si="81"/>
        <v>106_MT_01</v>
      </c>
      <c r="I2591">
        <f>IF(B2591=2012,IF(D2591="00",K2591,VLOOKUP(H2591,district_latlong_lookup!$A$1:$F$439,5,FALSE)),0)</f>
        <v>0</v>
      </c>
      <c r="J2591">
        <f>IF(B2591=2012,IF(D2591="00",L2591,VLOOKUP(H2591,district_latlong_lookup!$A$1:$F$439,6,FALSE)),0)</f>
        <v>0</v>
      </c>
      <c r="K2591">
        <f>VLOOKUP(E2591&amp;"*",state_latlong_lookup!$A$1:$D$56,3,FALSE)</f>
        <v>46.904800000000002</v>
      </c>
      <c r="L2591">
        <f>VLOOKUP(E2591&amp;"*",state_latlong_lookup!$A$1:$D$56,4,FALSE)</f>
        <v>-110.3261</v>
      </c>
      <c r="M2591">
        <v>200</v>
      </c>
      <c r="N2591" t="str">
        <f t="shared" si="80"/>
        <v>Republican</v>
      </c>
      <c r="O2591" t="s">
        <v>66</v>
      </c>
      <c r="P2591">
        <v>0.53500000000000003</v>
      </c>
      <c r="Q2591">
        <v>842000</v>
      </c>
      <c r="R2591" t="s">
        <v>1606</v>
      </c>
    </row>
    <row r="2592" spans="1:18">
      <c r="A2592">
        <v>106</v>
      </c>
      <c r="B2592">
        <f>VLOOKUP(A2592,year_congress_lookup!$A$1:$B$10,2)</f>
        <v>2000</v>
      </c>
      <c r="C2592">
        <v>14605</v>
      </c>
      <c r="D2592" s="1" t="s">
        <v>1787</v>
      </c>
      <c r="E2592" t="s">
        <v>117</v>
      </c>
      <c r="F2592" t="str">
        <f>VLOOKUP(E2592&amp;"*",state_latlong_lookup!$A$1:$D$56,2,FALSE)</f>
        <v>NE</v>
      </c>
      <c r="G2592" t="str">
        <f>VLOOKUP(E2592&amp;"*",state_latlong_lookup!$A$1:$D$56,1,FALSE)</f>
        <v>NEBRASKA</v>
      </c>
      <c r="H2592" t="str">
        <f t="shared" si="81"/>
        <v>106_NE_01</v>
      </c>
      <c r="I2592">
        <f>IF(B2592=2012,IF(D2592="00",K2592,VLOOKUP(H2592,district_latlong_lookup!$A$1:$F$439,5,FALSE)),0)</f>
        <v>0</v>
      </c>
      <c r="J2592">
        <f>IF(B2592=2012,IF(D2592="00",L2592,VLOOKUP(H2592,district_latlong_lookup!$A$1:$F$439,6,FALSE)),0)</f>
        <v>0</v>
      </c>
      <c r="K2592">
        <f>VLOOKUP(E2592&amp;"*",state_latlong_lookup!$A$1:$D$56,3,FALSE)</f>
        <v>41.128900000000002</v>
      </c>
      <c r="L2592">
        <f>VLOOKUP(E2592&amp;"*",state_latlong_lookup!$A$1:$D$56,4,FALSE)</f>
        <v>-98.288300000000007</v>
      </c>
      <c r="M2592">
        <v>200</v>
      </c>
      <c r="N2592" t="str">
        <f t="shared" si="80"/>
        <v>Republican</v>
      </c>
      <c r="O2592" t="s">
        <v>599</v>
      </c>
      <c r="P2592">
        <v>0.28999999999999998</v>
      </c>
      <c r="Q2592">
        <v>1672000</v>
      </c>
      <c r="R2592" t="s">
        <v>1607</v>
      </c>
    </row>
    <row r="2593" spans="1:18">
      <c r="A2593">
        <v>106</v>
      </c>
      <c r="B2593">
        <f>VLOOKUP(A2593,year_congress_lookup!$A$1:$B$10,2)</f>
        <v>2000</v>
      </c>
      <c r="C2593">
        <v>29921</v>
      </c>
      <c r="D2593" s="1" t="s">
        <v>1788</v>
      </c>
      <c r="E2593" t="s">
        <v>117</v>
      </c>
      <c r="F2593" t="str">
        <f>VLOOKUP(E2593&amp;"*",state_latlong_lookup!$A$1:$D$56,2,FALSE)</f>
        <v>NE</v>
      </c>
      <c r="G2593" t="str">
        <f>VLOOKUP(E2593&amp;"*",state_latlong_lookup!$A$1:$D$56,1,FALSE)</f>
        <v>NEBRASKA</v>
      </c>
      <c r="H2593" t="str">
        <f t="shared" si="81"/>
        <v>106_NE_02</v>
      </c>
      <c r="I2593">
        <f>IF(B2593=2012,IF(D2593="00",K2593,VLOOKUP(H2593,district_latlong_lookup!$A$1:$F$439,5,FALSE)),0)</f>
        <v>0</v>
      </c>
      <c r="J2593">
        <f>IF(B2593=2012,IF(D2593="00",L2593,VLOOKUP(H2593,district_latlong_lookup!$A$1:$F$439,6,FALSE)),0)</f>
        <v>0</v>
      </c>
      <c r="K2593">
        <f>VLOOKUP(E2593&amp;"*",state_latlong_lookup!$A$1:$D$56,3,FALSE)</f>
        <v>41.128900000000002</v>
      </c>
      <c r="L2593">
        <f>VLOOKUP(E2593&amp;"*",state_latlong_lookup!$A$1:$D$56,4,FALSE)</f>
        <v>-98.288300000000007</v>
      </c>
      <c r="M2593">
        <v>200</v>
      </c>
      <c r="N2593" t="str">
        <f t="shared" si="80"/>
        <v>Republican</v>
      </c>
      <c r="O2593" t="s">
        <v>906</v>
      </c>
      <c r="P2593">
        <v>0.60699999999999998</v>
      </c>
      <c r="Q2593">
        <v>2578000</v>
      </c>
      <c r="R2593" t="s">
        <v>1608</v>
      </c>
    </row>
    <row r="2594" spans="1:18">
      <c r="A2594">
        <v>106</v>
      </c>
      <c r="B2594">
        <f>VLOOKUP(A2594,year_congress_lookup!$A$1:$B$10,2)</f>
        <v>2000</v>
      </c>
      <c r="C2594">
        <v>29129</v>
      </c>
      <c r="D2594" s="1" t="s">
        <v>1789</v>
      </c>
      <c r="E2594" t="s">
        <v>117</v>
      </c>
      <c r="F2594" t="str">
        <f>VLOOKUP(E2594&amp;"*",state_latlong_lookup!$A$1:$D$56,2,FALSE)</f>
        <v>NE</v>
      </c>
      <c r="G2594" t="str">
        <f>VLOOKUP(E2594&amp;"*",state_latlong_lookup!$A$1:$D$56,1,FALSE)</f>
        <v>NEBRASKA</v>
      </c>
      <c r="H2594" t="str">
        <f t="shared" si="81"/>
        <v>106_NE_03</v>
      </c>
      <c r="I2594">
        <f>IF(B2594=2012,IF(D2594="00",K2594,VLOOKUP(H2594,district_latlong_lookup!$A$1:$F$439,5,FALSE)),0)</f>
        <v>0</v>
      </c>
      <c r="J2594">
        <f>IF(B2594=2012,IF(D2594="00",L2594,VLOOKUP(H2594,district_latlong_lookup!$A$1:$F$439,6,FALSE)),0)</f>
        <v>0</v>
      </c>
      <c r="K2594">
        <f>VLOOKUP(E2594&amp;"*",state_latlong_lookup!$A$1:$D$56,3,FALSE)</f>
        <v>41.128900000000002</v>
      </c>
      <c r="L2594">
        <f>VLOOKUP(E2594&amp;"*",state_latlong_lookup!$A$1:$D$56,4,FALSE)</f>
        <v>-98.288300000000007</v>
      </c>
      <c r="M2594">
        <v>200</v>
      </c>
      <c r="N2594" t="str">
        <f t="shared" si="80"/>
        <v>Republican</v>
      </c>
      <c r="O2594" t="s">
        <v>193</v>
      </c>
      <c r="P2594">
        <v>0.41</v>
      </c>
      <c r="Q2594">
        <v>2704000</v>
      </c>
      <c r="R2594" t="s">
        <v>1609</v>
      </c>
    </row>
    <row r="2595" spans="1:18">
      <c r="A2595">
        <v>106</v>
      </c>
      <c r="B2595">
        <f>VLOOKUP(A2595,year_congress_lookup!$A$1:$B$10,2)</f>
        <v>2000</v>
      </c>
      <c r="C2595">
        <v>29922</v>
      </c>
      <c r="D2595" s="1" t="s">
        <v>1787</v>
      </c>
      <c r="E2595" t="s">
        <v>110</v>
      </c>
      <c r="F2595" t="str">
        <f>VLOOKUP(E2595&amp;"*",state_latlong_lookup!$A$1:$D$56,2,FALSE)</f>
        <v>NV</v>
      </c>
      <c r="G2595" t="str">
        <f>VLOOKUP(E2595&amp;"*",state_latlong_lookup!$A$1:$D$56,1,FALSE)</f>
        <v>NEVADA</v>
      </c>
      <c r="H2595" t="str">
        <f t="shared" si="81"/>
        <v>106_NV_01</v>
      </c>
      <c r="I2595">
        <f>IF(B2595=2012,IF(D2595="00",K2595,VLOOKUP(H2595,district_latlong_lookup!$A$1:$F$439,5,FALSE)),0)</f>
        <v>0</v>
      </c>
      <c r="J2595">
        <f>IF(B2595=2012,IF(D2595="00",L2595,VLOOKUP(H2595,district_latlong_lookup!$A$1:$F$439,6,FALSE)),0)</f>
        <v>0</v>
      </c>
      <c r="K2595">
        <f>VLOOKUP(E2595&amp;"*",state_latlong_lookup!$A$1:$D$56,3,FALSE)</f>
        <v>38.419899999999998</v>
      </c>
      <c r="L2595">
        <f>VLOOKUP(E2595&amp;"*",state_latlong_lookup!$A$1:$D$56,4,FALSE)</f>
        <v>-117.1219</v>
      </c>
      <c r="M2595">
        <v>100</v>
      </c>
      <c r="N2595" t="str">
        <f t="shared" si="80"/>
        <v>Democrat</v>
      </c>
      <c r="O2595" t="s">
        <v>907</v>
      </c>
      <c r="P2595">
        <v>-0.29899999999999999</v>
      </c>
      <c r="Q2595">
        <v>543000</v>
      </c>
    </row>
    <row r="2596" spans="1:18">
      <c r="A2596">
        <v>106</v>
      </c>
      <c r="B2596">
        <f>VLOOKUP(A2596,year_congress_lookup!$A$1:$B$10,2)</f>
        <v>2000</v>
      </c>
      <c r="C2596">
        <v>29739</v>
      </c>
      <c r="D2596" s="1" t="s">
        <v>1788</v>
      </c>
      <c r="E2596" t="s">
        <v>110</v>
      </c>
      <c r="F2596" t="str">
        <f>VLOOKUP(E2596&amp;"*",state_latlong_lookup!$A$1:$D$56,2,FALSE)</f>
        <v>NV</v>
      </c>
      <c r="G2596" t="str">
        <f>VLOOKUP(E2596&amp;"*",state_latlong_lookup!$A$1:$D$56,1,FALSE)</f>
        <v>NEVADA</v>
      </c>
      <c r="H2596" t="str">
        <f t="shared" si="81"/>
        <v>106_NV_02</v>
      </c>
      <c r="I2596">
        <f>IF(B2596=2012,IF(D2596="00",K2596,VLOOKUP(H2596,district_latlong_lookup!$A$1:$F$439,5,FALSE)),0)</f>
        <v>0</v>
      </c>
      <c r="J2596">
        <f>IF(B2596=2012,IF(D2596="00",L2596,VLOOKUP(H2596,district_latlong_lookup!$A$1:$F$439,6,FALSE)),0)</f>
        <v>0</v>
      </c>
      <c r="K2596">
        <f>VLOOKUP(E2596&amp;"*",state_latlong_lookup!$A$1:$D$56,3,FALSE)</f>
        <v>38.419899999999998</v>
      </c>
      <c r="L2596">
        <f>VLOOKUP(E2596&amp;"*",state_latlong_lookup!$A$1:$D$56,4,FALSE)</f>
        <v>-117.1219</v>
      </c>
      <c r="M2596">
        <v>200</v>
      </c>
      <c r="N2596" t="str">
        <f t="shared" si="80"/>
        <v>Republican</v>
      </c>
      <c r="O2596" t="s">
        <v>487</v>
      </c>
      <c r="P2596">
        <v>0.628</v>
      </c>
      <c r="Q2596">
        <v>1339000</v>
      </c>
      <c r="R2596" t="s">
        <v>1610</v>
      </c>
    </row>
    <row r="2597" spans="1:18">
      <c r="A2597">
        <v>106</v>
      </c>
      <c r="B2597">
        <f>VLOOKUP(A2597,year_congress_lookup!$A$1:$B$10,2)</f>
        <v>2000</v>
      </c>
      <c r="C2597">
        <v>29740</v>
      </c>
      <c r="D2597" s="1" t="s">
        <v>1787</v>
      </c>
      <c r="E2597" t="s">
        <v>7</v>
      </c>
      <c r="F2597" t="str">
        <f>VLOOKUP(E2597&amp;"*",state_latlong_lookup!$A$1:$D$56,2,FALSE)</f>
        <v>NH</v>
      </c>
      <c r="G2597" t="str">
        <f>VLOOKUP(E2597&amp;"*",state_latlong_lookup!$A$1:$D$56,1,FALSE)</f>
        <v>NEW HAMPSHIRE</v>
      </c>
      <c r="H2597" t="str">
        <f t="shared" si="81"/>
        <v>106_NH_01</v>
      </c>
      <c r="I2597">
        <f>IF(B2597=2012,IF(D2597="00",K2597,VLOOKUP(H2597,district_latlong_lookup!$A$1:$F$439,5,FALSE)),0)</f>
        <v>0</v>
      </c>
      <c r="J2597">
        <f>IF(B2597=2012,IF(D2597="00",L2597,VLOOKUP(H2597,district_latlong_lookup!$A$1:$F$439,6,FALSE)),0)</f>
        <v>0</v>
      </c>
      <c r="K2597">
        <f>VLOOKUP(E2597&amp;"*",state_latlong_lookup!$A$1:$D$56,3,FALSE)</f>
        <v>43.410800000000002</v>
      </c>
      <c r="L2597">
        <f>VLOOKUP(E2597&amp;"*",state_latlong_lookup!$A$1:$D$56,4,FALSE)</f>
        <v>-71.565299999999993</v>
      </c>
      <c r="M2597">
        <v>200</v>
      </c>
      <c r="N2597" t="str">
        <f t="shared" si="80"/>
        <v>Republican</v>
      </c>
      <c r="O2597" t="s">
        <v>354</v>
      </c>
      <c r="P2597">
        <v>0.67</v>
      </c>
      <c r="Q2597">
        <v>2375000</v>
      </c>
      <c r="R2597" t="s">
        <v>1611</v>
      </c>
    </row>
    <row r="2598" spans="1:18">
      <c r="A2598">
        <v>106</v>
      </c>
      <c r="B2598">
        <f>VLOOKUP(A2598,year_congress_lookup!$A$1:$B$10,2)</f>
        <v>2000</v>
      </c>
      <c r="C2598">
        <v>29538</v>
      </c>
      <c r="D2598" s="1" t="s">
        <v>1788</v>
      </c>
      <c r="E2598" t="s">
        <v>7</v>
      </c>
      <c r="F2598" t="str">
        <f>VLOOKUP(E2598&amp;"*",state_latlong_lookup!$A$1:$D$56,2,FALSE)</f>
        <v>NH</v>
      </c>
      <c r="G2598" t="str">
        <f>VLOOKUP(E2598&amp;"*",state_latlong_lookup!$A$1:$D$56,1,FALSE)</f>
        <v>NEW HAMPSHIRE</v>
      </c>
      <c r="H2598" t="str">
        <f t="shared" si="81"/>
        <v>106_NH_02</v>
      </c>
      <c r="I2598">
        <f>IF(B2598=2012,IF(D2598="00",K2598,VLOOKUP(H2598,district_latlong_lookup!$A$1:$F$439,5,FALSE)),0)</f>
        <v>0</v>
      </c>
      <c r="J2598">
        <f>IF(B2598=2012,IF(D2598="00",L2598,VLOOKUP(H2598,district_latlong_lookup!$A$1:$F$439,6,FALSE)),0)</f>
        <v>0</v>
      </c>
      <c r="K2598">
        <f>VLOOKUP(E2598&amp;"*",state_latlong_lookup!$A$1:$D$56,3,FALSE)</f>
        <v>43.410800000000002</v>
      </c>
      <c r="L2598">
        <f>VLOOKUP(E2598&amp;"*",state_latlong_lookup!$A$1:$D$56,4,FALSE)</f>
        <v>-71.565299999999993</v>
      </c>
      <c r="M2598">
        <v>200</v>
      </c>
      <c r="N2598" t="str">
        <f t="shared" si="80"/>
        <v>Republican</v>
      </c>
      <c r="O2598" t="s">
        <v>210</v>
      </c>
      <c r="P2598">
        <v>0.52300000000000002</v>
      </c>
      <c r="Q2598">
        <v>0</v>
      </c>
      <c r="R2598" t="s">
        <v>1612</v>
      </c>
    </row>
    <row r="2599" spans="1:18">
      <c r="A2599">
        <v>106</v>
      </c>
      <c r="B2599">
        <f>VLOOKUP(A2599,year_congress_lookup!$A$1:$B$10,2)</f>
        <v>2000</v>
      </c>
      <c r="C2599">
        <v>29132</v>
      </c>
      <c r="D2599" s="1" t="s">
        <v>1787</v>
      </c>
      <c r="E2599" t="s">
        <v>8</v>
      </c>
      <c r="F2599" t="str">
        <f>VLOOKUP(E2599&amp;"*",state_latlong_lookup!$A$1:$D$56,2,FALSE)</f>
        <v>NJ</v>
      </c>
      <c r="G2599" t="str">
        <f>VLOOKUP(E2599&amp;"*",state_latlong_lookup!$A$1:$D$56,1,FALSE)</f>
        <v>NEW JERSEY</v>
      </c>
      <c r="H2599" t="str">
        <f t="shared" si="81"/>
        <v>106_NJ_01</v>
      </c>
      <c r="I2599">
        <f>IF(B2599=2012,IF(D2599="00",K2599,VLOOKUP(H2599,district_latlong_lookup!$A$1:$F$439,5,FALSE)),0)</f>
        <v>0</v>
      </c>
      <c r="J2599">
        <f>IF(B2599=2012,IF(D2599="00",L2599,VLOOKUP(H2599,district_latlong_lookup!$A$1:$F$439,6,FALSE)),0)</f>
        <v>0</v>
      </c>
      <c r="K2599">
        <f>VLOOKUP(E2599&amp;"*",state_latlong_lookup!$A$1:$D$56,3,FALSE)</f>
        <v>40.314</v>
      </c>
      <c r="L2599">
        <f>VLOOKUP(E2599&amp;"*",state_latlong_lookup!$A$1:$D$56,4,FALSE)</f>
        <v>-74.508899999999997</v>
      </c>
      <c r="M2599">
        <v>100</v>
      </c>
      <c r="N2599" t="str">
        <f t="shared" si="80"/>
        <v>Democrat</v>
      </c>
      <c r="O2599" t="s">
        <v>605</v>
      </c>
      <c r="P2599">
        <v>-0.254</v>
      </c>
      <c r="Q2599">
        <v>1521000</v>
      </c>
      <c r="R2599" t="s">
        <v>1613</v>
      </c>
    </row>
    <row r="2600" spans="1:18">
      <c r="A2600">
        <v>106</v>
      </c>
      <c r="B2600">
        <f>VLOOKUP(A2600,year_congress_lookup!$A$1:$B$10,2)</f>
        <v>2000</v>
      </c>
      <c r="C2600">
        <v>29539</v>
      </c>
      <c r="D2600" s="1" t="s">
        <v>1788</v>
      </c>
      <c r="E2600" t="s">
        <v>8</v>
      </c>
      <c r="F2600" t="str">
        <f>VLOOKUP(E2600&amp;"*",state_latlong_lookup!$A$1:$D$56,2,FALSE)</f>
        <v>NJ</v>
      </c>
      <c r="G2600" t="str">
        <f>VLOOKUP(E2600&amp;"*",state_latlong_lookup!$A$1:$D$56,1,FALSE)</f>
        <v>NEW JERSEY</v>
      </c>
      <c r="H2600" t="str">
        <f t="shared" si="81"/>
        <v>106_NJ_02</v>
      </c>
      <c r="I2600">
        <f>IF(B2600=2012,IF(D2600="00",K2600,VLOOKUP(H2600,district_latlong_lookup!$A$1:$F$439,5,FALSE)),0)</f>
        <v>0</v>
      </c>
      <c r="J2600">
        <f>IF(B2600=2012,IF(D2600="00",L2600,VLOOKUP(H2600,district_latlong_lookup!$A$1:$F$439,6,FALSE)),0)</f>
        <v>0</v>
      </c>
      <c r="K2600">
        <f>VLOOKUP(E2600&amp;"*",state_latlong_lookup!$A$1:$D$56,3,FALSE)</f>
        <v>40.314</v>
      </c>
      <c r="L2600">
        <f>VLOOKUP(E2600&amp;"*",state_latlong_lookup!$A$1:$D$56,4,FALSE)</f>
        <v>-74.508899999999997</v>
      </c>
      <c r="M2600">
        <v>200</v>
      </c>
      <c r="N2600" t="str">
        <f t="shared" si="80"/>
        <v>Republican</v>
      </c>
      <c r="O2600" t="s">
        <v>796</v>
      </c>
      <c r="P2600">
        <v>0.39900000000000002</v>
      </c>
      <c r="Q2600">
        <v>0</v>
      </c>
      <c r="R2600" t="s">
        <v>1614</v>
      </c>
    </row>
    <row r="2601" spans="1:18">
      <c r="A2601">
        <v>106</v>
      </c>
      <c r="B2601">
        <f>VLOOKUP(A2601,year_congress_lookup!$A$1:$B$10,2)</f>
        <v>2000</v>
      </c>
      <c r="C2601">
        <v>15112</v>
      </c>
      <c r="D2601" s="1" t="s">
        <v>1789</v>
      </c>
      <c r="E2601" t="s">
        <v>8</v>
      </c>
      <c r="F2601" t="str">
        <f>VLOOKUP(E2601&amp;"*",state_latlong_lookup!$A$1:$D$56,2,FALSE)</f>
        <v>NJ</v>
      </c>
      <c r="G2601" t="str">
        <f>VLOOKUP(E2601&amp;"*",state_latlong_lookup!$A$1:$D$56,1,FALSE)</f>
        <v>NEW JERSEY</v>
      </c>
      <c r="H2601" t="str">
        <f t="shared" si="81"/>
        <v>106_NJ_03</v>
      </c>
      <c r="I2601">
        <f>IF(B2601=2012,IF(D2601="00",K2601,VLOOKUP(H2601,district_latlong_lookup!$A$1:$F$439,5,FALSE)),0)</f>
        <v>0</v>
      </c>
      <c r="J2601">
        <f>IF(B2601=2012,IF(D2601="00",L2601,VLOOKUP(H2601,district_latlong_lookup!$A$1:$F$439,6,FALSE)),0)</f>
        <v>0</v>
      </c>
      <c r="K2601">
        <f>VLOOKUP(E2601&amp;"*",state_latlong_lookup!$A$1:$D$56,3,FALSE)</f>
        <v>40.314</v>
      </c>
      <c r="L2601">
        <f>VLOOKUP(E2601&amp;"*",state_latlong_lookup!$A$1:$D$56,4,FALSE)</f>
        <v>-74.508899999999997</v>
      </c>
      <c r="M2601">
        <v>200</v>
      </c>
      <c r="N2601" t="str">
        <f t="shared" si="80"/>
        <v>Republican</v>
      </c>
      <c r="O2601" t="s">
        <v>606</v>
      </c>
      <c r="P2601">
        <v>0.32500000000000001</v>
      </c>
      <c r="Q2601">
        <v>1483000</v>
      </c>
      <c r="R2601" t="s">
        <v>1615</v>
      </c>
    </row>
    <row r="2602" spans="1:18">
      <c r="A2602">
        <v>106</v>
      </c>
      <c r="B2602">
        <f>VLOOKUP(A2602,year_congress_lookup!$A$1:$B$10,2)</f>
        <v>2000</v>
      </c>
      <c r="C2602">
        <v>14863</v>
      </c>
      <c r="D2602" s="1" t="s">
        <v>1790</v>
      </c>
      <c r="E2602" t="s">
        <v>8</v>
      </c>
      <c r="F2602" t="str">
        <f>VLOOKUP(E2602&amp;"*",state_latlong_lookup!$A$1:$D$56,2,FALSE)</f>
        <v>NJ</v>
      </c>
      <c r="G2602" t="str">
        <f>VLOOKUP(E2602&amp;"*",state_latlong_lookup!$A$1:$D$56,1,FALSE)</f>
        <v>NEW JERSEY</v>
      </c>
      <c r="H2602" t="str">
        <f t="shared" si="81"/>
        <v>106_NJ_04</v>
      </c>
      <c r="I2602">
        <f>IF(B2602=2012,IF(D2602="00",K2602,VLOOKUP(H2602,district_latlong_lookup!$A$1:$F$439,5,FALSE)),0)</f>
        <v>0</v>
      </c>
      <c r="J2602">
        <f>IF(B2602=2012,IF(D2602="00",L2602,VLOOKUP(H2602,district_latlong_lookup!$A$1:$F$439,6,FALSE)),0)</f>
        <v>0</v>
      </c>
      <c r="K2602">
        <f>VLOOKUP(E2602&amp;"*",state_latlong_lookup!$A$1:$D$56,3,FALSE)</f>
        <v>40.314</v>
      </c>
      <c r="L2602">
        <f>VLOOKUP(E2602&amp;"*",state_latlong_lookup!$A$1:$D$56,4,FALSE)</f>
        <v>-74.508899999999997</v>
      </c>
      <c r="M2602">
        <v>200</v>
      </c>
      <c r="N2602" t="str">
        <f t="shared" si="80"/>
        <v>Republican</v>
      </c>
      <c r="O2602" t="s">
        <v>607</v>
      </c>
      <c r="P2602">
        <v>0.23200000000000001</v>
      </c>
      <c r="Q2602">
        <v>0</v>
      </c>
      <c r="R2602" t="s">
        <v>1616</v>
      </c>
    </row>
    <row r="2603" spans="1:18">
      <c r="A2603">
        <v>106</v>
      </c>
      <c r="B2603">
        <f>VLOOKUP(A2603,year_congress_lookup!$A$1:$B$10,2)</f>
        <v>2000</v>
      </c>
      <c r="C2603">
        <v>14855</v>
      </c>
      <c r="D2603" s="1" t="s">
        <v>1791</v>
      </c>
      <c r="E2603" t="s">
        <v>8</v>
      </c>
      <c r="F2603" t="str">
        <f>VLOOKUP(E2603&amp;"*",state_latlong_lookup!$A$1:$D$56,2,FALSE)</f>
        <v>NJ</v>
      </c>
      <c r="G2603" t="str">
        <f>VLOOKUP(E2603&amp;"*",state_latlong_lookup!$A$1:$D$56,1,FALSE)</f>
        <v>NEW JERSEY</v>
      </c>
      <c r="H2603" t="str">
        <f t="shared" si="81"/>
        <v>106_NJ_05</v>
      </c>
      <c r="I2603">
        <f>IF(B2603=2012,IF(D2603="00",K2603,VLOOKUP(H2603,district_latlong_lookup!$A$1:$F$439,5,FALSE)),0)</f>
        <v>0</v>
      </c>
      <c r="J2603">
        <f>IF(B2603=2012,IF(D2603="00",L2603,VLOOKUP(H2603,district_latlong_lookup!$A$1:$F$439,6,FALSE)),0)</f>
        <v>0</v>
      </c>
      <c r="K2603">
        <f>VLOOKUP(E2603&amp;"*",state_latlong_lookup!$A$1:$D$56,3,FALSE)</f>
        <v>40.314</v>
      </c>
      <c r="L2603">
        <f>VLOOKUP(E2603&amp;"*",state_latlong_lookup!$A$1:$D$56,4,FALSE)</f>
        <v>-74.508899999999997</v>
      </c>
      <c r="M2603">
        <v>200</v>
      </c>
      <c r="N2603" t="str">
        <f t="shared" si="80"/>
        <v>Republican</v>
      </c>
      <c r="O2603" t="s">
        <v>608</v>
      </c>
      <c r="P2603">
        <v>0.22800000000000001</v>
      </c>
      <c r="Q2603">
        <v>9995000</v>
      </c>
      <c r="R2603" t="s">
        <v>1617</v>
      </c>
    </row>
    <row r="2604" spans="1:18">
      <c r="A2604">
        <v>106</v>
      </c>
      <c r="B2604">
        <f>VLOOKUP(A2604,year_congress_lookup!$A$1:$B$10,2)</f>
        <v>2000</v>
      </c>
      <c r="C2604">
        <v>15454</v>
      </c>
      <c r="D2604" s="1" t="s">
        <v>1792</v>
      </c>
      <c r="E2604" t="s">
        <v>8</v>
      </c>
      <c r="F2604" t="str">
        <f>VLOOKUP(E2604&amp;"*",state_latlong_lookup!$A$1:$D$56,2,FALSE)</f>
        <v>NJ</v>
      </c>
      <c r="G2604" t="str">
        <f>VLOOKUP(E2604&amp;"*",state_latlong_lookup!$A$1:$D$56,1,FALSE)</f>
        <v>NEW JERSEY</v>
      </c>
      <c r="H2604" t="str">
        <f t="shared" si="81"/>
        <v>106_NJ_06</v>
      </c>
      <c r="I2604">
        <f>IF(B2604=2012,IF(D2604="00",K2604,VLOOKUP(H2604,district_latlong_lookup!$A$1:$F$439,5,FALSE)),0)</f>
        <v>0</v>
      </c>
      <c r="J2604">
        <f>IF(B2604=2012,IF(D2604="00",L2604,VLOOKUP(H2604,district_latlong_lookup!$A$1:$F$439,6,FALSE)),0)</f>
        <v>0</v>
      </c>
      <c r="K2604">
        <f>VLOOKUP(E2604&amp;"*",state_latlong_lookup!$A$1:$D$56,3,FALSE)</f>
        <v>40.314</v>
      </c>
      <c r="L2604">
        <f>VLOOKUP(E2604&amp;"*",state_latlong_lookup!$A$1:$D$56,4,FALSE)</f>
        <v>-74.508899999999997</v>
      </c>
      <c r="M2604">
        <v>100</v>
      </c>
      <c r="N2604" t="str">
        <f t="shared" si="80"/>
        <v>Democrat</v>
      </c>
      <c r="O2604" t="s">
        <v>609</v>
      </c>
      <c r="P2604">
        <v>-0.375</v>
      </c>
      <c r="Q2604">
        <v>1213000</v>
      </c>
      <c r="R2604" t="s">
        <v>1618</v>
      </c>
    </row>
    <row r="2605" spans="1:18">
      <c r="A2605">
        <v>106</v>
      </c>
      <c r="B2605">
        <f>VLOOKUP(A2605,year_congress_lookup!$A$1:$B$10,2)</f>
        <v>2000</v>
      </c>
      <c r="C2605">
        <v>29371</v>
      </c>
      <c r="D2605" s="1" t="s">
        <v>1793</v>
      </c>
      <c r="E2605" t="s">
        <v>8</v>
      </c>
      <c r="F2605" t="str">
        <f>VLOOKUP(E2605&amp;"*",state_latlong_lookup!$A$1:$D$56,2,FALSE)</f>
        <v>NJ</v>
      </c>
      <c r="G2605" t="str">
        <f>VLOOKUP(E2605&amp;"*",state_latlong_lookup!$A$1:$D$56,1,FALSE)</f>
        <v>NEW JERSEY</v>
      </c>
      <c r="H2605" t="str">
        <f t="shared" si="81"/>
        <v>106_NJ_07</v>
      </c>
      <c r="I2605">
        <f>IF(B2605=2012,IF(D2605="00",K2605,VLOOKUP(H2605,district_latlong_lookup!$A$1:$F$439,5,FALSE)),0)</f>
        <v>0</v>
      </c>
      <c r="J2605">
        <f>IF(B2605=2012,IF(D2605="00",L2605,VLOOKUP(H2605,district_latlong_lookup!$A$1:$F$439,6,FALSE)),0)</f>
        <v>0</v>
      </c>
      <c r="K2605">
        <f>VLOOKUP(E2605&amp;"*",state_latlong_lookup!$A$1:$D$56,3,FALSE)</f>
        <v>40.314</v>
      </c>
      <c r="L2605">
        <f>VLOOKUP(E2605&amp;"*",state_latlong_lookup!$A$1:$D$56,4,FALSE)</f>
        <v>-74.508899999999997</v>
      </c>
      <c r="M2605">
        <v>200</v>
      </c>
      <c r="N2605" t="str">
        <f t="shared" si="80"/>
        <v>Republican</v>
      </c>
      <c r="O2605" t="s">
        <v>610</v>
      </c>
      <c r="P2605">
        <v>0.33200000000000002</v>
      </c>
      <c r="Q2605">
        <v>0</v>
      </c>
      <c r="R2605" t="s">
        <v>1619</v>
      </c>
    </row>
    <row r="2606" spans="1:18">
      <c r="A2606">
        <v>106</v>
      </c>
      <c r="B2606">
        <f>VLOOKUP(A2606,year_congress_lookup!$A$1:$B$10,2)</f>
        <v>2000</v>
      </c>
      <c r="C2606">
        <v>29741</v>
      </c>
      <c r="D2606" s="1" t="s">
        <v>1795</v>
      </c>
      <c r="E2606" t="s">
        <v>8</v>
      </c>
      <c r="F2606" t="str">
        <f>VLOOKUP(E2606&amp;"*",state_latlong_lookup!$A$1:$D$56,2,FALSE)</f>
        <v>NJ</v>
      </c>
      <c r="G2606" t="str">
        <f>VLOOKUP(E2606&amp;"*",state_latlong_lookup!$A$1:$D$56,1,FALSE)</f>
        <v>NEW JERSEY</v>
      </c>
      <c r="H2606" t="str">
        <f t="shared" si="81"/>
        <v>106_NJ_08</v>
      </c>
      <c r="I2606">
        <f>IF(B2606=2012,IF(D2606="00",K2606,VLOOKUP(H2606,district_latlong_lookup!$A$1:$F$439,5,FALSE)),0)</f>
        <v>0</v>
      </c>
      <c r="J2606">
        <f>IF(B2606=2012,IF(D2606="00",L2606,VLOOKUP(H2606,district_latlong_lookup!$A$1:$F$439,6,FALSE)),0)</f>
        <v>0</v>
      </c>
      <c r="K2606">
        <f>VLOOKUP(E2606&amp;"*",state_latlong_lookup!$A$1:$D$56,3,FALSE)</f>
        <v>40.314</v>
      </c>
      <c r="L2606">
        <f>VLOOKUP(E2606&amp;"*",state_latlong_lookup!$A$1:$D$56,4,FALSE)</f>
        <v>-74.508899999999997</v>
      </c>
      <c r="M2606">
        <v>100</v>
      </c>
      <c r="N2606" t="str">
        <f t="shared" si="80"/>
        <v>Democrat</v>
      </c>
      <c r="O2606" t="s">
        <v>857</v>
      </c>
      <c r="P2606">
        <v>-0.316</v>
      </c>
      <c r="Q2606">
        <v>1044000</v>
      </c>
    </row>
    <row r="2607" spans="1:18">
      <c r="A2607">
        <v>106</v>
      </c>
      <c r="B2607">
        <f>VLOOKUP(A2607,year_congress_lookup!$A$1:$B$10,2)</f>
        <v>2000</v>
      </c>
      <c r="C2607">
        <v>29742</v>
      </c>
      <c r="D2607" s="1" t="s">
        <v>1796</v>
      </c>
      <c r="E2607" t="s">
        <v>8</v>
      </c>
      <c r="F2607" t="str">
        <f>VLOOKUP(E2607&amp;"*",state_latlong_lookup!$A$1:$D$56,2,FALSE)</f>
        <v>NJ</v>
      </c>
      <c r="G2607" t="str">
        <f>VLOOKUP(E2607&amp;"*",state_latlong_lookup!$A$1:$D$56,1,FALSE)</f>
        <v>NEW JERSEY</v>
      </c>
      <c r="H2607" t="str">
        <f t="shared" si="81"/>
        <v>106_NJ_09</v>
      </c>
      <c r="I2607">
        <f>IF(B2607=2012,IF(D2607="00",K2607,VLOOKUP(H2607,district_latlong_lookup!$A$1:$F$439,5,FALSE)),0)</f>
        <v>0</v>
      </c>
      <c r="J2607">
        <f>IF(B2607=2012,IF(D2607="00",L2607,VLOOKUP(H2607,district_latlong_lookup!$A$1:$F$439,6,FALSE)),0)</f>
        <v>0</v>
      </c>
      <c r="K2607">
        <f>VLOOKUP(E2607&amp;"*",state_latlong_lookup!$A$1:$D$56,3,FALSE)</f>
        <v>40.314</v>
      </c>
      <c r="L2607">
        <f>VLOOKUP(E2607&amp;"*",state_latlong_lookup!$A$1:$D$56,4,FALSE)</f>
        <v>-74.508899999999997</v>
      </c>
      <c r="M2607">
        <v>100</v>
      </c>
      <c r="N2607" t="str">
        <f t="shared" si="80"/>
        <v>Democrat</v>
      </c>
      <c r="O2607" t="s">
        <v>858</v>
      </c>
      <c r="P2607">
        <v>-0.32400000000000001</v>
      </c>
      <c r="Q2607">
        <v>0</v>
      </c>
      <c r="R2607" t="s">
        <v>1620</v>
      </c>
    </row>
    <row r="2608" spans="1:18">
      <c r="A2608">
        <v>106</v>
      </c>
      <c r="B2608">
        <f>VLOOKUP(A2608,year_congress_lookup!$A$1:$B$10,2)</f>
        <v>2000</v>
      </c>
      <c r="C2608">
        <v>15619</v>
      </c>
      <c r="D2608" s="1" t="s">
        <v>1797</v>
      </c>
      <c r="E2608" t="s">
        <v>8</v>
      </c>
      <c r="F2608" t="str">
        <f>VLOOKUP(E2608&amp;"*",state_latlong_lookup!$A$1:$D$56,2,FALSE)</f>
        <v>NJ</v>
      </c>
      <c r="G2608" t="str">
        <f>VLOOKUP(E2608&amp;"*",state_latlong_lookup!$A$1:$D$56,1,FALSE)</f>
        <v>NEW JERSEY</v>
      </c>
      <c r="H2608" t="str">
        <f t="shared" si="81"/>
        <v>106_NJ_10</v>
      </c>
      <c r="I2608">
        <f>IF(B2608=2012,IF(D2608="00",K2608,VLOOKUP(H2608,district_latlong_lookup!$A$1:$F$439,5,FALSE)),0)</f>
        <v>0</v>
      </c>
      <c r="J2608">
        <f>IF(B2608=2012,IF(D2608="00",L2608,VLOOKUP(H2608,district_latlong_lookup!$A$1:$F$439,6,FALSE)),0)</f>
        <v>0</v>
      </c>
      <c r="K2608">
        <f>VLOOKUP(E2608&amp;"*",state_latlong_lookup!$A$1:$D$56,3,FALSE)</f>
        <v>40.314</v>
      </c>
      <c r="L2608">
        <f>VLOOKUP(E2608&amp;"*",state_latlong_lookup!$A$1:$D$56,4,FALSE)</f>
        <v>-74.508899999999997</v>
      </c>
      <c r="M2608">
        <v>100</v>
      </c>
      <c r="N2608" t="str">
        <f t="shared" si="80"/>
        <v>Democrat</v>
      </c>
      <c r="O2608" t="s">
        <v>612</v>
      </c>
      <c r="P2608">
        <v>-0.59699999999999998</v>
      </c>
      <c r="Q2608">
        <v>2242000</v>
      </c>
      <c r="R2608" t="s">
        <v>1621</v>
      </c>
    </row>
    <row r="2609" spans="1:18">
      <c r="A2609">
        <v>106</v>
      </c>
      <c r="B2609">
        <f>VLOOKUP(A2609,year_congress_lookup!$A$1:$B$10,2)</f>
        <v>2000</v>
      </c>
      <c r="C2609">
        <v>29541</v>
      </c>
      <c r="D2609" s="1" t="s">
        <v>1798</v>
      </c>
      <c r="E2609" t="s">
        <v>8</v>
      </c>
      <c r="F2609" t="str">
        <f>VLOOKUP(E2609&amp;"*",state_latlong_lookup!$A$1:$D$56,2,FALSE)</f>
        <v>NJ</v>
      </c>
      <c r="G2609" t="str">
        <f>VLOOKUP(E2609&amp;"*",state_latlong_lookup!$A$1:$D$56,1,FALSE)</f>
        <v>NEW JERSEY</v>
      </c>
      <c r="H2609" t="str">
        <f t="shared" si="81"/>
        <v>106_NJ_11</v>
      </c>
      <c r="I2609">
        <f>IF(B2609=2012,IF(D2609="00",K2609,VLOOKUP(H2609,district_latlong_lookup!$A$1:$F$439,5,FALSE)),0)</f>
        <v>0</v>
      </c>
      <c r="J2609">
        <f>IF(B2609=2012,IF(D2609="00",L2609,VLOOKUP(H2609,district_latlong_lookup!$A$1:$F$439,6,FALSE)),0)</f>
        <v>0</v>
      </c>
      <c r="K2609">
        <f>VLOOKUP(E2609&amp;"*",state_latlong_lookup!$A$1:$D$56,3,FALSE)</f>
        <v>40.314</v>
      </c>
      <c r="L2609">
        <f>VLOOKUP(E2609&amp;"*",state_latlong_lookup!$A$1:$D$56,4,FALSE)</f>
        <v>-74.508899999999997</v>
      </c>
      <c r="M2609">
        <v>200</v>
      </c>
      <c r="N2609" t="str">
        <f t="shared" si="80"/>
        <v>Republican</v>
      </c>
      <c r="O2609" t="s">
        <v>28</v>
      </c>
      <c r="P2609">
        <v>0.48399999999999999</v>
      </c>
      <c r="Q2609">
        <v>1351000</v>
      </c>
      <c r="R2609" t="s">
        <v>1622</v>
      </c>
    </row>
    <row r="2610" spans="1:18">
      <c r="A2610">
        <v>106</v>
      </c>
      <c r="B2610">
        <f>VLOOKUP(A2610,year_congress_lookup!$A$1:$B$10,2)</f>
        <v>2000</v>
      </c>
      <c r="C2610">
        <v>29923</v>
      </c>
      <c r="D2610" s="1" t="s">
        <v>1799</v>
      </c>
      <c r="E2610" t="s">
        <v>8</v>
      </c>
      <c r="F2610" t="str">
        <f>VLOOKUP(E2610&amp;"*",state_latlong_lookup!$A$1:$D$56,2,FALSE)</f>
        <v>NJ</v>
      </c>
      <c r="G2610" t="str">
        <f>VLOOKUP(E2610&amp;"*",state_latlong_lookup!$A$1:$D$56,1,FALSE)</f>
        <v>NEW JERSEY</v>
      </c>
      <c r="H2610" t="str">
        <f t="shared" si="81"/>
        <v>106_NJ_12</v>
      </c>
      <c r="I2610">
        <f>IF(B2610=2012,IF(D2610="00",K2610,VLOOKUP(H2610,district_latlong_lookup!$A$1:$F$439,5,FALSE)),0)</f>
        <v>0</v>
      </c>
      <c r="J2610">
        <f>IF(B2610=2012,IF(D2610="00",L2610,VLOOKUP(H2610,district_latlong_lookup!$A$1:$F$439,6,FALSE)),0)</f>
        <v>0</v>
      </c>
      <c r="K2610">
        <f>VLOOKUP(E2610&amp;"*",state_latlong_lookup!$A$1:$D$56,3,FALSE)</f>
        <v>40.314</v>
      </c>
      <c r="L2610">
        <f>VLOOKUP(E2610&amp;"*",state_latlong_lookup!$A$1:$D$56,4,FALSE)</f>
        <v>-74.508899999999997</v>
      </c>
      <c r="M2610">
        <v>100</v>
      </c>
      <c r="N2610" t="str">
        <f t="shared" si="80"/>
        <v>Democrat</v>
      </c>
      <c r="O2610" t="s">
        <v>908</v>
      </c>
      <c r="P2610">
        <v>-0.41699999999999998</v>
      </c>
      <c r="Q2610">
        <v>0</v>
      </c>
      <c r="R2610" t="s">
        <v>1623</v>
      </c>
    </row>
    <row r="2611" spans="1:18">
      <c r="A2611">
        <v>106</v>
      </c>
      <c r="B2611">
        <f>VLOOKUP(A2611,year_congress_lookup!$A$1:$B$10,2)</f>
        <v>2000</v>
      </c>
      <c r="C2611">
        <v>29373</v>
      </c>
      <c r="D2611" s="1" t="s">
        <v>1800</v>
      </c>
      <c r="E2611" t="s">
        <v>8</v>
      </c>
      <c r="F2611" t="str">
        <f>VLOOKUP(E2611&amp;"*",state_latlong_lookup!$A$1:$D$56,2,FALSE)</f>
        <v>NJ</v>
      </c>
      <c r="G2611" t="str">
        <f>VLOOKUP(E2611&amp;"*",state_latlong_lookup!$A$1:$D$56,1,FALSE)</f>
        <v>NEW JERSEY</v>
      </c>
      <c r="H2611" t="str">
        <f t="shared" si="81"/>
        <v>106_NJ_13</v>
      </c>
      <c r="I2611">
        <f>IF(B2611=2012,IF(D2611="00",K2611,VLOOKUP(H2611,district_latlong_lookup!$A$1:$F$439,5,FALSE)),0)</f>
        <v>0</v>
      </c>
      <c r="J2611">
        <f>IF(B2611=2012,IF(D2611="00",L2611,VLOOKUP(H2611,district_latlong_lookup!$A$1:$F$439,6,FALSE)),0)</f>
        <v>0</v>
      </c>
      <c r="K2611">
        <f>VLOOKUP(E2611&amp;"*",state_latlong_lookup!$A$1:$D$56,3,FALSE)</f>
        <v>40.314</v>
      </c>
      <c r="L2611">
        <f>VLOOKUP(E2611&amp;"*",state_latlong_lookup!$A$1:$D$56,4,FALSE)</f>
        <v>-74.508899999999997</v>
      </c>
      <c r="M2611">
        <v>100</v>
      </c>
      <c r="N2611" t="str">
        <f t="shared" si="80"/>
        <v>Democrat</v>
      </c>
      <c r="O2611" t="s">
        <v>362</v>
      </c>
      <c r="P2611">
        <v>-0.36299999999999999</v>
      </c>
      <c r="Q2611">
        <v>1017000</v>
      </c>
      <c r="R2611" t="s">
        <v>1624</v>
      </c>
    </row>
    <row r="2612" spans="1:18">
      <c r="A2612">
        <v>106</v>
      </c>
      <c r="B2612">
        <f>VLOOKUP(A2612,year_congress_lookup!$A$1:$B$10,2)</f>
        <v>2000</v>
      </c>
      <c r="C2612">
        <v>29779</v>
      </c>
      <c r="D2612" s="1" t="s">
        <v>1787</v>
      </c>
      <c r="E2612" t="s">
        <v>156</v>
      </c>
      <c r="F2612" t="str">
        <f>VLOOKUP(E2612&amp;"*",state_latlong_lookup!$A$1:$D$56,2,FALSE)</f>
        <v>NM</v>
      </c>
      <c r="G2612" t="str">
        <f>VLOOKUP(E2612&amp;"*",state_latlong_lookup!$A$1:$D$56,1,FALSE)</f>
        <v>NEW MEXICO</v>
      </c>
      <c r="H2612" t="str">
        <f t="shared" si="81"/>
        <v>106_NM_01</v>
      </c>
      <c r="I2612">
        <f>IF(B2612=2012,IF(D2612="00",K2612,VLOOKUP(H2612,district_latlong_lookup!$A$1:$F$439,5,FALSE)),0)</f>
        <v>0</v>
      </c>
      <c r="J2612">
        <f>IF(B2612=2012,IF(D2612="00",L2612,VLOOKUP(H2612,district_latlong_lookup!$A$1:$F$439,6,FALSE)),0)</f>
        <v>0</v>
      </c>
      <c r="K2612">
        <f>VLOOKUP(E2612&amp;"*",state_latlong_lookup!$A$1:$D$56,3,FALSE)</f>
        <v>34.837499999999999</v>
      </c>
      <c r="L2612">
        <f>VLOOKUP(E2612&amp;"*",state_latlong_lookup!$A$1:$D$56,4,FALSE)</f>
        <v>-106.2371</v>
      </c>
      <c r="M2612">
        <v>200</v>
      </c>
      <c r="N2612" t="str">
        <f t="shared" si="80"/>
        <v>Republican</v>
      </c>
      <c r="O2612" t="s">
        <v>92</v>
      </c>
      <c r="P2612">
        <v>0.38500000000000001</v>
      </c>
      <c r="Q2612">
        <v>832000</v>
      </c>
      <c r="R2612" t="s">
        <v>1625</v>
      </c>
    </row>
    <row r="2613" spans="1:18">
      <c r="A2613">
        <v>106</v>
      </c>
      <c r="B2613">
        <f>VLOOKUP(A2613,year_congress_lookup!$A$1:$B$10,2)</f>
        <v>2000</v>
      </c>
      <c r="C2613">
        <v>14861</v>
      </c>
      <c r="D2613" s="1" t="s">
        <v>1788</v>
      </c>
      <c r="E2613" t="s">
        <v>156</v>
      </c>
      <c r="F2613" t="str">
        <f>VLOOKUP(E2613&amp;"*",state_latlong_lookup!$A$1:$D$56,2,FALSE)</f>
        <v>NM</v>
      </c>
      <c r="G2613" t="str">
        <f>VLOOKUP(E2613&amp;"*",state_latlong_lookup!$A$1:$D$56,1,FALSE)</f>
        <v>NEW MEXICO</v>
      </c>
      <c r="H2613" t="str">
        <f t="shared" si="81"/>
        <v>106_NM_02</v>
      </c>
      <c r="I2613">
        <f>IF(B2613=2012,IF(D2613="00",K2613,VLOOKUP(H2613,district_latlong_lookup!$A$1:$F$439,5,FALSE)),0)</f>
        <v>0</v>
      </c>
      <c r="J2613">
        <f>IF(B2613=2012,IF(D2613="00",L2613,VLOOKUP(H2613,district_latlong_lookup!$A$1:$F$439,6,FALSE)),0)</f>
        <v>0</v>
      </c>
      <c r="K2613">
        <f>VLOOKUP(E2613&amp;"*",state_latlong_lookup!$A$1:$D$56,3,FALSE)</f>
        <v>34.837499999999999</v>
      </c>
      <c r="L2613">
        <f>VLOOKUP(E2613&amp;"*",state_latlong_lookup!$A$1:$D$56,4,FALSE)</f>
        <v>-106.2371</v>
      </c>
      <c r="M2613">
        <v>200</v>
      </c>
      <c r="N2613" t="str">
        <f t="shared" si="80"/>
        <v>Republican</v>
      </c>
      <c r="O2613" t="s">
        <v>616</v>
      </c>
      <c r="P2613">
        <v>0.33100000000000002</v>
      </c>
      <c r="Q2613">
        <v>3441000</v>
      </c>
      <c r="R2613" t="s">
        <v>1626</v>
      </c>
    </row>
    <row r="2614" spans="1:18">
      <c r="A2614">
        <v>106</v>
      </c>
      <c r="B2614">
        <f>VLOOKUP(A2614,year_congress_lookup!$A$1:$B$10,2)</f>
        <v>2000</v>
      </c>
      <c r="C2614">
        <v>29924</v>
      </c>
      <c r="D2614" s="1" t="s">
        <v>1789</v>
      </c>
      <c r="E2614" t="s">
        <v>156</v>
      </c>
      <c r="F2614" t="str">
        <f>VLOOKUP(E2614&amp;"*",state_latlong_lookup!$A$1:$D$56,2,FALSE)</f>
        <v>NM</v>
      </c>
      <c r="G2614" t="str">
        <f>VLOOKUP(E2614&amp;"*",state_latlong_lookup!$A$1:$D$56,1,FALSE)</f>
        <v>NEW MEXICO</v>
      </c>
      <c r="H2614" t="str">
        <f t="shared" si="81"/>
        <v>106_NM_03</v>
      </c>
      <c r="I2614">
        <f>IF(B2614=2012,IF(D2614="00",K2614,VLOOKUP(H2614,district_latlong_lookup!$A$1:$F$439,5,FALSE)),0)</f>
        <v>0</v>
      </c>
      <c r="J2614">
        <f>IF(B2614=2012,IF(D2614="00",L2614,VLOOKUP(H2614,district_latlong_lookup!$A$1:$F$439,6,FALSE)),0)</f>
        <v>0</v>
      </c>
      <c r="K2614">
        <f>VLOOKUP(E2614&amp;"*",state_latlong_lookup!$A$1:$D$56,3,FALSE)</f>
        <v>34.837499999999999</v>
      </c>
      <c r="L2614">
        <f>VLOOKUP(E2614&amp;"*",state_latlong_lookup!$A$1:$D$56,4,FALSE)</f>
        <v>-106.2371</v>
      </c>
      <c r="M2614">
        <v>100</v>
      </c>
      <c r="N2614" t="str">
        <f t="shared" si="80"/>
        <v>Democrat</v>
      </c>
      <c r="O2614" t="s">
        <v>909</v>
      </c>
      <c r="P2614">
        <v>-0.49099999999999999</v>
      </c>
      <c r="Q2614">
        <v>0</v>
      </c>
      <c r="R2614" t="s">
        <v>1627</v>
      </c>
    </row>
    <row r="2615" spans="1:18">
      <c r="A2615">
        <v>106</v>
      </c>
      <c r="B2615">
        <f>VLOOKUP(A2615,year_congress_lookup!$A$1:$B$10,2)</f>
        <v>2000</v>
      </c>
      <c r="C2615">
        <v>29542</v>
      </c>
      <c r="D2615" s="1" t="s">
        <v>1787</v>
      </c>
      <c r="E2615" t="s">
        <v>9</v>
      </c>
      <c r="F2615" t="str">
        <f>VLOOKUP(E2615&amp;"*",state_latlong_lookup!$A$1:$D$56,2,FALSE)</f>
        <v>NY</v>
      </c>
      <c r="G2615" t="str">
        <f>VLOOKUP(E2615&amp;"*",state_latlong_lookup!$A$1:$D$56,1,FALSE)</f>
        <v>NEW YORK</v>
      </c>
      <c r="H2615" t="str">
        <f t="shared" si="81"/>
        <v>106_NY_01</v>
      </c>
      <c r="I2615">
        <f>IF(B2615=2012,IF(D2615="00",K2615,VLOOKUP(H2615,district_latlong_lookup!$A$1:$F$439,5,FALSE)),0)</f>
        <v>0</v>
      </c>
      <c r="J2615">
        <f>IF(B2615=2012,IF(D2615="00",L2615,VLOOKUP(H2615,district_latlong_lookup!$A$1:$F$439,6,FALSE)),0)</f>
        <v>0</v>
      </c>
      <c r="K2615">
        <f>VLOOKUP(E2615&amp;"*",state_latlong_lookup!$A$1:$D$56,3,FALSE)</f>
        <v>42.149700000000003</v>
      </c>
      <c r="L2615">
        <f>VLOOKUP(E2615&amp;"*",state_latlong_lookup!$A$1:$D$56,4,FALSE)</f>
        <v>-74.938400000000001</v>
      </c>
      <c r="M2615">
        <v>200</v>
      </c>
      <c r="N2615" t="str">
        <f t="shared" si="80"/>
        <v>Republican</v>
      </c>
      <c r="O2615" t="s">
        <v>798</v>
      </c>
      <c r="P2615">
        <v>0.14599999999999999</v>
      </c>
      <c r="Q2615">
        <v>0</v>
      </c>
      <c r="R2615" t="s">
        <v>1628</v>
      </c>
    </row>
    <row r="2616" spans="1:18">
      <c r="A2616">
        <v>106</v>
      </c>
      <c r="B2616">
        <f>VLOOKUP(A2616,year_congress_lookup!$A$1:$B$10,2)</f>
        <v>2000</v>
      </c>
      <c r="C2616">
        <v>99542</v>
      </c>
      <c r="D2616" s="1" t="s">
        <v>1787</v>
      </c>
      <c r="E2616" t="s">
        <v>9</v>
      </c>
      <c r="F2616" t="str">
        <f>VLOOKUP(E2616&amp;"*",state_latlong_lookup!$A$1:$D$56,2,FALSE)</f>
        <v>NY</v>
      </c>
      <c r="G2616" t="str">
        <f>VLOOKUP(E2616&amp;"*",state_latlong_lookup!$A$1:$D$56,1,FALSE)</f>
        <v>NEW YORK</v>
      </c>
      <c r="H2616" t="str">
        <f t="shared" si="81"/>
        <v>106_NY_01</v>
      </c>
      <c r="I2616">
        <f>IF(B2616=2012,IF(D2616="00",K2616,VLOOKUP(H2616,district_latlong_lookup!$A$1:$F$439,5,FALSE)),0)</f>
        <v>0</v>
      </c>
      <c r="J2616">
        <f>IF(B2616=2012,IF(D2616="00",L2616,VLOOKUP(H2616,district_latlong_lookup!$A$1:$F$439,6,FALSE)),0)</f>
        <v>0</v>
      </c>
      <c r="K2616">
        <f>VLOOKUP(E2616&amp;"*",state_latlong_lookup!$A$1:$D$56,3,FALSE)</f>
        <v>42.149700000000003</v>
      </c>
      <c r="L2616">
        <f>VLOOKUP(E2616&amp;"*",state_latlong_lookup!$A$1:$D$56,4,FALSE)</f>
        <v>-74.938400000000001</v>
      </c>
      <c r="M2616">
        <v>100</v>
      </c>
      <c r="N2616" t="str">
        <f t="shared" si="80"/>
        <v>Democrat</v>
      </c>
      <c r="O2616" t="s">
        <v>798</v>
      </c>
      <c r="P2616">
        <v>-0.152</v>
      </c>
      <c r="Q2616">
        <v>532000</v>
      </c>
      <c r="R2616" t="s">
        <v>1629</v>
      </c>
    </row>
    <row r="2617" spans="1:18">
      <c r="A2617">
        <v>106</v>
      </c>
      <c r="B2617">
        <f>VLOOKUP(A2617,year_congress_lookup!$A$1:$B$10,2)</f>
        <v>2000</v>
      </c>
      <c r="C2617">
        <v>29374</v>
      </c>
      <c r="D2617" s="1" t="s">
        <v>1788</v>
      </c>
      <c r="E2617" t="s">
        <v>9</v>
      </c>
      <c r="F2617" t="str">
        <f>VLOOKUP(E2617&amp;"*",state_latlong_lookup!$A$1:$D$56,2,FALSE)</f>
        <v>NY</v>
      </c>
      <c r="G2617" t="str">
        <f>VLOOKUP(E2617&amp;"*",state_latlong_lookup!$A$1:$D$56,1,FALSE)</f>
        <v>NEW YORK</v>
      </c>
      <c r="H2617" t="str">
        <f t="shared" si="81"/>
        <v>106_NY_02</v>
      </c>
      <c r="I2617">
        <f>IF(B2617=2012,IF(D2617="00",K2617,VLOOKUP(H2617,district_latlong_lookup!$A$1:$F$439,5,FALSE)),0)</f>
        <v>0</v>
      </c>
      <c r="J2617">
        <f>IF(B2617=2012,IF(D2617="00",L2617,VLOOKUP(H2617,district_latlong_lookup!$A$1:$F$439,6,FALSE)),0)</f>
        <v>0</v>
      </c>
      <c r="K2617">
        <f>VLOOKUP(E2617&amp;"*",state_latlong_lookup!$A$1:$D$56,3,FALSE)</f>
        <v>42.149700000000003</v>
      </c>
      <c r="L2617">
        <f>VLOOKUP(E2617&amp;"*",state_latlong_lookup!$A$1:$D$56,4,FALSE)</f>
        <v>-74.938400000000001</v>
      </c>
      <c r="M2617">
        <v>200</v>
      </c>
      <c r="N2617" t="str">
        <f t="shared" si="80"/>
        <v>Republican</v>
      </c>
      <c r="O2617" t="s">
        <v>618</v>
      </c>
      <c r="P2617">
        <v>0.27400000000000002</v>
      </c>
      <c r="Q2617">
        <v>0</v>
      </c>
      <c r="R2617" t="s">
        <v>1630</v>
      </c>
    </row>
    <row r="2618" spans="1:18">
      <c r="A2618">
        <v>106</v>
      </c>
      <c r="B2618">
        <f>VLOOKUP(A2618,year_congress_lookup!$A$1:$B$10,2)</f>
        <v>2000</v>
      </c>
      <c r="C2618">
        <v>29375</v>
      </c>
      <c r="D2618" s="1" t="s">
        <v>1789</v>
      </c>
      <c r="E2618" t="s">
        <v>9</v>
      </c>
      <c r="F2618" t="str">
        <f>VLOOKUP(E2618&amp;"*",state_latlong_lookup!$A$1:$D$56,2,FALSE)</f>
        <v>NY</v>
      </c>
      <c r="G2618" t="str">
        <f>VLOOKUP(E2618&amp;"*",state_latlong_lookup!$A$1:$D$56,1,FALSE)</f>
        <v>NEW YORK</v>
      </c>
      <c r="H2618" t="str">
        <f t="shared" si="81"/>
        <v>106_NY_03</v>
      </c>
      <c r="I2618">
        <f>IF(B2618=2012,IF(D2618="00",K2618,VLOOKUP(H2618,district_latlong_lookup!$A$1:$F$439,5,FALSE)),0)</f>
        <v>0</v>
      </c>
      <c r="J2618">
        <f>IF(B2618=2012,IF(D2618="00",L2618,VLOOKUP(H2618,district_latlong_lookup!$A$1:$F$439,6,FALSE)),0)</f>
        <v>0</v>
      </c>
      <c r="K2618">
        <f>VLOOKUP(E2618&amp;"*",state_latlong_lookup!$A$1:$D$56,3,FALSE)</f>
        <v>42.149700000000003</v>
      </c>
      <c r="L2618">
        <f>VLOOKUP(E2618&amp;"*",state_latlong_lookup!$A$1:$D$56,4,FALSE)</f>
        <v>-74.938400000000001</v>
      </c>
      <c r="M2618">
        <v>200</v>
      </c>
      <c r="N2618" t="str">
        <f t="shared" si="80"/>
        <v>Republican</v>
      </c>
      <c r="O2618" t="s">
        <v>10</v>
      </c>
      <c r="P2618">
        <v>0.41099999999999998</v>
      </c>
      <c r="Q2618">
        <v>2388000</v>
      </c>
    </row>
    <row r="2619" spans="1:18">
      <c r="A2619">
        <v>106</v>
      </c>
      <c r="B2619">
        <f>VLOOKUP(A2619,year_congress_lookup!$A$1:$B$10,2)</f>
        <v>2000</v>
      </c>
      <c r="C2619">
        <v>29744</v>
      </c>
      <c r="D2619" s="1" t="s">
        <v>1790</v>
      </c>
      <c r="E2619" t="s">
        <v>9</v>
      </c>
      <c r="F2619" t="str">
        <f>VLOOKUP(E2619&amp;"*",state_latlong_lookup!$A$1:$D$56,2,FALSE)</f>
        <v>NY</v>
      </c>
      <c r="G2619" t="str">
        <f>VLOOKUP(E2619&amp;"*",state_latlong_lookup!$A$1:$D$56,1,FALSE)</f>
        <v>NEW YORK</v>
      </c>
      <c r="H2619" t="str">
        <f t="shared" si="81"/>
        <v>106_NY_04</v>
      </c>
      <c r="I2619">
        <f>IF(B2619=2012,IF(D2619="00",K2619,VLOOKUP(H2619,district_latlong_lookup!$A$1:$F$439,5,FALSE)),0)</f>
        <v>0</v>
      </c>
      <c r="J2619">
        <f>IF(B2619=2012,IF(D2619="00",L2619,VLOOKUP(H2619,district_latlong_lookup!$A$1:$F$439,6,FALSE)),0)</f>
        <v>0</v>
      </c>
      <c r="K2619">
        <f>VLOOKUP(E2619&amp;"*",state_latlong_lookup!$A$1:$D$56,3,FALSE)</f>
        <v>42.149700000000003</v>
      </c>
      <c r="L2619">
        <f>VLOOKUP(E2619&amp;"*",state_latlong_lookup!$A$1:$D$56,4,FALSE)</f>
        <v>-74.938400000000001</v>
      </c>
      <c r="M2619">
        <v>100</v>
      </c>
      <c r="N2619" t="str">
        <f t="shared" si="80"/>
        <v>Democrat</v>
      </c>
      <c r="O2619" t="s">
        <v>185</v>
      </c>
      <c r="P2619">
        <v>-0.26200000000000001</v>
      </c>
      <c r="Q2619">
        <v>1155000</v>
      </c>
    </row>
    <row r="2620" spans="1:18">
      <c r="A2620">
        <v>106</v>
      </c>
      <c r="B2620">
        <f>VLOOKUP(A2620,year_congress_lookup!$A$1:$B$10,2)</f>
        <v>2000</v>
      </c>
      <c r="C2620">
        <v>15000</v>
      </c>
      <c r="D2620" s="1" t="s">
        <v>1791</v>
      </c>
      <c r="E2620" t="s">
        <v>9</v>
      </c>
      <c r="F2620" t="str">
        <f>VLOOKUP(E2620&amp;"*",state_latlong_lookup!$A$1:$D$56,2,FALSE)</f>
        <v>NY</v>
      </c>
      <c r="G2620" t="str">
        <f>VLOOKUP(E2620&amp;"*",state_latlong_lookup!$A$1:$D$56,1,FALSE)</f>
        <v>NEW YORK</v>
      </c>
      <c r="H2620" t="str">
        <f t="shared" si="81"/>
        <v>106_NY_05</v>
      </c>
      <c r="I2620">
        <f>IF(B2620=2012,IF(D2620="00",K2620,VLOOKUP(H2620,district_latlong_lookup!$A$1:$F$439,5,FALSE)),0)</f>
        <v>0</v>
      </c>
      <c r="J2620">
        <f>IF(B2620=2012,IF(D2620="00",L2620,VLOOKUP(H2620,district_latlong_lookup!$A$1:$F$439,6,FALSE)),0)</f>
        <v>0</v>
      </c>
      <c r="K2620">
        <f>VLOOKUP(E2620&amp;"*",state_latlong_lookup!$A$1:$D$56,3,FALSE)</f>
        <v>42.149700000000003</v>
      </c>
      <c r="L2620">
        <f>VLOOKUP(E2620&amp;"*",state_latlong_lookup!$A$1:$D$56,4,FALSE)</f>
        <v>-74.938400000000001</v>
      </c>
      <c r="M2620">
        <v>100</v>
      </c>
      <c r="N2620" t="str">
        <f t="shared" si="80"/>
        <v>Democrat</v>
      </c>
      <c r="O2620" t="s">
        <v>620</v>
      </c>
      <c r="P2620">
        <v>-0.41199999999999998</v>
      </c>
      <c r="Q2620">
        <v>867000</v>
      </c>
      <c r="R2620" t="s">
        <v>1631</v>
      </c>
    </row>
    <row r="2621" spans="1:18">
      <c r="A2621">
        <v>106</v>
      </c>
      <c r="B2621">
        <f>VLOOKUP(A2621,year_congress_lookup!$A$1:$B$10,2)</f>
        <v>2000</v>
      </c>
      <c r="C2621">
        <v>29776</v>
      </c>
      <c r="D2621" s="1" t="s">
        <v>1792</v>
      </c>
      <c r="E2621" t="s">
        <v>9</v>
      </c>
      <c r="F2621" t="str">
        <f>VLOOKUP(E2621&amp;"*",state_latlong_lookup!$A$1:$D$56,2,FALSE)</f>
        <v>NY</v>
      </c>
      <c r="G2621" t="str">
        <f>VLOOKUP(E2621&amp;"*",state_latlong_lookup!$A$1:$D$56,1,FALSE)</f>
        <v>NEW YORK</v>
      </c>
      <c r="H2621" t="str">
        <f t="shared" si="81"/>
        <v>106_NY_06</v>
      </c>
      <c r="I2621">
        <f>IF(B2621=2012,IF(D2621="00",K2621,VLOOKUP(H2621,district_latlong_lookup!$A$1:$F$439,5,FALSE)),0)</f>
        <v>0</v>
      </c>
      <c r="J2621">
        <f>IF(B2621=2012,IF(D2621="00",L2621,VLOOKUP(H2621,district_latlong_lookup!$A$1:$F$439,6,FALSE)),0)</f>
        <v>0</v>
      </c>
      <c r="K2621">
        <f>VLOOKUP(E2621&amp;"*",state_latlong_lookup!$A$1:$D$56,3,FALSE)</f>
        <v>42.149700000000003</v>
      </c>
      <c r="L2621">
        <f>VLOOKUP(E2621&amp;"*",state_latlong_lookup!$A$1:$D$56,4,FALSE)</f>
        <v>-74.938400000000001</v>
      </c>
      <c r="M2621">
        <v>100</v>
      </c>
      <c r="N2621" t="str">
        <f t="shared" si="80"/>
        <v>Democrat</v>
      </c>
      <c r="O2621" t="s">
        <v>861</v>
      </c>
      <c r="P2621">
        <v>-0.46100000000000002</v>
      </c>
      <c r="Q2621">
        <v>0</v>
      </c>
      <c r="R2621" t="s">
        <v>1632</v>
      </c>
    </row>
    <row r="2622" spans="1:18">
      <c r="A2622">
        <v>106</v>
      </c>
      <c r="B2622">
        <f>VLOOKUP(A2622,year_congress_lookup!$A$1:$B$10,2)</f>
        <v>2000</v>
      </c>
      <c r="C2622">
        <v>29925</v>
      </c>
      <c r="D2622" s="1" t="s">
        <v>1793</v>
      </c>
      <c r="E2622" t="s">
        <v>9</v>
      </c>
      <c r="F2622" t="str">
        <f>VLOOKUP(E2622&amp;"*",state_latlong_lookup!$A$1:$D$56,2,FALSE)</f>
        <v>NY</v>
      </c>
      <c r="G2622" t="str">
        <f>VLOOKUP(E2622&amp;"*",state_latlong_lookup!$A$1:$D$56,1,FALSE)</f>
        <v>NEW YORK</v>
      </c>
      <c r="H2622" t="str">
        <f t="shared" si="81"/>
        <v>106_NY_07</v>
      </c>
      <c r="I2622">
        <f>IF(B2622=2012,IF(D2622="00",K2622,VLOOKUP(H2622,district_latlong_lookup!$A$1:$F$439,5,FALSE)),0)</f>
        <v>0</v>
      </c>
      <c r="J2622">
        <f>IF(B2622=2012,IF(D2622="00",L2622,VLOOKUP(H2622,district_latlong_lookup!$A$1:$F$439,6,FALSE)),0)</f>
        <v>0</v>
      </c>
      <c r="K2622">
        <f>VLOOKUP(E2622&amp;"*",state_latlong_lookup!$A$1:$D$56,3,FALSE)</f>
        <v>42.149700000000003</v>
      </c>
      <c r="L2622">
        <f>VLOOKUP(E2622&amp;"*",state_latlong_lookup!$A$1:$D$56,4,FALSE)</f>
        <v>-74.938400000000001</v>
      </c>
      <c r="M2622">
        <v>100</v>
      </c>
      <c r="N2622" t="str">
        <f t="shared" si="80"/>
        <v>Democrat</v>
      </c>
      <c r="O2622" t="s">
        <v>910</v>
      </c>
      <c r="P2622">
        <v>-0.36799999999999999</v>
      </c>
      <c r="Q2622">
        <v>744000</v>
      </c>
      <c r="R2622" t="s">
        <v>1633</v>
      </c>
    </row>
    <row r="2623" spans="1:18">
      <c r="A2623">
        <v>106</v>
      </c>
      <c r="B2623">
        <f>VLOOKUP(A2623,year_congress_lookup!$A$1:$B$10,2)</f>
        <v>2000</v>
      </c>
      <c r="C2623">
        <v>29377</v>
      </c>
      <c r="D2623" s="1" t="s">
        <v>1795</v>
      </c>
      <c r="E2623" t="s">
        <v>9</v>
      </c>
      <c r="F2623" t="str">
        <f>VLOOKUP(E2623&amp;"*",state_latlong_lookup!$A$1:$D$56,2,FALSE)</f>
        <v>NY</v>
      </c>
      <c r="G2623" t="str">
        <f>VLOOKUP(E2623&amp;"*",state_latlong_lookup!$A$1:$D$56,1,FALSE)</f>
        <v>NEW YORK</v>
      </c>
      <c r="H2623" t="str">
        <f t="shared" si="81"/>
        <v>106_NY_08</v>
      </c>
      <c r="I2623">
        <f>IF(B2623=2012,IF(D2623="00",K2623,VLOOKUP(H2623,district_latlong_lookup!$A$1:$F$439,5,FALSE)),0)</f>
        <v>0</v>
      </c>
      <c r="J2623">
        <f>IF(B2623=2012,IF(D2623="00",L2623,VLOOKUP(H2623,district_latlong_lookup!$A$1:$F$439,6,FALSE)),0)</f>
        <v>0</v>
      </c>
      <c r="K2623">
        <f>VLOOKUP(E2623&amp;"*",state_latlong_lookup!$A$1:$D$56,3,FALSE)</f>
        <v>42.149700000000003</v>
      </c>
      <c r="L2623">
        <f>VLOOKUP(E2623&amp;"*",state_latlong_lookup!$A$1:$D$56,4,FALSE)</f>
        <v>-74.938400000000001</v>
      </c>
      <c r="M2623">
        <v>100</v>
      </c>
      <c r="N2623" t="str">
        <f t="shared" si="80"/>
        <v>Democrat</v>
      </c>
      <c r="O2623" t="s">
        <v>623</v>
      </c>
      <c r="P2623">
        <v>-0.52300000000000002</v>
      </c>
      <c r="Q2623">
        <v>2406000</v>
      </c>
      <c r="R2623" t="s">
        <v>1634</v>
      </c>
    </row>
    <row r="2624" spans="1:18">
      <c r="A2624">
        <v>106</v>
      </c>
      <c r="B2624">
        <f>VLOOKUP(A2624,year_congress_lookup!$A$1:$B$10,2)</f>
        <v>2000</v>
      </c>
      <c r="C2624">
        <v>29926</v>
      </c>
      <c r="D2624" s="1" t="s">
        <v>1796</v>
      </c>
      <c r="E2624" t="s">
        <v>9</v>
      </c>
      <c r="F2624" t="str">
        <f>VLOOKUP(E2624&amp;"*",state_latlong_lookup!$A$1:$D$56,2,FALSE)</f>
        <v>NY</v>
      </c>
      <c r="G2624" t="str">
        <f>VLOOKUP(E2624&amp;"*",state_latlong_lookup!$A$1:$D$56,1,FALSE)</f>
        <v>NEW YORK</v>
      </c>
      <c r="H2624" t="str">
        <f t="shared" si="81"/>
        <v>106_NY_09</v>
      </c>
      <c r="I2624">
        <f>IF(B2624=2012,IF(D2624="00",K2624,VLOOKUP(H2624,district_latlong_lookup!$A$1:$F$439,5,FALSE)),0)</f>
        <v>0</v>
      </c>
      <c r="J2624">
        <f>IF(B2624=2012,IF(D2624="00",L2624,VLOOKUP(H2624,district_latlong_lookup!$A$1:$F$439,6,FALSE)),0)</f>
        <v>0</v>
      </c>
      <c r="K2624">
        <f>VLOOKUP(E2624&amp;"*",state_latlong_lookup!$A$1:$D$56,3,FALSE)</f>
        <v>42.149700000000003</v>
      </c>
      <c r="L2624">
        <f>VLOOKUP(E2624&amp;"*",state_latlong_lookup!$A$1:$D$56,4,FALSE)</f>
        <v>-74.938400000000001</v>
      </c>
      <c r="M2624">
        <v>100</v>
      </c>
      <c r="N2624" t="str">
        <f t="shared" si="80"/>
        <v>Democrat</v>
      </c>
      <c r="O2624" t="s">
        <v>911</v>
      </c>
      <c r="P2624">
        <v>-0.41</v>
      </c>
      <c r="Q2624">
        <v>1523000</v>
      </c>
      <c r="R2624" t="s">
        <v>1635</v>
      </c>
    </row>
    <row r="2625" spans="1:18">
      <c r="A2625">
        <v>106</v>
      </c>
      <c r="B2625">
        <f>VLOOKUP(A2625,year_congress_lookup!$A$1:$B$10,2)</f>
        <v>2000</v>
      </c>
      <c r="C2625">
        <v>15072</v>
      </c>
      <c r="D2625" s="1" t="s">
        <v>1797</v>
      </c>
      <c r="E2625" t="s">
        <v>9</v>
      </c>
      <c r="F2625" t="str">
        <f>VLOOKUP(E2625&amp;"*",state_latlong_lookup!$A$1:$D$56,2,FALSE)</f>
        <v>NY</v>
      </c>
      <c r="G2625" t="str">
        <f>VLOOKUP(E2625&amp;"*",state_latlong_lookup!$A$1:$D$56,1,FALSE)</f>
        <v>NEW YORK</v>
      </c>
      <c r="H2625" t="str">
        <f t="shared" si="81"/>
        <v>106_NY_10</v>
      </c>
      <c r="I2625">
        <f>IF(B2625=2012,IF(D2625="00",K2625,VLOOKUP(H2625,district_latlong_lookup!$A$1:$F$439,5,FALSE)),0)</f>
        <v>0</v>
      </c>
      <c r="J2625">
        <f>IF(B2625=2012,IF(D2625="00",L2625,VLOOKUP(H2625,district_latlong_lookup!$A$1:$F$439,6,FALSE)),0)</f>
        <v>0</v>
      </c>
      <c r="K2625">
        <f>VLOOKUP(E2625&amp;"*",state_latlong_lookup!$A$1:$D$56,3,FALSE)</f>
        <v>42.149700000000003</v>
      </c>
      <c r="L2625">
        <f>VLOOKUP(E2625&amp;"*",state_latlong_lookup!$A$1:$D$56,4,FALSE)</f>
        <v>-74.938400000000001</v>
      </c>
      <c r="M2625">
        <v>100</v>
      </c>
      <c r="N2625" t="str">
        <f t="shared" si="80"/>
        <v>Democrat</v>
      </c>
      <c r="O2625" t="s">
        <v>624</v>
      </c>
      <c r="P2625">
        <v>-0.51300000000000001</v>
      </c>
      <c r="Q2625">
        <v>2403000</v>
      </c>
      <c r="R2625" t="s">
        <v>1636</v>
      </c>
    </row>
    <row r="2626" spans="1:18">
      <c r="A2626">
        <v>106</v>
      </c>
      <c r="B2626">
        <f>VLOOKUP(A2626,year_congress_lookup!$A$1:$B$10,2)</f>
        <v>2000</v>
      </c>
      <c r="C2626">
        <v>15050</v>
      </c>
      <c r="D2626" s="1" t="s">
        <v>1798</v>
      </c>
      <c r="E2626" t="s">
        <v>9</v>
      </c>
      <c r="F2626" t="str">
        <f>VLOOKUP(E2626&amp;"*",state_latlong_lookup!$A$1:$D$56,2,FALSE)</f>
        <v>NY</v>
      </c>
      <c r="G2626" t="str">
        <f>VLOOKUP(E2626&amp;"*",state_latlong_lookup!$A$1:$D$56,1,FALSE)</f>
        <v>NEW YORK</v>
      </c>
      <c r="H2626" t="str">
        <f t="shared" si="81"/>
        <v>106_NY_11</v>
      </c>
      <c r="I2626">
        <f>IF(B2626=2012,IF(D2626="00",K2626,VLOOKUP(H2626,district_latlong_lookup!$A$1:$F$439,5,FALSE)),0)</f>
        <v>0</v>
      </c>
      <c r="J2626">
        <f>IF(B2626=2012,IF(D2626="00",L2626,VLOOKUP(H2626,district_latlong_lookup!$A$1:$F$439,6,FALSE)),0)</f>
        <v>0</v>
      </c>
      <c r="K2626">
        <f>VLOOKUP(E2626&amp;"*",state_latlong_lookup!$A$1:$D$56,3,FALSE)</f>
        <v>42.149700000000003</v>
      </c>
      <c r="L2626">
        <f>VLOOKUP(E2626&amp;"*",state_latlong_lookup!$A$1:$D$56,4,FALSE)</f>
        <v>-74.938400000000001</v>
      </c>
      <c r="M2626">
        <v>100</v>
      </c>
      <c r="N2626" t="str">
        <f t="shared" ref="N2626:N2689" si="82">IF(M2626=100,"Democrat",IF(M2626=200,"Republican",IF(M2626=328,"Independent")))</f>
        <v>Democrat</v>
      </c>
      <c r="O2626" t="s">
        <v>625</v>
      </c>
      <c r="P2626">
        <v>-0.56499999999999995</v>
      </c>
      <c r="Q2626">
        <v>0</v>
      </c>
      <c r="R2626" t="s">
        <v>1637</v>
      </c>
    </row>
    <row r="2627" spans="1:18">
      <c r="A2627">
        <v>106</v>
      </c>
      <c r="B2627">
        <f>VLOOKUP(A2627,year_congress_lookup!$A$1:$B$10,2)</f>
        <v>2000</v>
      </c>
      <c r="C2627">
        <v>29378</v>
      </c>
      <c r="D2627" s="1" t="s">
        <v>1799</v>
      </c>
      <c r="E2627" t="s">
        <v>9</v>
      </c>
      <c r="F2627" t="str">
        <f>VLOOKUP(E2627&amp;"*",state_latlong_lookup!$A$1:$D$56,2,FALSE)</f>
        <v>NY</v>
      </c>
      <c r="G2627" t="str">
        <f>VLOOKUP(E2627&amp;"*",state_latlong_lookup!$A$1:$D$56,1,FALSE)</f>
        <v>NEW YORK</v>
      </c>
      <c r="H2627" t="str">
        <f t="shared" ref="H2627:H2690" si="83">CONCATENATE(A2627,"_",F2627,"_",D2627)</f>
        <v>106_NY_12</v>
      </c>
      <c r="I2627">
        <f>IF(B2627=2012,IF(D2627="00",K2627,VLOOKUP(H2627,district_latlong_lookup!$A$1:$F$439,5,FALSE)),0)</f>
        <v>0</v>
      </c>
      <c r="J2627">
        <f>IF(B2627=2012,IF(D2627="00",L2627,VLOOKUP(H2627,district_latlong_lookup!$A$1:$F$439,6,FALSE)),0)</f>
        <v>0</v>
      </c>
      <c r="K2627">
        <f>VLOOKUP(E2627&amp;"*",state_latlong_lookup!$A$1:$D$56,3,FALSE)</f>
        <v>42.149700000000003</v>
      </c>
      <c r="L2627">
        <f>VLOOKUP(E2627&amp;"*",state_latlong_lookup!$A$1:$D$56,4,FALSE)</f>
        <v>-74.938400000000001</v>
      </c>
      <c r="M2627">
        <v>100</v>
      </c>
      <c r="N2627" t="str">
        <f t="shared" si="82"/>
        <v>Democrat</v>
      </c>
      <c r="O2627" t="s">
        <v>626</v>
      </c>
      <c r="P2627">
        <v>-0.56100000000000005</v>
      </c>
      <c r="Q2627">
        <v>808000</v>
      </c>
      <c r="R2627" t="s">
        <v>1638</v>
      </c>
    </row>
    <row r="2628" spans="1:18">
      <c r="A2628">
        <v>106</v>
      </c>
      <c r="B2628">
        <f>VLOOKUP(A2628,year_congress_lookup!$A$1:$B$10,2)</f>
        <v>2000</v>
      </c>
      <c r="C2628">
        <v>29773</v>
      </c>
      <c r="D2628" s="1" t="s">
        <v>1800</v>
      </c>
      <c r="E2628" t="s">
        <v>9</v>
      </c>
      <c r="F2628" t="str">
        <f>VLOOKUP(E2628&amp;"*",state_latlong_lookup!$A$1:$D$56,2,FALSE)</f>
        <v>NY</v>
      </c>
      <c r="G2628" t="str">
        <f>VLOOKUP(E2628&amp;"*",state_latlong_lookup!$A$1:$D$56,1,FALSE)</f>
        <v>NEW YORK</v>
      </c>
      <c r="H2628" t="str">
        <f t="shared" si="83"/>
        <v>106_NY_13</v>
      </c>
      <c r="I2628">
        <f>IF(B2628=2012,IF(D2628="00",K2628,VLOOKUP(H2628,district_latlong_lookup!$A$1:$F$439,5,FALSE)),0)</f>
        <v>0</v>
      </c>
      <c r="J2628">
        <f>IF(B2628=2012,IF(D2628="00",L2628,VLOOKUP(H2628,district_latlong_lookup!$A$1:$F$439,6,FALSE)),0)</f>
        <v>0</v>
      </c>
      <c r="K2628">
        <f>VLOOKUP(E2628&amp;"*",state_latlong_lookup!$A$1:$D$56,3,FALSE)</f>
        <v>42.149700000000003</v>
      </c>
      <c r="L2628">
        <f>VLOOKUP(E2628&amp;"*",state_latlong_lookup!$A$1:$D$56,4,FALSE)</f>
        <v>-74.938400000000001</v>
      </c>
      <c r="M2628">
        <v>200</v>
      </c>
      <c r="N2628" t="str">
        <f t="shared" si="82"/>
        <v>Republican</v>
      </c>
      <c r="O2628" t="s">
        <v>862</v>
      </c>
      <c r="P2628">
        <v>0.61299999999999999</v>
      </c>
      <c r="Q2628">
        <v>1069000</v>
      </c>
      <c r="R2628" t="s">
        <v>1639</v>
      </c>
    </row>
    <row r="2629" spans="1:18">
      <c r="A2629">
        <v>106</v>
      </c>
      <c r="B2629">
        <f>VLOOKUP(A2629,year_congress_lookup!$A$1:$B$10,2)</f>
        <v>2000</v>
      </c>
      <c r="C2629">
        <v>29379</v>
      </c>
      <c r="D2629" s="1" t="s">
        <v>1801</v>
      </c>
      <c r="E2629" t="s">
        <v>9</v>
      </c>
      <c r="F2629" t="str">
        <f>VLOOKUP(E2629&amp;"*",state_latlong_lookup!$A$1:$D$56,2,FALSE)</f>
        <v>NY</v>
      </c>
      <c r="G2629" t="str">
        <f>VLOOKUP(E2629&amp;"*",state_latlong_lookup!$A$1:$D$56,1,FALSE)</f>
        <v>NEW YORK</v>
      </c>
      <c r="H2629" t="str">
        <f t="shared" si="83"/>
        <v>106_NY_14</v>
      </c>
      <c r="I2629">
        <f>IF(B2629=2012,IF(D2629="00",K2629,VLOOKUP(H2629,district_latlong_lookup!$A$1:$F$439,5,FALSE)),0)</f>
        <v>0</v>
      </c>
      <c r="J2629">
        <f>IF(B2629=2012,IF(D2629="00",L2629,VLOOKUP(H2629,district_latlong_lookup!$A$1:$F$439,6,FALSE)),0)</f>
        <v>0</v>
      </c>
      <c r="K2629">
        <f>VLOOKUP(E2629&amp;"*",state_latlong_lookup!$A$1:$D$56,3,FALSE)</f>
        <v>42.149700000000003</v>
      </c>
      <c r="L2629">
        <f>VLOOKUP(E2629&amp;"*",state_latlong_lookup!$A$1:$D$56,4,FALSE)</f>
        <v>-74.938400000000001</v>
      </c>
      <c r="M2629">
        <v>100</v>
      </c>
      <c r="N2629" t="str">
        <f t="shared" si="82"/>
        <v>Democrat</v>
      </c>
      <c r="O2629" t="s">
        <v>912</v>
      </c>
      <c r="P2629">
        <v>-0.38800000000000001</v>
      </c>
      <c r="Q2629">
        <v>1020000</v>
      </c>
      <c r="R2629" t="s">
        <v>1640</v>
      </c>
    </row>
    <row r="2630" spans="1:18">
      <c r="A2630">
        <v>106</v>
      </c>
      <c r="B2630">
        <f>VLOOKUP(A2630,year_congress_lookup!$A$1:$B$10,2)</f>
        <v>2000</v>
      </c>
      <c r="C2630">
        <v>13035</v>
      </c>
      <c r="D2630" s="1" t="s">
        <v>1802</v>
      </c>
      <c r="E2630" t="s">
        <v>9</v>
      </c>
      <c r="F2630" t="str">
        <f>VLOOKUP(E2630&amp;"*",state_latlong_lookup!$A$1:$D$56,2,FALSE)</f>
        <v>NY</v>
      </c>
      <c r="G2630" t="str">
        <f>VLOOKUP(E2630&amp;"*",state_latlong_lookup!$A$1:$D$56,1,FALSE)</f>
        <v>NEW YORK</v>
      </c>
      <c r="H2630" t="str">
        <f t="shared" si="83"/>
        <v>106_NY_15</v>
      </c>
      <c r="I2630">
        <f>IF(B2630=2012,IF(D2630="00",K2630,VLOOKUP(H2630,district_latlong_lookup!$A$1:$F$439,5,FALSE)),0)</f>
        <v>0</v>
      </c>
      <c r="J2630">
        <f>IF(B2630=2012,IF(D2630="00",L2630,VLOOKUP(H2630,district_latlong_lookup!$A$1:$F$439,6,FALSE)),0)</f>
        <v>0</v>
      </c>
      <c r="K2630">
        <f>VLOOKUP(E2630&amp;"*",state_latlong_lookup!$A$1:$D$56,3,FALSE)</f>
        <v>42.149700000000003</v>
      </c>
      <c r="L2630">
        <f>VLOOKUP(E2630&amp;"*",state_latlong_lookup!$A$1:$D$56,4,FALSE)</f>
        <v>-74.938400000000001</v>
      </c>
      <c r="M2630">
        <v>100</v>
      </c>
      <c r="N2630" t="str">
        <f t="shared" si="82"/>
        <v>Democrat</v>
      </c>
      <c r="O2630" t="s">
        <v>628</v>
      </c>
      <c r="P2630">
        <v>-0.47799999999999998</v>
      </c>
      <c r="Q2630">
        <v>1798000</v>
      </c>
      <c r="R2630" t="s">
        <v>1641</v>
      </c>
    </row>
    <row r="2631" spans="1:18">
      <c r="A2631">
        <v>106</v>
      </c>
      <c r="B2631">
        <f>VLOOKUP(A2631,year_congress_lookup!$A$1:$B$10,2)</f>
        <v>2000</v>
      </c>
      <c r="C2631">
        <v>29134</v>
      </c>
      <c r="D2631" s="1" t="s">
        <v>1803</v>
      </c>
      <c r="E2631" t="s">
        <v>9</v>
      </c>
      <c r="F2631" t="str">
        <f>VLOOKUP(E2631&amp;"*",state_latlong_lookup!$A$1:$D$56,2,FALSE)</f>
        <v>NY</v>
      </c>
      <c r="G2631" t="str">
        <f>VLOOKUP(E2631&amp;"*",state_latlong_lookup!$A$1:$D$56,1,FALSE)</f>
        <v>NEW YORK</v>
      </c>
      <c r="H2631" t="str">
        <f t="shared" si="83"/>
        <v>106_NY_16</v>
      </c>
      <c r="I2631">
        <f>IF(B2631=2012,IF(D2631="00",K2631,VLOOKUP(H2631,district_latlong_lookup!$A$1:$F$439,5,FALSE)),0)</f>
        <v>0</v>
      </c>
      <c r="J2631">
        <f>IF(B2631=2012,IF(D2631="00",L2631,VLOOKUP(H2631,district_latlong_lookup!$A$1:$F$439,6,FALSE)),0)</f>
        <v>0</v>
      </c>
      <c r="K2631">
        <f>VLOOKUP(E2631&amp;"*",state_latlong_lookup!$A$1:$D$56,3,FALSE)</f>
        <v>42.149700000000003</v>
      </c>
      <c r="L2631">
        <f>VLOOKUP(E2631&amp;"*",state_latlong_lookup!$A$1:$D$56,4,FALSE)</f>
        <v>-74.938400000000001</v>
      </c>
      <c r="M2631">
        <v>100</v>
      </c>
      <c r="N2631" t="str">
        <f t="shared" si="82"/>
        <v>Democrat</v>
      </c>
      <c r="O2631" t="s">
        <v>629</v>
      </c>
      <c r="P2631">
        <v>-0.49</v>
      </c>
      <c r="Q2631">
        <v>11157000</v>
      </c>
      <c r="R2631" t="s">
        <v>1642</v>
      </c>
    </row>
    <row r="2632" spans="1:18">
      <c r="A2632">
        <v>106</v>
      </c>
      <c r="B2632">
        <f>VLOOKUP(A2632,year_congress_lookup!$A$1:$B$10,2)</f>
        <v>2000</v>
      </c>
      <c r="C2632">
        <v>15603</v>
      </c>
      <c r="D2632" s="1" t="s">
        <v>1804</v>
      </c>
      <c r="E2632" t="s">
        <v>9</v>
      </c>
      <c r="F2632" t="str">
        <f>VLOOKUP(E2632&amp;"*",state_latlong_lookup!$A$1:$D$56,2,FALSE)</f>
        <v>NY</v>
      </c>
      <c r="G2632" t="str">
        <f>VLOOKUP(E2632&amp;"*",state_latlong_lookup!$A$1:$D$56,1,FALSE)</f>
        <v>NEW YORK</v>
      </c>
      <c r="H2632" t="str">
        <f t="shared" si="83"/>
        <v>106_NY_17</v>
      </c>
      <c r="I2632">
        <f>IF(B2632=2012,IF(D2632="00",K2632,VLOOKUP(H2632,district_latlong_lookup!$A$1:$F$439,5,FALSE)),0)</f>
        <v>0</v>
      </c>
      <c r="J2632">
        <f>IF(B2632=2012,IF(D2632="00",L2632,VLOOKUP(H2632,district_latlong_lookup!$A$1:$F$439,6,FALSE)),0)</f>
        <v>0</v>
      </c>
      <c r="K2632">
        <f>VLOOKUP(E2632&amp;"*",state_latlong_lookup!$A$1:$D$56,3,FALSE)</f>
        <v>42.149700000000003</v>
      </c>
      <c r="L2632">
        <f>VLOOKUP(E2632&amp;"*",state_latlong_lookup!$A$1:$D$56,4,FALSE)</f>
        <v>-74.938400000000001</v>
      </c>
      <c r="M2632">
        <v>100</v>
      </c>
      <c r="N2632" t="str">
        <f t="shared" si="82"/>
        <v>Democrat</v>
      </c>
      <c r="O2632" t="s">
        <v>630</v>
      </c>
      <c r="P2632">
        <v>-0.40699999999999997</v>
      </c>
      <c r="Q2632">
        <v>886000</v>
      </c>
    </row>
    <row r="2633" spans="1:18">
      <c r="A2633">
        <v>106</v>
      </c>
      <c r="B2633">
        <f>VLOOKUP(A2633,year_congress_lookup!$A$1:$B$10,2)</f>
        <v>2000</v>
      </c>
      <c r="C2633">
        <v>15612</v>
      </c>
      <c r="D2633" s="1" t="s">
        <v>1805</v>
      </c>
      <c r="E2633" t="s">
        <v>9</v>
      </c>
      <c r="F2633" t="str">
        <f>VLOOKUP(E2633&amp;"*",state_latlong_lookup!$A$1:$D$56,2,FALSE)</f>
        <v>NY</v>
      </c>
      <c r="G2633" t="str">
        <f>VLOOKUP(E2633&amp;"*",state_latlong_lookup!$A$1:$D$56,1,FALSE)</f>
        <v>NEW YORK</v>
      </c>
      <c r="H2633" t="str">
        <f t="shared" si="83"/>
        <v>106_NY_18</v>
      </c>
      <c r="I2633">
        <f>IF(B2633=2012,IF(D2633="00",K2633,VLOOKUP(H2633,district_latlong_lookup!$A$1:$F$439,5,FALSE)),0)</f>
        <v>0</v>
      </c>
      <c r="J2633">
        <f>IF(B2633=2012,IF(D2633="00",L2633,VLOOKUP(H2633,district_latlong_lookup!$A$1:$F$439,6,FALSE)),0)</f>
        <v>0</v>
      </c>
      <c r="K2633">
        <f>VLOOKUP(E2633&amp;"*",state_latlong_lookup!$A$1:$D$56,3,FALSE)</f>
        <v>42.149700000000003</v>
      </c>
      <c r="L2633">
        <f>VLOOKUP(E2633&amp;"*",state_latlong_lookup!$A$1:$D$56,4,FALSE)</f>
        <v>-74.938400000000001</v>
      </c>
      <c r="M2633">
        <v>100</v>
      </c>
      <c r="N2633" t="str">
        <f t="shared" si="82"/>
        <v>Democrat</v>
      </c>
      <c r="O2633" t="s">
        <v>631</v>
      </c>
      <c r="P2633">
        <v>-0.378</v>
      </c>
      <c r="Q2633">
        <v>1124000</v>
      </c>
      <c r="R2633" t="s">
        <v>1643</v>
      </c>
    </row>
    <row r="2634" spans="1:18">
      <c r="A2634">
        <v>106</v>
      </c>
      <c r="B2634">
        <f>VLOOKUP(A2634,year_congress_lookup!$A$1:$B$10,2)</f>
        <v>2000</v>
      </c>
      <c r="C2634">
        <v>29544</v>
      </c>
      <c r="D2634" s="1" t="s">
        <v>1806</v>
      </c>
      <c r="E2634" t="s">
        <v>9</v>
      </c>
      <c r="F2634" t="str">
        <f>VLOOKUP(E2634&amp;"*",state_latlong_lookup!$A$1:$D$56,2,FALSE)</f>
        <v>NY</v>
      </c>
      <c r="G2634" t="str">
        <f>VLOOKUP(E2634&amp;"*",state_latlong_lookup!$A$1:$D$56,1,FALSE)</f>
        <v>NEW YORK</v>
      </c>
      <c r="H2634" t="str">
        <f t="shared" si="83"/>
        <v>106_NY_19</v>
      </c>
      <c r="I2634">
        <f>IF(B2634=2012,IF(D2634="00",K2634,VLOOKUP(H2634,district_latlong_lookup!$A$1:$F$439,5,FALSE)),0)</f>
        <v>0</v>
      </c>
      <c r="J2634">
        <f>IF(B2634=2012,IF(D2634="00",L2634,VLOOKUP(H2634,district_latlong_lookup!$A$1:$F$439,6,FALSE)),0)</f>
        <v>0</v>
      </c>
      <c r="K2634">
        <f>VLOOKUP(E2634&amp;"*",state_latlong_lookup!$A$1:$D$56,3,FALSE)</f>
        <v>42.149700000000003</v>
      </c>
      <c r="L2634">
        <f>VLOOKUP(E2634&amp;"*",state_latlong_lookup!$A$1:$D$56,4,FALSE)</f>
        <v>-74.938400000000001</v>
      </c>
      <c r="M2634">
        <v>200</v>
      </c>
      <c r="N2634" t="str">
        <f t="shared" si="82"/>
        <v>Republican</v>
      </c>
      <c r="O2634" t="s">
        <v>800</v>
      </c>
      <c r="P2634">
        <v>0.33600000000000002</v>
      </c>
      <c r="Q2634">
        <v>3516000</v>
      </c>
      <c r="R2634" t="s">
        <v>1644</v>
      </c>
    </row>
    <row r="2635" spans="1:18">
      <c r="A2635">
        <v>106</v>
      </c>
      <c r="B2635">
        <f>VLOOKUP(A2635,year_congress_lookup!$A$1:$B$10,2)</f>
        <v>2000</v>
      </c>
      <c r="C2635">
        <v>14015</v>
      </c>
      <c r="D2635" s="1" t="s">
        <v>1807</v>
      </c>
      <c r="E2635" t="s">
        <v>9</v>
      </c>
      <c r="F2635" t="str">
        <f>VLOOKUP(E2635&amp;"*",state_latlong_lookup!$A$1:$D$56,2,FALSE)</f>
        <v>NY</v>
      </c>
      <c r="G2635" t="str">
        <f>VLOOKUP(E2635&amp;"*",state_latlong_lookup!$A$1:$D$56,1,FALSE)</f>
        <v>NEW YORK</v>
      </c>
      <c r="H2635" t="str">
        <f t="shared" si="83"/>
        <v>106_NY_20</v>
      </c>
      <c r="I2635">
        <f>IF(B2635=2012,IF(D2635="00",K2635,VLOOKUP(H2635,district_latlong_lookup!$A$1:$F$439,5,FALSE)),0)</f>
        <v>0</v>
      </c>
      <c r="J2635">
        <f>IF(B2635=2012,IF(D2635="00",L2635,VLOOKUP(H2635,district_latlong_lookup!$A$1:$F$439,6,FALSE)),0)</f>
        <v>0</v>
      </c>
      <c r="K2635">
        <f>VLOOKUP(E2635&amp;"*",state_latlong_lookup!$A$1:$D$56,3,FALSE)</f>
        <v>42.149700000000003</v>
      </c>
      <c r="L2635">
        <f>VLOOKUP(E2635&amp;"*",state_latlong_lookup!$A$1:$D$56,4,FALSE)</f>
        <v>-74.938400000000001</v>
      </c>
      <c r="M2635">
        <v>200</v>
      </c>
      <c r="N2635" t="str">
        <f t="shared" si="82"/>
        <v>Republican</v>
      </c>
      <c r="O2635" t="s">
        <v>632</v>
      </c>
      <c r="P2635">
        <v>0.109</v>
      </c>
      <c r="Q2635">
        <v>1527000</v>
      </c>
    </row>
    <row r="2636" spans="1:18">
      <c r="A2636">
        <v>106</v>
      </c>
      <c r="B2636">
        <f>VLOOKUP(A2636,year_congress_lookup!$A$1:$B$10,2)</f>
        <v>2000</v>
      </c>
      <c r="C2636">
        <v>15614</v>
      </c>
      <c r="D2636" s="1" t="s">
        <v>1808</v>
      </c>
      <c r="E2636" t="s">
        <v>9</v>
      </c>
      <c r="F2636" t="str">
        <f>VLOOKUP(E2636&amp;"*",state_latlong_lookup!$A$1:$D$56,2,FALSE)</f>
        <v>NY</v>
      </c>
      <c r="G2636" t="str">
        <f>VLOOKUP(E2636&amp;"*",state_latlong_lookup!$A$1:$D$56,1,FALSE)</f>
        <v>NEW YORK</v>
      </c>
      <c r="H2636" t="str">
        <f t="shared" si="83"/>
        <v>106_NY_21</v>
      </c>
      <c r="I2636">
        <f>IF(B2636=2012,IF(D2636="00",K2636,VLOOKUP(H2636,district_latlong_lookup!$A$1:$F$439,5,FALSE)),0)</f>
        <v>0</v>
      </c>
      <c r="J2636">
        <f>IF(B2636=2012,IF(D2636="00",L2636,VLOOKUP(H2636,district_latlong_lookup!$A$1:$F$439,6,FALSE)),0)</f>
        <v>0</v>
      </c>
      <c r="K2636">
        <f>VLOOKUP(E2636&amp;"*",state_latlong_lookup!$A$1:$D$56,3,FALSE)</f>
        <v>42.149700000000003</v>
      </c>
      <c r="L2636">
        <f>VLOOKUP(E2636&amp;"*",state_latlong_lookup!$A$1:$D$56,4,FALSE)</f>
        <v>-74.938400000000001</v>
      </c>
      <c r="M2636">
        <v>100</v>
      </c>
      <c r="N2636" t="str">
        <f t="shared" si="82"/>
        <v>Democrat</v>
      </c>
      <c r="O2636" t="s">
        <v>633</v>
      </c>
      <c r="P2636">
        <v>-0.38100000000000001</v>
      </c>
      <c r="Q2636">
        <v>1398000</v>
      </c>
    </row>
    <row r="2637" spans="1:18">
      <c r="A2637">
        <v>106</v>
      </c>
      <c r="B2637">
        <f>VLOOKUP(A2637,year_congress_lookup!$A$1:$B$10,2)</f>
        <v>2000</v>
      </c>
      <c r="C2637">
        <v>29927</v>
      </c>
      <c r="D2637" s="1" t="s">
        <v>1809</v>
      </c>
      <c r="E2637" t="s">
        <v>9</v>
      </c>
      <c r="F2637" t="str">
        <f>VLOOKUP(E2637&amp;"*",state_latlong_lookup!$A$1:$D$56,2,FALSE)</f>
        <v>NY</v>
      </c>
      <c r="G2637" t="str">
        <f>VLOOKUP(E2637&amp;"*",state_latlong_lookup!$A$1:$D$56,1,FALSE)</f>
        <v>NEW YORK</v>
      </c>
      <c r="H2637" t="str">
        <f t="shared" si="83"/>
        <v>106_NY_22</v>
      </c>
      <c r="I2637">
        <f>IF(B2637=2012,IF(D2637="00",K2637,VLOOKUP(H2637,district_latlong_lookup!$A$1:$F$439,5,FALSE)),0)</f>
        <v>0</v>
      </c>
      <c r="J2637">
        <f>IF(B2637=2012,IF(D2637="00",L2637,VLOOKUP(H2637,district_latlong_lookup!$A$1:$F$439,6,FALSE)),0)</f>
        <v>0</v>
      </c>
      <c r="K2637">
        <f>VLOOKUP(E2637&amp;"*",state_latlong_lookup!$A$1:$D$56,3,FALSE)</f>
        <v>42.149700000000003</v>
      </c>
      <c r="L2637">
        <f>VLOOKUP(E2637&amp;"*",state_latlong_lookup!$A$1:$D$56,4,FALSE)</f>
        <v>-74.938400000000001</v>
      </c>
      <c r="M2637">
        <v>200</v>
      </c>
      <c r="N2637" t="str">
        <f t="shared" si="82"/>
        <v>Republican</v>
      </c>
      <c r="O2637" t="s">
        <v>913</v>
      </c>
      <c r="P2637">
        <v>0.435</v>
      </c>
      <c r="Q2637">
        <v>0</v>
      </c>
      <c r="R2637" t="s">
        <v>1645</v>
      </c>
    </row>
    <row r="2638" spans="1:18">
      <c r="A2638">
        <v>106</v>
      </c>
      <c r="B2638">
        <f>VLOOKUP(A2638,year_congress_lookup!$A$1:$B$10,2)</f>
        <v>2000</v>
      </c>
      <c r="C2638">
        <v>15007</v>
      </c>
      <c r="D2638" s="1" t="s">
        <v>1810</v>
      </c>
      <c r="E2638" t="s">
        <v>9</v>
      </c>
      <c r="F2638" t="str">
        <f>VLOOKUP(E2638&amp;"*",state_latlong_lookup!$A$1:$D$56,2,FALSE)</f>
        <v>NY</v>
      </c>
      <c r="G2638" t="str">
        <f>VLOOKUP(E2638&amp;"*",state_latlong_lookup!$A$1:$D$56,1,FALSE)</f>
        <v>NEW YORK</v>
      </c>
      <c r="H2638" t="str">
        <f t="shared" si="83"/>
        <v>106_NY_23</v>
      </c>
      <c r="I2638">
        <f>IF(B2638=2012,IF(D2638="00",K2638,VLOOKUP(H2638,district_latlong_lookup!$A$1:$F$439,5,FALSE)),0)</f>
        <v>0</v>
      </c>
      <c r="J2638">
        <f>IF(B2638=2012,IF(D2638="00",L2638,VLOOKUP(H2638,district_latlong_lookup!$A$1:$F$439,6,FALSE)),0)</f>
        <v>0</v>
      </c>
      <c r="K2638">
        <f>VLOOKUP(E2638&amp;"*",state_latlong_lookup!$A$1:$D$56,3,FALSE)</f>
        <v>42.149700000000003</v>
      </c>
      <c r="L2638">
        <f>VLOOKUP(E2638&amp;"*",state_latlong_lookup!$A$1:$D$56,4,FALSE)</f>
        <v>-74.938400000000001</v>
      </c>
      <c r="M2638">
        <v>200</v>
      </c>
      <c r="N2638" t="str">
        <f t="shared" si="82"/>
        <v>Republican</v>
      </c>
      <c r="O2638" t="s">
        <v>635</v>
      </c>
      <c r="P2638">
        <v>0.188</v>
      </c>
      <c r="Q2638">
        <v>5594000</v>
      </c>
      <c r="R2638" t="s">
        <v>1646</v>
      </c>
    </row>
    <row r="2639" spans="1:18">
      <c r="A2639">
        <v>106</v>
      </c>
      <c r="B2639">
        <f>VLOOKUP(A2639,year_congress_lookup!$A$1:$B$10,2)</f>
        <v>2000</v>
      </c>
      <c r="C2639">
        <v>39316</v>
      </c>
      <c r="D2639" s="1" t="s">
        <v>1811</v>
      </c>
      <c r="E2639" t="s">
        <v>9</v>
      </c>
      <c r="F2639" t="str">
        <f>VLOOKUP(E2639&amp;"*",state_latlong_lookup!$A$1:$D$56,2,FALSE)</f>
        <v>NY</v>
      </c>
      <c r="G2639" t="str">
        <f>VLOOKUP(E2639&amp;"*",state_latlong_lookup!$A$1:$D$56,1,FALSE)</f>
        <v>NEW YORK</v>
      </c>
      <c r="H2639" t="str">
        <f t="shared" si="83"/>
        <v>106_NY_24</v>
      </c>
      <c r="I2639">
        <f>IF(B2639=2012,IF(D2639="00",K2639,VLOOKUP(H2639,district_latlong_lookup!$A$1:$F$439,5,FALSE)),0)</f>
        <v>0</v>
      </c>
      <c r="J2639">
        <f>IF(B2639=2012,IF(D2639="00",L2639,VLOOKUP(H2639,district_latlong_lookup!$A$1:$F$439,6,FALSE)),0)</f>
        <v>0</v>
      </c>
      <c r="K2639">
        <f>VLOOKUP(E2639&amp;"*",state_latlong_lookup!$A$1:$D$56,3,FALSE)</f>
        <v>42.149700000000003</v>
      </c>
      <c r="L2639">
        <f>VLOOKUP(E2639&amp;"*",state_latlong_lookup!$A$1:$D$56,4,FALSE)</f>
        <v>-74.938400000000001</v>
      </c>
      <c r="M2639">
        <v>200</v>
      </c>
      <c r="N2639" t="str">
        <f t="shared" si="82"/>
        <v>Republican</v>
      </c>
      <c r="O2639" t="s">
        <v>636</v>
      </c>
      <c r="P2639">
        <v>0.34</v>
      </c>
      <c r="Q2639">
        <v>909000</v>
      </c>
      <c r="R2639" t="s">
        <v>1647</v>
      </c>
    </row>
    <row r="2640" spans="1:18">
      <c r="A2640">
        <v>106</v>
      </c>
      <c r="B2640">
        <f>VLOOKUP(A2640,year_congress_lookup!$A$1:$B$10,2)</f>
        <v>2000</v>
      </c>
      <c r="C2640">
        <v>15630</v>
      </c>
      <c r="D2640" s="1" t="s">
        <v>1812</v>
      </c>
      <c r="E2640" t="s">
        <v>9</v>
      </c>
      <c r="F2640" t="str">
        <f>VLOOKUP(E2640&amp;"*",state_latlong_lookup!$A$1:$D$56,2,FALSE)</f>
        <v>NY</v>
      </c>
      <c r="G2640" t="str">
        <f>VLOOKUP(E2640&amp;"*",state_latlong_lookup!$A$1:$D$56,1,FALSE)</f>
        <v>NEW YORK</v>
      </c>
      <c r="H2640" t="str">
        <f t="shared" si="83"/>
        <v>106_NY_25</v>
      </c>
      <c r="I2640">
        <f>IF(B2640=2012,IF(D2640="00",K2640,VLOOKUP(H2640,district_latlong_lookup!$A$1:$F$439,5,FALSE)),0)</f>
        <v>0</v>
      </c>
      <c r="J2640">
        <f>IF(B2640=2012,IF(D2640="00",L2640,VLOOKUP(H2640,district_latlong_lookup!$A$1:$F$439,6,FALSE)),0)</f>
        <v>0</v>
      </c>
      <c r="K2640">
        <f>VLOOKUP(E2640&amp;"*",state_latlong_lookup!$A$1:$D$56,3,FALSE)</f>
        <v>42.149700000000003</v>
      </c>
      <c r="L2640">
        <f>VLOOKUP(E2640&amp;"*",state_latlong_lookup!$A$1:$D$56,4,FALSE)</f>
        <v>-74.938400000000001</v>
      </c>
      <c r="M2640">
        <v>200</v>
      </c>
      <c r="N2640" t="str">
        <f t="shared" si="82"/>
        <v>Republican</v>
      </c>
      <c r="O2640" t="s">
        <v>161</v>
      </c>
      <c r="P2640">
        <v>0.29499999999999998</v>
      </c>
      <c r="Q2640">
        <v>3320000</v>
      </c>
    </row>
    <row r="2641" spans="1:18">
      <c r="A2641">
        <v>106</v>
      </c>
      <c r="B2641">
        <f>VLOOKUP(A2641,year_congress_lookup!$A$1:$B$10,2)</f>
        <v>2000</v>
      </c>
      <c r="C2641">
        <v>29380</v>
      </c>
      <c r="D2641" s="1" t="s">
        <v>1813</v>
      </c>
      <c r="E2641" t="s">
        <v>9</v>
      </c>
      <c r="F2641" t="str">
        <f>VLOOKUP(E2641&amp;"*",state_latlong_lookup!$A$1:$D$56,2,FALSE)</f>
        <v>NY</v>
      </c>
      <c r="G2641" t="str">
        <f>VLOOKUP(E2641&amp;"*",state_latlong_lookup!$A$1:$D$56,1,FALSE)</f>
        <v>NEW YORK</v>
      </c>
      <c r="H2641" t="str">
        <f t="shared" si="83"/>
        <v>106_NY_26</v>
      </c>
      <c r="I2641">
        <f>IF(B2641=2012,IF(D2641="00",K2641,VLOOKUP(H2641,district_latlong_lookup!$A$1:$F$439,5,FALSE)),0)</f>
        <v>0</v>
      </c>
      <c r="J2641">
        <f>IF(B2641=2012,IF(D2641="00",L2641,VLOOKUP(H2641,district_latlong_lookup!$A$1:$F$439,6,FALSE)),0)</f>
        <v>0</v>
      </c>
      <c r="K2641">
        <f>VLOOKUP(E2641&amp;"*",state_latlong_lookup!$A$1:$D$56,3,FALSE)</f>
        <v>42.149700000000003</v>
      </c>
      <c r="L2641">
        <f>VLOOKUP(E2641&amp;"*",state_latlong_lookup!$A$1:$D$56,4,FALSE)</f>
        <v>-74.938400000000001</v>
      </c>
      <c r="M2641">
        <v>100</v>
      </c>
      <c r="N2641" t="str">
        <f t="shared" si="82"/>
        <v>Democrat</v>
      </c>
      <c r="O2641" t="s">
        <v>637</v>
      </c>
      <c r="P2641">
        <v>-0.56899999999999995</v>
      </c>
      <c r="Q2641">
        <v>2449000</v>
      </c>
    </row>
    <row r="2642" spans="1:18">
      <c r="A2642">
        <v>106</v>
      </c>
      <c r="B2642">
        <f>VLOOKUP(A2642,year_congress_lookup!$A$1:$B$10,2)</f>
        <v>2000</v>
      </c>
      <c r="C2642">
        <v>29928</v>
      </c>
      <c r="D2642" s="1" t="s">
        <v>1814</v>
      </c>
      <c r="E2642" t="s">
        <v>9</v>
      </c>
      <c r="F2642" t="str">
        <f>VLOOKUP(E2642&amp;"*",state_latlong_lookup!$A$1:$D$56,2,FALSE)</f>
        <v>NY</v>
      </c>
      <c r="G2642" t="str">
        <f>VLOOKUP(E2642&amp;"*",state_latlong_lookup!$A$1:$D$56,1,FALSE)</f>
        <v>NEW YORK</v>
      </c>
      <c r="H2642" t="str">
        <f t="shared" si="83"/>
        <v>106_NY_27</v>
      </c>
      <c r="I2642">
        <f>IF(B2642=2012,IF(D2642="00",K2642,VLOOKUP(H2642,district_latlong_lookup!$A$1:$F$439,5,FALSE)),0)</f>
        <v>0</v>
      </c>
      <c r="J2642">
        <f>IF(B2642=2012,IF(D2642="00",L2642,VLOOKUP(H2642,district_latlong_lookup!$A$1:$F$439,6,FALSE)),0)</f>
        <v>0</v>
      </c>
      <c r="K2642">
        <f>VLOOKUP(E2642&amp;"*",state_latlong_lookup!$A$1:$D$56,3,FALSE)</f>
        <v>42.149700000000003</v>
      </c>
      <c r="L2642">
        <f>VLOOKUP(E2642&amp;"*",state_latlong_lookup!$A$1:$D$56,4,FALSE)</f>
        <v>-74.938400000000001</v>
      </c>
      <c r="M2642">
        <v>200</v>
      </c>
      <c r="N2642" t="str">
        <f t="shared" si="82"/>
        <v>Republican</v>
      </c>
      <c r="O2642" t="s">
        <v>914</v>
      </c>
      <c r="P2642">
        <v>0.49399999999999999</v>
      </c>
      <c r="Q2642">
        <v>9423000</v>
      </c>
      <c r="R2642" t="s">
        <v>1648</v>
      </c>
    </row>
    <row r="2643" spans="1:18">
      <c r="A2643">
        <v>106</v>
      </c>
      <c r="B2643">
        <f>VLOOKUP(A2643,year_congress_lookup!$A$1:$B$10,2)</f>
        <v>2000</v>
      </c>
      <c r="C2643">
        <v>15444</v>
      </c>
      <c r="D2643" s="1" t="s">
        <v>1815</v>
      </c>
      <c r="E2643" t="s">
        <v>9</v>
      </c>
      <c r="F2643" t="str">
        <f>VLOOKUP(E2643&amp;"*",state_latlong_lookup!$A$1:$D$56,2,FALSE)</f>
        <v>NY</v>
      </c>
      <c r="G2643" t="str">
        <f>VLOOKUP(E2643&amp;"*",state_latlong_lookup!$A$1:$D$56,1,FALSE)</f>
        <v>NEW YORK</v>
      </c>
      <c r="H2643" t="str">
        <f t="shared" si="83"/>
        <v>106_NY_28</v>
      </c>
      <c r="I2643">
        <f>IF(B2643=2012,IF(D2643="00",K2643,VLOOKUP(H2643,district_latlong_lookup!$A$1:$F$439,5,FALSE)),0)</f>
        <v>0</v>
      </c>
      <c r="J2643">
        <f>IF(B2643=2012,IF(D2643="00",L2643,VLOOKUP(H2643,district_latlong_lookup!$A$1:$F$439,6,FALSE)),0)</f>
        <v>0</v>
      </c>
      <c r="K2643">
        <f>VLOOKUP(E2643&amp;"*",state_latlong_lookup!$A$1:$D$56,3,FALSE)</f>
        <v>42.149700000000003</v>
      </c>
      <c r="L2643">
        <f>VLOOKUP(E2643&amp;"*",state_latlong_lookup!$A$1:$D$56,4,FALSE)</f>
        <v>-74.938400000000001</v>
      </c>
      <c r="M2643">
        <v>100</v>
      </c>
      <c r="N2643" t="str">
        <f t="shared" si="82"/>
        <v>Democrat</v>
      </c>
      <c r="O2643" t="s">
        <v>639</v>
      </c>
      <c r="P2643">
        <v>-0.46500000000000002</v>
      </c>
      <c r="Q2643">
        <v>7640000</v>
      </c>
      <c r="R2643" t="s">
        <v>1649</v>
      </c>
    </row>
    <row r="2644" spans="1:18">
      <c r="A2644">
        <v>106</v>
      </c>
      <c r="B2644">
        <f>VLOOKUP(A2644,year_congress_lookup!$A$1:$B$10,2)</f>
        <v>2000</v>
      </c>
      <c r="C2644">
        <v>14248</v>
      </c>
      <c r="D2644" s="1" t="s">
        <v>1816</v>
      </c>
      <c r="E2644" t="s">
        <v>9</v>
      </c>
      <c r="F2644" t="str">
        <f>VLOOKUP(E2644&amp;"*",state_latlong_lookup!$A$1:$D$56,2,FALSE)</f>
        <v>NY</v>
      </c>
      <c r="G2644" t="str">
        <f>VLOOKUP(E2644&amp;"*",state_latlong_lookup!$A$1:$D$56,1,FALSE)</f>
        <v>NEW YORK</v>
      </c>
      <c r="H2644" t="str">
        <f t="shared" si="83"/>
        <v>106_NY_29</v>
      </c>
      <c r="I2644">
        <f>IF(B2644=2012,IF(D2644="00",K2644,VLOOKUP(H2644,district_latlong_lookup!$A$1:$F$439,5,FALSE)),0)</f>
        <v>0</v>
      </c>
      <c r="J2644">
        <f>IF(B2644=2012,IF(D2644="00",L2644,VLOOKUP(H2644,district_latlong_lookup!$A$1:$F$439,6,FALSE)),0)</f>
        <v>0</v>
      </c>
      <c r="K2644">
        <f>VLOOKUP(E2644&amp;"*",state_latlong_lookup!$A$1:$D$56,3,FALSE)</f>
        <v>42.149700000000003</v>
      </c>
      <c r="L2644">
        <f>VLOOKUP(E2644&amp;"*",state_latlong_lookup!$A$1:$D$56,4,FALSE)</f>
        <v>-74.938400000000001</v>
      </c>
      <c r="M2644">
        <v>100</v>
      </c>
      <c r="N2644" t="str">
        <f t="shared" si="82"/>
        <v>Democrat</v>
      </c>
      <c r="O2644" t="s">
        <v>640</v>
      </c>
      <c r="P2644">
        <v>-0.41</v>
      </c>
      <c r="Q2644">
        <v>2713000</v>
      </c>
      <c r="R2644" t="s">
        <v>1649</v>
      </c>
    </row>
    <row r="2645" spans="1:18">
      <c r="A2645">
        <v>106</v>
      </c>
      <c r="B2645">
        <f>VLOOKUP(A2645,year_congress_lookup!$A$1:$B$10,2)</f>
        <v>2000</v>
      </c>
      <c r="C2645">
        <v>29381</v>
      </c>
      <c r="D2645" s="1" t="s">
        <v>1817</v>
      </c>
      <c r="E2645" t="s">
        <v>9</v>
      </c>
      <c r="F2645" t="str">
        <f>VLOOKUP(E2645&amp;"*",state_latlong_lookup!$A$1:$D$56,2,FALSE)</f>
        <v>NY</v>
      </c>
      <c r="G2645" t="str">
        <f>VLOOKUP(E2645&amp;"*",state_latlong_lookup!$A$1:$D$56,1,FALSE)</f>
        <v>NEW YORK</v>
      </c>
      <c r="H2645" t="str">
        <f t="shared" si="83"/>
        <v>106_NY_30</v>
      </c>
      <c r="I2645">
        <f>IF(B2645=2012,IF(D2645="00",K2645,VLOOKUP(H2645,district_latlong_lookup!$A$1:$F$439,5,FALSE)),0)</f>
        <v>0</v>
      </c>
      <c r="J2645">
        <f>IF(B2645=2012,IF(D2645="00",L2645,VLOOKUP(H2645,district_latlong_lookup!$A$1:$F$439,6,FALSE)),0)</f>
        <v>0</v>
      </c>
      <c r="K2645">
        <f>VLOOKUP(E2645&amp;"*",state_latlong_lookup!$A$1:$D$56,3,FALSE)</f>
        <v>42.149700000000003</v>
      </c>
      <c r="L2645">
        <f>VLOOKUP(E2645&amp;"*",state_latlong_lookup!$A$1:$D$56,4,FALSE)</f>
        <v>-74.938400000000001</v>
      </c>
      <c r="M2645">
        <v>200</v>
      </c>
      <c r="N2645" t="str">
        <f t="shared" si="82"/>
        <v>Republican</v>
      </c>
      <c r="O2645" t="s">
        <v>641</v>
      </c>
      <c r="P2645">
        <v>0.26600000000000001</v>
      </c>
      <c r="Q2645">
        <v>1295000</v>
      </c>
      <c r="R2645" t="s">
        <v>1650</v>
      </c>
    </row>
    <row r="2646" spans="1:18">
      <c r="A2646">
        <v>106</v>
      </c>
      <c r="B2646">
        <f>VLOOKUP(A2646,year_congress_lookup!$A$1:$B$10,2)</f>
        <v>2000</v>
      </c>
      <c r="C2646">
        <v>15423</v>
      </c>
      <c r="D2646" s="1" t="s">
        <v>1818</v>
      </c>
      <c r="E2646" t="s">
        <v>9</v>
      </c>
      <c r="F2646" t="str">
        <f>VLOOKUP(E2646&amp;"*",state_latlong_lookup!$A$1:$D$56,2,FALSE)</f>
        <v>NY</v>
      </c>
      <c r="G2646" t="str">
        <f>VLOOKUP(E2646&amp;"*",state_latlong_lookup!$A$1:$D$56,1,FALSE)</f>
        <v>NEW YORK</v>
      </c>
      <c r="H2646" t="str">
        <f t="shared" si="83"/>
        <v>106_NY_31</v>
      </c>
      <c r="I2646">
        <f>IF(B2646=2012,IF(D2646="00",K2646,VLOOKUP(H2646,district_latlong_lookup!$A$1:$F$439,5,FALSE)),0)</f>
        <v>0</v>
      </c>
      <c r="J2646">
        <f>IF(B2646=2012,IF(D2646="00",L2646,VLOOKUP(H2646,district_latlong_lookup!$A$1:$F$439,6,FALSE)),0)</f>
        <v>0</v>
      </c>
      <c r="K2646">
        <f>VLOOKUP(E2646&amp;"*",state_latlong_lookup!$A$1:$D$56,3,FALSE)</f>
        <v>42.149700000000003</v>
      </c>
      <c r="L2646">
        <f>VLOOKUP(E2646&amp;"*",state_latlong_lookup!$A$1:$D$56,4,FALSE)</f>
        <v>-74.938400000000001</v>
      </c>
      <c r="M2646">
        <v>200</v>
      </c>
      <c r="N2646" t="str">
        <f t="shared" si="82"/>
        <v>Republican</v>
      </c>
      <c r="O2646" t="s">
        <v>642</v>
      </c>
      <c r="P2646">
        <v>0.19900000000000001</v>
      </c>
      <c r="Q2646">
        <v>4476000</v>
      </c>
      <c r="R2646" t="s">
        <v>1651</v>
      </c>
    </row>
    <row r="2647" spans="1:18">
      <c r="A2647">
        <v>106</v>
      </c>
      <c r="B2647">
        <f>VLOOKUP(A2647,year_congress_lookup!$A$1:$B$10,2)</f>
        <v>2000</v>
      </c>
      <c r="C2647">
        <v>29382</v>
      </c>
      <c r="D2647" s="1" t="s">
        <v>1787</v>
      </c>
      <c r="E2647" t="s">
        <v>11</v>
      </c>
      <c r="F2647" t="str">
        <f>VLOOKUP(E2647&amp;"*",state_latlong_lookup!$A$1:$D$56,2,FALSE)</f>
        <v>NC</v>
      </c>
      <c r="G2647" t="str">
        <f>VLOOKUP(E2647&amp;"*",state_latlong_lookup!$A$1:$D$56,1,FALSE)</f>
        <v>NORTH CAROLINA</v>
      </c>
      <c r="H2647" t="str">
        <f t="shared" si="83"/>
        <v>106_NC_01</v>
      </c>
      <c r="I2647">
        <f>IF(B2647=2012,IF(D2647="00",K2647,VLOOKUP(H2647,district_latlong_lookup!$A$1:$F$439,5,FALSE)),0)</f>
        <v>0</v>
      </c>
      <c r="J2647">
        <f>IF(B2647=2012,IF(D2647="00",L2647,VLOOKUP(H2647,district_latlong_lookup!$A$1:$F$439,6,FALSE)),0)</f>
        <v>0</v>
      </c>
      <c r="K2647">
        <f>VLOOKUP(E2647&amp;"*",state_latlong_lookup!$A$1:$D$56,3,FALSE)</f>
        <v>35.641100000000002</v>
      </c>
      <c r="L2647">
        <f>VLOOKUP(E2647&amp;"*",state_latlong_lookup!$A$1:$D$56,4,FALSE)</f>
        <v>-79.843100000000007</v>
      </c>
      <c r="M2647">
        <v>100</v>
      </c>
      <c r="N2647" t="str">
        <f t="shared" si="82"/>
        <v>Democrat</v>
      </c>
      <c r="O2647" t="s">
        <v>32</v>
      </c>
      <c r="P2647">
        <v>-0.44600000000000001</v>
      </c>
      <c r="Q2647">
        <v>1092000</v>
      </c>
      <c r="R2647" t="s">
        <v>1652</v>
      </c>
    </row>
    <row r="2648" spans="1:18">
      <c r="A2648">
        <v>106</v>
      </c>
      <c r="B2648">
        <f>VLOOKUP(A2648,year_congress_lookup!$A$1:$B$10,2)</f>
        <v>2000</v>
      </c>
      <c r="C2648">
        <v>29745</v>
      </c>
      <c r="D2648" s="1" t="s">
        <v>1788</v>
      </c>
      <c r="E2648" t="s">
        <v>11</v>
      </c>
      <c r="F2648" t="str">
        <f>VLOOKUP(E2648&amp;"*",state_latlong_lookup!$A$1:$D$56,2,FALSE)</f>
        <v>NC</v>
      </c>
      <c r="G2648" t="str">
        <f>VLOOKUP(E2648&amp;"*",state_latlong_lookup!$A$1:$D$56,1,FALSE)</f>
        <v>NORTH CAROLINA</v>
      </c>
      <c r="H2648" t="str">
        <f t="shared" si="83"/>
        <v>106_NC_02</v>
      </c>
      <c r="I2648">
        <f>IF(B2648=2012,IF(D2648="00",K2648,VLOOKUP(H2648,district_latlong_lookup!$A$1:$F$439,5,FALSE)),0)</f>
        <v>0</v>
      </c>
      <c r="J2648">
        <f>IF(B2648=2012,IF(D2648="00",L2648,VLOOKUP(H2648,district_latlong_lookup!$A$1:$F$439,6,FALSE)),0)</f>
        <v>0</v>
      </c>
      <c r="K2648">
        <f>VLOOKUP(E2648&amp;"*",state_latlong_lookup!$A$1:$D$56,3,FALSE)</f>
        <v>35.641100000000002</v>
      </c>
      <c r="L2648">
        <f>VLOOKUP(E2648&amp;"*",state_latlong_lookup!$A$1:$D$56,4,FALSE)</f>
        <v>-79.843100000000007</v>
      </c>
      <c r="M2648">
        <v>100</v>
      </c>
      <c r="N2648" t="str">
        <f t="shared" si="82"/>
        <v>Democrat</v>
      </c>
      <c r="O2648" t="s">
        <v>863</v>
      </c>
      <c r="P2648">
        <v>-0.27500000000000002</v>
      </c>
      <c r="Q2648">
        <v>901000</v>
      </c>
    </row>
    <row r="2649" spans="1:18">
      <c r="A2649">
        <v>106</v>
      </c>
      <c r="B2649">
        <f>VLOOKUP(A2649,year_congress_lookup!$A$1:$B$10,2)</f>
        <v>2000</v>
      </c>
      <c r="C2649">
        <v>29546</v>
      </c>
      <c r="D2649" s="1" t="s">
        <v>1789</v>
      </c>
      <c r="E2649" t="s">
        <v>11</v>
      </c>
      <c r="F2649" t="str">
        <f>VLOOKUP(E2649&amp;"*",state_latlong_lookup!$A$1:$D$56,2,FALSE)</f>
        <v>NC</v>
      </c>
      <c r="G2649" t="str">
        <f>VLOOKUP(E2649&amp;"*",state_latlong_lookup!$A$1:$D$56,1,FALSE)</f>
        <v>NORTH CAROLINA</v>
      </c>
      <c r="H2649" t="str">
        <f t="shared" si="83"/>
        <v>106_NC_03</v>
      </c>
      <c r="I2649">
        <f>IF(B2649=2012,IF(D2649="00",K2649,VLOOKUP(H2649,district_latlong_lookup!$A$1:$F$439,5,FALSE)),0)</f>
        <v>0</v>
      </c>
      <c r="J2649">
        <f>IF(B2649=2012,IF(D2649="00",L2649,VLOOKUP(H2649,district_latlong_lookup!$A$1:$F$439,6,FALSE)),0)</f>
        <v>0</v>
      </c>
      <c r="K2649">
        <f>VLOOKUP(E2649&amp;"*",state_latlong_lookup!$A$1:$D$56,3,FALSE)</f>
        <v>35.641100000000002</v>
      </c>
      <c r="L2649">
        <f>VLOOKUP(E2649&amp;"*",state_latlong_lookup!$A$1:$D$56,4,FALSE)</f>
        <v>-79.843100000000007</v>
      </c>
      <c r="M2649">
        <v>200</v>
      </c>
      <c r="N2649" t="str">
        <f t="shared" si="82"/>
        <v>Republican</v>
      </c>
      <c r="O2649" t="s">
        <v>85</v>
      </c>
      <c r="P2649">
        <v>0.34799999999999998</v>
      </c>
      <c r="Q2649">
        <v>0</v>
      </c>
      <c r="R2649" t="s">
        <v>1653</v>
      </c>
    </row>
    <row r="2650" spans="1:18">
      <c r="A2650">
        <v>106</v>
      </c>
      <c r="B2650">
        <f>VLOOKUP(A2650,year_congress_lookup!$A$1:$B$10,2)</f>
        <v>2000</v>
      </c>
      <c r="C2650">
        <v>15438</v>
      </c>
      <c r="D2650" s="1" t="s">
        <v>1790</v>
      </c>
      <c r="E2650" t="s">
        <v>11</v>
      </c>
      <c r="F2650" t="str">
        <f>VLOOKUP(E2650&amp;"*",state_latlong_lookup!$A$1:$D$56,2,FALSE)</f>
        <v>NC</v>
      </c>
      <c r="G2650" t="str">
        <f>VLOOKUP(E2650&amp;"*",state_latlong_lookup!$A$1:$D$56,1,FALSE)</f>
        <v>NORTH CAROLINA</v>
      </c>
      <c r="H2650" t="str">
        <f t="shared" si="83"/>
        <v>106_NC_04</v>
      </c>
      <c r="I2650">
        <f>IF(B2650=2012,IF(D2650="00",K2650,VLOOKUP(H2650,district_latlong_lookup!$A$1:$F$439,5,FALSE)),0)</f>
        <v>0</v>
      </c>
      <c r="J2650">
        <f>IF(B2650=2012,IF(D2650="00",L2650,VLOOKUP(H2650,district_latlong_lookup!$A$1:$F$439,6,FALSE)),0)</f>
        <v>0</v>
      </c>
      <c r="K2650">
        <f>VLOOKUP(E2650&amp;"*",state_latlong_lookup!$A$1:$D$56,3,FALSE)</f>
        <v>35.641100000000002</v>
      </c>
      <c r="L2650">
        <f>VLOOKUP(E2650&amp;"*",state_latlong_lookup!$A$1:$D$56,4,FALSE)</f>
        <v>-79.843100000000007</v>
      </c>
      <c r="M2650">
        <v>100</v>
      </c>
      <c r="N2650" t="str">
        <f t="shared" si="82"/>
        <v>Democrat</v>
      </c>
      <c r="O2650" t="s">
        <v>645</v>
      </c>
      <c r="P2650">
        <v>-0.30599999999999999</v>
      </c>
      <c r="Q2650">
        <v>0</v>
      </c>
      <c r="R2650" t="s">
        <v>1654</v>
      </c>
    </row>
    <row r="2651" spans="1:18">
      <c r="A2651">
        <v>106</v>
      </c>
      <c r="B2651">
        <f>VLOOKUP(A2651,year_congress_lookup!$A$1:$B$10,2)</f>
        <v>2000</v>
      </c>
      <c r="C2651">
        <v>29548</v>
      </c>
      <c r="D2651" s="1" t="s">
        <v>1791</v>
      </c>
      <c r="E2651" t="s">
        <v>11</v>
      </c>
      <c r="F2651" t="str">
        <f>VLOOKUP(E2651&amp;"*",state_latlong_lookup!$A$1:$D$56,2,FALSE)</f>
        <v>NC</v>
      </c>
      <c r="G2651" t="str">
        <f>VLOOKUP(E2651&amp;"*",state_latlong_lookup!$A$1:$D$56,1,FALSE)</f>
        <v>NORTH CAROLINA</v>
      </c>
      <c r="H2651" t="str">
        <f t="shared" si="83"/>
        <v>106_NC_05</v>
      </c>
      <c r="I2651">
        <f>IF(B2651=2012,IF(D2651="00",K2651,VLOOKUP(H2651,district_latlong_lookup!$A$1:$F$439,5,FALSE)),0)</f>
        <v>0</v>
      </c>
      <c r="J2651">
        <f>IF(B2651=2012,IF(D2651="00",L2651,VLOOKUP(H2651,district_latlong_lookup!$A$1:$F$439,6,FALSE)),0)</f>
        <v>0</v>
      </c>
      <c r="K2651">
        <f>VLOOKUP(E2651&amp;"*",state_latlong_lookup!$A$1:$D$56,3,FALSE)</f>
        <v>35.641100000000002</v>
      </c>
      <c r="L2651">
        <f>VLOOKUP(E2651&amp;"*",state_latlong_lookup!$A$1:$D$56,4,FALSE)</f>
        <v>-79.843100000000007</v>
      </c>
      <c r="M2651">
        <v>200</v>
      </c>
      <c r="N2651" t="str">
        <f t="shared" si="82"/>
        <v>Republican</v>
      </c>
      <c r="O2651" t="s">
        <v>20</v>
      </c>
      <c r="P2651">
        <v>0.47899999999999998</v>
      </c>
      <c r="Q2651">
        <v>1055000</v>
      </c>
      <c r="R2651" t="s">
        <v>1655</v>
      </c>
    </row>
    <row r="2652" spans="1:18">
      <c r="A2652">
        <v>106</v>
      </c>
      <c r="B2652">
        <f>VLOOKUP(A2652,year_congress_lookup!$A$1:$B$10,2)</f>
        <v>2000</v>
      </c>
      <c r="C2652">
        <v>15092</v>
      </c>
      <c r="D2652" s="1" t="s">
        <v>1792</v>
      </c>
      <c r="E2652" t="s">
        <v>11</v>
      </c>
      <c r="F2652" t="str">
        <f>VLOOKUP(E2652&amp;"*",state_latlong_lookup!$A$1:$D$56,2,FALSE)</f>
        <v>NC</v>
      </c>
      <c r="G2652" t="str">
        <f>VLOOKUP(E2652&amp;"*",state_latlong_lookup!$A$1:$D$56,1,FALSE)</f>
        <v>NORTH CAROLINA</v>
      </c>
      <c r="H2652" t="str">
        <f t="shared" si="83"/>
        <v>106_NC_06</v>
      </c>
      <c r="I2652">
        <f>IF(B2652=2012,IF(D2652="00",K2652,VLOOKUP(H2652,district_latlong_lookup!$A$1:$F$439,5,FALSE)),0)</f>
        <v>0</v>
      </c>
      <c r="J2652">
        <f>IF(B2652=2012,IF(D2652="00",L2652,VLOOKUP(H2652,district_latlong_lookup!$A$1:$F$439,6,FALSE)),0)</f>
        <v>0</v>
      </c>
      <c r="K2652">
        <f>VLOOKUP(E2652&amp;"*",state_latlong_lookup!$A$1:$D$56,3,FALSE)</f>
        <v>35.641100000000002</v>
      </c>
      <c r="L2652">
        <f>VLOOKUP(E2652&amp;"*",state_latlong_lookup!$A$1:$D$56,4,FALSE)</f>
        <v>-79.843100000000007</v>
      </c>
      <c r="M2652">
        <v>200</v>
      </c>
      <c r="N2652" t="str">
        <f t="shared" si="82"/>
        <v>Republican</v>
      </c>
      <c r="O2652" t="s">
        <v>647</v>
      </c>
      <c r="P2652">
        <v>0.64300000000000002</v>
      </c>
      <c r="Q2652">
        <v>2021000</v>
      </c>
      <c r="R2652" t="s">
        <v>1656</v>
      </c>
    </row>
    <row r="2653" spans="1:18">
      <c r="A2653">
        <v>106</v>
      </c>
      <c r="B2653">
        <f>VLOOKUP(A2653,year_congress_lookup!$A$1:$B$10,2)</f>
        <v>2000</v>
      </c>
      <c r="C2653">
        <v>29746</v>
      </c>
      <c r="D2653" s="1" t="s">
        <v>1793</v>
      </c>
      <c r="E2653" t="s">
        <v>11</v>
      </c>
      <c r="F2653" t="str">
        <f>VLOOKUP(E2653&amp;"*",state_latlong_lookup!$A$1:$D$56,2,FALSE)</f>
        <v>NC</v>
      </c>
      <c r="G2653" t="str">
        <f>VLOOKUP(E2653&amp;"*",state_latlong_lookup!$A$1:$D$56,1,FALSE)</f>
        <v>NORTH CAROLINA</v>
      </c>
      <c r="H2653" t="str">
        <f t="shared" si="83"/>
        <v>106_NC_07</v>
      </c>
      <c r="I2653">
        <f>IF(B2653=2012,IF(D2653="00",K2653,VLOOKUP(H2653,district_latlong_lookup!$A$1:$F$439,5,FALSE)),0)</f>
        <v>0</v>
      </c>
      <c r="J2653">
        <f>IF(B2653=2012,IF(D2653="00",L2653,VLOOKUP(H2653,district_latlong_lookup!$A$1:$F$439,6,FALSE)),0)</f>
        <v>0</v>
      </c>
      <c r="K2653">
        <f>VLOOKUP(E2653&amp;"*",state_latlong_lookup!$A$1:$D$56,3,FALSE)</f>
        <v>35.641100000000002</v>
      </c>
      <c r="L2653">
        <f>VLOOKUP(E2653&amp;"*",state_latlong_lookup!$A$1:$D$56,4,FALSE)</f>
        <v>-79.843100000000007</v>
      </c>
      <c r="M2653">
        <v>100</v>
      </c>
      <c r="N2653" t="str">
        <f t="shared" si="82"/>
        <v>Democrat</v>
      </c>
      <c r="O2653" t="s">
        <v>206</v>
      </c>
      <c r="P2653">
        <v>-0.155</v>
      </c>
      <c r="Q2653">
        <v>1372000</v>
      </c>
      <c r="R2653" t="s">
        <v>1657</v>
      </c>
    </row>
    <row r="2654" spans="1:18">
      <c r="A2654">
        <v>106</v>
      </c>
      <c r="B2654">
        <f>VLOOKUP(A2654,year_congress_lookup!$A$1:$B$10,2)</f>
        <v>2000</v>
      </c>
      <c r="C2654">
        <v>29929</v>
      </c>
      <c r="D2654" s="1" t="s">
        <v>1795</v>
      </c>
      <c r="E2654" t="s">
        <v>11</v>
      </c>
      <c r="F2654" t="str">
        <f>VLOOKUP(E2654&amp;"*",state_latlong_lookup!$A$1:$D$56,2,FALSE)</f>
        <v>NC</v>
      </c>
      <c r="G2654" t="str">
        <f>VLOOKUP(E2654&amp;"*",state_latlong_lookup!$A$1:$D$56,1,FALSE)</f>
        <v>NORTH CAROLINA</v>
      </c>
      <c r="H2654" t="str">
        <f t="shared" si="83"/>
        <v>106_NC_08</v>
      </c>
      <c r="I2654">
        <f>IF(B2654=2012,IF(D2654="00",K2654,VLOOKUP(H2654,district_latlong_lookup!$A$1:$F$439,5,FALSE)),0)</f>
        <v>0</v>
      </c>
      <c r="J2654">
        <f>IF(B2654=2012,IF(D2654="00",L2654,VLOOKUP(H2654,district_latlong_lookup!$A$1:$F$439,6,FALSE)),0)</f>
        <v>0</v>
      </c>
      <c r="K2654">
        <f>VLOOKUP(E2654&amp;"*",state_latlong_lookup!$A$1:$D$56,3,FALSE)</f>
        <v>35.641100000000002</v>
      </c>
      <c r="L2654">
        <f>VLOOKUP(E2654&amp;"*",state_latlong_lookup!$A$1:$D$56,4,FALSE)</f>
        <v>-79.843100000000007</v>
      </c>
      <c r="M2654">
        <v>200</v>
      </c>
      <c r="N2654" t="str">
        <f t="shared" si="82"/>
        <v>Republican</v>
      </c>
      <c r="O2654" t="s">
        <v>915</v>
      </c>
      <c r="P2654">
        <v>0.48699999999999999</v>
      </c>
      <c r="Q2654">
        <v>2731000</v>
      </c>
      <c r="R2654" t="s">
        <v>1658</v>
      </c>
    </row>
    <row r="2655" spans="1:18">
      <c r="A2655">
        <v>106</v>
      </c>
      <c r="B2655">
        <f>VLOOKUP(A2655,year_congress_lookup!$A$1:$B$10,2)</f>
        <v>2000</v>
      </c>
      <c r="C2655">
        <v>29549</v>
      </c>
      <c r="D2655" s="1" t="s">
        <v>1796</v>
      </c>
      <c r="E2655" t="s">
        <v>11</v>
      </c>
      <c r="F2655" t="str">
        <f>VLOOKUP(E2655&amp;"*",state_latlong_lookup!$A$1:$D$56,2,FALSE)</f>
        <v>NC</v>
      </c>
      <c r="G2655" t="str">
        <f>VLOOKUP(E2655&amp;"*",state_latlong_lookup!$A$1:$D$56,1,FALSE)</f>
        <v>NORTH CAROLINA</v>
      </c>
      <c r="H2655" t="str">
        <f t="shared" si="83"/>
        <v>106_NC_09</v>
      </c>
      <c r="I2655">
        <f>IF(B2655=2012,IF(D2655="00",K2655,VLOOKUP(H2655,district_latlong_lookup!$A$1:$F$439,5,FALSE)),0)</f>
        <v>0</v>
      </c>
      <c r="J2655">
        <f>IF(B2655=2012,IF(D2655="00",L2655,VLOOKUP(H2655,district_latlong_lookup!$A$1:$F$439,6,FALSE)),0)</f>
        <v>0</v>
      </c>
      <c r="K2655">
        <f>VLOOKUP(E2655&amp;"*",state_latlong_lookup!$A$1:$D$56,3,FALSE)</f>
        <v>35.641100000000002</v>
      </c>
      <c r="L2655">
        <f>VLOOKUP(E2655&amp;"*",state_latlong_lookup!$A$1:$D$56,4,FALSE)</f>
        <v>-79.843100000000007</v>
      </c>
      <c r="M2655">
        <v>200</v>
      </c>
      <c r="N2655" t="str">
        <f t="shared" si="82"/>
        <v>Republican</v>
      </c>
      <c r="O2655" t="s">
        <v>803</v>
      </c>
      <c r="P2655">
        <v>0.70299999999999996</v>
      </c>
      <c r="Q2655">
        <v>615000</v>
      </c>
    </row>
    <row r="2656" spans="1:18">
      <c r="A2656">
        <v>106</v>
      </c>
      <c r="B2656">
        <f>VLOOKUP(A2656,year_congress_lookup!$A$1:$B$10,2)</f>
        <v>2000</v>
      </c>
      <c r="C2656">
        <v>15402</v>
      </c>
      <c r="D2656" s="1" t="s">
        <v>1797</v>
      </c>
      <c r="E2656" t="s">
        <v>11</v>
      </c>
      <c r="F2656" t="str">
        <f>VLOOKUP(E2656&amp;"*",state_latlong_lookup!$A$1:$D$56,2,FALSE)</f>
        <v>NC</v>
      </c>
      <c r="G2656" t="str">
        <f>VLOOKUP(E2656&amp;"*",state_latlong_lookup!$A$1:$D$56,1,FALSE)</f>
        <v>NORTH CAROLINA</v>
      </c>
      <c r="H2656" t="str">
        <f t="shared" si="83"/>
        <v>106_NC_10</v>
      </c>
      <c r="I2656">
        <f>IF(B2656=2012,IF(D2656="00",K2656,VLOOKUP(H2656,district_latlong_lookup!$A$1:$F$439,5,FALSE)),0)</f>
        <v>0</v>
      </c>
      <c r="J2656">
        <f>IF(B2656=2012,IF(D2656="00",L2656,VLOOKUP(H2656,district_latlong_lookup!$A$1:$F$439,6,FALSE)),0)</f>
        <v>0</v>
      </c>
      <c r="K2656">
        <f>VLOOKUP(E2656&amp;"*",state_latlong_lookup!$A$1:$D$56,3,FALSE)</f>
        <v>35.641100000000002</v>
      </c>
      <c r="L2656">
        <f>VLOOKUP(E2656&amp;"*",state_latlong_lookup!$A$1:$D$56,4,FALSE)</f>
        <v>-79.843100000000007</v>
      </c>
      <c r="M2656">
        <v>200</v>
      </c>
      <c r="N2656" t="str">
        <f t="shared" si="82"/>
        <v>Republican</v>
      </c>
      <c r="O2656" t="s">
        <v>651</v>
      </c>
      <c r="P2656">
        <v>0.53700000000000003</v>
      </c>
      <c r="Q2656">
        <v>28155000</v>
      </c>
      <c r="R2656" t="s">
        <v>1659</v>
      </c>
    </row>
    <row r="2657" spans="1:18">
      <c r="A2657">
        <v>106</v>
      </c>
      <c r="B2657">
        <f>VLOOKUP(A2657,year_congress_lookup!$A$1:$B$10,2)</f>
        <v>2000</v>
      </c>
      <c r="C2657">
        <v>29135</v>
      </c>
      <c r="D2657" s="1" t="s">
        <v>1798</v>
      </c>
      <c r="E2657" t="s">
        <v>11</v>
      </c>
      <c r="F2657" t="str">
        <f>VLOOKUP(E2657&amp;"*",state_latlong_lookup!$A$1:$D$56,2,FALSE)</f>
        <v>NC</v>
      </c>
      <c r="G2657" t="str">
        <f>VLOOKUP(E2657&amp;"*",state_latlong_lookup!$A$1:$D$56,1,FALSE)</f>
        <v>NORTH CAROLINA</v>
      </c>
      <c r="H2657" t="str">
        <f t="shared" si="83"/>
        <v>106_NC_11</v>
      </c>
      <c r="I2657">
        <f>IF(B2657=2012,IF(D2657="00",K2657,VLOOKUP(H2657,district_latlong_lookup!$A$1:$F$439,5,FALSE)),0)</f>
        <v>0</v>
      </c>
      <c r="J2657">
        <f>IF(B2657=2012,IF(D2657="00",L2657,VLOOKUP(H2657,district_latlong_lookup!$A$1:$F$439,6,FALSE)),0)</f>
        <v>0</v>
      </c>
      <c r="K2657">
        <f>VLOOKUP(E2657&amp;"*",state_latlong_lookup!$A$1:$D$56,3,FALSE)</f>
        <v>35.641100000000002</v>
      </c>
      <c r="L2657">
        <f>VLOOKUP(E2657&amp;"*",state_latlong_lookup!$A$1:$D$56,4,FALSE)</f>
        <v>-79.843100000000007</v>
      </c>
      <c r="M2657">
        <v>200</v>
      </c>
      <c r="N2657" t="str">
        <f t="shared" si="82"/>
        <v>Republican</v>
      </c>
      <c r="O2657" t="s">
        <v>652</v>
      </c>
      <c r="P2657">
        <v>0.56899999999999995</v>
      </c>
      <c r="Q2657">
        <v>20945000</v>
      </c>
    </row>
    <row r="2658" spans="1:18">
      <c r="A2658">
        <v>106</v>
      </c>
      <c r="B2658">
        <f>VLOOKUP(A2658,year_congress_lookup!$A$1:$B$10,2)</f>
        <v>2000</v>
      </c>
      <c r="C2658">
        <v>29383</v>
      </c>
      <c r="D2658" s="1" t="s">
        <v>1799</v>
      </c>
      <c r="E2658" t="s">
        <v>11</v>
      </c>
      <c r="F2658" t="str">
        <f>VLOOKUP(E2658&amp;"*",state_latlong_lookup!$A$1:$D$56,2,FALSE)</f>
        <v>NC</v>
      </c>
      <c r="G2658" t="str">
        <f>VLOOKUP(E2658&amp;"*",state_latlong_lookup!$A$1:$D$56,1,FALSE)</f>
        <v>NORTH CAROLINA</v>
      </c>
      <c r="H2658" t="str">
        <f t="shared" si="83"/>
        <v>106_NC_12</v>
      </c>
      <c r="I2658">
        <f>IF(B2658=2012,IF(D2658="00",K2658,VLOOKUP(H2658,district_latlong_lookup!$A$1:$F$439,5,FALSE)),0)</f>
        <v>0</v>
      </c>
      <c r="J2658">
        <f>IF(B2658=2012,IF(D2658="00",L2658,VLOOKUP(H2658,district_latlong_lookup!$A$1:$F$439,6,FALSE)),0)</f>
        <v>0</v>
      </c>
      <c r="K2658">
        <f>VLOOKUP(E2658&amp;"*",state_latlong_lookup!$A$1:$D$56,3,FALSE)</f>
        <v>35.641100000000002</v>
      </c>
      <c r="L2658">
        <f>VLOOKUP(E2658&amp;"*",state_latlong_lookup!$A$1:$D$56,4,FALSE)</f>
        <v>-79.843100000000007</v>
      </c>
      <c r="M2658">
        <v>100</v>
      </c>
      <c r="N2658" t="str">
        <f t="shared" si="82"/>
        <v>Democrat</v>
      </c>
      <c r="O2658" t="s">
        <v>653</v>
      </c>
      <c r="P2658">
        <v>-0.54900000000000004</v>
      </c>
      <c r="Q2658">
        <v>1351000</v>
      </c>
      <c r="R2658" t="s">
        <v>1660</v>
      </c>
    </row>
    <row r="2659" spans="1:18">
      <c r="A2659">
        <v>106</v>
      </c>
      <c r="B2659">
        <f>VLOOKUP(A2659,year_congress_lookup!$A$1:$B$10,2)</f>
        <v>2000</v>
      </c>
      <c r="C2659">
        <v>29384</v>
      </c>
      <c r="D2659" s="1" t="s">
        <v>1787</v>
      </c>
      <c r="E2659" t="s">
        <v>128</v>
      </c>
      <c r="F2659" t="str">
        <f>VLOOKUP(E2659&amp;"*",state_latlong_lookup!$A$1:$D$56,2,FALSE)</f>
        <v>ND</v>
      </c>
      <c r="G2659" t="str">
        <f>VLOOKUP(E2659&amp;"*",state_latlong_lookup!$A$1:$D$56,1,FALSE)</f>
        <v>NORTH DAKOTA</v>
      </c>
      <c r="H2659" t="str">
        <f t="shared" si="83"/>
        <v>106_ND_01</v>
      </c>
      <c r="I2659">
        <f>IF(B2659=2012,IF(D2659="00",K2659,VLOOKUP(H2659,district_latlong_lookup!$A$1:$F$439,5,FALSE)),0)</f>
        <v>0</v>
      </c>
      <c r="J2659">
        <f>IF(B2659=2012,IF(D2659="00",L2659,VLOOKUP(H2659,district_latlong_lookup!$A$1:$F$439,6,FALSE)),0)</f>
        <v>0</v>
      </c>
      <c r="K2659">
        <f>VLOOKUP(E2659&amp;"*",state_latlong_lookup!$A$1:$D$56,3,FALSE)</f>
        <v>47.536200000000001</v>
      </c>
      <c r="L2659">
        <f>VLOOKUP(E2659&amp;"*",state_latlong_lookup!$A$1:$D$56,4,FALSE)</f>
        <v>-99.793000000000006</v>
      </c>
      <c r="M2659">
        <v>100</v>
      </c>
      <c r="N2659" t="str">
        <f t="shared" si="82"/>
        <v>Democrat</v>
      </c>
      <c r="O2659" t="s">
        <v>106</v>
      </c>
      <c r="P2659">
        <v>-0.25700000000000001</v>
      </c>
      <c r="Q2659">
        <v>905000</v>
      </c>
    </row>
    <row r="2660" spans="1:18">
      <c r="A2660">
        <v>106</v>
      </c>
      <c r="B2660">
        <f>VLOOKUP(A2660,year_congress_lookup!$A$1:$B$10,2)</f>
        <v>2000</v>
      </c>
      <c r="C2660">
        <v>29550</v>
      </c>
      <c r="D2660" s="1" t="s">
        <v>1787</v>
      </c>
      <c r="E2660" t="s">
        <v>40</v>
      </c>
      <c r="F2660" t="str">
        <f>VLOOKUP(E2660&amp;"*",state_latlong_lookup!$A$1:$D$56,2,FALSE)</f>
        <v>OH</v>
      </c>
      <c r="G2660" t="str">
        <f>VLOOKUP(E2660&amp;"*",state_latlong_lookup!$A$1:$D$56,1,FALSE)</f>
        <v>OHIO</v>
      </c>
      <c r="H2660" t="str">
        <f t="shared" si="83"/>
        <v>106_OH_01</v>
      </c>
      <c r="I2660">
        <f>IF(B2660=2012,IF(D2660="00",K2660,VLOOKUP(H2660,district_latlong_lookup!$A$1:$F$439,5,FALSE)),0)</f>
        <v>0</v>
      </c>
      <c r="J2660">
        <f>IF(B2660=2012,IF(D2660="00",L2660,VLOOKUP(H2660,district_latlong_lookup!$A$1:$F$439,6,FALSE)),0)</f>
        <v>0</v>
      </c>
      <c r="K2660">
        <f>VLOOKUP(E2660&amp;"*",state_latlong_lookup!$A$1:$D$56,3,FALSE)</f>
        <v>40.373600000000003</v>
      </c>
      <c r="L2660">
        <f>VLOOKUP(E2660&amp;"*",state_latlong_lookup!$A$1:$D$56,4,FALSE)</f>
        <v>-82.775499999999994</v>
      </c>
      <c r="M2660">
        <v>200</v>
      </c>
      <c r="N2660" t="str">
        <f t="shared" si="82"/>
        <v>Republican</v>
      </c>
      <c r="O2660" t="s">
        <v>804</v>
      </c>
      <c r="P2660">
        <v>0.77700000000000002</v>
      </c>
      <c r="Q2660">
        <v>2687000</v>
      </c>
      <c r="R2660" t="s">
        <v>1661</v>
      </c>
    </row>
    <row r="2661" spans="1:18">
      <c r="A2661">
        <v>106</v>
      </c>
      <c r="B2661">
        <f>VLOOKUP(A2661,year_congress_lookup!$A$1:$B$10,2)</f>
        <v>2000</v>
      </c>
      <c r="C2661">
        <v>29386</v>
      </c>
      <c r="D2661" s="1" t="s">
        <v>1788</v>
      </c>
      <c r="E2661" t="s">
        <v>40</v>
      </c>
      <c r="F2661" t="str">
        <f>VLOOKUP(E2661&amp;"*",state_latlong_lookup!$A$1:$D$56,2,FALSE)</f>
        <v>OH</v>
      </c>
      <c r="G2661" t="str">
        <f>VLOOKUP(E2661&amp;"*",state_latlong_lookup!$A$1:$D$56,1,FALSE)</f>
        <v>OHIO</v>
      </c>
      <c r="H2661" t="str">
        <f t="shared" si="83"/>
        <v>106_OH_02</v>
      </c>
      <c r="I2661">
        <f>IF(B2661=2012,IF(D2661="00",K2661,VLOOKUP(H2661,district_latlong_lookup!$A$1:$F$439,5,FALSE)),0)</f>
        <v>0</v>
      </c>
      <c r="J2661">
        <f>IF(B2661=2012,IF(D2661="00",L2661,VLOOKUP(H2661,district_latlong_lookup!$A$1:$F$439,6,FALSE)),0)</f>
        <v>0</v>
      </c>
      <c r="K2661">
        <f>VLOOKUP(E2661&amp;"*",state_latlong_lookup!$A$1:$D$56,3,FALSE)</f>
        <v>40.373600000000003</v>
      </c>
      <c r="L2661">
        <f>VLOOKUP(E2661&amp;"*",state_latlong_lookup!$A$1:$D$56,4,FALSE)</f>
        <v>-82.775499999999994</v>
      </c>
      <c r="M2661">
        <v>200</v>
      </c>
      <c r="N2661" t="str">
        <f t="shared" si="82"/>
        <v>Republican</v>
      </c>
      <c r="O2661" t="s">
        <v>401</v>
      </c>
      <c r="P2661">
        <v>0.47299999999999998</v>
      </c>
      <c r="Q2661">
        <v>746000</v>
      </c>
      <c r="R2661" t="s">
        <v>1662</v>
      </c>
    </row>
    <row r="2662" spans="1:18">
      <c r="A2662">
        <v>106</v>
      </c>
      <c r="B2662">
        <f>VLOOKUP(A2662,year_congress_lookup!$A$1:$B$10,2)</f>
        <v>2000</v>
      </c>
      <c r="C2662">
        <v>14632</v>
      </c>
      <c r="D2662" s="1" t="s">
        <v>1789</v>
      </c>
      <c r="E2662" t="s">
        <v>40</v>
      </c>
      <c r="F2662" t="str">
        <f>VLOOKUP(E2662&amp;"*",state_latlong_lookup!$A$1:$D$56,2,FALSE)</f>
        <v>OH</v>
      </c>
      <c r="G2662" t="str">
        <f>VLOOKUP(E2662&amp;"*",state_latlong_lookup!$A$1:$D$56,1,FALSE)</f>
        <v>OHIO</v>
      </c>
      <c r="H2662" t="str">
        <f t="shared" si="83"/>
        <v>106_OH_03</v>
      </c>
      <c r="I2662">
        <f>IF(B2662=2012,IF(D2662="00",K2662,VLOOKUP(H2662,district_latlong_lookup!$A$1:$F$439,5,FALSE)),0)</f>
        <v>0</v>
      </c>
      <c r="J2662">
        <f>IF(B2662=2012,IF(D2662="00",L2662,VLOOKUP(H2662,district_latlong_lookup!$A$1:$F$439,6,FALSE)),0)</f>
        <v>0</v>
      </c>
      <c r="K2662">
        <f>VLOOKUP(E2662&amp;"*",state_latlong_lookup!$A$1:$D$56,3,FALSE)</f>
        <v>40.373600000000003</v>
      </c>
      <c r="L2662">
        <f>VLOOKUP(E2662&amp;"*",state_latlong_lookup!$A$1:$D$56,4,FALSE)</f>
        <v>-82.775499999999994</v>
      </c>
      <c r="M2662">
        <v>100</v>
      </c>
      <c r="N2662" t="str">
        <f t="shared" si="82"/>
        <v>Democrat</v>
      </c>
      <c r="O2662" t="s">
        <v>655</v>
      </c>
      <c r="P2662">
        <v>-0.25800000000000001</v>
      </c>
      <c r="Q2662">
        <v>1386000</v>
      </c>
      <c r="R2662" t="s">
        <v>1663</v>
      </c>
    </row>
    <row r="2663" spans="1:18">
      <c r="A2663">
        <v>106</v>
      </c>
      <c r="B2663">
        <f>VLOOKUP(A2663,year_congress_lookup!$A$1:$B$10,2)</f>
        <v>2000</v>
      </c>
      <c r="C2663">
        <v>14875</v>
      </c>
      <c r="D2663" s="1" t="s">
        <v>1790</v>
      </c>
      <c r="E2663" t="s">
        <v>40</v>
      </c>
      <c r="F2663" t="str">
        <f>VLOOKUP(E2663&amp;"*",state_latlong_lookup!$A$1:$D$56,2,FALSE)</f>
        <v>OH</v>
      </c>
      <c r="G2663" t="str">
        <f>VLOOKUP(E2663&amp;"*",state_latlong_lookup!$A$1:$D$56,1,FALSE)</f>
        <v>OHIO</v>
      </c>
      <c r="H2663" t="str">
        <f t="shared" si="83"/>
        <v>106_OH_04</v>
      </c>
      <c r="I2663">
        <f>IF(B2663=2012,IF(D2663="00",K2663,VLOOKUP(H2663,district_latlong_lookup!$A$1:$F$439,5,FALSE)),0)</f>
        <v>0</v>
      </c>
      <c r="J2663">
        <f>IF(B2663=2012,IF(D2663="00",L2663,VLOOKUP(H2663,district_latlong_lookup!$A$1:$F$439,6,FALSE)),0)</f>
        <v>0</v>
      </c>
      <c r="K2663">
        <f>VLOOKUP(E2663&amp;"*",state_latlong_lookup!$A$1:$D$56,3,FALSE)</f>
        <v>40.373600000000003</v>
      </c>
      <c r="L2663">
        <f>VLOOKUP(E2663&amp;"*",state_latlong_lookup!$A$1:$D$56,4,FALSE)</f>
        <v>-82.775499999999994</v>
      </c>
      <c r="M2663">
        <v>200</v>
      </c>
      <c r="N2663" t="str">
        <f t="shared" si="82"/>
        <v>Republican</v>
      </c>
      <c r="O2663" t="s">
        <v>656</v>
      </c>
      <c r="P2663">
        <v>0.44900000000000001</v>
      </c>
      <c r="Q2663">
        <v>0</v>
      </c>
      <c r="R2663" t="s">
        <v>1664</v>
      </c>
    </row>
    <row r="2664" spans="1:18">
      <c r="A2664">
        <v>106</v>
      </c>
      <c r="B2664">
        <f>VLOOKUP(A2664,year_congress_lookup!$A$1:$B$10,2)</f>
        <v>2000</v>
      </c>
      <c r="C2664">
        <v>15604</v>
      </c>
      <c r="D2664" s="1" t="s">
        <v>1791</v>
      </c>
      <c r="E2664" t="s">
        <v>40</v>
      </c>
      <c r="F2664" t="str">
        <f>VLOOKUP(E2664&amp;"*",state_latlong_lookup!$A$1:$D$56,2,FALSE)</f>
        <v>OH</v>
      </c>
      <c r="G2664" t="str">
        <f>VLOOKUP(E2664&amp;"*",state_latlong_lookup!$A$1:$D$56,1,FALSE)</f>
        <v>OHIO</v>
      </c>
      <c r="H2664" t="str">
        <f t="shared" si="83"/>
        <v>106_OH_05</v>
      </c>
      <c r="I2664">
        <f>IF(B2664=2012,IF(D2664="00",K2664,VLOOKUP(H2664,district_latlong_lookup!$A$1:$F$439,5,FALSE)),0)</f>
        <v>0</v>
      </c>
      <c r="J2664">
        <f>IF(B2664=2012,IF(D2664="00",L2664,VLOOKUP(H2664,district_latlong_lookup!$A$1:$F$439,6,FALSE)),0)</f>
        <v>0</v>
      </c>
      <c r="K2664">
        <f>VLOOKUP(E2664&amp;"*",state_latlong_lookup!$A$1:$D$56,3,FALSE)</f>
        <v>40.373600000000003</v>
      </c>
      <c r="L2664">
        <f>VLOOKUP(E2664&amp;"*",state_latlong_lookup!$A$1:$D$56,4,FALSE)</f>
        <v>-82.775499999999994</v>
      </c>
      <c r="M2664">
        <v>200</v>
      </c>
      <c r="N2664" t="str">
        <f t="shared" si="82"/>
        <v>Republican</v>
      </c>
      <c r="O2664" t="s">
        <v>657</v>
      </c>
      <c r="P2664">
        <v>0.32700000000000001</v>
      </c>
      <c r="Q2664">
        <v>4497000</v>
      </c>
      <c r="R2664" t="s">
        <v>1665</v>
      </c>
    </row>
    <row r="2665" spans="1:18">
      <c r="A2665">
        <v>106</v>
      </c>
      <c r="B2665">
        <f>VLOOKUP(A2665,year_congress_lookup!$A$1:$B$10,2)</f>
        <v>2000</v>
      </c>
      <c r="C2665">
        <v>29747</v>
      </c>
      <c r="D2665" s="1" t="s">
        <v>1792</v>
      </c>
      <c r="E2665" t="s">
        <v>40</v>
      </c>
      <c r="F2665" t="str">
        <f>VLOOKUP(E2665&amp;"*",state_latlong_lookup!$A$1:$D$56,2,FALSE)</f>
        <v>OH</v>
      </c>
      <c r="G2665" t="str">
        <f>VLOOKUP(E2665&amp;"*",state_latlong_lookup!$A$1:$D$56,1,FALSE)</f>
        <v>OHIO</v>
      </c>
      <c r="H2665" t="str">
        <f t="shared" si="83"/>
        <v>106_OH_06</v>
      </c>
      <c r="I2665">
        <f>IF(B2665=2012,IF(D2665="00",K2665,VLOOKUP(H2665,district_latlong_lookup!$A$1:$F$439,5,FALSE)),0)</f>
        <v>0</v>
      </c>
      <c r="J2665">
        <f>IF(B2665=2012,IF(D2665="00",L2665,VLOOKUP(H2665,district_latlong_lookup!$A$1:$F$439,6,FALSE)),0)</f>
        <v>0</v>
      </c>
      <c r="K2665">
        <f>VLOOKUP(E2665&amp;"*",state_latlong_lookup!$A$1:$D$56,3,FALSE)</f>
        <v>40.373600000000003</v>
      </c>
      <c r="L2665">
        <f>VLOOKUP(E2665&amp;"*",state_latlong_lookup!$A$1:$D$56,4,FALSE)</f>
        <v>-82.775499999999994</v>
      </c>
      <c r="M2665">
        <v>100</v>
      </c>
      <c r="N2665" t="str">
        <f t="shared" si="82"/>
        <v>Democrat</v>
      </c>
      <c r="O2665" t="s">
        <v>658</v>
      </c>
      <c r="P2665">
        <v>-0.372</v>
      </c>
      <c r="Q2665">
        <v>1748000</v>
      </c>
      <c r="R2665" t="s">
        <v>1666</v>
      </c>
    </row>
    <row r="2666" spans="1:18">
      <c r="A2666">
        <v>106</v>
      </c>
      <c r="B2666">
        <f>VLOOKUP(A2666,year_congress_lookup!$A$1:$B$10,2)</f>
        <v>2000</v>
      </c>
      <c r="C2666">
        <v>29136</v>
      </c>
      <c r="D2666" s="1" t="s">
        <v>1793</v>
      </c>
      <c r="E2666" t="s">
        <v>40</v>
      </c>
      <c r="F2666" t="str">
        <f>VLOOKUP(E2666&amp;"*",state_latlong_lookup!$A$1:$D$56,2,FALSE)</f>
        <v>OH</v>
      </c>
      <c r="G2666" t="str">
        <f>VLOOKUP(E2666&amp;"*",state_latlong_lookup!$A$1:$D$56,1,FALSE)</f>
        <v>OHIO</v>
      </c>
      <c r="H2666" t="str">
        <f t="shared" si="83"/>
        <v>106_OH_07</v>
      </c>
      <c r="I2666">
        <f>IF(B2666=2012,IF(D2666="00",K2666,VLOOKUP(H2666,district_latlong_lookup!$A$1:$F$439,5,FALSE)),0)</f>
        <v>0</v>
      </c>
      <c r="J2666">
        <f>IF(B2666=2012,IF(D2666="00",L2666,VLOOKUP(H2666,district_latlong_lookup!$A$1:$F$439,6,FALSE)),0)</f>
        <v>0</v>
      </c>
      <c r="K2666">
        <f>VLOOKUP(E2666&amp;"*",state_latlong_lookup!$A$1:$D$56,3,FALSE)</f>
        <v>40.373600000000003</v>
      </c>
      <c r="L2666">
        <f>VLOOKUP(E2666&amp;"*",state_latlong_lookup!$A$1:$D$56,4,FALSE)</f>
        <v>-82.775499999999994</v>
      </c>
      <c r="M2666">
        <v>200</v>
      </c>
      <c r="N2666" t="str">
        <f t="shared" si="82"/>
        <v>Republican</v>
      </c>
      <c r="O2666" t="s">
        <v>659</v>
      </c>
      <c r="P2666">
        <v>0.42799999999999999</v>
      </c>
      <c r="Q2666">
        <v>0</v>
      </c>
      <c r="R2666" t="s">
        <v>1667</v>
      </c>
    </row>
    <row r="2667" spans="1:18">
      <c r="A2667">
        <v>106</v>
      </c>
      <c r="B2667">
        <f>VLOOKUP(A2667,year_congress_lookup!$A$1:$B$10,2)</f>
        <v>2000</v>
      </c>
      <c r="C2667">
        <v>29137</v>
      </c>
      <c r="D2667" s="1" t="s">
        <v>1795</v>
      </c>
      <c r="E2667" t="s">
        <v>40</v>
      </c>
      <c r="F2667" t="str">
        <f>VLOOKUP(E2667&amp;"*",state_latlong_lookup!$A$1:$D$56,2,FALSE)</f>
        <v>OH</v>
      </c>
      <c r="G2667" t="str">
        <f>VLOOKUP(E2667&amp;"*",state_latlong_lookup!$A$1:$D$56,1,FALSE)</f>
        <v>OHIO</v>
      </c>
      <c r="H2667" t="str">
        <f t="shared" si="83"/>
        <v>106_OH_08</v>
      </c>
      <c r="I2667">
        <f>IF(B2667=2012,IF(D2667="00",K2667,VLOOKUP(H2667,district_latlong_lookup!$A$1:$F$439,5,FALSE)),0)</f>
        <v>0</v>
      </c>
      <c r="J2667">
        <f>IF(B2667=2012,IF(D2667="00",L2667,VLOOKUP(H2667,district_latlong_lookup!$A$1:$F$439,6,FALSE)),0)</f>
        <v>0</v>
      </c>
      <c r="K2667">
        <f>VLOOKUP(E2667&amp;"*",state_latlong_lookup!$A$1:$D$56,3,FALSE)</f>
        <v>40.373600000000003</v>
      </c>
      <c r="L2667">
        <f>VLOOKUP(E2667&amp;"*",state_latlong_lookup!$A$1:$D$56,4,FALSE)</f>
        <v>-82.775499999999994</v>
      </c>
      <c r="M2667">
        <v>200</v>
      </c>
      <c r="N2667" t="str">
        <f t="shared" si="82"/>
        <v>Republican</v>
      </c>
      <c r="O2667" t="s">
        <v>660</v>
      </c>
      <c r="P2667">
        <v>0.63</v>
      </c>
      <c r="Q2667">
        <v>0</v>
      </c>
    </row>
    <row r="2668" spans="1:18">
      <c r="A2668">
        <v>106</v>
      </c>
      <c r="B2668">
        <f>VLOOKUP(A2668,year_congress_lookup!$A$1:$B$10,2)</f>
        <v>2000</v>
      </c>
      <c r="C2668">
        <v>15029</v>
      </c>
      <c r="D2668" s="1" t="s">
        <v>1796</v>
      </c>
      <c r="E2668" t="s">
        <v>40</v>
      </c>
      <c r="F2668" t="str">
        <f>VLOOKUP(E2668&amp;"*",state_latlong_lookup!$A$1:$D$56,2,FALSE)</f>
        <v>OH</v>
      </c>
      <c r="G2668" t="str">
        <f>VLOOKUP(E2668&amp;"*",state_latlong_lookup!$A$1:$D$56,1,FALSE)</f>
        <v>OHIO</v>
      </c>
      <c r="H2668" t="str">
        <f t="shared" si="83"/>
        <v>106_OH_09</v>
      </c>
      <c r="I2668">
        <f>IF(B2668=2012,IF(D2668="00",K2668,VLOOKUP(H2668,district_latlong_lookup!$A$1:$F$439,5,FALSE)),0)</f>
        <v>0</v>
      </c>
      <c r="J2668">
        <f>IF(B2668=2012,IF(D2668="00",L2668,VLOOKUP(H2668,district_latlong_lookup!$A$1:$F$439,6,FALSE)),0)</f>
        <v>0</v>
      </c>
      <c r="K2668">
        <f>VLOOKUP(E2668&amp;"*",state_latlong_lookup!$A$1:$D$56,3,FALSE)</f>
        <v>40.373600000000003</v>
      </c>
      <c r="L2668">
        <f>VLOOKUP(E2668&amp;"*",state_latlong_lookup!$A$1:$D$56,4,FALSE)</f>
        <v>-82.775499999999994</v>
      </c>
      <c r="M2668">
        <v>100</v>
      </c>
      <c r="N2668" t="str">
        <f t="shared" si="82"/>
        <v>Democrat</v>
      </c>
      <c r="O2668" t="s">
        <v>661</v>
      </c>
      <c r="P2668">
        <v>-0.35799999999999998</v>
      </c>
      <c r="Q2668">
        <v>2259000</v>
      </c>
      <c r="R2668" t="s">
        <v>1668</v>
      </c>
    </row>
    <row r="2669" spans="1:18">
      <c r="A2669">
        <v>106</v>
      </c>
      <c r="B2669">
        <f>VLOOKUP(A2669,year_congress_lookup!$A$1:$B$10,2)</f>
        <v>2000</v>
      </c>
      <c r="C2669">
        <v>29748</v>
      </c>
      <c r="D2669" s="1" t="s">
        <v>1797</v>
      </c>
      <c r="E2669" t="s">
        <v>40</v>
      </c>
      <c r="F2669" t="str">
        <f>VLOOKUP(E2669&amp;"*",state_latlong_lookup!$A$1:$D$56,2,FALSE)</f>
        <v>OH</v>
      </c>
      <c r="G2669" t="str">
        <f>VLOOKUP(E2669&amp;"*",state_latlong_lookup!$A$1:$D$56,1,FALSE)</f>
        <v>OHIO</v>
      </c>
      <c r="H2669" t="str">
        <f t="shared" si="83"/>
        <v>106_OH_10</v>
      </c>
      <c r="I2669">
        <f>IF(B2669=2012,IF(D2669="00",K2669,VLOOKUP(H2669,district_latlong_lookup!$A$1:$F$439,5,FALSE)),0)</f>
        <v>0</v>
      </c>
      <c r="J2669">
        <f>IF(B2669=2012,IF(D2669="00",L2669,VLOOKUP(H2669,district_latlong_lookup!$A$1:$F$439,6,FALSE)),0)</f>
        <v>0</v>
      </c>
      <c r="K2669">
        <f>VLOOKUP(E2669&amp;"*",state_latlong_lookup!$A$1:$D$56,3,FALSE)</f>
        <v>40.373600000000003</v>
      </c>
      <c r="L2669">
        <f>VLOOKUP(E2669&amp;"*",state_latlong_lookup!$A$1:$D$56,4,FALSE)</f>
        <v>-82.775499999999994</v>
      </c>
      <c r="M2669">
        <v>100</v>
      </c>
      <c r="N2669" t="str">
        <f t="shared" si="82"/>
        <v>Democrat</v>
      </c>
      <c r="O2669" t="s">
        <v>864</v>
      </c>
      <c r="P2669">
        <v>-0.48799999999999999</v>
      </c>
      <c r="Q2669">
        <v>1141000</v>
      </c>
      <c r="R2669" t="s">
        <v>1669</v>
      </c>
    </row>
    <row r="2670" spans="1:18">
      <c r="A2670">
        <v>106</v>
      </c>
      <c r="B2670">
        <f>VLOOKUP(A2670,year_congress_lookup!$A$1:$B$10,2)</f>
        <v>2000</v>
      </c>
      <c r="C2670">
        <v>29930</v>
      </c>
      <c r="D2670" s="1" t="s">
        <v>1798</v>
      </c>
      <c r="E2670" t="s">
        <v>40</v>
      </c>
      <c r="F2670" t="str">
        <f>VLOOKUP(E2670&amp;"*",state_latlong_lookup!$A$1:$D$56,2,FALSE)</f>
        <v>OH</v>
      </c>
      <c r="G2670" t="str">
        <f>VLOOKUP(E2670&amp;"*",state_latlong_lookup!$A$1:$D$56,1,FALSE)</f>
        <v>OHIO</v>
      </c>
      <c r="H2670" t="str">
        <f t="shared" si="83"/>
        <v>106_OH_11</v>
      </c>
      <c r="I2670">
        <f>IF(B2670=2012,IF(D2670="00",K2670,VLOOKUP(H2670,district_latlong_lookup!$A$1:$F$439,5,FALSE)),0)</f>
        <v>0</v>
      </c>
      <c r="J2670">
        <f>IF(B2670=2012,IF(D2670="00",L2670,VLOOKUP(H2670,district_latlong_lookup!$A$1:$F$439,6,FALSE)),0)</f>
        <v>0</v>
      </c>
      <c r="K2670">
        <f>VLOOKUP(E2670&amp;"*",state_latlong_lookup!$A$1:$D$56,3,FALSE)</f>
        <v>40.373600000000003</v>
      </c>
      <c r="L2670">
        <f>VLOOKUP(E2670&amp;"*",state_latlong_lookup!$A$1:$D$56,4,FALSE)</f>
        <v>-82.775499999999994</v>
      </c>
      <c r="M2670">
        <v>100</v>
      </c>
      <c r="N2670" t="str">
        <f t="shared" si="82"/>
        <v>Democrat</v>
      </c>
      <c r="O2670" t="s">
        <v>916</v>
      </c>
      <c r="P2670">
        <v>-0.54400000000000004</v>
      </c>
      <c r="Q2670">
        <v>2494000</v>
      </c>
      <c r="R2670" t="s">
        <v>1670</v>
      </c>
    </row>
    <row r="2671" spans="1:18">
      <c r="A2671">
        <v>106</v>
      </c>
      <c r="B2671">
        <f>VLOOKUP(A2671,year_congress_lookup!$A$1:$B$10,2)</f>
        <v>2000</v>
      </c>
      <c r="C2671">
        <v>15030</v>
      </c>
      <c r="D2671" s="1" t="s">
        <v>1799</v>
      </c>
      <c r="E2671" t="s">
        <v>40</v>
      </c>
      <c r="F2671" t="str">
        <f>VLOOKUP(E2671&amp;"*",state_latlong_lookup!$A$1:$D$56,2,FALSE)</f>
        <v>OH</v>
      </c>
      <c r="G2671" t="str">
        <f>VLOOKUP(E2671&amp;"*",state_latlong_lookup!$A$1:$D$56,1,FALSE)</f>
        <v>OHIO</v>
      </c>
      <c r="H2671" t="str">
        <f t="shared" si="83"/>
        <v>106_OH_12</v>
      </c>
      <c r="I2671">
        <f>IF(B2671=2012,IF(D2671="00",K2671,VLOOKUP(H2671,district_latlong_lookup!$A$1:$F$439,5,FALSE)),0)</f>
        <v>0</v>
      </c>
      <c r="J2671">
        <f>IF(B2671=2012,IF(D2671="00",L2671,VLOOKUP(H2671,district_latlong_lookup!$A$1:$F$439,6,FALSE)),0)</f>
        <v>0</v>
      </c>
      <c r="K2671">
        <f>VLOOKUP(E2671&amp;"*",state_latlong_lookup!$A$1:$D$56,3,FALSE)</f>
        <v>40.373600000000003</v>
      </c>
      <c r="L2671">
        <f>VLOOKUP(E2671&amp;"*",state_latlong_lookup!$A$1:$D$56,4,FALSE)</f>
        <v>-82.775499999999994</v>
      </c>
      <c r="M2671">
        <v>200</v>
      </c>
      <c r="N2671" t="str">
        <f t="shared" si="82"/>
        <v>Republican</v>
      </c>
      <c r="O2671" t="s">
        <v>664</v>
      </c>
      <c r="P2671">
        <v>0.40100000000000002</v>
      </c>
      <c r="Q2671">
        <v>0</v>
      </c>
      <c r="R2671" t="s">
        <v>1671</v>
      </c>
    </row>
    <row r="2672" spans="1:18">
      <c r="A2672">
        <v>106</v>
      </c>
      <c r="B2672">
        <f>VLOOKUP(A2672,year_congress_lookup!$A$1:$B$10,2)</f>
        <v>2000</v>
      </c>
      <c r="C2672">
        <v>29389</v>
      </c>
      <c r="D2672" s="1" t="s">
        <v>1800</v>
      </c>
      <c r="E2672" t="s">
        <v>40</v>
      </c>
      <c r="F2672" t="str">
        <f>VLOOKUP(E2672&amp;"*",state_latlong_lookup!$A$1:$D$56,2,FALSE)</f>
        <v>OH</v>
      </c>
      <c r="G2672" t="str">
        <f>VLOOKUP(E2672&amp;"*",state_latlong_lookup!$A$1:$D$56,1,FALSE)</f>
        <v>OHIO</v>
      </c>
      <c r="H2672" t="str">
        <f t="shared" si="83"/>
        <v>106_OH_13</v>
      </c>
      <c r="I2672">
        <f>IF(B2672=2012,IF(D2672="00",K2672,VLOOKUP(H2672,district_latlong_lookup!$A$1:$F$439,5,FALSE)),0)</f>
        <v>0</v>
      </c>
      <c r="J2672">
        <f>IF(B2672=2012,IF(D2672="00",L2672,VLOOKUP(H2672,district_latlong_lookup!$A$1:$F$439,6,FALSE)),0)</f>
        <v>0</v>
      </c>
      <c r="K2672">
        <f>VLOOKUP(E2672&amp;"*",state_latlong_lookup!$A$1:$D$56,3,FALSE)</f>
        <v>40.373600000000003</v>
      </c>
      <c r="L2672">
        <f>VLOOKUP(E2672&amp;"*",state_latlong_lookup!$A$1:$D$56,4,FALSE)</f>
        <v>-82.775499999999994</v>
      </c>
      <c r="M2672">
        <v>100</v>
      </c>
      <c r="N2672" t="str">
        <f t="shared" si="82"/>
        <v>Democrat</v>
      </c>
      <c r="O2672" t="s">
        <v>665</v>
      </c>
      <c r="P2672">
        <v>-0.44</v>
      </c>
      <c r="Q2672">
        <v>0</v>
      </c>
    </row>
    <row r="2673" spans="1:18">
      <c r="A2673">
        <v>106</v>
      </c>
      <c r="B2673">
        <f>VLOOKUP(A2673,year_congress_lookup!$A$1:$B$10,2)</f>
        <v>2000</v>
      </c>
      <c r="C2673">
        <v>15442</v>
      </c>
      <c r="D2673" s="1" t="s">
        <v>1801</v>
      </c>
      <c r="E2673" t="s">
        <v>40</v>
      </c>
      <c r="F2673" t="str">
        <f>VLOOKUP(E2673&amp;"*",state_latlong_lookup!$A$1:$D$56,2,FALSE)</f>
        <v>OH</v>
      </c>
      <c r="G2673" t="str">
        <f>VLOOKUP(E2673&amp;"*",state_latlong_lookup!$A$1:$D$56,1,FALSE)</f>
        <v>OHIO</v>
      </c>
      <c r="H2673" t="str">
        <f t="shared" si="83"/>
        <v>106_OH_14</v>
      </c>
      <c r="I2673">
        <f>IF(B2673=2012,IF(D2673="00",K2673,VLOOKUP(H2673,district_latlong_lookup!$A$1:$F$439,5,FALSE)),0)</f>
        <v>0</v>
      </c>
      <c r="J2673">
        <f>IF(B2673=2012,IF(D2673="00",L2673,VLOOKUP(H2673,district_latlong_lookup!$A$1:$F$439,6,FALSE)),0)</f>
        <v>0</v>
      </c>
      <c r="K2673">
        <f>VLOOKUP(E2673&amp;"*",state_latlong_lookup!$A$1:$D$56,3,FALSE)</f>
        <v>40.373600000000003</v>
      </c>
      <c r="L2673">
        <f>VLOOKUP(E2673&amp;"*",state_latlong_lookup!$A$1:$D$56,4,FALSE)</f>
        <v>-82.775499999999994</v>
      </c>
      <c r="M2673">
        <v>100</v>
      </c>
      <c r="N2673" t="str">
        <f t="shared" si="82"/>
        <v>Democrat</v>
      </c>
      <c r="O2673" t="s">
        <v>119</v>
      </c>
      <c r="P2673">
        <v>-0.38500000000000001</v>
      </c>
      <c r="Q2673">
        <v>1185000</v>
      </c>
    </row>
    <row r="2674" spans="1:18">
      <c r="A2674">
        <v>106</v>
      </c>
      <c r="B2674">
        <f>VLOOKUP(A2674,year_congress_lookup!$A$1:$B$10,2)</f>
        <v>2000</v>
      </c>
      <c r="C2674">
        <v>29390</v>
      </c>
      <c r="D2674" s="1" t="s">
        <v>1802</v>
      </c>
      <c r="E2674" t="s">
        <v>40</v>
      </c>
      <c r="F2674" t="str">
        <f>VLOOKUP(E2674&amp;"*",state_latlong_lookup!$A$1:$D$56,2,FALSE)</f>
        <v>OH</v>
      </c>
      <c r="G2674" t="str">
        <f>VLOOKUP(E2674&amp;"*",state_latlong_lookup!$A$1:$D$56,1,FALSE)</f>
        <v>OHIO</v>
      </c>
      <c r="H2674" t="str">
        <f t="shared" si="83"/>
        <v>106_OH_15</v>
      </c>
      <c r="I2674">
        <f>IF(B2674=2012,IF(D2674="00",K2674,VLOOKUP(H2674,district_latlong_lookup!$A$1:$F$439,5,FALSE)),0)</f>
        <v>0</v>
      </c>
      <c r="J2674">
        <f>IF(B2674=2012,IF(D2674="00",L2674,VLOOKUP(H2674,district_latlong_lookup!$A$1:$F$439,6,FALSE)),0)</f>
        <v>0</v>
      </c>
      <c r="K2674">
        <f>VLOOKUP(E2674&amp;"*",state_latlong_lookup!$A$1:$D$56,3,FALSE)</f>
        <v>40.373600000000003</v>
      </c>
      <c r="L2674">
        <f>VLOOKUP(E2674&amp;"*",state_latlong_lookup!$A$1:$D$56,4,FALSE)</f>
        <v>-82.775499999999994</v>
      </c>
      <c r="M2674">
        <v>200</v>
      </c>
      <c r="N2674" t="str">
        <f t="shared" si="82"/>
        <v>Republican</v>
      </c>
      <c r="O2674" t="s">
        <v>666</v>
      </c>
      <c r="P2674">
        <v>0.47299999999999998</v>
      </c>
      <c r="Q2674">
        <v>1780000</v>
      </c>
      <c r="R2674" t="s">
        <v>1672</v>
      </c>
    </row>
    <row r="2675" spans="1:18">
      <c r="A2675">
        <v>106</v>
      </c>
      <c r="B2675">
        <f>VLOOKUP(A2675,year_congress_lookup!$A$1:$B$10,2)</f>
        <v>2000</v>
      </c>
      <c r="C2675">
        <v>14045</v>
      </c>
      <c r="D2675" s="1" t="s">
        <v>1803</v>
      </c>
      <c r="E2675" t="s">
        <v>40</v>
      </c>
      <c r="F2675" t="str">
        <f>VLOOKUP(E2675&amp;"*",state_latlong_lookup!$A$1:$D$56,2,FALSE)</f>
        <v>OH</v>
      </c>
      <c r="G2675" t="str">
        <f>VLOOKUP(E2675&amp;"*",state_latlong_lookup!$A$1:$D$56,1,FALSE)</f>
        <v>OHIO</v>
      </c>
      <c r="H2675" t="str">
        <f t="shared" si="83"/>
        <v>106_OH_16</v>
      </c>
      <c r="I2675">
        <f>IF(B2675=2012,IF(D2675="00",K2675,VLOOKUP(H2675,district_latlong_lookup!$A$1:$F$439,5,FALSE)),0)</f>
        <v>0</v>
      </c>
      <c r="J2675">
        <f>IF(B2675=2012,IF(D2675="00",L2675,VLOOKUP(H2675,district_latlong_lookup!$A$1:$F$439,6,FALSE)),0)</f>
        <v>0</v>
      </c>
      <c r="K2675">
        <f>VLOOKUP(E2675&amp;"*",state_latlong_lookup!$A$1:$D$56,3,FALSE)</f>
        <v>40.373600000000003</v>
      </c>
      <c r="L2675">
        <f>VLOOKUP(E2675&amp;"*",state_latlong_lookup!$A$1:$D$56,4,FALSE)</f>
        <v>-82.775499999999994</v>
      </c>
      <c r="M2675">
        <v>200</v>
      </c>
      <c r="N2675" t="str">
        <f t="shared" si="82"/>
        <v>Republican</v>
      </c>
      <c r="O2675" t="s">
        <v>667</v>
      </c>
      <c r="P2675">
        <v>0.33300000000000002</v>
      </c>
      <c r="Q2675">
        <v>1780000</v>
      </c>
      <c r="R2675" t="s">
        <v>1673</v>
      </c>
    </row>
    <row r="2676" spans="1:18">
      <c r="A2676">
        <v>106</v>
      </c>
      <c r="B2676">
        <f>VLOOKUP(A2676,year_congress_lookup!$A$1:$B$10,2)</f>
        <v>2000</v>
      </c>
      <c r="C2676">
        <v>15121</v>
      </c>
      <c r="D2676" s="1" t="s">
        <v>1804</v>
      </c>
      <c r="E2676" t="s">
        <v>40</v>
      </c>
      <c r="F2676" t="str">
        <f>VLOOKUP(E2676&amp;"*",state_latlong_lookup!$A$1:$D$56,2,FALSE)</f>
        <v>OH</v>
      </c>
      <c r="G2676" t="str">
        <f>VLOOKUP(E2676&amp;"*",state_latlong_lookup!$A$1:$D$56,1,FALSE)</f>
        <v>OHIO</v>
      </c>
      <c r="H2676" t="str">
        <f t="shared" si="83"/>
        <v>106_OH_17</v>
      </c>
      <c r="I2676">
        <f>IF(B2676=2012,IF(D2676="00",K2676,VLOOKUP(H2676,district_latlong_lookup!$A$1:$F$439,5,FALSE)),0)</f>
        <v>0</v>
      </c>
      <c r="J2676">
        <f>IF(B2676=2012,IF(D2676="00",L2676,VLOOKUP(H2676,district_latlong_lookup!$A$1:$F$439,6,FALSE)),0)</f>
        <v>0</v>
      </c>
      <c r="K2676">
        <f>VLOOKUP(E2676&amp;"*",state_latlong_lookup!$A$1:$D$56,3,FALSE)</f>
        <v>40.373600000000003</v>
      </c>
      <c r="L2676">
        <f>VLOOKUP(E2676&amp;"*",state_latlong_lookup!$A$1:$D$56,4,FALSE)</f>
        <v>-82.775499999999994</v>
      </c>
      <c r="M2676">
        <v>100</v>
      </c>
      <c r="N2676" t="str">
        <f t="shared" si="82"/>
        <v>Democrat</v>
      </c>
      <c r="O2676" t="s">
        <v>668</v>
      </c>
      <c r="P2676">
        <v>0.106</v>
      </c>
      <c r="Q2676">
        <v>1291000</v>
      </c>
      <c r="R2676" t="s">
        <v>1674</v>
      </c>
    </row>
    <row r="2677" spans="1:18">
      <c r="A2677">
        <v>106</v>
      </c>
      <c r="B2677">
        <f>VLOOKUP(A2677,year_congress_lookup!$A$1:$B$10,2)</f>
        <v>2000</v>
      </c>
      <c r="C2677">
        <v>29552</v>
      </c>
      <c r="D2677" s="1" t="s">
        <v>1805</v>
      </c>
      <c r="E2677" t="s">
        <v>40</v>
      </c>
      <c r="F2677" t="str">
        <f>VLOOKUP(E2677&amp;"*",state_latlong_lookup!$A$1:$D$56,2,FALSE)</f>
        <v>OH</v>
      </c>
      <c r="G2677" t="str">
        <f>VLOOKUP(E2677&amp;"*",state_latlong_lookup!$A$1:$D$56,1,FALSE)</f>
        <v>OHIO</v>
      </c>
      <c r="H2677" t="str">
        <f t="shared" si="83"/>
        <v>106_OH_18</v>
      </c>
      <c r="I2677">
        <f>IF(B2677=2012,IF(D2677="00",K2677,VLOOKUP(H2677,district_latlong_lookup!$A$1:$F$439,5,FALSE)),0)</f>
        <v>0</v>
      </c>
      <c r="J2677">
        <f>IF(B2677=2012,IF(D2677="00",L2677,VLOOKUP(H2677,district_latlong_lookup!$A$1:$F$439,6,FALSE)),0)</f>
        <v>0</v>
      </c>
      <c r="K2677">
        <f>VLOOKUP(E2677&amp;"*",state_latlong_lookup!$A$1:$D$56,3,FALSE)</f>
        <v>40.373600000000003</v>
      </c>
      <c r="L2677">
        <f>VLOOKUP(E2677&amp;"*",state_latlong_lookup!$A$1:$D$56,4,FALSE)</f>
        <v>-82.775499999999994</v>
      </c>
      <c r="M2677">
        <v>200</v>
      </c>
      <c r="N2677" t="str">
        <f t="shared" si="82"/>
        <v>Republican</v>
      </c>
      <c r="O2677" t="s">
        <v>806</v>
      </c>
      <c r="P2677">
        <v>0.35</v>
      </c>
      <c r="Q2677">
        <v>2731000</v>
      </c>
      <c r="R2677" t="s">
        <v>1675</v>
      </c>
    </row>
    <row r="2678" spans="1:18">
      <c r="A2678">
        <v>106</v>
      </c>
      <c r="B2678">
        <f>VLOOKUP(A2678,year_congress_lookup!$A$1:$B$10,2)</f>
        <v>2000</v>
      </c>
      <c r="C2678">
        <v>29553</v>
      </c>
      <c r="D2678" s="1" t="s">
        <v>1806</v>
      </c>
      <c r="E2678" t="s">
        <v>40</v>
      </c>
      <c r="F2678" t="str">
        <f>VLOOKUP(E2678&amp;"*",state_latlong_lookup!$A$1:$D$56,2,FALSE)</f>
        <v>OH</v>
      </c>
      <c r="G2678" t="str">
        <f>VLOOKUP(E2678&amp;"*",state_latlong_lookup!$A$1:$D$56,1,FALSE)</f>
        <v>OHIO</v>
      </c>
      <c r="H2678" t="str">
        <f t="shared" si="83"/>
        <v>106_OH_19</v>
      </c>
      <c r="I2678">
        <f>IF(B2678=2012,IF(D2678="00",K2678,VLOOKUP(H2678,district_latlong_lookup!$A$1:$F$439,5,FALSE)),0)</f>
        <v>0</v>
      </c>
      <c r="J2678">
        <f>IF(B2678=2012,IF(D2678="00",L2678,VLOOKUP(H2678,district_latlong_lookup!$A$1:$F$439,6,FALSE)),0)</f>
        <v>0</v>
      </c>
      <c r="K2678">
        <f>VLOOKUP(E2678&amp;"*",state_latlong_lookup!$A$1:$D$56,3,FALSE)</f>
        <v>40.373600000000003</v>
      </c>
      <c r="L2678">
        <f>VLOOKUP(E2678&amp;"*",state_latlong_lookup!$A$1:$D$56,4,FALSE)</f>
        <v>-82.775499999999994</v>
      </c>
      <c r="M2678">
        <v>200</v>
      </c>
      <c r="N2678" t="str">
        <f t="shared" si="82"/>
        <v>Republican</v>
      </c>
      <c r="O2678" t="s">
        <v>807</v>
      </c>
      <c r="P2678">
        <v>0.33900000000000002</v>
      </c>
      <c r="Q2678">
        <v>353000</v>
      </c>
      <c r="R2678" t="s">
        <v>1676</v>
      </c>
    </row>
    <row r="2679" spans="1:18">
      <c r="A2679">
        <v>106</v>
      </c>
      <c r="B2679">
        <f>VLOOKUP(A2679,year_congress_lookup!$A$1:$B$10,2)</f>
        <v>2000</v>
      </c>
      <c r="C2679">
        <v>29554</v>
      </c>
      <c r="D2679" s="1" t="s">
        <v>1787</v>
      </c>
      <c r="E2679" t="s">
        <v>152</v>
      </c>
      <c r="F2679" t="str">
        <f>VLOOKUP(E2679&amp;"*",state_latlong_lookup!$A$1:$D$56,2,FALSE)</f>
        <v>OK</v>
      </c>
      <c r="G2679" t="str">
        <f>VLOOKUP(E2679&amp;"*",state_latlong_lookup!$A$1:$D$56,1,FALSE)</f>
        <v>OKLAHOMA</v>
      </c>
      <c r="H2679" t="str">
        <f t="shared" si="83"/>
        <v>106_OK_01</v>
      </c>
      <c r="I2679">
        <f>IF(B2679=2012,IF(D2679="00",K2679,VLOOKUP(H2679,district_latlong_lookup!$A$1:$F$439,5,FALSE)),0)</f>
        <v>0</v>
      </c>
      <c r="J2679">
        <f>IF(B2679=2012,IF(D2679="00",L2679,VLOOKUP(H2679,district_latlong_lookup!$A$1:$F$439,6,FALSE)),0)</f>
        <v>0</v>
      </c>
      <c r="K2679">
        <f>VLOOKUP(E2679&amp;"*",state_latlong_lookup!$A$1:$D$56,3,FALSE)</f>
        <v>35.537599999999998</v>
      </c>
      <c r="L2679">
        <f>VLOOKUP(E2679&amp;"*",state_latlong_lookup!$A$1:$D$56,4,FALSE)</f>
        <v>-96.924700000000001</v>
      </c>
      <c r="M2679">
        <v>200</v>
      </c>
      <c r="N2679" t="str">
        <f t="shared" si="82"/>
        <v>Republican</v>
      </c>
      <c r="O2679" t="s">
        <v>808</v>
      </c>
      <c r="P2679">
        <v>0.71899999999999997</v>
      </c>
      <c r="Q2679">
        <v>0</v>
      </c>
    </row>
    <row r="2680" spans="1:18">
      <c r="A2680">
        <v>106</v>
      </c>
      <c r="B2680">
        <f>VLOOKUP(A2680,year_congress_lookup!$A$1:$B$10,2)</f>
        <v>2000</v>
      </c>
      <c r="C2680">
        <v>29555</v>
      </c>
      <c r="D2680" s="1" t="s">
        <v>1788</v>
      </c>
      <c r="E2680" t="s">
        <v>152</v>
      </c>
      <c r="F2680" t="str">
        <f>VLOOKUP(E2680&amp;"*",state_latlong_lookup!$A$1:$D$56,2,FALSE)</f>
        <v>OK</v>
      </c>
      <c r="G2680" t="str">
        <f>VLOOKUP(E2680&amp;"*",state_latlong_lookup!$A$1:$D$56,1,FALSE)</f>
        <v>OKLAHOMA</v>
      </c>
      <c r="H2680" t="str">
        <f t="shared" si="83"/>
        <v>106_OK_02</v>
      </c>
      <c r="I2680">
        <f>IF(B2680=2012,IF(D2680="00",K2680,VLOOKUP(H2680,district_latlong_lookup!$A$1:$F$439,5,FALSE)),0)</f>
        <v>0</v>
      </c>
      <c r="J2680">
        <f>IF(B2680=2012,IF(D2680="00",L2680,VLOOKUP(H2680,district_latlong_lookup!$A$1:$F$439,6,FALSE)),0)</f>
        <v>0</v>
      </c>
      <c r="K2680">
        <f>VLOOKUP(E2680&amp;"*",state_latlong_lookup!$A$1:$D$56,3,FALSE)</f>
        <v>35.537599999999998</v>
      </c>
      <c r="L2680">
        <f>VLOOKUP(E2680&amp;"*",state_latlong_lookup!$A$1:$D$56,4,FALSE)</f>
        <v>-96.924700000000001</v>
      </c>
      <c r="M2680">
        <v>200</v>
      </c>
      <c r="N2680" t="str">
        <f t="shared" si="82"/>
        <v>Republican</v>
      </c>
      <c r="O2680" t="s">
        <v>363</v>
      </c>
      <c r="P2680">
        <v>0.84699999999999998</v>
      </c>
      <c r="Q2680">
        <v>759000</v>
      </c>
      <c r="R2680" t="s">
        <v>1677</v>
      </c>
    </row>
    <row r="2681" spans="1:18">
      <c r="A2681">
        <v>106</v>
      </c>
      <c r="B2681">
        <f>VLOOKUP(A2681,year_congress_lookup!$A$1:$B$10,2)</f>
        <v>2000</v>
      </c>
      <c r="C2681">
        <v>29749</v>
      </c>
      <c r="D2681" s="1" t="s">
        <v>1789</v>
      </c>
      <c r="E2681" t="s">
        <v>152</v>
      </c>
      <c r="F2681" t="str">
        <f>VLOOKUP(E2681&amp;"*",state_latlong_lookup!$A$1:$D$56,2,FALSE)</f>
        <v>OK</v>
      </c>
      <c r="G2681" t="str">
        <f>VLOOKUP(E2681&amp;"*",state_latlong_lookup!$A$1:$D$56,1,FALSE)</f>
        <v>OKLAHOMA</v>
      </c>
      <c r="H2681" t="str">
        <f t="shared" si="83"/>
        <v>106_OK_03</v>
      </c>
      <c r="I2681">
        <f>IF(B2681=2012,IF(D2681="00",K2681,VLOOKUP(H2681,district_latlong_lookup!$A$1:$F$439,5,FALSE)),0)</f>
        <v>0</v>
      </c>
      <c r="J2681">
        <f>IF(B2681=2012,IF(D2681="00",L2681,VLOOKUP(H2681,district_latlong_lookup!$A$1:$F$439,6,FALSE)),0)</f>
        <v>0</v>
      </c>
      <c r="K2681">
        <f>VLOOKUP(E2681&amp;"*",state_latlong_lookup!$A$1:$D$56,3,FALSE)</f>
        <v>35.537599999999998</v>
      </c>
      <c r="L2681">
        <f>VLOOKUP(E2681&amp;"*",state_latlong_lookup!$A$1:$D$56,4,FALSE)</f>
        <v>-96.924700000000001</v>
      </c>
      <c r="M2681">
        <v>200</v>
      </c>
      <c r="N2681" t="str">
        <f t="shared" si="82"/>
        <v>Republican</v>
      </c>
      <c r="O2681" t="s">
        <v>184</v>
      </c>
      <c r="P2681">
        <v>0.443</v>
      </c>
      <c r="Q2681">
        <v>2660000</v>
      </c>
    </row>
    <row r="2682" spans="1:18">
      <c r="A2682">
        <v>106</v>
      </c>
      <c r="B2682">
        <f>VLOOKUP(A2682,year_congress_lookup!$A$1:$B$10,2)</f>
        <v>2000</v>
      </c>
      <c r="C2682">
        <v>29556</v>
      </c>
      <c r="D2682" s="1" t="s">
        <v>1790</v>
      </c>
      <c r="E2682" t="s">
        <v>152</v>
      </c>
      <c r="F2682" t="str">
        <f>VLOOKUP(E2682&amp;"*",state_latlong_lookup!$A$1:$D$56,2,FALSE)</f>
        <v>OK</v>
      </c>
      <c r="G2682" t="str">
        <f>VLOOKUP(E2682&amp;"*",state_latlong_lookup!$A$1:$D$56,1,FALSE)</f>
        <v>OKLAHOMA</v>
      </c>
      <c r="H2682" t="str">
        <f t="shared" si="83"/>
        <v>106_OK_04</v>
      </c>
      <c r="I2682">
        <f>IF(B2682=2012,IF(D2682="00",K2682,VLOOKUP(H2682,district_latlong_lookup!$A$1:$F$439,5,FALSE)),0)</f>
        <v>0</v>
      </c>
      <c r="J2682">
        <f>IF(B2682=2012,IF(D2682="00",L2682,VLOOKUP(H2682,district_latlong_lookup!$A$1:$F$439,6,FALSE)),0)</f>
        <v>0</v>
      </c>
      <c r="K2682">
        <f>VLOOKUP(E2682&amp;"*",state_latlong_lookup!$A$1:$D$56,3,FALSE)</f>
        <v>35.537599999999998</v>
      </c>
      <c r="L2682">
        <f>VLOOKUP(E2682&amp;"*",state_latlong_lookup!$A$1:$D$56,4,FALSE)</f>
        <v>-96.924700000000001</v>
      </c>
      <c r="M2682">
        <v>200</v>
      </c>
      <c r="N2682" t="str">
        <f t="shared" si="82"/>
        <v>Republican</v>
      </c>
      <c r="O2682" t="s">
        <v>809</v>
      </c>
      <c r="P2682">
        <v>0.505</v>
      </c>
      <c r="Q2682">
        <v>2910000</v>
      </c>
      <c r="R2682" t="s">
        <v>1678</v>
      </c>
    </row>
    <row r="2683" spans="1:18">
      <c r="A2683">
        <v>106</v>
      </c>
      <c r="B2683">
        <f>VLOOKUP(A2683,year_congress_lookup!$A$1:$B$10,2)</f>
        <v>2000</v>
      </c>
      <c r="C2683">
        <v>29392</v>
      </c>
      <c r="D2683" s="1" t="s">
        <v>1791</v>
      </c>
      <c r="E2683" t="s">
        <v>152</v>
      </c>
      <c r="F2683" t="str">
        <f>VLOOKUP(E2683&amp;"*",state_latlong_lookup!$A$1:$D$56,2,FALSE)</f>
        <v>OK</v>
      </c>
      <c r="G2683" t="str">
        <f>VLOOKUP(E2683&amp;"*",state_latlong_lookup!$A$1:$D$56,1,FALSE)</f>
        <v>OKLAHOMA</v>
      </c>
      <c r="H2683" t="str">
        <f t="shared" si="83"/>
        <v>106_OK_05</v>
      </c>
      <c r="I2683">
        <f>IF(B2683=2012,IF(D2683="00",K2683,VLOOKUP(H2683,district_latlong_lookup!$A$1:$F$439,5,FALSE)),0)</f>
        <v>0</v>
      </c>
      <c r="J2683">
        <f>IF(B2683=2012,IF(D2683="00",L2683,VLOOKUP(H2683,district_latlong_lookup!$A$1:$F$439,6,FALSE)),0)</f>
        <v>0</v>
      </c>
      <c r="K2683">
        <f>VLOOKUP(E2683&amp;"*",state_latlong_lookup!$A$1:$D$56,3,FALSE)</f>
        <v>35.537599999999998</v>
      </c>
      <c r="L2683">
        <f>VLOOKUP(E2683&amp;"*",state_latlong_lookup!$A$1:$D$56,4,FALSE)</f>
        <v>-96.924700000000001</v>
      </c>
      <c r="M2683">
        <v>200</v>
      </c>
      <c r="N2683" t="str">
        <f t="shared" si="82"/>
        <v>Republican</v>
      </c>
      <c r="O2683" t="s">
        <v>673</v>
      </c>
      <c r="P2683">
        <v>0.58499999999999996</v>
      </c>
      <c r="Q2683">
        <v>4686000</v>
      </c>
      <c r="R2683" t="s">
        <v>1679</v>
      </c>
    </row>
    <row r="2684" spans="1:18">
      <c r="A2684">
        <v>106</v>
      </c>
      <c r="B2684">
        <f>VLOOKUP(A2684,year_congress_lookup!$A$1:$B$10,2)</f>
        <v>2000</v>
      </c>
      <c r="C2684">
        <v>29393</v>
      </c>
      <c r="D2684" s="1" t="s">
        <v>1792</v>
      </c>
      <c r="E2684" t="s">
        <v>152</v>
      </c>
      <c r="F2684" t="str">
        <f>VLOOKUP(E2684&amp;"*",state_latlong_lookup!$A$1:$D$56,2,FALSE)</f>
        <v>OK</v>
      </c>
      <c r="G2684" t="str">
        <f>VLOOKUP(E2684&amp;"*",state_latlong_lookup!$A$1:$D$56,1,FALSE)</f>
        <v>OKLAHOMA</v>
      </c>
      <c r="H2684" t="str">
        <f t="shared" si="83"/>
        <v>106_OK_06</v>
      </c>
      <c r="I2684">
        <f>IF(B2684=2012,IF(D2684="00",K2684,VLOOKUP(H2684,district_latlong_lookup!$A$1:$F$439,5,FALSE)),0)</f>
        <v>0</v>
      </c>
      <c r="J2684">
        <f>IF(B2684=2012,IF(D2684="00",L2684,VLOOKUP(H2684,district_latlong_lookup!$A$1:$F$439,6,FALSE)),0)</f>
        <v>0</v>
      </c>
      <c r="K2684">
        <f>VLOOKUP(E2684&amp;"*",state_latlong_lookup!$A$1:$D$56,3,FALSE)</f>
        <v>35.537599999999998</v>
      </c>
      <c r="L2684">
        <f>VLOOKUP(E2684&amp;"*",state_latlong_lookup!$A$1:$D$56,4,FALSE)</f>
        <v>-96.924700000000001</v>
      </c>
      <c r="M2684">
        <v>200</v>
      </c>
      <c r="N2684" t="str">
        <f t="shared" si="82"/>
        <v>Republican</v>
      </c>
      <c r="O2684" t="s">
        <v>175</v>
      </c>
      <c r="P2684">
        <v>0.48599999999999999</v>
      </c>
      <c r="Q2684">
        <v>10548000</v>
      </c>
      <c r="R2684" t="s">
        <v>1680</v>
      </c>
    </row>
    <row r="2685" spans="1:18">
      <c r="A2685">
        <v>106</v>
      </c>
      <c r="B2685">
        <f>VLOOKUP(A2685,year_congress_lookup!$A$1:$B$10,2)</f>
        <v>2000</v>
      </c>
      <c r="C2685">
        <v>29931</v>
      </c>
      <c r="D2685" s="1" t="s">
        <v>1787</v>
      </c>
      <c r="E2685" t="s">
        <v>99</v>
      </c>
      <c r="F2685" t="str">
        <f>VLOOKUP(E2685&amp;"*",state_latlong_lookup!$A$1:$D$56,2,FALSE)</f>
        <v>OR</v>
      </c>
      <c r="G2685" t="str">
        <f>VLOOKUP(E2685&amp;"*",state_latlong_lookup!$A$1:$D$56,1,FALSE)</f>
        <v>OREGON</v>
      </c>
      <c r="H2685" t="str">
        <f t="shared" si="83"/>
        <v>106_OR_01</v>
      </c>
      <c r="I2685">
        <f>IF(B2685=2012,IF(D2685="00",K2685,VLOOKUP(H2685,district_latlong_lookup!$A$1:$F$439,5,FALSE)),0)</f>
        <v>0</v>
      </c>
      <c r="J2685">
        <f>IF(B2685=2012,IF(D2685="00",L2685,VLOOKUP(H2685,district_latlong_lookup!$A$1:$F$439,6,FALSE)),0)</f>
        <v>0</v>
      </c>
      <c r="K2685">
        <f>VLOOKUP(E2685&amp;"*",state_latlong_lookup!$A$1:$D$56,3,FALSE)</f>
        <v>44.5672</v>
      </c>
      <c r="L2685">
        <f>VLOOKUP(E2685&amp;"*",state_latlong_lookup!$A$1:$D$56,4,FALSE)</f>
        <v>-122.12690000000001</v>
      </c>
      <c r="M2685">
        <v>100</v>
      </c>
      <c r="N2685" t="str">
        <f t="shared" si="82"/>
        <v>Democrat</v>
      </c>
      <c r="O2685" t="s">
        <v>917</v>
      </c>
      <c r="P2685">
        <v>-0.36899999999999999</v>
      </c>
      <c r="Q2685">
        <v>6503000</v>
      </c>
      <c r="R2685" t="s">
        <v>1251</v>
      </c>
    </row>
    <row r="2686" spans="1:18">
      <c r="A2686">
        <v>106</v>
      </c>
      <c r="B2686">
        <f>VLOOKUP(A2686,year_congress_lookup!$A$1:$B$10,2)</f>
        <v>2000</v>
      </c>
      <c r="C2686">
        <v>29932</v>
      </c>
      <c r="D2686" s="1" t="s">
        <v>1788</v>
      </c>
      <c r="E2686" t="s">
        <v>99</v>
      </c>
      <c r="F2686" t="str">
        <f>VLOOKUP(E2686&amp;"*",state_latlong_lookup!$A$1:$D$56,2,FALSE)</f>
        <v>OR</v>
      </c>
      <c r="G2686" t="str">
        <f>VLOOKUP(E2686&amp;"*",state_latlong_lookup!$A$1:$D$56,1,FALSE)</f>
        <v>OREGON</v>
      </c>
      <c r="H2686" t="str">
        <f t="shared" si="83"/>
        <v>106_OR_02</v>
      </c>
      <c r="I2686">
        <f>IF(B2686=2012,IF(D2686="00",K2686,VLOOKUP(H2686,district_latlong_lookup!$A$1:$F$439,5,FALSE)),0)</f>
        <v>0</v>
      </c>
      <c r="J2686">
        <f>IF(B2686=2012,IF(D2686="00",L2686,VLOOKUP(H2686,district_latlong_lookup!$A$1:$F$439,6,FALSE)),0)</f>
        <v>0</v>
      </c>
      <c r="K2686">
        <f>VLOOKUP(E2686&amp;"*",state_latlong_lookup!$A$1:$D$56,3,FALSE)</f>
        <v>44.5672</v>
      </c>
      <c r="L2686">
        <f>VLOOKUP(E2686&amp;"*",state_latlong_lookup!$A$1:$D$56,4,FALSE)</f>
        <v>-122.12690000000001</v>
      </c>
      <c r="M2686">
        <v>200</v>
      </c>
      <c r="N2686" t="str">
        <f t="shared" si="82"/>
        <v>Republican</v>
      </c>
      <c r="O2686" t="s">
        <v>918</v>
      </c>
      <c r="P2686">
        <v>0.46899999999999997</v>
      </c>
      <c r="Q2686">
        <v>0</v>
      </c>
      <c r="R2686" t="s">
        <v>1252</v>
      </c>
    </row>
    <row r="2687" spans="1:18">
      <c r="A2687">
        <v>106</v>
      </c>
      <c r="B2687">
        <f>VLOOKUP(A2687,year_congress_lookup!$A$1:$B$10,2)</f>
        <v>2000</v>
      </c>
      <c r="C2687">
        <v>29588</v>
      </c>
      <c r="D2687" s="1" t="s">
        <v>1789</v>
      </c>
      <c r="E2687" t="s">
        <v>99</v>
      </c>
      <c r="F2687" t="str">
        <f>VLOOKUP(E2687&amp;"*",state_latlong_lookup!$A$1:$D$56,2,FALSE)</f>
        <v>OR</v>
      </c>
      <c r="G2687" t="str">
        <f>VLOOKUP(E2687&amp;"*",state_latlong_lookup!$A$1:$D$56,1,FALSE)</f>
        <v>OREGON</v>
      </c>
      <c r="H2687" t="str">
        <f t="shared" si="83"/>
        <v>106_OR_03</v>
      </c>
      <c r="I2687">
        <f>IF(B2687=2012,IF(D2687="00",K2687,VLOOKUP(H2687,district_latlong_lookup!$A$1:$F$439,5,FALSE)),0)</f>
        <v>0</v>
      </c>
      <c r="J2687">
        <f>IF(B2687=2012,IF(D2687="00",L2687,VLOOKUP(H2687,district_latlong_lookup!$A$1:$F$439,6,FALSE)),0)</f>
        <v>0</v>
      </c>
      <c r="K2687">
        <f>VLOOKUP(E2687&amp;"*",state_latlong_lookup!$A$1:$D$56,3,FALSE)</f>
        <v>44.5672</v>
      </c>
      <c r="L2687">
        <f>VLOOKUP(E2687&amp;"*",state_latlong_lookup!$A$1:$D$56,4,FALSE)</f>
        <v>-122.12690000000001</v>
      </c>
      <c r="M2687">
        <v>100</v>
      </c>
      <c r="N2687" t="str">
        <f t="shared" si="82"/>
        <v>Democrat</v>
      </c>
      <c r="O2687" t="s">
        <v>811</v>
      </c>
      <c r="P2687">
        <v>-0.42099999999999999</v>
      </c>
      <c r="Q2687">
        <v>2225000</v>
      </c>
      <c r="R2687" t="s">
        <v>1253</v>
      </c>
    </row>
    <row r="2688" spans="1:18">
      <c r="A2688">
        <v>106</v>
      </c>
      <c r="B2688">
        <f>VLOOKUP(A2688,year_congress_lookup!$A$1:$B$10,2)</f>
        <v>2000</v>
      </c>
      <c r="C2688">
        <v>15410</v>
      </c>
      <c r="D2688" s="1" t="s">
        <v>1790</v>
      </c>
      <c r="E2688" t="s">
        <v>99</v>
      </c>
      <c r="F2688" t="str">
        <f>VLOOKUP(E2688&amp;"*",state_latlong_lookup!$A$1:$D$56,2,FALSE)</f>
        <v>OR</v>
      </c>
      <c r="G2688" t="str">
        <f>VLOOKUP(E2688&amp;"*",state_latlong_lookup!$A$1:$D$56,1,FALSE)</f>
        <v>OREGON</v>
      </c>
      <c r="H2688" t="str">
        <f t="shared" si="83"/>
        <v>106_OR_04</v>
      </c>
      <c r="I2688">
        <f>IF(B2688=2012,IF(D2688="00",K2688,VLOOKUP(H2688,district_latlong_lookup!$A$1:$F$439,5,FALSE)),0)</f>
        <v>0</v>
      </c>
      <c r="J2688">
        <f>IF(B2688=2012,IF(D2688="00",L2688,VLOOKUP(H2688,district_latlong_lookup!$A$1:$F$439,6,FALSE)),0)</f>
        <v>0</v>
      </c>
      <c r="K2688">
        <f>VLOOKUP(E2688&amp;"*",state_latlong_lookup!$A$1:$D$56,3,FALSE)</f>
        <v>44.5672</v>
      </c>
      <c r="L2688">
        <f>VLOOKUP(E2688&amp;"*",state_latlong_lookup!$A$1:$D$56,4,FALSE)</f>
        <v>-122.12690000000001</v>
      </c>
      <c r="M2688">
        <v>100</v>
      </c>
      <c r="N2688" t="str">
        <f t="shared" si="82"/>
        <v>Democrat</v>
      </c>
      <c r="O2688" t="s">
        <v>676</v>
      </c>
      <c r="P2688">
        <v>-0.49</v>
      </c>
      <c r="Q2688">
        <v>0</v>
      </c>
      <c r="R2688" t="s">
        <v>1254</v>
      </c>
    </row>
    <row r="2689" spans="1:18">
      <c r="A2689">
        <v>106</v>
      </c>
      <c r="B2689">
        <f>VLOOKUP(A2689,year_congress_lookup!$A$1:$B$10,2)</f>
        <v>2000</v>
      </c>
      <c r="C2689">
        <v>29750</v>
      </c>
      <c r="D2689" s="1" t="s">
        <v>1791</v>
      </c>
      <c r="E2689" t="s">
        <v>99</v>
      </c>
      <c r="F2689" t="str">
        <f>VLOOKUP(E2689&amp;"*",state_latlong_lookup!$A$1:$D$56,2,FALSE)</f>
        <v>OR</v>
      </c>
      <c r="G2689" t="str">
        <f>VLOOKUP(E2689&amp;"*",state_latlong_lookup!$A$1:$D$56,1,FALSE)</f>
        <v>OREGON</v>
      </c>
      <c r="H2689" t="str">
        <f t="shared" si="83"/>
        <v>106_OR_05</v>
      </c>
      <c r="I2689">
        <f>IF(B2689=2012,IF(D2689="00",K2689,VLOOKUP(H2689,district_latlong_lookup!$A$1:$F$439,5,FALSE)),0)</f>
        <v>0</v>
      </c>
      <c r="J2689">
        <f>IF(B2689=2012,IF(D2689="00",L2689,VLOOKUP(H2689,district_latlong_lookup!$A$1:$F$439,6,FALSE)),0)</f>
        <v>0</v>
      </c>
      <c r="K2689">
        <f>VLOOKUP(E2689&amp;"*",state_latlong_lookup!$A$1:$D$56,3,FALSE)</f>
        <v>44.5672</v>
      </c>
      <c r="L2689">
        <f>VLOOKUP(E2689&amp;"*",state_latlong_lookup!$A$1:$D$56,4,FALSE)</f>
        <v>-122.12690000000001</v>
      </c>
      <c r="M2689">
        <v>100</v>
      </c>
      <c r="N2689" t="str">
        <f t="shared" si="82"/>
        <v>Democrat</v>
      </c>
      <c r="O2689" t="s">
        <v>865</v>
      </c>
      <c r="P2689">
        <v>-0.315</v>
      </c>
      <c r="Q2689">
        <v>1850000</v>
      </c>
      <c r="R2689" t="s">
        <v>1255</v>
      </c>
    </row>
    <row r="2690" spans="1:18">
      <c r="A2690">
        <v>106</v>
      </c>
      <c r="B2690">
        <f>VLOOKUP(A2690,year_congress_lookup!$A$1:$B$10,2)</f>
        <v>2000</v>
      </c>
      <c r="C2690">
        <v>29777</v>
      </c>
      <c r="D2690" s="1" t="s">
        <v>1787</v>
      </c>
      <c r="E2690" t="s">
        <v>12</v>
      </c>
      <c r="F2690" t="str">
        <f>VLOOKUP(E2690&amp;"*",state_latlong_lookup!$A$1:$D$56,2,FALSE)</f>
        <v>PA</v>
      </c>
      <c r="G2690" t="str">
        <f>VLOOKUP(E2690&amp;"*",state_latlong_lookup!$A$1:$D$56,1,FALSE)</f>
        <v>PENNSYLVANIA</v>
      </c>
      <c r="H2690" t="str">
        <f t="shared" si="83"/>
        <v>106_PA_01</v>
      </c>
      <c r="I2690">
        <f>IF(B2690=2012,IF(D2690="00",K2690,VLOOKUP(H2690,district_latlong_lookup!$A$1:$F$439,5,FALSE)),0)</f>
        <v>0</v>
      </c>
      <c r="J2690">
        <f>IF(B2690=2012,IF(D2690="00",L2690,VLOOKUP(H2690,district_latlong_lookup!$A$1:$F$439,6,FALSE)),0)</f>
        <v>0</v>
      </c>
      <c r="K2690">
        <f>VLOOKUP(E2690&amp;"*",state_latlong_lookup!$A$1:$D$56,3,FALSE)</f>
        <v>40.577300000000001</v>
      </c>
      <c r="L2690">
        <f>VLOOKUP(E2690&amp;"*",state_latlong_lookup!$A$1:$D$56,4,FALSE)</f>
        <v>-77.263999999999996</v>
      </c>
      <c r="M2690">
        <v>100</v>
      </c>
      <c r="N2690" t="str">
        <f t="shared" ref="N2690:N2753" si="84">IF(M2690=100,"Democrat",IF(M2690=200,"Republican",IF(M2690=328,"Independent")))</f>
        <v>Democrat</v>
      </c>
      <c r="O2690" t="s">
        <v>866</v>
      </c>
      <c r="P2690">
        <v>-0.48799999999999999</v>
      </c>
      <c r="Q2690">
        <v>0</v>
      </c>
    </row>
    <row r="2691" spans="1:18">
      <c r="A2691">
        <v>106</v>
      </c>
      <c r="B2691">
        <f>VLOOKUP(A2691,year_congress_lookup!$A$1:$B$10,2)</f>
        <v>2000</v>
      </c>
      <c r="C2691">
        <v>29559</v>
      </c>
      <c r="D2691" s="1" t="s">
        <v>1788</v>
      </c>
      <c r="E2691" t="s">
        <v>12</v>
      </c>
      <c r="F2691" t="str">
        <f>VLOOKUP(E2691&amp;"*",state_latlong_lookup!$A$1:$D$56,2,FALSE)</f>
        <v>PA</v>
      </c>
      <c r="G2691" t="str">
        <f>VLOOKUP(E2691&amp;"*",state_latlong_lookup!$A$1:$D$56,1,FALSE)</f>
        <v>PENNSYLVANIA</v>
      </c>
      <c r="H2691" t="str">
        <f t="shared" ref="H2691:H2754" si="85">CONCATENATE(A2691,"_",F2691,"_",D2691)</f>
        <v>106_PA_02</v>
      </c>
      <c r="I2691">
        <f>IF(B2691=2012,IF(D2691="00",K2691,VLOOKUP(H2691,district_latlong_lookup!$A$1:$F$439,5,FALSE)),0)</f>
        <v>0</v>
      </c>
      <c r="J2691">
        <f>IF(B2691=2012,IF(D2691="00",L2691,VLOOKUP(H2691,district_latlong_lookup!$A$1:$F$439,6,FALSE)),0)</f>
        <v>0</v>
      </c>
      <c r="K2691">
        <f>VLOOKUP(E2691&amp;"*",state_latlong_lookup!$A$1:$D$56,3,FALSE)</f>
        <v>40.577300000000001</v>
      </c>
      <c r="L2691">
        <f>VLOOKUP(E2691&amp;"*",state_latlong_lookup!$A$1:$D$56,4,FALSE)</f>
        <v>-77.263999999999996</v>
      </c>
      <c r="M2691">
        <v>100</v>
      </c>
      <c r="N2691" t="str">
        <f t="shared" si="84"/>
        <v>Democrat</v>
      </c>
      <c r="O2691" t="s">
        <v>813</v>
      </c>
      <c r="P2691">
        <v>-0.50600000000000001</v>
      </c>
      <c r="Q2691">
        <v>693000</v>
      </c>
    </row>
    <row r="2692" spans="1:18">
      <c r="A2692">
        <v>106</v>
      </c>
      <c r="B2692">
        <f>VLOOKUP(A2692,year_congress_lookup!$A$1:$B$10,2)</f>
        <v>2000</v>
      </c>
      <c r="C2692">
        <v>15008</v>
      </c>
      <c r="D2692" s="1" t="s">
        <v>1789</v>
      </c>
      <c r="E2692" t="s">
        <v>12</v>
      </c>
      <c r="F2692" t="str">
        <f>VLOOKUP(E2692&amp;"*",state_latlong_lookup!$A$1:$D$56,2,FALSE)</f>
        <v>PA</v>
      </c>
      <c r="G2692" t="str">
        <f>VLOOKUP(E2692&amp;"*",state_latlong_lookup!$A$1:$D$56,1,FALSE)</f>
        <v>PENNSYLVANIA</v>
      </c>
      <c r="H2692" t="str">
        <f t="shared" si="85"/>
        <v>106_PA_03</v>
      </c>
      <c r="I2692">
        <f>IF(B2692=2012,IF(D2692="00",K2692,VLOOKUP(H2692,district_latlong_lookup!$A$1:$F$439,5,FALSE)),0)</f>
        <v>0</v>
      </c>
      <c r="J2692">
        <f>IF(B2692=2012,IF(D2692="00",L2692,VLOOKUP(H2692,district_latlong_lookup!$A$1:$F$439,6,FALSE)),0)</f>
        <v>0</v>
      </c>
      <c r="K2692">
        <f>VLOOKUP(E2692&amp;"*",state_latlong_lookup!$A$1:$D$56,3,FALSE)</f>
        <v>40.577300000000001</v>
      </c>
      <c r="L2692">
        <f>VLOOKUP(E2692&amp;"*",state_latlong_lookup!$A$1:$D$56,4,FALSE)</f>
        <v>-77.263999999999996</v>
      </c>
      <c r="M2692">
        <v>100</v>
      </c>
      <c r="N2692" t="str">
        <f t="shared" si="84"/>
        <v>Democrat</v>
      </c>
      <c r="O2692" t="s">
        <v>680</v>
      </c>
      <c r="P2692">
        <v>-0.41499999999999998</v>
      </c>
      <c r="Q2692">
        <v>2066000</v>
      </c>
    </row>
    <row r="2693" spans="1:18">
      <c r="A2693">
        <v>106</v>
      </c>
      <c r="B2693">
        <f>VLOOKUP(A2693,year_congress_lookup!$A$1:$B$10,2)</f>
        <v>2000</v>
      </c>
      <c r="C2693">
        <v>29395</v>
      </c>
      <c r="D2693" s="1" t="s">
        <v>1790</v>
      </c>
      <c r="E2693" t="s">
        <v>12</v>
      </c>
      <c r="F2693" t="str">
        <f>VLOOKUP(E2693&amp;"*",state_latlong_lookup!$A$1:$D$56,2,FALSE)</f>
        <v>PA</v>
      </c>
      <c r="G2693" t="str">
        <f>VLOOKUP(E2693&amp;"*",state_latlong_lookup!$A$1:$D$56,1,FALSE)</f>
        <v>PENNSYLVANIA</v>
      </c>
      <c r="H2693" t="str">
        <f t="shared" si="85"/>
        <v>106_PA_04</v>
      </c>
      <c r="I2693">
        <f>IF(B2693=2012,IF(D2693="00",K2693,VLOOKUP(H2693,district_latlong_lookup!$A$1:$F$439,5,FALSE)),0)</f>
        <v>0</v>
      </c>
      <c r="J2693">
        <f>IF(B2693=2012,IF(D2693="00",L2693,VLOOKUP(H2693,district_latlong_lookup!$A$1:$F$439,6,FALSE)),0)</f>
        <v>0</v>
      </c>
      <c r="K2693">
        <f>VLOOKUP(E2693&amp;"*",state_latlong_lookup!$A$1:$D$56,3,FALSE)</f>
        <v>40.577300000000001</v>
      </c>
      <c r="L2693">
        <f>VLOOKUP(E2693&amp;"*",state_latlong_lookup!$A$1:$D$56,4,FALSE)</f>
        <v>-77.263999999999996</v>
      </c>
      <c r="M2693">
        <v>100</v>
      </c>
      <c r="N2693" t="str">
        <f t="shared" si="84"/>
        <v>Democrat</v>
      </c>
      <c r="O2693" t="s">
        <v>681</v>
      </c>
      <c r="P2693">
        <v>-0.309</v>
      </c>
      <c r="Q2693">
        <v>1536000</v>
      </c>
      <c r="R2693" t="s">
        <v>1256</v>
      </c>
    </row>
    <row r="2694" spans="1:18">
      <c r="A2694">
        <v>106</v>
      </c>
      <c r="B2694">
        <f>VLOOKUP(A2694,year_congress_lookup!$A$1:$B$10,2)</f>
        <v>2000</v>
      </c>
      <c r="C2694">
        <v>29751</v>
      </c>
      <c r="D2694" s="1" t="s">
        <v>1791</v>
      </c>
      <c r="E2694" t="s">
        <v>12</v>
      </c>
      <c r="F2694" t="str">
        <f>VLOOKUP(E2694&amp;"*",state_latlong_lookup!$A$1:$D$56,2,FALSE)</f>
        <v>PA</v>
      </c>
      <c r="G2694" t="str">
        <f>VLOOKUP(E2694&amp;"*",state_latlong_lookup!$A$1:$D$56,1,FALSE)</f>
        <v>PENNSYLVANIA</v>
      </c>
      <c r="H2694" t="str">
        <f t="shared" si="85"/>
        <v>106_PA_05</v>
      </c>
      <c r="I2694">
        <f>IF(B2694=2012,IF(D2694="00",K2694,VLOOKUP(H2694,district_latlong_lookup!$A$1:$F$439,5,FALSE)),0)</f>
        <v>0</v>
      </c>
      <c r="J2694">
        <f>IF(B2694=2012,IF(D2694="00",L2694,VLOOKUP(H2694,district_latlong_lookup!$A$1:$F$439,6,FALSE)),0)</f>
        <v>0</v>
      </c>
      <c r="K2694">
        <f>VLOOKUP(E2694&amp;"*",state_latlong_lookup!$A$1:$D$56,3,FALSE)</f>
        <v>40.577300000000001</v>
      </c>
      <c r="L2694">
        <f>VLOOKUP(E2694&amp;"*",state_latlong_lookup!$A$1:$D$56,4,FALSE)</f>
        <v>-77.263999999999996</v>
      </c>
      <c r="M2694">
        <v>200</v>
      </c>
      <c r="N2694" t="str">
        <f t="shared" si="84"/>
        <v>Republican</v>
      </c>
      <c r="O2694" t="s">
        <v>867</v>
      </c>
      <c r="P2694">
        <v>0.47499999999999998</v>
      </c>
      <c r="Q2694">
        <v>1160000</v>
      </c>
      <c r="R2694" t="s">
        <v>1257</v>
      </c>
    </row>
    <row r="2695" spans="1:18">
      <c r="A2695">
        <v>106</v>
      </c>
      <c r="B2695">
        <f>VLOOKUP(A2695,year_congress_lookup!$A$1:$B$10,2)</f>
        <v>2000</v>
      </c>
      <c r="C2695">
        <v>29396</v>
      </c>
      <c r="D2695" s="1" t="s">
        <v>1792</v>
      </c>
      <c r="E2695" t="s">
        <v>12</v>
      </c>
      <c r="F2695" t="str">
        <f>VLOOKUP(E2695&amp;"*",state_latlong_lookup!$A$1:$D$56,2,FALSE)</f>
        <v>PA</v>
      </c>
      <c r="G2695" t="str">
        <f>VLOOKUP(E2695&amp;"*",state_latlong_lookup!$A$1:$D$56,1,FALSE)</f>
        <v>PENNSYLVANIA</v>
      </c>
      <c r="H2695" t="str">
        <f t="shared" si="85"/>
        <v>106_PA_06</v>
      </c>
      <c r="I2695">
        <f>IF(B2695=2012,IF(D2695="00",K2695,VLOOKUP(H2695,district_latlong_lookup!$A$1:$F$439,5,FALSE)),0)</f>
        <v>0</v>
      </c>
      <c r="J2695">
        <f>IF(B2695=2012,IF(D2695="00",L2695,VLOOKUP(H2695,district_latlong_lookup!$A$1:$F$439,6,FALSE)),0)</f>
        <v>0</v>
      </c>
      <c r="K2695">
        <f>VLOOKUP(E2695&amp;"*",state_latlong_lookup!$A$1:$D$56,3,FALSE)</f>
        <v>40.577300000000001</v>
      </c>
      <c r="L2695">
        <f>VLOOKUP(E2695&amp;"*",state_latlong_lookup!$A$1:$D$56,4,FALSE)</f>
        <v>-77.263999999999996</v>
      </c>
      <c r="M2695">
        <v>100</v>
      </c>
      <c r="N2695" t="str">
        <f t="shared" si="84"/>
        <v>Democrat</v>
      </c>
      <c r="O2695" t="s">
        <v>683</v>
      </c>
      <c r="P2695">
        <v>-0.20799999999999999</v>
      </c>
      <c r="Q2695">
        <v>2877000</v>
      </c>
      <c r="R2695" t="s">
        <v>1258</v>
      </c>
    </row>
    <row r="2696" spans="1:18">
      <c r="A2696">
        <v>106</v>
      </c>
      <c r="B2696">
        <f>VLOOKUP(A2696,year_congress_lookup!$A$1:$B$10,2)</f>
        <v>2000</v>
      </c>
      <c r="C2696">
        <v>15447</v>
      </c>
      <c r="D2696" s="1" t="s">
        <v>1793</v>
      </c>
      <c r="E2696" t="s">
        <v>12</v>
      </c>
      <c r="F2696" t="str">
        <f>VLOOKUP(E2696&amp;"*",state_latlong_lookup!$A$1:$D$56,2,FALSE)</f>
        <v>PA</v>
      </c>
      <c r="G2696" t="str">
        <f>VLOOKUP(E2696&amp;"*",state_latlong_lookup!$A$1:$D$56,1,FALSE)</f>
        <v>PENNSYLVANIA</v>
      </c>
      <c r="H2696" t="str">
        <f t="shared" si="85"/>
        <v>106_PA_07</v>
      </c>
      <c r="I2696">
        <f>IF(B2696=2012,IF(D2696="00",K2696,VLOOKUP(H2696,district_latlong_lookup!$A$1:$F$439,5,FALSE)),0)</f>
        <v>0</v>
      </c>
      <c r="J2696">
        <f>IF(B2696=2012,IF(D2696="00",L2696,VLOOKUP(H2696,district_latlong_lookup!$A$1:$F$439,6,FALSE)),0)</f>
        <v>0</v>
      </c>
      <c r="K2696">
        <f>VLOOKUP(E2696&amp;"*",state_latlong_lookup!$A$1:$D$56,3,FALSE)</f>
        <v>40.577300000000001</v>
      </c>
      <c r="L2696">
        <f>VLOOKUP(E2696&amp;"*",state_latlong_lookup!$A$1:$D$56,4,FALSE)</f>
        <v>-77.263999999999996</v>
      </c>
      <c r="M2696">
        <v>200</v>
      </c>
      <c r="N2696" t="str">
        <f t="shared" si="84"/>
        <v>Republican</v>
      </c>
      <c r="O2696" t="s">
        <v>684</v>
      </c>
      <c r="P2696">
        <v>0.29499999999999998</v>
      </c>
      <c r="Q2696">
        <v>1334000</v>
      </c>
      <c r="R2696" t="s">
        <v>1259</v>
      </c>
    </row>
    <row r="2697" spans="1:18">
      <c r="A2697">
        <v>106</v>
      </c>
      <c r="B2697">
        <f>VLOOKUP(A2697,year_congress_lookup!$A$1:$B$10,2)</f>
        <v>2000</v>
      </c>
      <c r="C2697">
        <v>29397</v>
      </c>
      <c r="D2697" s="1" t="s">
        <v>1795</v>
      </c>
      <c r="E2697" t="s">
        <v>12</v>
      </c>
      <c r="F2697" t="str">
        <f>VLOOKUP(E2697&amp;"*",state_latlong_lookup!$A$1:$D$56,2,FALSE)</f>
        <v>PA</v>
      </c>
      <c r="G2697" t="str">
        <f>VLOOKUP(E2697&amp;"*",state_latlong_lookup!$A$1:$D$56,1,FALSE)</f>
        <v>PENNSYLVANIA</v>
      </c>
      <c r="H2697" t="str">
        <f t="shared" si="85"/>
        <v>106_PA_08</v>
      </c>
      <c r="I2697">
        <f>IF(B2697=2012,IF(D2697="00",K2697,VLOOKUP(H2697,district_latlong_lookup!$A$1:$F$439,5,FALSE)),0)</f>
        <v>0</v>
      </c>
      <c r="J2697">
        <f>IF(B2697=2012,IF(D2697="00",L2697,VLOOKUP(H2697,district_latlong_lookup!$A$1:$F$439,6,FALSE)),0)</f>
        <v>0</v>
      </c>
      <c r="K2697">
        <f>VLOOKUP(E2697&amp;"*",state_latlong_lookup!$A$1:$D$56,3,FALSE)</f>
        <v>40.577300000000001</v>
      </c>
      <c r="L2697">
        <f>VLOOKUP(E2697&amp;"*",state_latlong_lookup!$A$1:$D$56,4,FALSE)</f>
        <v>-77.263999999999996</v>
      </c>
      <c r="M2697">
        <v>200</v>
      </c>
      <c r="N2697" t="str">
        <f t="shared" si="84"/>
        <v>Republican</v>
      </c>
      <c r="O2697" t="s">
        <v>685</v>
      </c>
      <c r="P2697">
        <v>0.30499999999999999</v>
      </c>
      <c r="Q2697">
        <v>2777000</v>
      </c>
      <c r="R2697" t="s">
        <v>1260</v>
      </c>
    </row>
    <row r="2698" spans="1:18">
      <c r="A2698">
        <v>106</v>
      </c>
      <c r="B2698">
        <f>VLOOKUP(A2698,year_congress_lookup!$A$1:$B$10,2)</f>
        <v>2000</v>
      </c>
      <c r="C2698">
        <v>14052</v>
      </c>
      <c r="D2698" s="1" t="s">
        <v>1796</v>
      </c>
      <c r="E2698" t="s">
        <v>12</v>
      </c>
      <c r="F2698" t="str">
        <f>VLOOKUP(E2698&amp;"*",state_latlong_lookup!$A$1:$D$56,2,FALSE)</f>
        <v>PA</v>
      </c>
      <c r="G2698" t="str">
        <f>VLOOKUP(E2698&amp;"*",state_latlong_lookup!$A$1:$D$56,1,FALSE)</f>
        <v>PENNSYLVANIA</v>
      </c>
      <c r="H2698" t="str">
        <f t="shared" si="85"/>
        <v>106_PA_09</v>
      </c>
      <c r="I2698">
        <f>IF(B2698=2012,IF(D2698="00",K2698,VLOOKUP(H2698,district_latlong_lookup!$A$1:$F$439,5,FALSE)),0)</f>
        <v>0</v>
      </c>
      <c r="J2698">
        <f>IF(B2698=2012,IF(D2698="00",L2698,VLOOKUP(H2698,district_latlong_lookup!$A$1:$F$439,6,FALSE)),0)</f>
        <v>0</v>
      </c>
      <c r="K2698">
        <f>VLOOKUP(E2698&amp;"*",state_latlong_lookup!$A$1:$D$56,3,FALSE)</f>
        <v>40.577300000000001</v>
      </c>
      <c r="L2698">
        <f>VLOOKUP(E2698&amp;"*",state_latlong_lookup!$A$1:$D$56,4,FALSE)</f>
        <v>-77.263999999999996</v>
      </c>
      <c r="M2698">
        <v>200</v>
      </c>
      <c r="N2698" t="str">
        <f t="shared" si="84"/>
        <v>Republican</v>
      </c>
      <c r="O2698" t="s">
        <v>686</v>
      </c>
      <c r="P2698">
        <v>0.41299999999999998</v>
      </c>
      <c r="Q2698">
        <v>0</v>
      </c>
      <c r="R2698" t="s">
        <v>1261</v>
      </c>
    </row>
    <row r="2699" spans="1:18">
      <c r="A2699">
        <v>106</v>
      </c>
      <c r="B2699">
        <f>VLOOKUP(A2699,year_congress_lookup!$A$1:$B$10,2)</f>
        <v>2000</v>
      </c>
      <c r="C2699">
        <v>29933</v>
      </c>
      <c r="D2699" s="1" t="s">
        <v>1797</v>
      </c>
      <c r="E2699" t="s">
        <v>12</v>
      </c>
      <c r="F2699" t="str">
        <f>VLOOKUP(E2699&amp;"*",state_latlong_lookup!$A$1:$D$56,2,FALSE)</f>
        <v>PA</v>
      </c>
      <c r="G2699" t="str">
        <f>VLOOKUP(E2699&amp;"*",state_latlong_lookup!$A$1:$D$56,1,FALSE)</f>
        <v>PENNSYLVANIA</v>
      </c>
      <c r="H2699" t="str">
        <f t="shared" si="85"/>
        <v>106_PA_10</v>
      </c>
      <c r="I2699">
        <f>IF(B2699=2012,IF(D2699="00",K2699,VLOOKUP(H2699,district_latlong_lookup!$A$1:$F$439,5,FALSE)),0)</f>
        <v>0</v>
      </c>
      <c r="J2699">
        <f>IF(B2699=2012,IF(D2699="00",L2699,VLOOKUP(H2699,district_latlong_lookup!$A$1:$F$439,6,FALSE)),0)</f>
        <v>0</v>
      </c>
      <c r="K2699">
        <f>VLOOKUP(E2699&amp;"*",state_latlong_lookup!$A$1:$D$56,3,FALSE)</f>
        <v>40.577300000000001</v>
      </c>
      <c r="L2699">
        <f>VLOOKUP(E2699&amp;"*",state_latlong_lookup!$A$1:$D$56,4,FALSE)</f>
        <v>-77.263999999999996</v>
      </c>
      <c r="M2699">
        <v>200</v>
      </c>
      <c r="N2699" t="str">
        <f t="shared" si="84"/>
        <v>Republican</v>
      </c>
      <c r="O2699" t="s">
        <v>919</v>
      </c>
      <c r="P2699">
        <v>0.48</v>
      </c>
      <c r="Q2699">
        <v>15090000</v>
      </c>
      <c r="R2699" t="s">
        <v>1262</v>
      </c>
    </row>
    <row r="2700" spans="1:18">
      <c r="A2700">
        <v>106</v>
      </c>
      <c r="B2700">
        <f>VLOOKUP(A2700,year_congress_lookup!$A$1:$B$10,2)</f>
        <v>2000</v>
      </c>
      <c r="C2700">
        <v>15104</v>
      </c>
      <c r="D2700" s="1" t="s">
        <v>1798</v>
      </c>
      <c r="E2700" t="s">
        <v>12</v>
      </c>
      <c r="F2700" t="str">
        <f>VLOOKUP(E2700&amp;"*",state_latlong_lookup!$A$1:$D$56,2,FALSE)</f>
        <v>PA</v>
      </c>
      <c r="G2700" t="str">
        <f>VLOOKUP(E2700&amp;"*",state_latlong_lookup!$A$1:$D$56,1,FALSE)</f>
        <v>PENNSYLVANIA</v>
      </c>
      <c r="H2700" t="str">
        <f t="shared" si="85"/>
        <v>106_PA_11</v>
      </c>
      <c r="I2700">
        <f>IF(B2700=2012,IF(D2700="00",K2700,VLOOKUP(H2700,district_latlong_lookup!$A$1:$F$439,5,FALSE)),0)</f>
        <v>0</v>
      </c>
      <c r="J2700">
        <f>IF(B2700=2012,IF(D2700="00",L2700,VLOOKUP(H2700,district_latlong_lookup!$A$1:$F$439,6,FALSE)),0)</f>
        <v>0</v>
      </c>
      <c r="K2700">
        <f>VLOOKUP(E2700&amp;"*",state_latlong_lookup!$A$1:$D$56,3,FALSE)</f>
        <v>40.577300000000001</v>
      </c>
      <c r="L2700">
        <f>VLOOKUP(E2700&amp;"*",state_latlong_lookup!$A$1:$D$56,4,FALSE)</f>
        <v>-77.263999999999996</v>
      </c>
      <c r="M2700">
        <v>100</v>
      </c>
      <c r="N2700" t="str">
        <f t="shared" si="84"/>
        <v>Democrat</v>
      </c>
      <c r="O2700" t="s">
        <v>688</v>
      </c>
      <c r="P2700">
        <v>-0.308</v>
      </c>
      <c r="Q2700">
        <v>2725000</v>
      </c>
      <c r="R2700" t="s">
        <v>1263</v>
      </c>
    </row>
    <row r="2701" spans="1:18">
      <c r="A2701">
        <v>106</v>
      </c>
      <c r="B2701">
        <f>VLOOKUP(A2701,year_congress_lookup!$A$1:$B$10,2)</f>
        <v>2000</v>
      </c>
      <c r="C2701">
        <v>14072</v>
      </c>
      <c r="D2701" s="1" t="s">
        <v>1799</v>
      </c>
      <c r="E2701" t="s">
        <v>12</v>
      </c>
      <c r="F2701" t="str">
        <f>VLOOKUP(E2701&amp;"*",state_latlong_lookup!$A$1:$D$56,2,FALSE)</f>
        <v>PA</v>
      </c>
      <c r="G2701" t="str">
        <f>VLOOKUP(E2701&amp;"*",state_latlong_lookup!$A$1:$D$56,1,FALSE)</f>
        <v>PENNSYLVANIA</v>
      </c>
      <c r="H2701" t="str">
        <f t="shared" si="85"/>
        <v>106_PA_12</v>
      </c>
      <c r="I2701">
        <f>IF(B2701=2012,IF(D2701="00",K2701,VLOOKUP(H2701,district_latlong_lookup!$A$1:$F$439,5,FALSE)),0)</f>
        <v>0</v>
      </c>
      <c r="J2701">
        <f>IF(B2701=2012,IF(D2701="00",L2701,VLOOKUP(H2701,district_latlong_lookup!$A$1:$F$439,6,FALSE)),0)</f>
        <v>0</v>
      </c>
      <c r="K2701">
        <f>VLOOKUP(E2701&amp;"*",state_latlong_lookup!$A$1:$D$56,3,FALSE)</f>
        <v>40.577300000000001</v>
      </c>
      <c r="L2701">
        <f>VLOOKUP(E2701&amp;"*",state_latlong_lookup!$A$1:$D$56,4,FALSE)</f>
        <v>-77.263999999999996</v>
      </c>
      <c r="M2701">
        <v>100</v>
      </c>
      <c r="N2701" t="str">
        <f t="shared" si="84"/>
        <v>Democrat</v>
      </c>
      <c r="O2701" t="s">
        <v>689</v>
      </c>
      <c r="P2701">
        <v>-0.23699999999999999</v>
      </c>
      <c r="Q2701">
        <v>25895000</v>
      </c>
      <c r="R2701" t="s">
        <v>1264</v>
      </c>
    </row>
    <row r="2702" spans="1:18">
      <c r="A2702">
        <v>106</v>
      </c>
      <c r="B2702">
        <f>VLOOKUP(A2702,year_congress_lookup!$A$1:$B$10,2)</f>
        <v>2000</v>
      </c>
      <c r="C2702">
        <v>29934</v>
      </c>
      <c r="D2702" s="1" t="s">
        <v>1800</v>
      </c>
      <c r="E2702" t="s">
        <v>12</v>
      </c>
      <c r="F2702" t="str">
        <f>VLOOKUP(E2702&amp;"*",state_latlong_lookup!$A$1:$D$56,2,FALSE)</f>
        <v>PA</v>
      </c>
      <c r="G2702" t="str">
        <f>VLOOKUP(E2702&amp;"*",state_latlong_lookup!$A$1:$D$56,1,FALSE)</f>
        <v>PENNSYLVANIA</v>
      </c>
      <c r="H2702" t="str">
        <f t="shared" si="85"/>
        <v>106_PA_13</v>
      </c>
      <c r="I2702">
        <f>IF(B2702=2012,IF(D2702="00",K2702,VLOOKUP(H2702,district_latlong_lookup!$A$1:$F$439,5,FALSE)),0)</f>
        <v>0</v>
      </c>
      <c r="J2702">
        <f>IF(B2702=2012,IF(D2702="00",L2702,VLOOKUP(H2702,district_latlong_lookup!$A$1:$F$439,6,FALSE)),0)</f>
        <v>0</v>
      </c>
      <c r="K2702">
        <f>VLOOKUP(E2702&amp;"*",state_latlong_lookup!$A$1:$D$56,3,FALSE)</f>
        <v>40.577300000000001</v>
      </c>
      <c r="L2702">
        <f>VLOOKUP(E2702&amp;"*",state_latlong_lookup!$A$1:$D$56,4,FALSE)</f>
        <v>-77.263999999999996</v>
      </c>
      <c r="M2702">
        <v>100</v>
      </c>
      <c r="N2702" t="str">
        <f t="shared" si="84"/>
        <v>Democrat</v>
      </c>
      <c r="O2702" t="s">
        <v>920</v>
      </c>
      <c r="P2702">
        <v>-0.32200000000000001</v>
      </c>
      <c r="Q2702">
        <v>1047000</v>
      </c>
      <c r="R2702" t="s">
        <v>1265</v>
      </c>
    </row>
    <row r="2703" spans="1:18">
      <c r="A2703">
        <v>106</v>
      </c>
      <c r="B2703">
        <f>VLOOKUP(A2703,year_congress_lookup!$A$1:$B$10,2)</f>
        <v>2000</v>
      </c>
      <c r="C2703">
        <v>14808</v>
      </c>
      <c r="D2703" s="1" t="s">
        <v>1801</v>
      </c>
      <c r="E2703" t="s">
        <v>12</v>
      </c>
      <c r="F2703" t="str">
        <f>VLOOKUP(E2703&amp;"*",state_latlong_lookup!$A$1:$D$56,2,FALSE)</f>
        <v>PA</v>
      </c>
      <c r="G2703" t="str">
        <f>VLOOKUP(E2703&amp;"*",state_latlong_lookup!$A$1:$D$56,1,FALSE)</f>
        <v>PENNSYLVANIA</v>
      </c>
      <c r="H2703" t="str">
        <f t="shared" si="85"/>
        <v>106_PA_14</v>
      </c>
      <c r="I2703">
        <f>IF(B2703=2012,IF(D2703="00",K2703,VLOOKUP(H2703,district_latlong_lookup!$A$1:$F$439,5,FALSE)),0)</f>
        <v>0</v>
      </c>
      <c r="J2703">
        <f>IF(B2703=2012,IF(D2703="00",L2703,VLOOKUP(H2703,district_latlong_lookup!$A$1:$F$439,6,FALSE)),0)</f>
        <v>0</v>
      </c>
      <c r="K2703">
        <f>VLOOKUP(E2703&amp;"*",state_latlong_lookup!$A$1:$D$56,3,FALSE)</f>
        <v>40.577300000000001</v>
      </c>
      <c r="L2703">
        <f>VLOOKUP(E2703&amp;"*",state_latlong_lookup!$A$1:$D$56,4,FALSE)</f>
        <v>-77.263999999999996</v>
      </c>
      <c r="M2703">
        <v>100</v>
      </c>
      <c r="N2703" t="str">
        <f t="shared" si="84"/>
        <v>Democrat</v>
      </c>
      <c r="O2703" t="s">
        <v>691</v>
      </c>
      <c r="P2703">
        <v>-0.48499999999999999</v>
      </c>
      <c r="Q2703">
        <v>0</v>
      </c>
      <c r="R2703" t="s">
        <v>1266</v>
      </c>
    </row>
    <row r="2704" spans="1:18">
      <c r="A2704">
        <v>106</v>
      </c>
      <c r="B2704">
        <f>VLOOKUP(A2704,year_congress_lookup!$A$1:$B$10,2)</f>
        <v>2000</v>
      </c>
      <c r="C2704">
        <v>29935</v>
      </c>
      <c r="D2704" s="1" t="s">
        <v>1802</v>
      </c>
      <c r="E2704" t="s">
        <v>12</v>
      </c>
      <c r="F2704" t="str">
        <f>VLOOKUP(E2704&amp;"*",state_latlong_lookup!$A$1:$D$56,2,FALSE)</f>
        <v>PA</v>
      </c>
      <c r="G2704" t="str">
        <f>VLOOKUP(E2704&amp;"*",state_latlong_lookup!$A$1:$D$56,1,FALSE)</f>
        <v>PENNSYLVANIA</v>
      </c>
      <c r="H2704" t="str">
        <f t="shared" si="85"/>
        <v>106_PA_15</v>
      </c>
      <c r="I2704">
        <f>IF(B2704=2012,IF(D2704="00",K2704,VLOOKUP(H2704,district_latlong_lookup!$A$1:$F$439,5,FALSE)),0)</f>
        <v>0</v>
      </c>
      <c r="J2704">
        <f>IF(B2704=2012,IF(D2704="00",L2704,VLOOKUP(H2704,district_latlong_lookup!$A$1:$F$439,6,FALSE)),0)</f>
        <v>0</v>
      </c>
      <c r="K2704">
        <f>VLOOKUP(E2704&amp;"*",state_latlong_lookup!$A$1:$D$56,3,FALSE)</f>
        <v>40.577300000000001</v>
      </c>
      <c r="L2704">
        <f>VLOOKUP(E2704&amp;"*",state_latlong_lookup!$A$1:$D$56,4,FALSE)</f>
        <v>-77.263999999999996</v>
      </c>
      <c r="M2704">
        <v>200</v>
      </c>
      <c r="N2704" t="str">
        <f t="shared" si="84"/>
        <v>Republican</v>
      </c>
      <c r="O2704" t="s">
        <v>921</v>
      </c>
      <c r="P2704">
        <v>0.82699999999999996</v>
      </c>
      <c r="Q2704">
        <v>0</v>
      </c>
      <c r="R2704" t="s">
        <v>1267</v>
      </c>
    </row>
    <row r="2705" spans="1:18">
      <c r="A2705">
        <v>106</v>
      </c>
      <c r="B2705">
        <f>VLOOKUP(A2705,year_congress_lookup!$A$1:$B$10,2)</f>
        <v>2000</v>
      </c>
      <c r="C2705">
        <v>29752</v>
      </c>
      <c r="D2705" s="1" t="s">
        <v>1803</v>
      </c>
      <c r="E2705" t="s">
        <v>12</v>
      </c>
      <c r="F2705" t="str">
        <f>VLOOKUP(E2705&amp;"*",state_latlong_lookup!$A$1:$D$56,2,FALSE)</f>
        <v>PA</v>
      </c>
      <c r="G2705" t="str">
        <f>VLOOKUP(E2705&amp;"*",state_latlong_lookup!$A$1:$D$56,1,FALSE)</f>
        <v>PENNSYLVANIA</v>
      </c>
      <c r="H2705" t="str">
        <f t="shared" si="85"/>
        <v>106_PA_16</v>
      </c>
      <c r="I2705">
        <f>IF(B2705=2012,IF(D2705="00",K2705,VLOOKUP(H2705,district_latlong_lookup!$A$1:$F$439,5,FALSE)),0)</f>
        <v>0</v>
      </c>
      <c r="J2705">
        <f>IF(B2705=2012,IF(D2705="00",L2705,VLOOKUP(H2705,district_latlong_lookup!$A$1:$F$439,6,FALSE)),0)</f>
        <v>0</v>
      </c>
      <c r="K2705">
        <f>VLOOKUP(E2705&amp;"*",state_latlong_lookup!$A$1:$D$56,3,FALSE)</f>
        <v>40.577300000000001</v>
      </c>
      <c r="L2705">
        <f>VLOOKUP(E2705&amp;"*",state_latlong_lookup!$A$1:$D$56,4,FALSE)</f>
        <v>-77.263999999999996</v>
      </c>
      <c r="M2705">
        <v>200</v>
      </c>
      <c r="N2705" t="str">
        <f t="shared" si="84"/>
        <v>Republican</v>
      </c>
      <c r="O2705" t="s">
        <v>868</v>
      </c>
      <c r="P2705">
        <v>0.67900000000000005</v>
      </c>
      <c r="Q2705">
        <v>1511000</v>
      </c>
    </row>
    <row r="2706" spans="1:18">
      <c r="A2706">
        <v>106</v>
      </c>
      <c r="B2706">
        <f>VLOOKUP(A2706,year_congress_lookup!$A$1:$B$10,2)</f>
        <v>2000</v>
      </c>
      <c r="C2706">
        <v>15026</v>
      </c>
      <c r="D2706" s="1" t="s">
        <v>1804</v>
      </c>
      <c r="E2706" t="s">
        <v>12</v>
      </c>
      <c r="F2706" t="str">
        <f>VLOOKUP(E2706&amp;"*",state_latlong_lookup!$A$1:$D$56,2,FALSE)</f>
        <v>PA</v>
      </c>
      <c r="G2706" t="str">
        <f>VLOOKUP(E2706&amp;"*",state_latlong_lookup!$A$1:$D$56,1,FALSE)</f>
        <v>PENNSYLVANIA</v>
      </c>
      <c r="H2706" t="str">
        <f t="shared" si="85"/>
        <v>106_PA_17</v>
      </c>
      <c r="I2706">
        <f>IF(B2706=2012,IF(D2706="00",K2706,VLOOKUP(H2706,district_latlong_lookup!$A$1:$F$439,5,FALSE)),0)</f>
        <v>0</v>
      </c>
      <c r="J2706">
        <f>IF(B2706=2012,IF(D2706="00",L2706,VLOOKUP(H2706,district_latlong_lookup!$A$1:$F$439,6,FALSE)),0)</f>
        <v>0</v>
      </c>
      <c r="K2706">
        <f>VLOOKUP(E2706&amp;"*",state_latlong_lookup!$A$1:$D$56,3,FALSE)</f>
        <v>40.577300000000001</v>
      </c>
      <c r="L2706">
        <f>VLOOKUP(E2706&amp;"*",state_latlong_lookup!$A$1:$D$56,4,FALSE)</f>
        <v>-77.263999999999996</v>
      </c>
      <c r="M2706">
        <v>200</v>
      </c>
      <c r="N2706" t="str">
        <f t="shared" si="84"/>
        <v>Republican</v>
      </c>
      <c r="O2706" t="s">
        <v>693</v>
      </c>
      <c r="P2706">
        <v>0.47399999999999998</v>
      </c>
      <c r="Q2706">
        <v>1315000</v>
      </c>
      <c r="R2706" t="s">
        <v>1268</v>
      </c>
    </row>
    <row r="2707" spans="1:18">
      <c r="A2707">
        <v>106</v>
      </c>
      <c r="B2707">
        <f>VLOOKUP(A2707,year_congress_lookup!$A$1:$B$10,2)</f>
        <v>2000</v>
      </c>
      <c r="C2707">
        <v>29561</v>
      </c>
      <c r="D2707" s="1" t="s">
        <v>1805</v>
      </c>
      <c r="E2707" t="s">
        <v>12</v>
      </c>
      <c r="F2707" t="str">
        <f>VLOOKUP(E2707&amp;"*",state_latlong_lookup!$A$1:$D$56,2,FALSE)</f>
        <v>PA</v>
      </c>
      <c r="G2707" t="str">
        <f>VLOOKUP(E2707&amp;"*",state_latlong_lookup!$A$1:$D$56,1,FALSE)</f>
        <v>PENNSYLVANIA</v>
      </c>
      <c r="H2707" t="str">
        <f t="shared" si="85"/>
        <v>106_PA_18</v>
      </c>
      <c r="I2707">
        <f>IF(B2707=2012,IF(D2707="00",K2707,VLOOKUP(H2707,district_latlong_lookup!$A$1:$F$439,5,FALSE)),0)</f>
        <v>0</v>
      </c>
      <c r="J2707">
        <f>IF(B2707=2012,IF(D2707="00",L2707,VLOOKUP(H2707,district_latlong_lookup!$A$1:$F$439,6,FALSE)),0)</f>
        <v>0</v>
      </c>
      <c r="K2707">
        <f>VLOOKUP(E2707&amp;"*",state_latlong_lookup!$A$1:$D$56,3,FALSE)</f>
        <v>40.577300000000001</v>
      </c>
      <c r="L2707">
        <f>VLOOKUP(E2707&amp;"*",state_latlong_lookup!$A$1:$D$56,4,FALSE)</f>
        <v>-77.263999999999996</v>
      </c>
      <c r="M2707">
        <v>100</v>
      </c>
      <c r="N2707" t="str">
        <f t="shared" si="84"/>
        <v>Democrat</v>
      </c>
      <c r="O2707" t="s">
        <v>815</v>
      </c>
      <c r="P2707">
        <v>-0.249</v>
      </c>
      <c r="Q2707">
        <v>1361000</v>
      </c>
    </row>
    <row r="2708" spans="1:18">
      <c r="A2708">
        <v>106</v>
      </c>
      <c r="B2708">
        <f>VLOOKUP(A2708,year_congress_lookup!$A$1:$B$10,2)</f>
        <v>2000</v>
      </c>
      <c r="C2708">
        <v>14288</v>
      </c>
      <c r="D2708" s="1" t="s">
        <v>1806</v>
      </c>
      <c r="E2708" t="s">
        <v>12</v>
      </c>
      <c r="F2708" t="str">
        <f>VLOOKUP(E2708&amp;"*",state_latlong_lookup!$A$1:$D$56,2,FALSE)</f>
        <v>PA</v>
      </c>
      <c r="G2708" t="str">
        <f>VLOOKUP(E2708&amp;"*",state_latlong_lookup!$A$1:$D$56,1,FALSE)</f>
        <v>PENNSYLVANIA</v>
      </c>
      <c r="H2708" t="str">
        <f t="shared" si="85"/>
        <v>106_PA_19</v>
      </c>
      <c r="I2708">
        <f>IF(B2708=2012,IF(D2708="00",K2708,VLOOKUP(H2708,district_latlong_lookup!$A$1:$F$439,5,FALSE)),0)</f>
        <v>0</v>
      </c>
      <c r="J2708">
        <f>IF(B2708=2012,IF(D2708="00",L2708,VLOOKUP(H2708,district_latlong_lookup!$A$1:$F$439,6,FALSE)),0)</f>
        <v>0</v>
      </c>
      <c r="K2708">
        <f>VLOOKUP(E2708&amp;"*",state_latlong_lookup!$A$1:$D$56,3,FALSE)</f>
        <v>40.577300000000001</v>
      </c>
      <c r="L2708">
        <f>VLOOKUP(E2708&amp;"*",state_latlong_lookup!$A$1:$D$56,4,FALSE)</f>
        <v>-77.263999999999996</v>
      </c>
      <c r="M2708">
        <v>200</v>
      </c>
      <c r="N2708" t="str">
        <f t="shared" si="84"/>
        <v>Republican</v>
      </c>
      <c r="O2708" t="s">
        <v>694</v>
      </c>
      <c r="P2708">
        <v>0.375</v>
      </c>
      <c r="Q2708">
        <v>1636000</v>
      </c>
      <c r="R2708" t="s">
        <v>1269</v>
      </c>
    </row>
    <row r="2709" spans="1:18">
      <c r="A2709">
        <v>106</v>
      </c>
      <c r="B2709">
        <f>VLOOKUP(A2709,year_congress_lookup!$A$1:$B$10,2)</f>
        <v>2000</v>
      </c>
      <c r="C2709">
        <v>29562</v>
      </c>
      <c r="D2709" s="1" t="s">
        <v>1807</v>
      </c>
      <c r="E2709" t="s">
        <v>12</v>
      </c>
      <c r="F2709" t="str">
        <f>VLOOKUP(E2709&amp;"*",state_latlong_lookup!$A$1:$D$56,2,FALSE)</f>
        <v>PA</v>
      </c>
      <c r="G2709" t="str">
        <f>VLOOKUP(E2709&amp;"*",state_latlong_lookup!$A$1:$D$56,1,FALSE)</f>
        <v>PENNSYLVANIA</v>
      </c>
      <c r="H2709" t="str">
        <f t="shared" si="85"/>
        <v>106_PA_20</v>
      </c>
      <c r="I2709">
        <f>IF(B2709=2012,IF(D2709="00",K2709,VLOOKUP(H2709,district_latlong_lookup!$A$1:$F$439,5,FALSE)),0)</f>
        <v>0</v>
      </c>
      <c r="J2709">
        <f>IF(B2709=2012,IF(D2709="00",L2709,VLOOKUP(H2709,district_latlong_lookup!$A$1:$F$439,6,FALSE)),0)</f>
        <v>0</v>
      </c>
      <c r="K2709">
        <f>VLOOKUP(E2709&amp;"*",state_latlong_lookup!$A$1:$D$56,3,FALSE)</f>
        <v>40.577300000000001</v>
      </c>
      <c r="L2709">
        <f>VLOOKUP(E2709&amp;"*",state_latlong_lookup!$A$1:$D$56,4,FALSE)</f>
        <v>-77.263999999999996</v>
      </c>
      <c r="M2709">
        <v>100</v>
      </c>
      <c r="N2709" t="str">
        <f t="shared" si="84"/>
        <v>Democrat</v>
      </c>
      <c r="O2709" t="s">
        <v>816</v>
      </c>
      <c r="P2709">
        <v>-0.25600000000000001</v>
      </c>
      <c r="Q2709">
        <v>1401000</v>
      </c>
      <c r="R2709" t="s">
        <v>1270</v>
      </c>
    </row>
    <row r="2710" spans="1:18">
      <c r="A2710">
        <v>106</v>
      </c>
      <c r="B2710">
        <f>VLOOKUP(A2710,year_congress_lookup!$A$1:$B$10,2)</f>
        <v>2000</v>
      </c>
      <c r="C2710">
        <v>29563</v>
      </c>
      <c r="D2710" s="1" t="s">
        <v>1808</v>
      </c>
      <c r="E2710" t="s">
        <v>12</v>
      </c>
      <c r="F2710" t="str">
        <f>VLOOKUP(E2710&amp;"*",state_latlong_lookup!$A$1:$D$56,2,FALSE)</f>
        <v>PA</v>
      </c>
      <c r="G2710" t="str">
        <f>VLOOKUP(E2710&amp;"*",state_latlong_lookup!$A$1:$D$56,1,FALSE)</f>
        <v>PENNSYLVANIA</v>
      </c>
      <c r="H2710" t="str">
        <f t="shared" si="85"/>
        <v>106_PA_21</v>
      </c>
      <c r="I2710">
        <f>IF(B2710=2012,IF(D2710="00",K2710,VLOOKUP(H2710,district_latlong_lookup!$A$1:$F$439,5,FALSE)),0)</f>
        <v>0</v>
      </c>
      <c r="J2710">
        <f>IF(B2710=2012,IF(D2710="00",L2710,VLOOKUP(H2710,district_latlong_lookup!$A$1:$F$439,6,FALSE)),0)</f>
        <v>0</v>
      </c>
      <c r="K2710">
        <f>VLOOKUP(E2710&amp;"*",state_latlong_lookup!$A$1:$D$56,3,FALSE)</f>
        <v>40.577300000000001</v>
      </c>
      <c r="L2710">
        <f>VLOOKUP(E2710&amp;"*",state_latlong_lookup!$A$1:$D$56,4,FALSE)</f>
        <v>-77.263999999999996</v>
      </c>
      <c r="M2710">
        <v>200</v>
      </c>
      <c r="N2710" t="str">
        <f t="shared" si="84"/>
        <v>Republican</v>
      </c>
      <c r="O2710" t="s">
        <v>674</v>
      </c>
      <c r="P2710">
        <v>0.46500000000000002</v>
      </c>
      <c r="Q2710">
        <v>0</v>
      </c>
      <c r="R2710" t="s">
        <v>1271</v>
      </c>
    </row>
    <row r="2711" spans="1:18">
      <c r="A2711">
        <v>106</v>
      </c>
      <c r="B2711">
        <f>VLOOKUP(A2711,year_congress_lookup!$A$1:$B$10,2)</f>
        <v>2000</v>
      </c>
      <c r="C2711">
        <v>29564</v>
      </c>
      <c r="D2711" s="1" t="s">
        <v>1787</v>
      </c>
      <c r="E2711" t="s">
        <v>13</v>
      </c>
      <c r="F2711" t="str">
        <f>VLOOKUP(E2711&amp;"*",state_latlong_lookup!$A$1:$D$56,2,FALSE)</f>
        <v>RI</v>
      </c>
      <c r="G2711" t="str">
        <f>VLOOKUP(E2711&amp;"*",state_latlong_lookup!$A$1:$D$56,1,FALSE)</f>
        <v>RHODE ISLAND</v>
      </c>
      <c r="H2711" t="str">
        <f t="shared" si="85"/>
        <v>106_RI_01</v>
      </c>
      <c r="I2711">
        <f>IF(B2711=2012,IF(D2711="00",K2711,VLOOKUP(H2711,district_latlong_lookup!$A$1:$F$439,5,FALSE)),0)</f>
        <v>0</v>
      </c>
      <c r="J2711">
        <f>IF(B2711=2012,IF(D2711="00",L2711,VLOOKUP(H2711,district_latlong_lookup!$A$1:$F$439,6,FALSE)),0)</f>
        <v>0</v>
      </c>
      <c r="K2711">
        <f>VLOOKUP(E2711&amp;"*",state_latlong_lookup!$A$1:$D$56,3,FALSE)</f>
        <v>41.677199999999999</v>
      </c>
      <c r="L2711">
        <f>VLOOKUP(E2711&amp;"*",state_latlong_lookup!$A$1:$D$56,4,FALSE)</f>
        <v>-71.510099999999994</v>
      </c>
      <c r="M2711">
        <v>100</v>
      </c>
      <c r="N2711" t="str">
        <f t="shared" si="84"/>
        <v>Democrat</v>
      </c>
      <c r="O2711" t="s">
        <v>97</v>
      </c>
      <c r="P2711">
        <v>-0.40300000000000002</v>
      </c>
      <c r="Q2711">
        <v>5622000</v>
      </c>
      <c r="R2711" t="s">
        <v>1272</v>
      </c>
    </row>
    <row r="2712" spans="1:18">
      <c r="A2712">
        <v>106</v>
      </c>
      <c r="B2712">
        <f>VLOOKUP(A2712,year_congress_lookup!$A$1:$B$10,2)</f>
        <v>2000</v>
      </c>
      <c r="C2712">
        <v>29753</v>
      </c>
      <c r="D2712" s="1" t="s">
        <v>1788</v>
      </c>
      <c r="E2712" t="s">
        <v>13</v>
      </c>
      <c r="F2712" t="str">
        <f>VLOOKUP(E2712&amp;"*",state_latlong_lookup!$A$1:$D$56,2,FALSE)</f>
        <v>RI</v>
      </c>
      <c r="G2712" t="str">
        <f>VLOOKUP(E2712&amp;"*",state_latlong_lookup!$A$1:$D$56,1,FALSE)</f>
        <v>RHODE ISLAND</v>
      </c>
      <c r="H2712" t="str">
        <f t="shared" si="85"/>
        <v>106_RI_02</v>
      </c>
      <c r="I2712">
        <f>IF(B2712=2012,IF(D2712="00",K2712,VLOOKUP(H2712,district_latlong_lookup!$A$1:$F$439,5,FALSE)),0)</f>
        <v>0</v>
      </c>
      <c r="J2712">
        <f>IF(B2712=2012,IF(D2712="00",L2712,VLOOKUP(H2712,district_latlong_lookup!$A$1:$F$439,6,FALSE)),0)</f>
        <v>0</v>
      </c>
      <c r="K2712">
        <f>VLOOKUP(E2712&amp;"*",state_latlong_lookup!$A$1:$D$56,3,FALSE)</f>
        <v>41.677199999999999</v>
      </c>
      <c r="L2712">
        <f>VLOOKUP(E2712&amp;"*",state_latlong_lookup!$A$1:$D$56,4,FALSE)</f>
        <v>-71.510099999999994</v>
      </c>
      <c r="M2712">
        <v>100</v>
      </c>
      <c r="N2712" t="str">
        <f t="shared" si="84"/>
        <v>Democrat</v>
      </c>
      <c r="O2712" t="s">
        <v>869</v>
      </c>
      <c r="P2712">
        <v>-0.313</v>
      </c>
      <c r="Q2712">
        <v>0</v>
      </c>
    </row>
    <row r="2713" spans="1:18">
      <c r="A2713">
        <v>106</v>
      </c>
      <c r="B2713">
        <f>VLOOKUP(A2713,year_congress_lookup!$A$1:$B$10,2)</f>
        <v>2000</v>
      </c>
      <c r="C2713">
        <v>29565</v>
      </c>
      <c r="D2713" s="1" t="s">
        <v>1787</v>
      </c>
      <c r="E2713" t="s">
        <v>15</v>
      </c>
      <c r="F2713" t="str">
        <f>VLOOKUP(E2713&amp;"*",state_latlong_lookup!$A$1:$D$56,2,FALSE)</f>
        <v>SC</v>
      </c>
      <c r="G2713" t="str">
        <f>VLOOKUP(E2713&amp;"*",state_latlong_lookup!$A$1:$D$56,1,FALSE)</f>
        <v>SOUTH CAROLINA</v>
      </c>
      <c r="H2713" t="str">
        <f t="shared" si="85"/>
        <v>106_SC_01</v>
      </c>
      <c r="I2713">
        <f>IF(B2713=2012,IF(D2713="00",K2713,VLOOKUP(H2713,district_latlong_lookup!$A$1:$F$439,5,FALSE)),0)</f>
        <v>0</v>
      </c>
      <c r="J2713">
        <f>IF(B2713=2012,IF(D2713="00",L2713,VLOOKUP(H2713,district_latlong_lookup!$A$1:$F$439,6,FALSE)),0)</f>
        <v>0</v>
      </c>
      <c r="K2713">
        <f>VLOOKUP(E2713&amp;"*",state_latlong_lookup!$A$1:$D$56,3,FALSE)</f>
        <v>33.819099999999999</v>
      </c>
      <c r="L2713">
        <f>VLOOKUP(E2713&amp;"*",state_latlong_lookup!$A$1:$D$56,4,FALSE)</f>
        <v>-80.906599999999997</v>
      </c>
      <c r="M2713">
        <v>200</v>
      </c>
      <c r="N2713" t="str">
        <f t="shared" si="84"/>
        <v>Republican</v>
      </c>
      <c r="O2713" t="s">
        <v>277</v>
      </c>
      <c r="P2713">
        <v>0.92900000000000005</v>
      </c>
      <c r="Q2713">
        <v>1247000</v>
      </c>
      <c r="R2713" t="s">
        <v>1273</v>
      </c>
    </row>
    <row r="2714" spans="1:18">
      <c r="A2714">
        <v>106</v>
      </c>
      <c r="B2714">
        <f>VLOOKUP(A2714,year_congress_lookup!$A$1:$B$10,2)</f>
        <v>2000</v>
      </c>
      <c r="C2714">
        <v>13042</v>
      </c>
      <c r="D2714" s="1" t="s">
        <v>1788</v>
      </c>
      <c r="E2714" t="s">
        <v>15</v>
      </c>
      <c r="F2714" t="str">
        <f>VLOOKUP(E2714&amp;"*",state_latlong_lookup!$A$1:$D$56,2,FALSE)</f>
        <v>SC</v>
      </c>
      <c r="G2714" t="str">
        <f>VLOOKUP(E2714&amp;"*",state_latlong_lookup!$A$1:$D$56,1,FALSE)</f>
        <v>SOUTH CAROLINA</v>
      </c>
      <c r="H2714" t="str">
        <f t="shared" si="85"/>
        <v>106_SC_02</v>
      </c>
      <c r="I2714">
        <f>IF(B2714=2012,IF(D2714="00",K2714,VLOOKUP(H2714,district_latlong_lookup!$A$1:$F$439,5,FALSE)),0)</f>
        <v>0</v>
      </c>
      <c r="J2714">
        <f>IF(B2714=2012,IF(D2714="00",L2714,VLOOKUP(H2714,district_latlong_lookup!$A$1:$F$439,6,FALSE)),0)</f>
        <v>0</v>
      </c>
      <c r="K2714">
        <f>VLOOKUP(E2714&amp;"*",state_latlong_lookup!$A$1:$D$56,3,FALSE)</f>
        <v>33.819099999999999</v>
      </c>
      <c r="L2714">
        <f>VLOOKUP(E2714&amp;"*",state_latlong_lookup!$A$1:$D$56,4,FALSE)</f>
        <v>-80.906599999999997</v>
      </c>
      <c r="M2714">
        <v>200</v>
      </c>
      <c r="N2714" t="str">
        <f t="shared" si="84"/>
        <v>Republican</v>
      </c>
      <c r="O2714" t="s">
        <v>61</v>
      </c>
      <c r="P2714">
        <v>0.39100000000000001</v>
      </c>
      <c r="Q2714">
        <v>1001000</v>
      </c>
      <c r="R2714" t="s">
        <v>1274</v>
      </c>
    </row>
    <row r="2715" spans="1:18">
      <c r="A2715">
        <v>106</v>
      </c>
      <c r="B2715">
        <f>VLOOKUP(A2715,year_congress_lookup!$A$1:$B$10,2)</f>
        <v>2000</v>
      </c>
      <c r="C2715">
        <v>29566</v>
      </c>
      <c r="D2715" s="1" t="s">
        <v>1789</v>
      </c>
      <c r="E2715" t="s">
        <v>15</v>
      </c>
      <c r="F2715" t="str">
        <f>VLOOKUP(E2715&amp;"*",state_latlong_lookup!$A$1:$D$56,2,FALSE)</f>
        <v>SC</v>
      </c>
      <c r="G2715" t="str">
        <f>VLOOKUP(E2715&amp;"*",state_latlong_lookup!$A$1:$D$56,1,FALSE)</f>
        <v>SOUTH CAROLINA</v>
      </c>
      <c r="H2715" t="str">
        <f t="shared" si="85"/>
        <v>106_SC_03</v>
      </c>
      <c r="I2715">
        <f>IF(B2715=2012,IF(D2715="00",K2715,VLOOKUP(H2715,district_latlong_lookup!$A$1:$F$439,5,FALSE)),0)</f>
        <v>0</v>
      </c>
      <c r="J2715">
        <f>IF(B2715=2012,IF(D2715="00",L2715,VLOOKUP(H2715,district_latlong_lookup!$A$1:$F$439,6,FALSE)),0)</f>
        <v>0</v>
      </c>
      <c r="K2715">
        <f>VLOOKUP(E2715&amp;"*",state_latlong_lookup!$A$1:$D$56,3,FALSE)</f>
        <v>33.819099999999999</v>
      </c>
      <c r="L2715">
        <f>VLOOKUP(E2715&amp;"*",state_latlong_lookup!$A$1:$D$56,4,FALSE)</f>
        <v>-80.906599999999997</v>
      </c>
      <c r="M2715">
        <v>200</v>
      </c>
      <c r="N2715" t="str">
        <f t="shared" si="84"/>
        <v>Republican</v>
      </c>
      <c r="O2715" t="s">
        <v>72</v>
      </c>
      <c r="P2715">
        <v>0.504</v>
      </c>
      <c r="Q2715">
        <v>0</v>
      </c>
      <c r="R2715" t="s">
        <v>1275</v>
      </c>
    </row>
    <row r="2716" spans="1:18">
      <c r="A2716">
        <v>106</v>
      </c>
      <c r="B2716">
        <f>VLOOKUP(A2716,year_congress_lookup!$A$1:$B$10,2)</f>
        <v>2000</v>
      </c>
      <c r="C2716">
        <v>29936</v>
      </c>
      <c r="D2716" s="1" t="s">
        <v>1790</v>
      </c>
      <c r="E2716" t="s">
        <v>15</v>
      </c>
      <c r="F2716" t="str">
        <f>VLOOKUP(E2716&amp;"*",state_latlong_lookup!$A$1:$D$56,2,FALSE)</f>
        <v>SC</v>
      </c>
      <c r="G2716" t="str">
        <f>VLOOKUP(E2716&amp;"*",state_latlong_lookup!$A$1:$D$56,1,FALSE)</f>
        <v>SOUTH CAROLINA</v>
      </c>
      <c r="H2716" t="str">
        <f t="shared" si="85"/>
        <v>106_SC_04</v>
      </c>
      <c r="I2716">
        <f>IF(B2716=2012,IF(D2716="00",K2716,VLOOKUP(H2716,district_latlong_lookup!$A$1:$F$439,5,FALSE)),0)</f>
        <v>0</v>
      </c>
      <c r="J2716">
        <f>IF(B2716=2012,IF(D2716="00",L2716,VLOOKUP(H2716,district_latlong_lookup!$A$1:$F$439,6,FALSE)),0)</f>
        <v>0</v>
      </c>
      <c r="K2716">
        <f>VLOOKUP(E2716&amp;"*",state_latlong_lookup!$A$1:$D$56,3,FALSE)</f>
        <v>33.819099999999999</v>
      </c>
      <c r="L2716">
        <f>VLOOKUP(E2716&amp;"*",state_latlong_lookup!$A$1:$D$56,4,FALSE)</f>
        <v>-80.906599999999997</v>
      </c>
      <c r="M2716">
        <v>200</v>
      </c>
      <c r="N2716" t="str">
        <f t="shared" si="84"/>
        <v>Republican</v>
      </c>
      <c r="O2716" t="s">
        <v>922</v>
      </c>
      <c r="P2716">
        <v>0.73299999999999998</v>
      </c>
      <c r="Q2716">
        <v>512000</v>
      </c>
      <c r="R2716" t="s">
        <v>1276</v>
      </c>
    </row>
    <row r="2717" spans="1:18">
      <c r="A2717">
        <v>106</v>
      </c>
      <c r="B2717">
        <f>VLOOKUP(A2717,year_congress_lookup!$A$1:$B$10,2)</f>
        <v>2000</v>
      </c>
      <c r="C2717">
        <v>15064</v>
      </c>
      <c r="D2717" s="1" t="s">
        <v>1791</v>
      </c>
      <c r="E2717" t="s">
        <v>15</v>
      </c>
      <c r="F2717" t="str">
        <f>VLOOKUP(E2717&amp;"*",state_latlong_lookup!$A$1:$D$56,2,FALSE)</f>
        <v>SC</v>
      </c>
      <c r="G2717" t="str">
        <f>VLOOKUP(E2717&amp;"*",state_latlong_lookup!$A$1:$D$56,1,FALSE)</f>
        <v>SOUTH CAROLINA</v>
      </c>
      <c r="H2717" t="str">
        <f t="shared" si="85"/>
        <v>106_SC_05</v>
      </c>
      <c r="I2717">
        <f>IF(B2717=2012,IF(D2717="00",K2717,VLOOKUP(H2717,district_latlong_lookup!$A$1:$F$439,5,FALSE)),0)</f>
        <v>0</v>
      </c>
      <c r="J2717">
        <f>IF(B2717=2012,IF(D2717="00",L2717,VLOOKUP(H2717,district_latlong_lookup!$A$1:$F$439,6,FALSE)),0)</f>
        <v>0</v>
      </c>
      <c r="K2717">
        <f>VLOOKUP(E2717&amp;"*",state_latlong_lookup!$A$1:$D$56,3,FALSE)</f>
        <v>33.819099999999999</v>
      </c>
      <c r="L2717">
        <f>VLOOKUP(E2717&amp;"*",state_latlong_lookup!$A$1:$D$56,4,FALSE)</f>
        <v>-80.906599999999997</v>
      </c>
      <c r="M2717">
        <v>100</v>
      </c>
      <c r="N2717" t="str">
        <f t="shared" si="84"/>
        <v>Democrat</v>
      </c>
      <c r="O2717" t="s">
        <v>700</v>
      </c>
      <c r="P2717">
        <v>-0.26300000000000001</v>
      </c>
      <c r="Q2717">
        <v>530500</v>
      </c>
    </row>
    <row r="2718" spans="1:18">
      <c r="A2718">
        <v>106</v>
      </c>
      <c r="B2718">
        <f>VLOOKUP(A2718,year_congress_lookup!$A$1:$B$10,2)</f>
        <v>2000</v>
      </c>
      <c r="C2718">
        <v>39301</v>
      </c>
      <c r="D2718" s="1" t="s">
        <v>1792</v>
      </c>
      <c r="E2718" t="s">
        <v>15</v>
      </c>
      <c r="F2718" t="str">
        <f>VLOOKUP(E2718&amp;"*",state_latlong_lookup!$A$1:$D$56,2,FALSE)</f>
        <v>SC</v>
      </c>
      <c r="G2718" t="str">
        <f>VLOOKUP(E2718&amp;"*",state_latlong_lookup!$A$1:$D$56,1,FALSE)</f>
        <v>SOUTH CAROLINA</v>
      </c>
      <c r="H2718" t="str">
        <f t="shared" si="85"/>
        <v>106_SC_06</v>
      </c>
      <c r="I2718">
        <f>IF(B2718=2012,IF(D2718="00",K2718,VLOOKUP(H2718,district_latlong_lookup!$A$1:$F$439,5,FALSE)),0)</f>
        <v>0</v>
      </c>
      <c r="J2718">
        <f>IF(B2718=2012,IF(D2718="00",L2718,VLOOKUP(H2718,district_latlong_lookup!$A$1:$F$439,6,FALSE)),0)</f>
        <v>0</v>
      </c>
      <c r="K2718">
        <f>VLOOKUP(E2718&amp;"*",state_latlong_lookup!$A$1:$D$56,3,FALSE)</f>
        <v>33.819099999999999</v>
      </c>
      <c r="L2718">
        <f>VLOOKUP(E2718&amp;"*",state_latlong_lookup!$A$1:$D$56,4,FALSE)</f>
        <v>-80.906599999999997</v>
      </c>
      <c r="M2718">
        <v>100</v>
      </c>
      <c r="N2718" t="str">
        <f t="shared" si="84"/>
        <v>Democrat</v>
      </c>
      <c r="O2718" t="s">
        <v>701</v>
      </c>
      <c r="P2718">
        <v>-0.47</v>
      </c>
      <c r="Q2718">
        <v>919500</v>
      </c>
      <c r="R2718" t="s">
        <v>1277</v>
      </c>
    </row>
    <row r="2719" spans="1:18">
      <c r="A2719">
        <v>106</v>
      </c>
      <c r="B2719">
        <f>VLOOKUP(A2719,year_congress_lookup!$A$1:$B$10,2)</f>
        <v>2000</v>
      </c>
      <c r="C2719">
        <v>29754</v>
      </c>
      <c r="D2719" s="1" t="s">
        <v>1787</v>
      </c>
      <c r="E2719" t="s">
        <v>129</v>
      </c>
      <c r="F2719" t="str">
        <f>VLOOKUP(E2719&amp;"*",state_latlong_lookup!$A$1:$D$56,2,FALSE)</f>
        <v>SD</v>
      </c>
      <c r="G2719" t="str">
        <f>VLOOKUP(E2719&amp;"*",state_latlong_lookup!$A$1:$D$56,1,FALSE)</f>
        <v>SOUTH DAKOTA</v>
      </c>
      <c r="H2719" t="str">
        <f t="shared" si="85"/>
        <v>106_SD_01</v>
      </c>
      <c r="I2719">
        <f>IF(B2719=2012,IF(D2719="00",K2719,VLOOKUP(H2719,district_latlong_lookup!$A$1:$F$439,5,FALSE)),0)</f>
        <v>0</v>
      </c>
      <c r="J2719">
        <f>IF(B2719=2012,IF(D2719="00",L2719,VLOOKUP(H2719,district_latlong_lookup!$A$1:$F$439,6,FALSE)),0)</f>
        <v>0</v>
      </c>
      <c r="K2719">
        <f>VLOOKUP(E2719&amp;"*",state_latlong_lookup!$A$1:$D$56,3,FALSE)</f>
        <v>44.285299999999999</v>
      </c>
      <c r="L2719">
        <f>VLOOKUP(E2719&amp;"*",state_latlong_lookup!$A$1:$D$56,4,FALSE)</f>
        <v>-99.463200000000001</v>
      </c>
      <c r="M2719">
        <v>200</v>
      </c>
      <c r="N2719" t="str">
        <f t="shared" si="84"/>
        <v>Republican</v>
      </c>
      <c r="O2719" t="s">
        <v>365</v>
      </c>
      <c r="P2719">
        <v>0.376</v>
      </c>
      <c r="Q2719">
        <v>871500</v>
      </c>
      <c r="R2719" t="s">
        <v>1278</v>
      </c>
    </row>
    <row r="2720" spans="1:18">
      <c r="A2720">
        <v>106</v>
      </c>
      <c r="B2720">
        <f>VLOOKUP(A2720,year_congress_lookup!$A$1:$B$10,2)</f>
        <v>2000</v>
      </c>
      <c r="C2720">
        <v>29755</v>
      </c>
      <c r="D2720" s="1" t="s">
        <v>1787</v>
      </c>
      <c r="E2720" t="s">
        <v>36</v>
      </c>
      <c r="F2720" t="str">
        <f>VLOOKUP(E2720&amp;"*",state_latlong_lookup!$A$1:$D$56,2,FALSE)</f>
        <v>TN</v>
      </c>
      <c r="G2720" t="str">
        <f>VLOOKUP(E2720&amp;"*",state_latlong_lookup!$A$1:$D$56,1,FALSE)</f>
        <v>TENNESSEE</v>
      </c>
      <c r="H2720" t="str">
        <f t="shared" si="85"/>
        <v>106_TN_01</v>
      </c>
      <c r="I2720">
        <f>IF(B2720=2012,IF(D2720="00",K2720,VLOOKUP(H2720,district_latlong_lookup!$A$1:$F$439,5,FALSE)),0)</f>
        <v>0</v>
      </c>
      <c r="J2720">
        <f>IF(B2720=2012,IF(D2720="00",L2720,VLOOKUP(H2720,district_latlong_lookup!$A$1:$F$439,6,FALSE)),0)</f>
        <v>0</v>
      </c>
      <c r="K2720">
        <f>VLOOKUP(E2720&amp;"*",state_latlong_lookup!$A$1:$D$56,3,FALSE)</f>
        <v>35.744900000000001</v>
      </c>
      <c r="L2720">
        <f>VLOOKUP(E2720&amp;"*",state_latlong_lookup!$A$1:$D$56,4,FALSE)</f>
        <v>-86.748900000000006</v>
      </c>
      <c r="M2720">
        <v>200</v>
      </c>
      <c r="N2720" t="str">
        <f t="shared" si="84"/>
        <v>Republican</v>
      </c>
      <c r="O2720" t="s">
        <v>870</v>
      </c>
      <c r="P2720">
        <v>0.45300000000000001</v>
      </c>
      <c r="Q2720">
        <v>510500</v>
      </c>
      <c r="R2720" t="s">
        <v>1279</v>
      </c>
    </row>
    <row r="2721" spans="1:18">
      <c r="A2721">
        <v>106</v>
      </c>
      <c r="B2721">
        <f>VLOOKUP(A2721,year_congress_lookup!$A$1:$B$10,2)</f>
        <v>2000</v>
      </c>
      <c r="C2721">
        <v>15455</v>
      </c>
      <c r="D2721" s="1" t="s">
        <v>1788</v>
      </c>
      <c r="E2721" t="s">
        <v>36</v>
      </c>
      <c r="F2721" t="str">
        <f>VLOOKUP(E2721&amp;"*",state_latlong_lookup!$A$1:$D$56,2,FALSE)</f>
        <v>TN</v>
      </c>
      <c r="G2721" t="str">
        <f>VLOOKUP(E2721&amp;"*",state_latlong_lookup!$A$1:$D$56,1,FALSE)</f>
        <v>TENNESSEE</v>
      </c>
      <c r="H2721" t="str">
        <f t="shared" si="85"/>
        <v>106_TN_02</v>
      </c>
      <c r="I2721">
        <f>IF(B2721=2012,IF(D2721="00",K2721,VLOOKUP(H2721,district_latlong_lookup!$A$1:$F$439,5,FALSE)),0)</f>
        <v>0</v>
      </c>
      <c r="J2721">
        <f>IF(B2721=2012,IF(D2721="00",L2721,VLOOKUP(H2721,district_latlong_lookup!$A$1:$F$439,6,FALSE)),0)</f>
        <v>0</v>
      </c>
      <c r="K2721">
        <f>VLOOKUP(E2721&amp;"*",state_latlong_lookup!$A$1:$D$56,3,FALSE)</f>
        <v>35.744900000000001</v>
      </c>
      <c r="L2721">
        <f>VLOOKUP(E2721&amp;"*",state_latlong_lookup!$A$1:$D$56,4,FALSE)</f>
        <v>-86.748900000000006</v>
      </c>
      <c r="M2721">
        <v>200</v>
      </c>
      <c r="N2721" t="str">
        <f t="shared" si="84"/>
        <v>Republican</v>
      </c>
      <c r="O2721" t="s">
        <v>704</v>
      </c>
      <c r="P2721">
        <v>0.73899999999999999</v>
      </c>
      <c r="Q2721">
        <v>10000</v>
      </c>
      <c r="R2721" t="s">
        <v>1280</v>
      </c>
    </row>
    <row r="2722" spans="1:18">
      <c r="A2722">
        <v>106</v>
      </c>
      <c r="B2722">
        <f>VLOOKUP(A2722,year_congress_lookup!$A$1:$B$10,2)</f>
        <v>2000</v>
      </c>
      <c r="C2722">
        <v>29567</v>
      </c>
      <c r="D2722" s="1" t="s">
        <v>1789</v>
      </c>
      <c r="E2722" t="s">
        <v>36</v>
      </c>
      <c r="F2722" t="str">
        <f>VLOOKUP(E2722&amp;"*",state_latlong_lookup!$A$1:$D$56,2,FALSE)</f>
        <v>TN</v>
      </c>
      <c r="G2722" t="str">
        <f>VLOOKUP(E2722&amp;"*",state_latlong_lookup!$A$1:$D$56,1,FALSE)</f>
        <v>TENNESSEE</v>
      </c>
      <c r="H2722" t="str">
        <f t="shared" si="85"/>
        <v>106_TN_03</v>
      </c>
      <c r="I2722">
        <f>IF(B2722=2012,IF(D2722="00",K2722,VLOOKUP(H2722,district_latlong_lookup!$A$1:$F$439,5,FALSE)),0)</f>
        <v>0</v>
      </c>
      <c r="J2722">
        <f>IF(B2722=2012,IF(D2722="00",L2722,VLOOKUP(H2722,district_latlong_lookup!$A$1:$F$439,6,FALSE)),0)</f>
        <v>0</v>
      </c>
      <c r="K2722">
        <f>VLOOKUP(E2722&amp;"*",state_latlong_lookup!$A$1:$D$56,3,FALSE)</f>
        <v>35.744900000000001</v>
      </c>
      <c r="L2722">
        <f>VLOOKUP(E2722&amp;"*",state_latlong_lookup!$A$1:$D$56,4,FALSE)</f>
        <v>-86.748900000000006</v>
      </c>
      <c r="M2722">
        <v>200</v>
      </c>
      <c r="N2722" t="str">
        <f t="shared" si="84"/>
        <v>Republican</v>
      </c>
      <c r="O2722" t="s">
        <v>817</v>
      </c>
      <c r="P2722">
        <v>0.57299999999999995</v>
      </c>
      <c r="Q2722">
        <v>10000</v>
      </c>
    </row>
    <row r="2723" spans="1:18">
      <c r="A2723">
        <v>106</v>
      </c>
      <c r="B2723">
        <f>VLOOKUP(A2723,year_congress_lookup!$A$1:$B$10,2)</f>
        <v>2000</v>
      </c>
      <c r="C2723">
        <v>29568</v>
      </c>
      <c r="D2723" s="1" t="s">
        <v>1790</v>
      </c>
      <c r="E2723" t="s">
        <v>36</v>
      </c>
      <c r="F2723" t="str">
        <f>VLOOKUP(E2723&amp;"*",state_latlong_lookup!$A$1:$D$56,2,FALSE)</f>
        <v>TN</v>
      </c>
      <c r="G2723" t="str">
        <f>VLOOKUP(E2723&amp;"*",state_latlong_lookup!$A$1:$D$56,1,FALSE)</f>
        <v>TENNESSEE</v>
      </c>
      <c r="H2723" t="str">
        <f t="shared" si="85"/>
        <v>106_TN_04</v>
      </c>
      <c r="I2723">
        <f>IF(B2723=2012,IF(D2723="00",K2723,VLOOKUP(H2723,district_latlong_lookup!$A$1:$F$439,5,FALSE)),0)</f>
        <v>0</v>
      </c>
      <c r="J2723">
        <f>IF(B2723=2012,IF(D2723="00",L2723,VLOOKUP(H2723,district_latlong_lookup!$A$1:$F$439,6,FALSE)),0)</f>
        <v>0</v>
      </c>
      <c r="K2723">
        <f>VLOOKUP(E2723&amp;"*",state_latlong_lookup!$A$1:$D$56,3,FALSE)</f>
        <v>35.744900000000001</v>
      </c>
      <c r="L2723">
        <f>VLOOKUP(E2723&amp;"*",state_latlong_lookup!$A$1:$D$56,4,FALSE)</f>
        <v>-86.748900000000006</v>
      </c>
      <c r="M2723">
        <v>200</v>
      </c>
      <c r="N2723" t="str">
        <f t="shared" si="84"/>
        <v>Republican</v>
      </c>
      <c r="O2723" t="s">
        <v>818</v>
      </c>
      <c r="P2723">
        <v>0.64100000000000001</v>
      </c>
      <c r="Q2723">
        <v>10000</v>
      </c>
    </row>
    <row r="2724" spans="1:18">
      <c r="A2724">
        <v>106</v>
      </c>
      <c r="B2724">
        <f>VLOOKUP(A2724,year_congress_lookup!$A$1:$B$10,2)</f>
        <v>2000</v>
      </c>
      <c r="C2724">
        <v>15450</v>
      </c>
      <c r="D2724" s="1" t="s">
        <v>1791</v>
      </c>
      <c r="E2724" t="s">
        <v>36</v>
      </c>
      <c r="F2724" t="str">
        <f>VLOOKUP(E2724&amp;"*",state_latlong_lookup!$A$1:$D$56,2,FALSE)</f>
        <v>TN</v>
      </c>
      <c r="G2724" t="str">
        <f>VLOOKUP(E2724&amp;"*",state_latlong_lookup!$A$1:$D$56,1,FALSE)</f>
        <v>TENNESSEE</v>
      </c>
      <c r="H2724" t="str">
        <f t="shared" si="85"/>
        <v>106_TN_05</v>
      </c>
      <c r="I2724">
        <f>IF(B2724=2012,IF(D2724="00",K2724,VLOOKUP(H2724,district_latlong_lookup!$A$1:$F$439,5,FALSE)),0)</f>
        <v>0</v>
      </c>
      <c r="J2724">
        <f>IF(B2724=2012,IF(D2724="00",L2724,VLOOKUP(H2724,district_latlong_lookup!$A$1:$F$439,6,FALSE)),0)</f>
        <v>0</v>
      </c>
      <c r="K2724">
        <f>VLOOKUP(E2724&amp;"*",state_latlong_lookup!$A$1:$D$56,3,FALSE)</f>
        <v>35.744900000000001</v>
      </c>
      <c r="L2724">
        <f>VLOOKUP(E2724&amp;"*",state_latlong_lookup!$A$1:$D$56,4,FALSE)</f>
        <v>-86.748900000000006</v>
      </c>
      <c r="M2724">
        <v>100</v>
      </c>
      <c r="N2724" t="str">
        <f t="shared" si="84"/>
        <v>Democrat</v>
      </c>
      <c r="O2724" t="s">
        <v>705</v>
      </c>
      <c r="P2724">
        <v>-0.20399999999999999</v>
      </c>
      <c r="Q2724">
        <v>213500</v>
      </c>
      <c r="R2724" t="s">
        <v>1281</v>
      </c>
    </row>
    <row r="2725" spans="1:18">
      <c r="A2725">
        <v>106</v>
      </c>
      <c r="B2725">
        <f>VLOOKUP(A2725,year_congress_lookup!$A$1:$B$10,2)</f>
        <v>2000</v>
      </c>
      <c r="C2725">
        <v>15100</v>
      </c>
      <c r="D2725" s="1" t="s">
        <v>1792</v>
      </c>
      <c r="E2725" t="s">
        <v>36</v>
      </c>
      <c r="F2725" t="str">
        <f>VLOOKUP(E2725&amp;"*",state_latlong_lookup!$A$1:$D$56,2,FALSE)</f>
        <v>TN</v>
      </c>
      <c r="G2725" t="str">
        <f>VLOOKUP(E2725&amp;"*",state_latlong_lookup!$A$1:$D$56,1,FALSE)</f>
        <v>TENNESSEE</v>
      </c>
      <c r="H2725" t="str">
        <f t="shared" si="85"/>
        <v>106_TN_06</v>
      </c>
      <c r="I2725">
        <f>IF(B2725=2012,IF(D2725="00",K2725,VLOOKUP(H2725,district_latlong_lookup!$A$1:$F$439,5,FALSE)),0)</f>
        <v>0</v>
      </c>
      <c r="J2725">
        <f>IF(B2725=2012,IF(D2725="00",L2725,VLOOKUP(H2725,district_latlong_lookup!$A$1:$F$439,6,FALSE)),0)</f>
        <v>0</v>
      </c>
      <c r="K2725">
        <f>VLOOKUP(E2725&amp;"*",state_latlong_lookup!$A$1:$D$56,3,FALSE)</f>
        <v>35.744900000000001</v>
      </c>
      <c r="L2725">
        <f>VLOOKUP(E2725&amp;"*",state_latlong_lookup!$A$1:$D$56,4,FALSE)</f>
        <v>-86.748900000000006</v>
      </c>
      <c r="M2725">
        <v>100</v>
      </c>
      <c r="N2725" t="str">
        <f t="shared" si="84"/>
        <v>Democrat</v>
      </c>
      <c r="O2725" t="s">
        <v>134</v>
      </c>
      <c r="P2725">
        <v>-0.189</v>
      </c>
      <c r="Q2725">
        <v>476500</v>
      </c>
      <c r="R2725" t="s">
        <v>1281</v>
      </c>
    </row>
    <row r="2726" spans="1:18">
      <c r="A2726">
        <v>106</v>
      </c>
      <c r="B2726">
        <f>VLOOKUP(A2726,year_congress_lookup!$A$1:$B$10,2)</f>
        <v>2000</v>
      </c>
      <c r="C2726">
        <v>29569</v>
      </c>
      <c r="D2726" s="1" t="s">
        <v>1793</v>
      </c>
      <c r="E2726" t="s">
        <v>36</v>
      </c>
      <c r="F2726" t="str">
        <f>VLOOKUP(E2726&amp;"*",state_latlong_lookup!$A$1:$D$56,2,FALSE)</f>
        <v>TN</v>
      </c>
      <c r="G2726" t="str">
        <f>VLOOKUP(E2726&amp;"*",state_latlong_lookup!$A$1:$D$56,1,FALSE)</f>
        <v>TENNESSEE</v>
      </c>
      <c r="H2726" t="str">
        <f t="shared" si="85"/>
        <v>106_TN_07</v>
      </c>
      <c r="I2726">
        <f>IF(B2726=2012,IF(D2726="00",K2726,VLOOKUP(H2726,district_latlong_lookup!$A$1:$F$439,5,FALSE)),0)</f>
        <v>0</v>
      </c>
      <c r="J2726">
        <f>IF(B2726=2012,IF(D2726="00",L2726,VLOOKUP(H2726,district_latlong_lookup!$A$1:$F$439,6,FALSE)),0)</f>
        <v>0</v>
      </c>
      <c r="K2726">
        <f>VLOOKUP(E2726&amp;"*",state_latlong_lookup!$A$1:$D$56,3,FALSE)</f>
        <v>35.744900000000001</v>
      </c>
      <c r="L2726">
        <f>VLOOKUP(E2726&amp;"*",state_latlong_lookup!$A$1:$D$56,4,FALSE)</f>
        <v>-86.748900000000006</v>
      </c>
      <c r="M2726">
        <v>200</v>
      </c>
      <c r="N2726" t="str">
        <f t="shared" si="84"/>
        <v>Republican</v>
      </c>
      <c r="O2726" t="s">
        <v>819</v>
      </c>
      <c r="P2726">
        <v>0.52200000000000002</v>
      </c>
      <c r="Q2726">
        <v>555500</v>
      </c>
      <c r="R2726" t="s">
        <v>1282</v>
      </c>
    </row>
    <row r="2727" spans="1:18">
      <c r="A2727">
        <v>106</v>
      </c>
      <c r="B2727">
        <f>VLOOKUP(A2727,year_congress_lookup!$A$1:$B$10,2)</f>
        <v>2000</v>
      </c>
      <c r="C2727">
        <v>15628</v>
      </c>
      <c r="D2727" s="1" t="s">
        <v>1795</v>
      </c>
      <c r="E2727" t="s">
        <v>36</v>
      </c>
      <c r="F2727" t="str">
        <f>VLOOKUP(E2727&amp;"*",state_latlong_lookup!$A$1:$D$56,2,FALSE)</f>
        <v>TN</v>
      </c>
      <c r="G2727" t="str">
        <f>VLOOKUP(E2727&amp;"*",state_latlong_lookup!$A$1:$D$56,1,FALSE)</f>
        <v>TENNESSEE</v>
      </c>
      <c r="H2727" t="str">
        <f t="shared" si="85"/>
        <v>106_TN_08</v>
      </c>
      <c r="I2727">
        <f>IF(B2727=2012,IF(D2727="00",K2727,VLOOKUP(H2727,district_latlong_lookup!$A$1:$F$439,5,FALSE)),0)</f>
        <v>0</v>
      </c>
      <c r="J2727">
        <f>IF(B2727=2012,IF(D2727="00",L2727,VLOOKUP(H2727,district_latlong_lookup!$A$1:$F$439,6,FALSE)),0)</f>
        <v>0</v>
      </c>
      <c r="K2727">
        <f>VLOOKUP(E2727&amp;"*",state_latlong_lookup!$A$1:$D$56,3,FALSE)</f>
        <v>35.744900000000001</v>
      </c>
      <c r="L2727">
        <f>VLOOKUP(E2727&amp;"*",state_latlong_lookup!$A$1:$D$56,4,FALSE)</f>
        <v>-86.748900000000006</v>
      </c>
      <c r="M2727">
        <v>100</v>
      </c>
      <c r="N2727" t="str">
        <f t="shared" si="84"/>
        <v>Democrat</v>
      </c>
      <c r="O2727" t="s">
        <v>707</v>
      </c>
      <c r="P2727">
        <v>-0.182</v>
      </c>
      <c r="Q2727">
        <v>485000</v>
      </c>
      <c r="R2727" t="s">
        <v>1283</v>
      </c>
    </row>
    <row r="2728" spans="1:18">
      <c r="A2728">
        <v>106</v>
      </c>
      <c r="B2728">
        <f>VLOOKUP(A2728,year_congress_lookup!$A$1:$B$10,2)</f>
        <v>2000</v>
      </c>
      <c r="C2728">
        <v>29756</v>
      </c>
      <c r="D2728" s="1" t="s">
        <v>1796</v>
      </c>
      <c r="E2728" t="s">
        <v>36</v>
      </c>
      <c r="F2728" t="str">
        <f>VLOOKUP(E2728&amp;"*",state_latlong_lookup!$A$1:$D$56,2,FALSE)</f>
        <v>TN</v>
      </c>
      <c r="G2728" t="str">
        <f>VLOOKUP(E2728&amp;"*",state_latlong_lookup!$A$1:$D$56,1,FALSE)</f>
        <v>TENNESSEE</v>
      </c>
      <c r="H2728" t="str">
        <f t="shared" si="85"/>
        <v>106_TN_09</v>
      </c>
      <c r="I2728">
        <f>IF(B2728=2012,IF(D2728="00",K2728,VLOOKUP(H2728,district_latlong_lookup!$A$1:$F$439,5,FALSE)),0)</f>
        <v>0</v>
      </c>
      <c r="J2728">
        <f>IF(B2728=2012,IF(D2728="00",L2728,VLOOKUP(H2728,district_latlong_lookup!$A$1:$F$439,6,FALSE)),0)</f>
        <v>0</v>
      </c>
      <c r="K2728">
        <f>VLOOKUP(E2728&amp;"*",state_latlong_lookup!$A$1:$D$56,3,FALSE)</f>
        <v>35.744900000000001</v>
      </c>
      <c r="L2728">
        <f>VLOOKUP(E2728&amp;"*",state_latlong_lookup!$A$1:$D$56,4,FALSE)</f>
        <v>-86.748900000000006</v>
      </c>
      <c r="M2728">
        <v>100</v>
      </c>
      <c r="N2728" t="str">
        <f t="shared" si="84"/>
        <v>Democrat</v>
      </c>
      <c r="O2728" t="s">
        <v>217</v>
      </c>
      <c r="P2728">
        <v>-0.38900000000000001</v>
      </c>
      <c r="Q2728">
        <v>274500</v>
      </c>
    </row>
    <row r="2729" spans="1:18">
      <c r="A2729">
        <v>106</v>
      </c>
      <c r="B2729">
        <f>VLOOKUP(A2729,year_congress_lookup!$A$1:$B$10,2)</f>
        <v>2000</v>
      </c>
      <c r="C2729">
        <v>29757</v>
      </c>
      <c r="D2729" s="1" t="s">
        <v>1787</v>
      </c>
      <c r="E2729" t="s">
        <v>82</v>
      </c>
      <c r="F2729" t="str">
        <f>VLOOKUP(E2729&amp;"*",state_latlong_lookup!$A$1:$D$56,2,FALSE)</f>
        <v>TX</v>
      </c>
      <c r="G2729" t="str">
        <f>VLOOKUP(E2729&amp;"*",state_latlong_lookup!$A$1:$D$56,1,FALSE)</f>
        <v>TEXAS</v>
      </c>
      <c r="H2729" t="str">
        <f t="shared" si="85"/>
        <v>106_TX_01</v>
      </c>
      <c r="I2729">
        <f>IF(B2729=2012,IF(D2729="00",K2729,VLOOKUP(H2729,district_latlong_lookup!$A$1:$F$439,5,FALSE)),0)</f>
        <v>0</v>
      </c>
      <c r="J2729">
        <f>IF(B2729=2012,IF(D2729="00",L2729,VLOOKUP(H2729,district_latlong_lookup!$A$1:$F$439,6,FALSE)),0)</f>
        <v>0</v>
      </c>
      <c r="K2729">
        <f>VLOOKUP(E2729&amp;"*",state_latlong_lookup!$A$1:$D$56,3,FALSE)</f>
        <v>31.106000000000002</v>
      </c>
      <c r="L2729">
        <f>VLOOKUP(E2729&amp;"*",state_latlong_lookup!$A$1:$D$56,4,FALSE)</f>
        <v>-97.647499999999994</v>
      </c>
      <c r="M2729">
        <v>100</v>
      </c>
      <c r="N2729" t="str">
        <f t="shared" si="84"/>
        <v>Democrat</v>
      </c>
      <c r="O2729" t="s">
        <v>871</v>
      </c>
      <c r="P2729">
        <v>-0.24299999999999999</v>
      </c>
      <c r="Q2729">
        <v>525000</v>
      </c>
      <c r="R2729" t="s">
        <v>1284</v>
      </c>
    </row>
    <row r="2730" spans="1:18">
      <c r="A2730">
        <v>106</v>
      </c>
      <c r="B2730">
        <f>VLOOKUP(A2730,year_congress_lookup!$A$1:$B$10,2)</f>
        <v>2000</v>
      </c>
      <c r="C2730">
        <v>29758</v>
      </c>
      <c r="D2730" s="1" t="s">
        <v>1788</v>
      </c>
      <c r="E2730" t="s">
        <v>82</v>
      </c>
      <c r="F2730" t="str">
        <f>VLOOKUP(E2730&amp;"*",state_latlong_lookup!$A$1:$D$56,2,FALSE)</f>
        <v>TX</v>
      </c>
      <c r="G2730" t="str">
        <f>VLOOKUP(E2730&amp;"*",state_latlong_lookup!$A$1:$D$56,1,FALSE)</f>
        <v>TEXAS</v>
      </c>
      <c r="H2730" t="str">
        <f t="shared" si="85"/>
        <v>106_TX_02</v>
      </c>
      <c r="I2730">
        <f>IF(B2730=2012,IF(D2730="00",K2730,VLOOKUP(H2730,district_latlong_lookup!$A$1:$F$439,5,FALSE)),0)</f>
        <v>0</v>
      </c>
      <c r="J2730">
        <f>IF(B2730=2012,IF(D2730="00",L2730,VLOOKUP(H2730,district_latlong_lookup!$A$1:$F$439,6,FALSE)),0)</f>
        <v>0</v>
      </c>
      <c r="K2730">
        <f>VLOOKUP(E2730&amp;"*",state_latlong_lookup!$A$1:$D$56,3,FALSE)</f>
        <v>31.106000000000002</v>
      </c>
      <c r="L2730">
        <f>VLOOKUP(E2730&amp;"*",state_latlong_lookup!$A$1:$D$56,4,FALSE)</f>
        <v>-97.647499999999994</v>
      </c>
      <c r="M2730">
        <v>100</v>
      </c>
      <c r="N2730" t="str">
        <f t="shared" si="84"/>
        <v>Democrat</v>
      </c>
      <c r="O2730" t="s">
        <v>148</v>
      </c>
      <c r="P2730">
        <v>-0.17899999999999999</v>
      </c>
      <c r="Q2730">
        <v>1702000</v>
      </c>
      <c r="R2730" t="s">
        <v>1285</v>
      </c>
    </row>
    <row r="2731" spans="1:18">
      <c r="A2731">
        <v>106</v>
      </c>
      <c r="B2731">
        <f>VLOOKUP(A2731,year_congress_lookup!$A$1:$B$10,2)</f>
        <v>2000</v>
      </c>
      <c r="C2731">
        <v>29143</v>
      </c>
      <c r="D2731" s="1" t="s">
        <v>1789</v>
      </c>
      <c r="E2731" t="s">
        <v>82</v>
      </c>
      <c r="F2731" t="str">
        <f>VLOOKUP(E2731&amp;"*",state_latlong_lookup!$A$1:$D$56,2,FALSE)</f>
        <v>TX</v>
      </c>
      <c r="G2731" t="str">
        <f>VLOOKUP(E2731&amp;"*",state_latlong_lookup!$A$1:$D$56,1,FALSE)</f>
        <v>TEXAS</v>
      </c>
      <c r="H2731" t="str">
        <f t="shared" si="85"/>
        <v>106_TX_03</v>
      </c>
      <c r="I2731">
        <f>IF(B2731=2012,IF(D2731="00",K2731,VLOOKUP(H2731,district_latlong_lookup!$A$1:$F$439,5,FALSE)),0)</f>
        <v>0</v>
      </c>
      <c r="J2731">
        <f>IF(B2731=2012,IF(D2731="00",L2731,VLOOKUP(H2731,district_latlong_lookup!$A$1:$F$439,6,FALSE)),0)</f>
        <v>0</v>
      </c>
      <c r="K2731">
        <f>VLOOKUP(E2731&amp;"*",state_latlong_lookup!$A$1:$D$56,3,FALSE)</f>
        <v>31.106000000000002</v>
      </c>
      <c r="L2731">
        <f>VLOOKUP(E2731&amp;"*",state_latlong_lookup!$A$1:$D$56,4,FALSE)</f>
        <v>-97.647499999999994</v>
      </c>
      <c r="M2731">
        <v>200</v>
      </c>
      <c r="N2731" t="str">
        <f t="shared" si="84"/>
        <v>Republican</v>
      </c>
      <c r="O2731" t="s">
        <v>710</v>
      </c>
      <c r="P2731">
        <v>0.68300000000000005</v>
      </c>
      <c r="Q2731">
        <v>968500</v>
      </c>
      <c r="R2731" t="s">
        <v>1286</v>
      </c>
    </row>
    <row r="2732" spans="1:18">
      <c r="A2732">
        <v>106</v>
      </c>
      <c r="B2732">
        <f>VLOOKUP(A2732,year_congress_lookup!$A$1:$B$10,2)</f>
        <v>2000</v>
      </c>
      <c r="C2732">
        <v>14828</v>
      </c>
      <c r="D2732" s="1" t="s">
        <v>1790</v>
      </c>
      <c r="E2732" t="s">
        <v>82</v>
      </c>
      <c r="F2732" t="str">
        <f>VLOOKUP(E2732&amp;"*",state_latlong_lookup!$A$1:$D$56,2,FALSE)</f>
        <v>TX</v>
      </c>
      <c r="G2732" t="str">
        <f>VLOOKUP(E2732&amp;"*",state_latlong_lookup!$A$1:$D$56,1,FALSE)</f>
        <v>TEXAS</v>
      </c>
      <c r="H2732" t="str">
        <f t="shared" si="85"/>
        <v>106_TX_04</v>
      </c>
      <c r="I2732">
        <f>IF(B2732=2012,IF(D2732="00",K2732,VLOOKUP(H2732,district_latlong_lookup!$A$1:$F$439,5,FALSE)),0)</f>
        <v>0</v>
      </c>
      <c r="J2732">
        <f>IF(B2732=2012,IF(D2732="00",L2732,VLOOKUP(H2732,district_latlong_lookup!$A$1:$F$439,6,FALSE)),0)</f>
        <v>0</v>
      </c>
      <c r="K2732">
        <f>VLOOKUP(E2732&amp;"*",state_latlong_lookup!$A$1:$D$56,3,FALSE)</f>
        <v>31.106000000000002</v>
      </c>
      <c r="L2732">
        <f>VLOOKUP(E2732&amp;"*",state_latlong_lookup!$A$1:$D$56,4,FALSE)</f>
        <v>-97.647499999999994</v>
      </c>
      <c r="M2732">
        <v>100</v>
      </c>
      <c r="N2732" t="str">
        <f t="shared" si="84"/>
        <v>Democrat</v>
      </c>
      <c r="O2732" t="s">
        <v>711</v>
      </c>
      <c r="P2732">
        <v>8.7999999999999995E-2</v>
      </c>
      <c r="Q2732">
        <v>1670000</v>
      </c>
      <c r="R2732" t="s">
        <v>1287</v>
      </c>
    </row>
    <row r="2733" spans="1:18">
      <c r="A2733">
        <v>106</v>
      </c>
      <c r="B2733">
        <f>VLOOKUP(A2733,year_congress_lookup!$A$1:$B$10,2)</f>
        <v>2000</v>
      </c>
      <c r="C2733">
        <v>29759</v>
      </c>
      <c r="D2733" s="1" t="s">
        <v>1791</v>
      </c>
      <c r="E2733" t="s">
        <v>82</v>
      </c>
      <c r="F2733" t="str">
        <f>VLOOKUP(E2733&amp;"*",state_latlong_lookup!$A$1:$D$56,2,FALSE)</f>
        <v>TX</v>
      </c>
      <c r="G2733" t="str">
        <f>VLOOKUP(E2733&amp;"*",state_latlong_lookup!$A$1:$D$56,1,FALSE)</f>
        <v>TEXAS</v>
      </c>
      <c r="H2733" t="str">
        <f t="shared" si="85"/>
        <v>106_TX_05</v>
      </c>
      <c r="I2733">
        <f>IF(B2733=2012,IF(D2733="00",K2733,VLOOKUP(H2733,district_latlong_lookup!$A$1:$F$439,5,FALSE)),0)</f>
        <v>0</v>
      </c>
      <c r="J2733">
        <f>IF(B2733=2012,IF(D2733="00",L2733,VLOOKUP(H2733,district_latlong_lookup!$A$1:$F$439,6,FALSE)),0)</f>
        <v>0</v>
      </c>
      <c r="K2733">
        <f>VLOOKUP(E2733&amp;"*",state_latlong_lookup!$A$1:$D$56,3,FALSE)</f>
        <v>31.106000000000002</v>
      </c>
      <c r="L2733">
        <f>VLOOKUP(E2733&amp;"*",state_latlong_lookup!$A$1:$D$56,4,FALSE)</f>
        <v>-97.647499999999994</v>
      </c>
      <c r="M2733">
        <v>200</v>
      </c>
      <c r="N2733" t="str">
        <f t="shared" si="84"/>
        <v>Republican</v>
      </c>
      <c r="O2733" t="s">
        <v>312</v>
      </c>
      <c r="P2733">
        <v>0.69299999999999995</v>
      </c>
      <c r="Q2733">
        <v>544000</v>
      </c>
    </row>
    <row r="2734" spans="1:18">
      <c r="A2734">
        <v>106</v>
      </c>
      <c r="B2734">
        <f>VLOOKUP(A2734,year_congress_lookup!$A$1:$B$10,2)</f>
        <v>2000</v>
      </c>
      <c r="C2734">
        <v>15085</v>
      </c>
      <c r="D2734" s="1" t="s">
        <v>1792</v>
      </c>
      <c r="E2734" t="s">
        <v>82</v>
      </c>
      <c r="F2734" t="str">
        <f>VLOOKUP(E2734&amp;"*",state_latlong_lookup!$A$1:$D$56,2,FALSE)</f>
        <v>TX</v>
      </c>
      <c r="G2734" t="str">
        <f>VLOOKUP(E2734&amp;"*",state_latlong_lookup!$A$1:$D$56,1,FALSE)</f>
        <v>TEXAS</v>
      </c>
      <c r="H2734" t="str">
        <f t="shared" si="85"/>
        <v>106_TX_06</v>
      </c>
      <c r="I2734">
        <f>IF(B2734=2012,IF(D2734="00",K2734,VLOOKUP(H2734,district_latlong_lookup!$A$1:$F$439,5,FALSE)),0)</f>
        <v>0</v>
      </c>
      <c r="J2734">
        <f>IF(B2734=2012,IF(D2734="00",L2734,VLOOKUP(H2734,district_latlong_lookup!$A$1:$F$439,6,FALSE)),0)</f>
        <v>0</v>
      </c>
      <c r="K2734">
        <f>VLOOKUP(E2734&amp;"*",state_latlong_lookup!$A$1:$D$56,3,FALSE)</f>
        <v>31.106000000000002</v>
      </c>
      <c r="L2734">
        <f>VLOOKUP(E2734&amp;"*",state_latlong_lookup!$A$1:$D$56,4,FALSE)</f>
        <v>-97.647499999999994</v>
      </c>
      <c r="M2734">
        <v>200</v>
      </c>
      <c r="N2734" t="str">
        <f t="shared" si="84"/>
        <v>Republican</v>
      </c>
      <c r="O2734" t="s">
        <v>713</v>
      </c>
      <c r="P2734">
        <v>0.63700000000000001</v>
      </c>
      <c r="Q2734">
        <v>9689500</v>
      </c>
      <c r="R2734" t="s">
        <v>1288</v>
      </c>
    </row>
    <row r="2735" spans="1:18">
      <c r="A2735">
        <v>106</v>
      </c>
      <c r="B2735">
        <f>VLOOKUP(A2735,year_congress_lookup!$A$1:$B$10,2)</f>
        <v>2000</v>
      </c>
      <c r="C2735">
        <v>13002</v>
      </c>
      <c r="D2735" s="1" t="s">
        <v>1793</v>
      </c>
      <c r="E2735" t="s">
        <v>82</v>
      </c>
      <c r="F2735" t="str">
        <f>VLOOKUP(E2735&amp;"*",state_latlong_lookup!$A$1:$D$56,2,FALSE)</f>
        <v>TX</v>
      </c>
      <c r="G2735" t="str">
        <f>VLOOKUP(E2735&amp;"*",state_latlong_lookup!$A$1:$D$56,1,FALSE)</f>
        <v>TEXAS</v>
      </c>
      <c r="H2735" t="str">
        <f t="shared" si="85"/>
        <v>106_TX_07</v>
      </c>
      <c r="I2735">
        <f>IF(B2735=2012,IF(D2735="00",K2735,VLOOKUP(H2735,district_latlong_lookup!$A$1:$F$439,5,FALSE)),0)</f>
        <v>0</v>
      </c>
      <c r="J2735">
        <f>IF(B2735=2012,IF(D2735="00",L2735,VLOOKUP(H2735,district_latlong_lookup!$A$1:$F$439,6,FALSE)),0)</f>
        <v>0</v>
      </c>
      <c r="K2735">
        <f>VLOOKUP(E2735&amp;"*",state_latlong_lookup!$A$1:$D$56,3,FALSE)</f>
        <v>31.106000000000002</v>
      </c>
      <c r="L2735">
        <f>VLOOKUP(E2735&amp;"*",state_latlong_lookup!$A$1:$D$56,4,FALSE)</f>
        <v>-97.647499999999994</v>
      </c>
      <c r="M2735">
        <v>200</v>
      </c>
      <c r="N2735" t="str">
        <f t="shared" si="84"/>
        <v>Republican</v>
      </c>
      <c r="O2735" t="s">
        <v>78</v>
      </c>
      <c r="P2735">
        <v>0.53500000000000003</v>
      </c>
      <c r="Q2735">
        <v>485000</v>
      </c>
      <c r="R2735" t="s">
        <v>1289</v>
      </c>
    </row>
    <row r="2736" spans="1:18">
      <c r="A2736">
        <v>106</v>
      </c>
      <c r="B2736">
        <f>VLOOKUP(A2736,year_congress_lookup!$A$1:$B$10,2)</f>
        <v>2000</v>
      </c>
      <c r="C2736">
        <v>29760</v>
      </c>
      <c r="D2736" s="1" t="s">
        <v>1795</v>
      </c>
      <c r="E2736" t="s">
        <v>82</v>
      </c>
      <c r="F2736" t="str">
        <f>VLOOKUP(E2736&amp;"*",state_latlong_lookup!$A$1:$D$56,2,FALSE)</f>
        <v>TX</v>
      </c>
      <c r="G2736" t="str">
        <f>VLOOKUP(E2736&amp;"*",state_latlong_lookup!$A$1:$D$56,1,FALSE)</f>
        <v>TEXAS</v>
      </c>
      <c r="H2736" t="str">
        <f t="shared" si="85"/>
        <v>106_TX_08</v>
      </c>
      <c r="I2736">
        <f>IF(B2736=2012,IF(D2736="00",K2736,VLOOKUP(H2736,district_latlong_lookup!$A$1:$F$439,5,FALSE)),0)</f>
        <v>0</v>
      </c>
      <c r="J2736">
        <f>IF(B2736=2012,IF(D2736="00",L2736,VLOOKUP(H2736,district_latlong_lookup!$A$1:$F$439,6,FALSE)),0)</f>
        <v>0</v>
      </c>
      <c r="K2736">
        <f>VLOOKUP(E2736&amp;"*",state_latlong_lookup!$A$1:$D$56,3,FALSE)</f>
        <v>31.106000000000002</v>
      </c>
      <c r="L2736">
        <f>VLOOKUP(E2736&amp;"*",state_latlong_lookup!$A$1:$D$56,4,FALSE)</f>
        <v>-97.647499999999994</v>
      </c>
      <c r="M2736">
        <v>200</v>
      </c>
      <c r="N2736" t="str">
        <f t="shared" si="84"/>
        <v>Republican</v>
      </c>
      <c r="O2736" t="s">
        <v>157</v>
      </c>
      <c r="P2736">
        <v>0.6</v>
      </c>
      <c r="Q2736">
        <v>10000</v>
      </c>
      <c r="R2736" t="s">
        <v>1289</v>
      </c>
    </row>
    <row r="2737" spans="1:18">
      <c r="A2737">
        <v>106</v>
      </c>
      <c r="B2737">
        <f>VLOOKUP(A2737,year_congress_lookup!$A$1:$B$10,2)</f>
        <v>2000</v>
      </c>
      <c r="C2737">
        <v>29761</v>
      </c>
      <c r="D2737" s="1" t="s">
        <v>1796</v>
      </c>
      <c r="E2737" t="s">
        <v>82</v>
      </c>
      <c r="F2737" t="str">
        <f>VLOOKUP(E2737&amp;"*",state_latlong_lookup!$A$1:$D$56,2,FALSE)</f>
        <v>TX</v>
      </c>
      <c r="G2737" t="str">
        <f>VLOOKUP(E2737&amp;"*",state_latlong_lookup!$A$1:$D$56,1,FALSE)</f>
        <v>TEXAS</v>
      </c>
      <c r="H2737" t="str">
        <f t="shared" si="85"/>
        <v>106_TX_09</v>
      </c>
      <c r="I2737">
        <f>IF(B2737=2012,IF(D2737="00",K2737,VLOOKUP(H2737,district_latlong_lookup!$A$1:$F$439,5,FALSE)),0)</f>
        <v>0</v>
      </c>
      <c r="J2737">
        <f>IF(B2737=2012,IF(D2737="00",L2737,VLOOKUP(H2737,district_latlong_lookup!$A$1:$F$439,6,FALSE)),0)</f>
        <v>0</v>
      </c>
      <c r="K2737">
        <f>VLOOKUP(E2737&amp;"*",state_latlong_lookup!$A$1:$D$56,3,FALSE)</f>
        <v>31.106000000000002</v>
      </c>
      <c r="L2737">
        <f>VLOOKUP(E2737&amp;"*",state_latlong_lookup!$A$1:$D$56,4,FALSE)</f>
        <v>-97.647499999999994</v>
      </c>
      <c r="M2737">
        <v>100</v>
      </c>
      <c r="N2737" t="str">
        <f t="shared" si="84"/>
        <v>Democrat</v>
      </c>
      <c r="O2737" t="s">
        <v>872</v>
      </c>
      <c r="P2737">
        <v>-0.23799999999999999</v>
      </c>
      <c r="Q2737">
        <v>777500</v>
      </c>
      <c r="R2737" t="s">
        <v>1289</v>
      </c>
    </row>
    <row r="2738" spans="1:18">
      <c r="A2738">
        <v>106</v>
      </c>
      <c r="B2738">
        <f>VLOOKUP(A2738,year_congress_lookup!$A$1:$B$10,2)</f>
        <v>2000</v>
      </c>
      <c r="C2738">
        <v>29571</v>
      </c>
      <c r="D2738" s="1" t="s">
        <v>1797</v>
      </c>
      <c r="E2738" t="s">
        <v>82</v>
      </c>
      <c r="F2738" t="str">
        <f>VLOOKUP(E2738&amp;"*",state_latlong_lookup!$A$1:$D$56,2,FALSE)</f>
        <v>TX</v>
      </c>
      <c r="G2738" t="str">
        <f>VLOOKUP(E2738&amp;"*",state_latlong_lookup!$A$1:$D$56,1,FALSE)</f>
        <v>TEXAS</v>
      </c>
      <c r="H2738" t="str">
        <f t="shared" si="85"/>
        <v>106_TX_10</v>
      </c>
      <c r="I2738">
        <f>IF(B2738=2012,IF(D2738="00",K2738,VLOOKUP(H2738,district_latlong_lookup!$A$1:$F$439,5,FALSE)),0)</f>
        <v>0</v>
      </c>
      <c r="J2738">
        <f>IF(B2738=2012,IF(D2738="00",L2738,VLOOKUP(H2738,district_latlong_lookup!$A$1:$F$439,6,FALSE)),0)</f>
        <v>0</v>
      </c>
      <c r="K2738">
        <f>VLOOKUP(E2738&amp;"*",state_latlong_lookup!$A$1:$D$56,3,FALSE)</f>
        <v>31.106000000000002</v>
      </c>
      <c r="L2738">
        <f>VLOOKUP(E2738&amp;"*",state_latlong_lookup!$A$1:$D$56,4,FALSE)</f>
        <v>-97.647499999999994</v>
      </c>
      <c r="M2738">
        <v>100</v>
      </c>
      <c r="N2738" t="str">
        <f t="shared" si="84"/>
        <v>Democrat</v>
      </c>
      <c r="O2738" t="s">
        <v>821</v>
      </c>
      <c r="P2738">
        <v>-0.40699999999999997</v>
      </c>
      <c r="Q2738">
        <v>10000</v>
      </c>
      <c r="R2738" t="s">
        <v>1290</v>
      </c>
    </row>
    <row r="2739" spans="1:18">
      <c r="A2739">
        <v>106</v>
      </c>
      <c r="B2739">
        <f>VLOOKUP(A2739,year_congress_lookup!$A$1:$B$10,2)</f>
        <v>2000</v>
      </c>
      <c r="C2739">
        <v>29144</v>
      </c>
      <c r="D2739" s="1" t="s">
        <v>1798</v>
      </c>
      <c r="E2739" t="s">
        <v>82</v>
      </c>
      <c r="F2739" t="str">
        <f>VLOOKUP(E2739&amp;"*",state_latlong_lookup!$A$1:$D$56,2,FALSE)</f>
        <v>TX</v>
      </c>
      <c r="G2739" t="str">
        <f>VLOOKUP(E2739&amp;"*",state_latlong_lookup!$A$1:$D$56,1,FALSE)</f>
        <v>TEXAS</v>
      </c>
      <c r="H2739" t="str">
        <f t="shared" si="85"/>
        <v>106_TX_11</v>
      </c>
      <c r="I2739">
        <f>IF(B2739=2012,IF(D2739="00",K2739,VLOOKUP(H2739,district_latlong_lookup!$A$1:$F$439,5,FALSE)),0)</f>
        <v>0</v>
      </c>
      <c r="J2739">
        <f>IF(B2739=2012,IF(D2739="00",L2739,VLOOKUP(H2739,district_latlong_lookup!$A$1:$F$439,6,FALSE)),0)</f>
        <v>0</v>
      </c>
      <c r="K2739">
        <f>VLOOKUP(E2739&amp;"*",state_latlong_lookup!$A$1:$D$56,3,FALSE)</f>
        <v>31.106000000000002</v>
      </c>
      <c r="L2739">
        <f>VLOOKUP(E2739&amp;"*",state_latlong_lookup!$A$1:$D$56,4,FALSE)</f>
        <v>-97.647499999999994</v>
      </c>
      <c r="M2739">
        <v>100</v>
      </c>
      <c r="N2739" t="str">
        <f t="shared" si="84"/>
        <v>Democrat</v>
      </c>
      <c r="O2739" t="s">
        <v>716</v>
      </c>
      <c r="P2739">
        <v>-0.217</v>
      </c>
      <c r="Q2739">
        <v>957000</v>
      </c>
      <c r="R2739" t="s">
        <v>1291</v>
      </c>
    </row>
    <row r="2740" spans="1:18">
      <c r="A2740">
        <v>106</v>
      </c>
      <c r="B2740">
        <f>VLOOKUP(A2740,year_congress_lookup!$A$1:$B$10,2)</f>
        <v>2000</v>
      </c>
      <c r="C2740">
        <v>29762</v>
      </c>
      <c r="D2740" s="1" t="s">
        <v>1799</v>
      </c>
      <c r="E2740" t="s">
        <v>82</v>
      </c>
      <c r="F2740" t="str">
        <f>VLOOKUP(E2740&amp;"*",state_latlong_lookup!$A$1:$D$56,2,FALSE)</f>
        <v>TX</v>
      </c>
      <c r="G2740" t="str">
        <f>VLOOKUP(E2740&amp;"*",state_latlong_lookup!$A$1:$D$56,1,FALSE)</f>
        <v>TEXAS</v>
      </c>
      <c r="H2740" t="str">
        <f t="shared" si="85"/>
        <v>106_TX_12</v>
      </c>
      <c r="I2740">
        <f>IF(B2740=2012,IF(D2740="00",K2740,VLOOKUP(H2740,district_latlong_lookup!$A$1:$F$439,5,FALSE)),0)</f>
        <v>0</v>
      </c>
      <c r="J2740">
        <f>IF(B2740=2012,IF(D2740="00",L2740,VLOOKUP(H2740,district_latlong_lookup!$A$1:$F$439,6,FALSE)),0)</f>
        <v>0</v>
      </c>
      <c r="K2740">
        <f>VLOOKUP(E2740&amp;"*",state_latlong_lookup!$A$1:$D$56,3,FALSE)</f>
        <v>31.106000000000002</v>
      </c>
      <c r="L2740">
        <f>VLOOKUP(E2740&amp;"*",state_latlong_lookup!$A$1:$D$56,4,FALSE)</f>
        <v>-97.647499999999994</v>
      </c>
      <c r="M2740">
        <v>200</v>
      </c>
      <c r="N2740" t="str">
        <f t="shared" si="84"/>
        <v>Republican</v>
      </c>
      <c r="O2740" t="s">
        <v>873</v>
      </c>
      <c r="P2740">
        <v>0.54900000000000004</v>
      </c>
      <c r="Q2740">
        <v>436000</v>
      </c>
      <c r="R2740" t="s">
        <v>1292</v>
      </c>
    </row>
    <row r="2741" spans="1:18">
      <c r="A2741">
        <v>106</v>
      </c>
      <c r="B2741">
        <f>VLOOKUP(A2741,year_congress_lookup!$A$1:$B$10,2)</f>
        <v>2000</v>
      </c>
      <c r="C2741">
        <v>29572</v>
      </c>
      <c r="D2741" s="1" t="s">
        <v>1800</v>
      </c>
      <c r="E2741" t="s">
        <v>82</v>
      </c>
      <c r="F2741" t="str">
        <f>VLOOKUP(E2741&amp;"*",state_latlong_lookup!$A$1:$D$56,2,FALSE)</f>
        <v>TX</v>
      </c>
      <c r="G2741" t="str">
        <f>VLOOKUP(E2741&amp;"*",state_latlong_lookup!$A$1:$D$56,1,FALSE)</f>
        <v>TEXAS</v>
      </c>
      <c r="H2741" t="str">
        <f t="shared" si="85"/>
        <v>106_TX_13</v>
      </c>
      <c r="I2741">
        <f>IF(B2741=2012,IF(D2741="00",K2741,VLOOKUP(H2741,district_latlong_lookup!$A$1:$F$439,5,FALSE)),0)</f>
        <v>0</v>
      </c>
      <c r="J2741">
        <f>IF(B2741=2012,IF(D2741="00",L2741,VLOOKUP(H2741,district_latlong_lookup!$A$1:$F$439,6,FALSE)),0)</f>
        <v>0</v>
      </c>
      <c r="K2741">
        <f>VLOOKUP(E2741&amp;"*",state_latlong_lookup!$A$1:$D$56,3,FALSE)</f>
        <v>31.106000000000002</v>
      </c>
      <c r="L2741">
        <f>VLOOKUP(E2741&amp;"*",state_latlong_lookup!$A$1:$D$56,4,FALSE)</f>
        <v>-97.647499999999994</v>
      </c>
      <c r="M2741">
        <v>200</v>
      </c>
      <c r="N2741" t="str">
        <f t="shared" si="84"/>
        <v>Republican</v>
      </c>
      <c r="O2741" t="s">
        <v>822</v>
      </c>
      <c r="P2741">
        <v>0.65100000000000002</v>
      </c>
      <c r="Q2741">
        <v>375000</v>
      </c>
      <c r="R2741" t="s">
        <v>1293</v>
      </c>
    </row>
    <row r="2742" spans="1:18">
      <c r="A2742">
        <v>106</v>
      </c>
      <c r="B2742">
        <f>VLOOKUP(A2742,year_congress_lookup!$A$1:$B$10,2)</f>
        <v>2000</v>
      </c>
      <c r="C2742">
        <v>14290</v>
      </c>
      <c r="D2742" s="1" t="s">
        <v>1801</v>
      </c>
      <c r="E2742" t="s">
        <v>82</v>
      </c>
      <c r="F2742" t="str">
        <f>VLOOKUP(E2742&amp;"*",state_latlong_lookup!$A$1:$D$56,2,FALSE)</f>
        <v>TX</v>
      </c>
      <c r="G2742" t="str">
        <f>VLOOKUP(E2742&amp;"*",state_latlong_lookup!$A$1:$D$56,1,FALSE)</f>
        <v>TEXAS</v>
      </c>
      <c r="H2742" t="str">
        <f t="shared" si="85"/>
        <v>106_TX_14</v>
      </c>
      <c r="I2742">
        <f>IF(B2742=2012,IF(D2742="00",K2742,VLOOKUP(H2742,district_latlong_lookup!$A$1:$F$439,5,FALSE)),0)</f>
        <v>0</v>
      </c>
      <c r="J2742">
        <f>IF(B2742=2012,IF(D2742="00",L2742,VLOOKUP(H2742,district_latlong_lookup!$A$1:$F$439,6,FALSE)),0)</f>
        <v>0</v>
      </c>
      <c r="K2742">
        <f>VLOOKUP(E2742&amp;"*",state_latlong_lookup!$A$1:$D$56,3,FALSE)</f>
        <v>31.106000000000002</v>
      </c>
      <c r="L2742">
        <f>VLOOKUP(E2742&amp;"*",state_latlong_lookup!$A$1:$D$56,4,FALSE)</f>
        <v>-97.647499999999994</v>
      </c>
      <c r="M2742">
        <v>200</v>
      </c>
      <c r="N2742" t="str">
        <f t="shared" si="84"/>
        <v>Republican</v>
      </c>
      <c r="O2742" t="s">
        <v>396</v>
      </c>
      <c r="P2742">
        <v>0.88800000000000001</v>
      </c>
      <c r="Q2742">
        <v>1824500</v>
      </c>
      <c r="R2742" t="s">
        <v>1294</v>
      </c>
    </row>
    <row r="2743" spans="1:18">
      <c r="A2743">
        <v>106</v>
      </c>
      <c r="B2743">
        <f>VLOOKUP(A2743,year_congress_lookup!$A$1:$B$10,2)</f>
        <v>2000</v>
      </c>
      <c r="C2743">
        <v>29763</v>
      </c>
      <c r="D2743" s="1" t="s">
        <v>1802</v>
      </c>
      <c r="E2743" t="s">
        <v>82</v>
      </c>
      <c r="F2743" t="str">
        <f>VLOOKUP(E2743&amp;"*",state_latlong_lookup!$A$1:$D$56,2,FALSE)</f>
        <v>TX</v>
      </c>
      <c r="G2743" t="str">
        <f>VLOOKUP(E2743&amp;"*",state_latlong_lookup!$A$1:$D$56,1,FALSE)</f>
        <v>TEXAS</v>
      </c>
      <c r="H2743" t="str">
        <f t="shared" si="85"/>
        <v>106_TX_15</v>
      </c>
      <c r="I2743">
        <f>IF(B2743=2012,IF(D2743="00",K2743,VLOOKUP(H2743,district_latlong_lookup!$A$1:$F$439,5,FALSE)),0)</f>
        <v>0</v>
      </c>
      <c r="J2743">
        <f>IF(B2743=2012,IF(D2743="00",L2743,VLOOKUP(H2743,district_latlong_lookup!$A$1:$F$439,6,FALSE)),0)</f>
        <v>0</v>
      </c>
      <c r="K2743">
        <f>VLOOKUP(E2743&amp;"*",state_latlong_lookup!$A$1:$D$56,3,FALSE)</f>
        <v>31.106000000000002</v>
      </c>
      <c r="L2743">
        <f>VLOOKUP(E2743&amp;"*",state_latlong_lookup!$A$1:$D$56,4,FALSE)</f>
        <v>-97.647499999999994</v>
      </c>
      <c r="M2743">
        <v>100</v>
      </c>
      <c r="N2743" t="str">
        <f t="shared" si="84"/>
        <v>Democrat</v>
      </c>
      <c r="O2743" t="s">
        <v>874</v>
      </c>
      <c r="P2743">
        <v>-0.30299999999999999</v>
      </c>
      <c r="Q2743">
        <v>10000</v>
      </c>
      <c r="R2743" t="s">
        <v>1295</v>
      </c>
    </row>
    <row r="2744" spans="1:18">
      <c r="A2744">
        <v>106</v>
      </c>
      <c r="B2744">
        <f>VLOOKUP(A2744,year_congress_lookup!$A$1:$B$10,2)</f>
        <v>2000</v>
      </c>
      <c r="C2744">
        <v>29764</v>
      </c>
      <c r="D2744" s="1" t="s">
        <v>1803</v>
      </c>
      <c r="E2744" t="s">
        <v>82</v>
      </c>
      <c r="F2744" t="str">
        <f>VLOOKUP(E2744&amp;"*",state_latlong_lookup!$A$1:$D$56,2,FALSE)</f>
        <v>TX</v>
      </c>
      <c r="G2744" t="str">
        <f>VLOOKUP(E2744&amp;"*",state_latlong_lookup!$A$1:$D$56,1,FALSE)</f>
        <v>TEXAS</v>
      </c>
      <c r="H2744" t="str">
        <f t="shared" si="85"/>
        <v>106_TX_16</v>
      </c>
      <c r="I2744">
        <f>IF(B2744=2012,IF(D2744="00",K2744,VLOOKUP(H2744,district_latlong_lookup!$A$1:$F$439,5,FALSE)),0)</f>
        <v>0</v>
      </c>
      <c r="J2744">
        <f>IF(B2744=2012,IF(D2744="00",L2744,VLOOKUP(H2744,district_latlong_lookup!$A$1:$F$439,6,FALSE)),0)</f>
        <v>0</v>
      </c>
      <c r="K2744">
        <f>VLOOKUP(E2744&amp;"*",state_latlong_lookup!$A$1:$D$56,3,FALSE)</f>
        <v>31.106000000000002</v>
      </c>
      <c r="L2744">
        <f>VLOOKUP(E2744&amp;"*",state_latlong_lookup!$A$1:$D$56,4,FALSE)</f>
        <v>-97.647499999999994</v>
      </c>
      <c r="M2744">
        <v>100</v>
      </c>
      <c r="N2744" t="str">
        <f t="shared" si="84"/>
        <v>Democrat</v>
      </c>
      <c r="O2744" t="s">
        <v>875</v>
      </c>
      <c r="P2744">
        <v>-0.28599999999999998</v>
      </c>
      <c r="Q2744">
        <v>998000</v>
      </c>
      <c r="R2744" t="s">
        <v>1296</v>
      </c>
    </row>
    <row r="2745" spans="1:18">
      <c r="A2745">
        <v>106</v>
      </c>
      <c r="B2745">
        <f>VLOOKUP(A2745,year_congress_lookup!$A$1:$B$10,2)</f>
        <v>2000</v>
      </c>
      <c r="C2745">
        <v>14664</v>
      </c>
      <c r="D2745" s="1" t="s">
        <v>1804</v>
      </c>
      <c r="E2745" t="s">
        <v>82</v>
      </c>
      <c r="F2745" t="str">
        <f>VLOOKUP(E2745&amp;"*",state_latlong_lookup!$A$1:$D$56,2,FALSE)</f>
        <v>TX</v>
      </c>
      <c r="G2745" t="str">
        <f>VLOOKUP(E2745&amp;"*",state_latlong_lookup!$A$1:$D$56,1,FALSE)</f>
        <v>TEXAS</v>
      </c>
      <c r="H2745" t="str">
        <f t="shared" si="85"/>
        <v>106_TX_17</v>
      </c>
      <c r="I2745">
        <f>IF(B2745=2012,IF(D2745="00",K2745,VLOOKUP(H2745,district_latlong_lookup!$A$1:$F$439,5,FALSE)),0)</f>
        <v>0</v>
      </c>
      <c r="J2745">
        <f>IF(B2745=2012,IF(D2745="00",L2745,VLOOKUP(H2745,district_latlong_lookup!$A$1:$F$439,6,FALSE)),0)</f>
        <v>0</v>
      </c>
      <c r="K2745">
        <f>VLOOKUP(E2745&amp;"*",state_latlong_lookup!$A$1:$D$56,3,FALSE)</f>
        <v>31.106000000000002</v>
      </c>
      <c r="L2745">
        <f>VLOOKUP(E2745&amp;"*",state_latlong_lookup!$A$1:$D$56,4,FALSE)</f>
        <v>-97.647499999999994</v>
      </c>
      <c r="M2745">
        <v>100</v>
      </c>
      <c r="N2745" t="str">
        <f t="shared" si="84"/>
        <v>Democrat</v>
      </c>
      <c r="O2745" t="s">
        <v>722</v>
      </c>
      <c r="P2745">
        <v>-0.104</v>
      </c>
      <c r="Q2745">
        <v>1015500</v>
      </c>
      <c r="R2745" t="s">
        <v>1297</v>
      </c>
    </row>
    <row r="2746" spans="1:18">
      <c r="A2746">
        <v>106</v>
      </c>
      <c r="B2746">
        <f>VLOOKUP(A2746,year_congress_lookup!$A$1:$B$10,2)</f>
        <v>2000</v>
      </c>
      <c r="C2746">
        <v>29573</v>
      </c>
      <c r="D2746" s="1" t="s">
        <v>1805</v>
      </c>
      <c r="E2746" t="s">
        <v>82</v>
      </c>
      <c r="F2746" t="str">
        <f>VLOOKUP(E2746&amp;"*",state_latlong_lookup!$A$1:$D$56,2,FALSE)</f>
        <v>TX</v>
      </c>
      <c r="G2746" t="str">
        <f>VLOOKUP(E2746&amp;"*",state_latlong_lookup!$A$1:$D$56,1,FALSE)</f>
        <v>TEXAS</v>
      </c>
      <c r="H2746" t="str">
        <f t="shared" si="85"/>
        <v>106_TX_18</v>
      </c>
      <c r="I2746">
        <f>IF(B2746=2012,IF(D2746="00",K2746,VLOOKUP(H2746,district_latlong_lookup!$A$1:$F$439,5,FALSE)),0)</f>
        <v>0</v>
      </c>
      <c r="J2746">
        <f>IF(B2746=2012,IF(D2746="00",L2746,VLOOKUP(H2746,district_latlong_lookup!$A$1:$F$439,6,FALSE)),0)</f>
        <v>0</v>
      </c>
      <c r="K2746">
        <f>VLOOKUP(E2746&amp;"*",state_latlong_lookup!$A$1:$D$56,3,FALSE)</f>
        <v>31.106000000000002</v>
      </c>
      <c r="L2746">
        <f>VLOOKUP(E2746&amp;"*",state_latlong_lookup!$A$1:$D$56,4,FALSE)</f>
        <v>-97.647499999999994</v>
      </c>
      <c r="M2746">
        <v>100</v>
      </c>
      <c r="N2746" t="str">
        <f t="shared" si="84"/>
        <v>Democrat</v>
      </c>
      <c r="O2746" t="s">
        <v>823</v>
      </c>
      <c r="P2746">
        <v>-0.434</v>
      </c>
      <c r="Q2746">
        <v>1378500</v>
      </c>
      <c r="R2746" t="s">
        <v>1298</v>
      </c>
    </row>
    <row r="2747" spans="1:18">
      <c r="A2747">
        <v>106</v>
      </c>
      <c r="B2747">
        <f>VLOOKUP(A2747,year_congress_lookup!$A$1:$B$10,2)</f>
        <v>2000</v>
      </c>
      <c r="C2747">
        <v>15093</v>
      </c>
      <c r="D2747" s="1" t="s">
        <v>1806</v>
      </c>
      <c r="E2747" t="s">
        <v>82</v>
      </c>
      <c r="F2747" t="str">
        <f>VLOOKUP(E2747&amp;"*",state_latlong_lookup!$A$1:$D$56,2,FALSE)</f>
        <v>TX</v>
      </c>
      <c r="G2747" t="str">
        <f>VLOOKUP(E2747&amp;"*",state_latlong_lookup!$A$1:$D$56,1,FALSE)</f>
        <v>TEXAS</v>
      </c>
      <c r="H2747" t="str">
        <f t="shared" si="85"/>
        <v>106_TX_19</v>
      </c>
      <c r="I2747">
        <f>IF(B2747=2012,IF(D2747="00",K2747,VLOOKUP(H2747,district_latlong_lookup!$A$1:$F$439,5,FALSE)),0)</f>
        <v>0</v>
      </c>
      <c r="J2747">
        <f>IF(B2747=2012,IF(D2747="00",L2747,VLOOKUP(H2747,district_latlong_lookup!$A$1:$F$439,6,FALSE)),0)</f>
        <v>0</v>
      </c>
      <c r="K2747">
        <f>VLOOKUP(E2747&amp;"*",state_latlong_lookup!$A$1:$D$56,3,FALSE)</f>
        <v>31.106000000000002</v>
      </c>
      <c r="L2747">
        <f>VLOOKUP(E2747&amp;"*",state_latlong_lookup!$A$1:$D$56,4,FALSE)</f>
        <v>-97.647499999999994</v>
      </c>
      <c r="M2747">
        <v>200</v>
      </c>
      <c r="N2747" t="str">
        <f t="shared" si="84"/>
        <v>Republican</v>
      </c>
      <c r="O2747" t="s">
        <v>724</v>
      </c>
      <c r="P2747">
        <v>0.46899999999999997</v>
      </c>
      <c r="Q2747">
        <v>777000</v>
      </c>
      <c r="R2747" t="s">
        <v>1299</v>
      </c>
    </row>
    <row r="2748" spans="1:18">
      <c r="A2748">
        <v>106</v>
      </c>
      <c r="B2748">
        <f>VLOOKUP(A2748,year_congress_lookup!$A$1:$B$10,2)</f>
        <v>2000</v>
      </c>
      <c r="C2748">
        <v>29943</v>
      </c>
      <c r="D2748" s="1" t="s">
        <v>1807</v>
      </c>
      <c r="E2748" t="s">
        <v>82</v>
      </c>
      <c r="F2748" t="str">
        <f>VLOOKUP(E2748&amp;"*",state_latlong_lookup!$A$1:$D$56,2,FALSE)</f>
        <v>TX</v>
      </c>
      <c r="G2748" t="str">
        <f>VLOOKUP(E2748&amp;"*",state_latlong_lookup!$A$1:$D$56,1,FALSE)</f>
        <v>TEXAS</v>
      </c>
      <c r="H2748" t="str">
        <f t="shared" si="85"/>
        <v>106_TX_20</v>
      </c>
      <c r="I2748">
        <f>IF(B2748=2012,IF(D2748="00",K2748,VLOOKUP(H2748,district_latlong_lookup!$A$1:$F$439,5,FALSE)),0)</f>
        <v>0</v>
      </c>
      <c r="J2748">
        <f>IF(B2748=2012,IF(D2748="00",L2748,VLOOKUP(H2748,district_latlong_lookup!$A$1:$F$439,6,FALSE)),0)</f>
        <v>0</v>
      </c>
      <c r="K2748">
        <f>VLOOKUP(E2748&amp;"*",state_latlong_lookup!$A$1:$D$56,3,FALSE)</f>
        <v>31.106000000000002</v>
      </c>
      <c r="L2748">
        <f>VLOOKUP(E2748&amp;"*",state_latlong_lookup!$A$1:$D$56,4,FALSE)</f>
        <v>-97.647499999999994</v>
      </c>
      <c r="M2748">
        <v>100</v>
      </c>
      <c r="N2748" t="str">
        <f t="shared" si="84"/>
        <v>Democrat</v>
      </c>
      <c r="O2748" t="s">
        <v>725</v>
      </c>
      <c r="P2748">
        <v>-0.318</v>
      </c>
      <c r="Q2748">
        <v>10000</v>
      </c>
      <c r="R2748" t="s">
        <v>1300</v>
      </c>
    </row>
    <row r="2749" spans="1:18">
      <c r="A2749">
        <v>106</v>
      </c>
      <c r="B2749">
        <f>VLOOKUP(A2749,year_congress_lookup!$A$1:$B$10,2)</f>
        <v>2000</v>
      </c>
      <c r="C2749">
        <v>15445</v>
      </c>
      <c r="D2749" s="1" t="s">
        <v>1808</v>
      </c>
      <c r="E2749" t="s">
        <v>82</v>
      </c>
      <c r="F2749" t="str">
        <f>VLOOKUP(E2749&amp;"*",state_latlong_lookup!$A$1:$D$56,2,FALSE)</f>
        <v>TX</v>
      </c>
      <c r="G2749" t="str">
        <f>VLOOKUP(E2749&amp;"*",state_latlong_lookup!$A$1:$D$56,1,FALSE)</f>
        <v>TEXAS</v>
      </c>
      <c r="H2749" t="str">
        <f t="shared" si="85"/>
        <v>106_TX_21</v>
      </c>
      <c r="I2749">
        <f>IF(B2749=2012,IF(D2749="00",K2749,VLOOKUP(H2749,district_latlong_lookup!$A$1:$F$439,5,FALSE)),0)</f>
        <v>0</v>
      </c>
      <c r="J2749">
        <f>IF(B2749=2012,IF(D2749="00",L2749,VLOOKUP(H2749,district_latlong_lookup!$A$1:$F$439,6,FALSE)),0)</f>
        <v>0</v>
      </c>
      <c r="K2749">
        <f>VLOOKUP(E2749&amp;"*",state_latlong_lookup!$A$1:$D$56,3,FALSE)</f>
        <v>31.106000000000002</v>
      </c>
      <c r="L2749">
        <f>VLOOKUP(E2749&amp;"*",state_latlong_lookup!$A$1:$D$56,4,FALSE)</f>
        <v>-97.647499999999994</v>
      </c>
      <c r="M2749">
        <v>200</v>
      </c>
      <c r="N2749" t="str">
        <f t="shared" si="84"/>
        <v>Republican</v>
      </c>
      <c r="O2749" t="s">
        <v>726</v>
      </c>
      <c r="P2749">
        <v>0.51200000000000001</v>
      </c>
      <c r="Q2749">
        <v>402500</v>
      </c>
    </row>
    <row r="2750" spans="1:18">
      <c r="A2750">
        <v>106</v>
      </c>
      <c r="B2750">
        <f>VLOOKUP(A2750,year_congress_lookup!$A$1:$B$10,2)</f>
        <v>2000</v>
      </c>
      <c r="C2750">
        <v>15094</v>
      </c>
      <c r="D2750" s="1" t="s">
        <v>1809</v>
      </c>
      <c r="E2750" t="s">
        <v>82</v>
      </c>
      <c r="F2750" t="str">
        <f>VLOOKUP(E2750&amp;"*",state_latlong_lookup!$A$1:$D$56,2,FALSE)</f>
        <v>TX</v>
      </c>
      <c r="G2750" t="str">
        <f>VLOOKUP(E2750&amp;"*",state_latlong_lookup!$A$1:$D$56,1,FALSE)</f>
        <v>TEXAS</v>
      </c>
      <c r="H2750" t="str">
        <f t="shared" si="85"/>
        <v>106_TX_22</v>
      </c>
      <c r="I2750">
        <f>IF(B2750=2012,IF(D2750="00",K2750,VLOOKUP(H2750,district_latlong_lookup!$A$1:$F$439,5,FALSE)),0)</f>
        <v>0</v>
      </c>
      <c r="J2750">
        <f>IF(B2750=2012,IF(D2750="00",L2750,VLOOKUP(H2750,district_latlong_lookup!$A$1:$F$439,6,FALSE)),0)</f>
        <v>0</v>
      </c>
      <c r="K2750">
        <f>VLOOKUP(E2750&amp;"*",state_latlong_lookup!$A$1:$D$56,3,FALSE)</f>
        <v>31.106000000000002</v>
      </c>
      <c r="L2750">
        <f>VLOOKUP(E2750&amp;"*",state_latlong_lookup!$A$1:$D$56,4,FALSE)</f>
        <v>-97.647499999999994</v>
      </c>
      <c r="M2750">
        <v>200</v>
      </c>
      <c r="N2750" t="str">
        <f t="shared" si="84"/>
        <v>Republican</v>
      </c>
      <c r="O2750" t="s">
        <v>727</v>
      </c>
      <c r="P2750">
        <v>0.629</v>
      </c>
      <c r="Q2750">
        <v>347500</v>
      </c>
      <c r="R2750" t="s">
        <v>1301</v>
      </c>
    </row>
    <row r="2751" spans="1:18">
      <c r="A2751">
        <v>106</v>
      </c>
      <c r="B2751">
        <f>VLOOKUP(A2751,year_congress_lookup!$A$1:$B$10,2)</f>
        <v>2000</v>
      </c>
      <c r="C2751">
        <v>39302</v>
      </c>
      <c r="D2751" s="1" t="s">
        <v>1810</v>
      </c>
      <c r="E2751" t="s">
        <v>82</v>
      </c>
      <c r="F2751" t="str">
        <f>VLOOKUP(E2751&amp;"*",state_latlong_lookup!$A$1:$D$56,2,FALSE)</f>
        <v>TX</v>
      </c>
      <c r="G2751" t="str">
        <f>VLOOKUP(E2751&amp;"*",state_latlong_lookup!$A$1:$D$56,1,FALSE)</f>
        <v>TEXAS</v>
      </c>
      <c r="H2751" t="str">
        <f t="shared" si="85"/>
        <v>106_TX_23</v>
      </c>
      <c r="I2751">
        <f>IF(B2751=2012,IF(D2751="00",K2751,VLOOKUP(H2751,district_latlong_lookup!$A$1:$F$439,5,FALSE)),0)</f>
        <v>0</v>
      </c>
      <c r="J2751">
        <f>IF(B2751=2012,IF(D2751="00",L2751,VLOOKUP(H2751,district_latlong_lookup!$A$1:$F$439,6,FALSE)),0)</f>
        <v>0</v>
      </c>
      <c r="K2751">
        <f>VLOOKUP(E2751&amp;"*",state_latlong_lookup!$A$1:$D$56,3,FALSE)</f>
        <v>31.106000000000002</v>
      </c>
      <c r="L2751">
        <f>VLOOKUP(E2751&amp;"*",state_latlong_lookup!$A$1:$D$56,4,FALSE)</f>
        <v>-97.647499999999994</v>
      </c>
      <c r="M2751">
        <v>200</v>
      </c>
      <c r="N2751" t="str">
        <f t="shared" si="84"/>
        <v>Republican</v>
      </c>
      <c r="O2751" t="s">
        <v>728</v>
      </c>
      <c r="P2751">
        <v>0.504</v>
      </c>
      <c r="Q2751">
        <v>827000</v>
      </c>
      <c r="R2751" t="s">
        <v>1302</v>
      </c>
    </row>
    <row r="2752" spans="1:18">
      <c r="A2752">
        <v>106</v>
      </c>
      <c r="B2752">
        <f>VLOOKUP(A2752,year_congress_lookup!$A$1:$B$10,2)</f>
        <v>2000</v>
      </c>
      <c r="C2752">
        <v>14626</v>
      </c>
      <c r="D2752" s="1" t="s">
        <v>1811</v>
      </c>
      <c r="E2752" t="s">
        <v>82</v>
      </c>
      <c r="F2752" t="str">
        <f>VLOOKUP(E2752&amp;"*",state_latlong_lookup!$A$1:$D$56,2,FALSE)</f>
        <v>TX</v>
      </c>
      <c r="G2752" t="str">
        <f>VLOOKUP(E2752&amp;"*",state_latlong_lookup!$A$1:$D$56,1,FALSE)</f>
        <v>TEXAS</v>
      </c>
      <c r="H2752" t="str">
        <f t="shared" si="85"/>
        <v>106_TX_24</v>
      </c>
      <c r="I2752">
        <f>IF(B2752=2012,IF(D2752="00",K2752,VLOOKUP(H2752,district_latlong_lookup!$A$1:$F$439,5,FALSE)),0)</f>
        <v>0</v>
      </c>
      <c r="J2752">
        <f>IF(B2752=2012,IF(D2752="00",L2752,VLOOKUP(H2752,district_latlong_lookup!$A$1:$F$439,6,FALSE)),0)</f>
        <v>0</v>
      </c>
      <c r="K2752">
        <f>VLOOKUP(E2752&amp;"*",state_latlong_lookup!$A$1:$D$56,3,FALSE)</f>
        <v>31.106000000000002</v>
      </c>
      <c r="L2752">
        <f>VLOOKUP(E2752&amp;"*",state_latlong_lookup!$A$1:$D$56,4,FALSE)</f>
        <v>-97.647499999999994</v>
      </c>
      <c r="M2752">
        <v>100</v>
      </c>
      <c r="N2752" t="str">
        <f t="shared" si="84"/>
        <v>Democrat</v>
      </c>
      <c r="O2752" t="s">
        <v>729</v>
      </c>
      <c r="P2752">
        <v>-0.29899999999999999</v>
      </c>
      <c r="Q2752">
        <v>2075000</v>
      </c>
      <c r="R2752" t="s">
        <v>1303</v>
      </c>
    </row>
    <row r="2753" spans="1:18">
      <c r="A2753">
        <v>106</v>
      </c>
      <c r="B2753">
        <f>VLOOKUP(A2753,year_congress_lookup!$A$1:$B$10,2)</f>
        <v>2000</v>
      </c>
      <c r="C2753">
        <v>29574</v>
      </c>
      <c r="D2753" s="1" t="s">
        <v>1812</v>
      </c>
      <c r="E2753" t="s">
        <v>82</v>
      </c>
      <c r="F2753" t="str">
        <f>VLOOKUP(E2753&amp;"*",state_latlong_lookup!$A$1:$D$56,2,FALSE)</f>
        <v>TX</v>
      </c>
      <c r="G2753" t="str">
        <f>VLOOKUP(E2753&amp;"*",state_latlong_lookup!$A$1:$D$56,1,FALSE)</f>
        <v>TEXAS</v>
      </c>
      <c r="H2753" t="str">
        <f t="shared" si="85"/>
        <v>106_TX_25</v>
      </c>
      <c r="I2753">
        <f>IF(B2753=2012,IF(D2753="00",K2753,VLOOKUP(H2753,district_latlong_lookup!$A$1:$F$439,5,FALSE)),0)</f>
        <v>0</v>
      </c>
      <c r="J2753">
        <f>IF(B2753=2012,IF(D2753="00",L2753,VLOOKUP(H2753,district_latlong_lookup!$A$1:$F$439,6,FALSE)),0)</f>
        <v>0</v>
      </c>
      <c r="K2753">
        <f>VLOOKUP(E2753&amp;"*",state_latlong_lookup!$A$1:$D$56,3,FALSE)</f>
        <v>31.106000000000002</v>
      </c>
      <c r="L2753">
        <f>VLOOKUP(E2753&amp;"*",state_latlong_lookup!$A$1:$D$56,4,FALSE)</f>
        <v>-97.647499999999994</v>
      </c>
      <c r="M2753">
        <v>100</v>
      </c>
      <c r="N2753" t="str">
        <f t="shared" si="84"/>
        <v>Democrat</v>
      </c>
      <c r="O2753" t="s">
        <v>225</v>
      </c>
      <c r="P2753">
        <v>-0.28799999999999998</v>
      </c>
      <c r="Q2753">
        <v>10000</v>
      </c>
      <c r="R2753" t="s">
        <v>1304</v>
      </c>
    </row>
    <row r="2754" spans="1:18">
      <c r="A2754">
        <v>106</v>
      </c>
      <c r="B2754">
        <f>VLOOKUP(A2754,year_congress_lookup!$A$1:$B$10,2)</f>
        <v>2000</v>
      </c>
      <c r="C2754">
        <v>15125</v>
      </c>
      <c r="D2754" s="1" t="s">
        <v>1813</v>
      </c>
      <c r="E2754" t="s">
        <v>82</v>
      </c>
      <c r="F2754" t="str">
        <f>VLOOKUP(E2754&amp;"*",state_latlong_lookup!$A$1:$D$56,2,FALSE)</f>
        <v>TX</v>
      </c>
      <c r="G2754" t="str">
        <f>VLOOKUP(E2754&amp;"*",state_latlong_lookup!$A$1:$D$56,1,FALSE)</f>
        <v>TEXAS</v>
      </c>
      <c r="H2754" t="str">
        <f t="shared" si="85"/>
        <v>106_TX_26</v>
      </c>
      <c r="I2754">
        <f>IF(B2754=2012,IF(D2754="00",K2754,VLOOKUP(H2754,district_latlong_lookup!$A$1:$F$439,5,FALSE)),0)</f>
        <v>0</v>
      </c>
      <c r="J2754">
        <f>IF(B2754=2012,IF(D2754="00",L2754,VLOOKUP(H2754,district_latlong_lookup!$A$1:$F$439,6,FALSE)),0)</f>
        <v>0</v>
      </c>
      <c r="K2754">
        <f>VLOOKUP(E2754&amp;"*",state_latlong_lookup!$A$1:$D$56,3,FALSE)</f>
        <v>31.106000000000002</v>
      </c>
      <c r="L2754">
        <f>VLOOKUP(E2754&amp;"*",state_latlong_lookup!$A$1:$D$56,4,FALSE)</f>
        <v>-97.647499999999994</v>
      </c>
      <c r="M2754">
        <v>200</v>
      </c>
      <c r="N2754" t="str">
        <f t="shared" ref="N2754:N2817" si="86">IF(M2754=100,"Democrat",IF(M2754=200,"Republican",IF(M2754=328,"Independent")))</f>
        <v>Republican</v>
      </c>
      <c r="O2754" t="s">
        <v>731</v>
      </c>
      <c r="P2754">
        <v>0.64700000000000002</v>
      </c>
      <c r="Q2754">
        <v>10000</v>
      </c>
      <c r="R2754" t="s">
        <v>1305</v>
      </c>
    </row>
    <row r="2755" spans="1:18">
      <c r="A2755">
        <v>106</v>
      </c>
      <c r="B2755">
        <f>VLOOKUP(A2755,year_congress_lookup!$A$1:$B$10,2)</f>
        <v>2000</v>
      </c>
      <c r="C2755">
        <v>15049</v>
      </c>
      <c r="D2755" s="1" t="s">
        <v>1814</v>
      </c>
      <c r="E2755" t="s">
        <v>82</v>
      </c>
      <c r="F2755" t="str">
        <f>VLOOKUP(E2755&amp;"*",state_latlong_lookup!$A$1:$D$56,2,FALSE)</f>
        <v>TX</v>
      </c>
      <c r="G2755" t="str">
        <f>VLOOKUP(E2755&amp;"*",state_latlong_lookup!$A$1:$D$56,1,FALSE)</f>
        <v>TEXAS</v>
      </c>
      <c r="H2755" t="str">
        <f t="shared" ref="H2755:H2818" si="87">CONCATENATE(A2755,"_",F2755,"_",D2755)</f>
        <v>106_TX_27</v>
      </c>
      <c r="I2755">
        <f>IF(B2755=2012,IF(D2755="00",K2755,VLOOKUP(H2755,district_latlong_lookup!$A$1:$F$439,5,FALSE)),0)</f>
        <v>0</v>
      </c>
      <c r="J2755">
        <f>IF(B2755=2012,IF(D2755="00",L2755,VLOOKUP(H2755,district_latlong_lookup!$A$1:$F$439,6,FALSE)),0)</f>
        <v>0</v>
      </c>
      <c r="K2755">
        <f>VLOOKUP(E2755&amp;"*",state_latlong_lookup!$A$1:$D$56,3,FALSE)</f>
        <v>31.106000000000002</v>
      </c>
      <c r="L2755">
        <f>VLOOKUP(E2755&amp;"*",state_latlong_lookup!$A$1:$D$56,4,FALSE)</f>
        <v>-97.647499999999994</v>
      </c>
      <c r="M2755">
        <v>100</v>
      </c>
      <c r="N2755" t="str">
        <f t="shared" si="86"/>
        <v>Democrat</v>
      </c>
      <c r="O2755" t="s">
        <v>732</v>
      </c>
      <c r="P2755">
        <v>-0.249</v>
      </c>
      <c r="Q2755">
        <v>472500</v>
      </c>
      <c r="R2755" t="s">
        <v>1306</v>
      </c>
    </row>
    <row r="2756" spans="1:18">
      <c r="A2756">
        <v>106</v>
      </c>
      <c r="B2756">
        <f>VLOOKUP(A2756,year_congress_lookup!$A$1:$B$10,2)</f>
        <v>2000</v>
      </c>
      <c r="C2756">
        <v>29771</v>
      </c>
      <c r="D2756" s="1" t="s">
        <v>1815</v>
      </c>
      <c r="E2756" t="s">
        <v>82</v>
      </c>
      <c r="F2756" t="str">
        <f>VLOOKUP(E2756&amp;"*",state_latlong_lookup!$A$1:$D$56,2,FALSE)</f>
        <v>TX</v>
      </c>
      <c r="G2756" t="str">
        <f>VLOOKUP(E2756&amp;"*",state_latlong_lookup!$A$1:$D$56,1,FALSE)</f>
        <v>TEXAS</v>
      </c>
      <c r="H2756" t="str">
        <f t="shared" si="87"/>
        <v>106_TX_28</v>
      </c>
      <c r="I2756">
        <f>IF(B2756=2012,IF(D2756="00",K2756,VLOOKUP(H2756,district_latlong_lookup!$A$1:$F$439,5,FALSE)),0)</f>
        <v>0</v>
      </c>
      <c r="J2756">
        <f>IF(B2756=2012,IF(D2756="00",L2756,VLOOKUP(H2756,district_latlong_lookup!$A$1:$F$439,6,FALSE)),0)</f>
        <v>0</v>
      </c>
      <c r="K2756">
        <f>VLOOKUP(E2756&amp;"*",state_latlong_lookup!$A$1:$D$56,3,FALSE)</f>
        <v>31.106000000000002</v>
      </c>
      <c r="L2756">
        <f>VLOOKUP(E2756&amp;"*",state_latlong_lookup!$A$1:$D$56,4,FALSE)</f>
        <v>-97.647499999999994</v>
      </c>
      <c r="M2756">
        <v>100</v>
      </c>
      <c r="N2756" t="str">
        <f t="shared" si="86"/>
        <v>Democrat</v>
      </c>
      <c r="O2756" t="s">
        <v>876</v>
      </c>
      <c r="P2756">
        <v>-0.36099999999999999</v>
      </c>
      <c r="Q2756">
        <v>626000</v>
      </c>
      <c r="R2756" t="s">
        <v>1307</v>
      </c>
    </row>
    <row r="2757" spans="1:18">
      <c r="A2757">
        <v>106</v>
      </c>
      <c r="B2757">
        <f>VLOOKUP(A2757,year_congress_lookup!$A$1:$B$10,2)</f>
        <v>2000</v>
      </c>
      <c r="C2757">
        <v>39304</v>
      </c>
      <c r="D2757" s="1" t="s">
        <v>1816</v>
      </c>
      <c r="E2757" t="s">
        <v>82</v>
      </c>
      <c r="F2757" t="str">
        <f>VLOOKUP(E2757&amp;"*",state_latlong_lookup!$A$1:$D$56,2,FALSE)</f>
        <v>TX</v>
      </c>
      <c r="G2757" t="str">
        <f>VLOOKUP(E2757&amp;"*",state_latlong_lookup!$A$1:$D$56,1,FALSE)</f>
        <v>TEXAS</v>
      </c>
      <c r="H2757" t="str">
        <f t="shared" si="87"/>
        <v>106_TX_29</v>
      </c>
      <c r="I2757">
        <f>IF(B2757=2012,IF(D2757="00",K2757,VLOOKUP(H2757,district_latlong_lookup!$A$1:$F$439,5,FALSE)),0)</f>
        <v>0</v>
      </c>
      <c r="J2757">
        <f>IF(B2757=2012,IF(D2757="00",L2757,VLOOKUP(H2757,district_latlong_lookup!$A$1:$F$439,6,FALSE)),0)</f>
        <v>0</v>
      </c>
      <c r="K2757">
        <f>VLOOKUP(E2757&amp;"*",state_latlong_lookup!$A$1:$D$56,3,FALSE)</f>
        <v>31.106000000000002</v>
      </c>
      <c r="L2757">
        <f>VLOOKUP(E2757&amp;"*",state_latlong_lookup!$A$1:$D$56,4,FALSE)</f>
        <v>-97.647499999999994</v>
      </c>
      <c r="M2757">
        <v>100</v>
      </c>
      <c r="N2757" t="str">
        <f t="shared" si="86"/>
        <v>Democrat</v>
      </c>
      <c r="O2757" t="s">
        <v>734</v>
      </c>
      <c r="P2757">
        <v>-0.32100000000000001</v>
      </c>
      <c r="Q2757">
        <v>813500</v>
      </c>
      <c r="R2757" t="s">
        <v>1308</v>
      </c>
    </row>
    <row r="2758" spans="1:18">
      <c r="A2758">
        <v>106</v>
      </c>
      <c r="B2758">
        <f>VLOOKUP(A2758,year_congress_lookup!$A$1:$B$10,2)</f>
        <v>2000</v>
      </c>
      <c r="C2758">
        <v>39305</v>
      </c>
      <c r="D2758" s="1" t="s">
        <v>1817</v>
      </c>
      <c r="E2758" t="s">
        <v>82</v>
      </c>
      <c r="F2758" t="str">
        <f>VLOOKUP(E2758&amp;"*",state_latlong_lookup!$A$1:$D$56,2,FALSE)</f>
        <v>TX</v>
      </c>
      <c r="G2758" t="str">
        <f>VLOOKUP(E2758&amp;"*",state_latlong_lookup!$A$1:$D$56,1,FALSE)</f>
        <v>TEXAS</v>
      </c>
      <c r="H2758" t="str">
        <f t="shared" si="87"/>
        <v>106_TX_30</v>
      </c>
      <c r="I2758">
        <f>IF(B2758=2012,IF(D2758="00",K2758,VLOOKUP(H2758,district_latlong_lookup!$A$1:$F$439,5,FALSE)),0)</f>
        <v>0</v>
      </c>
      <c r="J2758">
        <f>IF(B2758=2012,IF(D2758="00",L2758,VLOOKUP(H2758,district_latlong_lookup!$A$1:$F$439,6,FALSE)),0)</f>
        <v>0</v>
      </c>
      <c r="K2758">
        <f>VLOOKUP(E2758&amp;"*",state_latlong_lookup!$A$1:$D$56,3,FALSE)</f>
        <v>31.106000000000002</v>
      </c>
      <c r="L2758">
        <f>VLOOKUP(E2758&amp;"*",state_latlong_lookup!$A$1:$D$56,4,FALSE)</f>
        <v>-97.647499999999994</v>
      </c>
      <c r="M2758">
        <v>100</v>
      </c>
      <c r="N2758" t="str">
        <f t="shared" si="86"/>
        <v>Democrat</v>
      </c>
      <c r="O2758" t="s">
        <v>735</v>
      </c>
      <c r="P2758">
        <v>-0.47599999999999998</v>
      </c>
      <c r="Q2758">
        <v>395500</v>
      </c>
    </row>
    <row r="2759" spans="1:18">
      <c r="A2759">
        <v>106</v>
      </c>
      <c r="B2759">
        <f>VLOOKUP(A2759,year_congress_lookup!$A$1:$B$10,2)</f>
        <v>2000</v>
      </c>
      <c r="C2759">
        <v>14829</v>
      </c>
      <c r="D2759" s="1" t="s">
        <v>1787</v>
      </c>
      <c r="E2759" t="s">
        <v>142</v>
      </c>
      <c r="F2759" t="str">
        <f>VLOOKUP(E2759&amp;"*",state_latlong_lookup!$A$1:$D$56,2,FALSE)</f>
        <v>UT</v>
      </c>
      <c r="G2759" t="str">
        <f>VLOOKUP(E2759&amp;"*",state_latlong_lookup!$A$1:$D$56,1,FALSE)</f>
        <v>UTAH</v>
      </c>
      <c r="H2759" t="str">
        <f t="shared" si="87"/>
        <v>106_UT_01</v>
      </c>
      <c r="I2759">
        <f>IF(B2759=2012,IF(D2759="00",K2759,VLOOKUP(H2759,district_latlong_lookup!$A$1:$F$439,5,FALSE)),0)</f>
        <v>0</v>
      </c>
      <c r="J2759">
        <f>IF(B2759=2012,IF(D2759="00",L2759,VLOOKUP(H2759,district_latlong_lookup!$A$1:$F$439,6,FALSE)),0)</f>
        <v>0</v>
      </c>
      <c r="K2759">
        <f>VLOOKUP(E2759&amp;"*",state_latlong_lookup!$A$1:$D$56,3,FALSE)</f>
        <v>40.113500000000002</v>
      </c>
      <c r="L2759">
        <f>VLOOKUP(E2759&amp;"*",state_latlong_lookup!$A$1:$D$56,4,FALSE)</f>
        <v>-111.8535</v>
      </c>
      <c r="M2759">
        <v>200</v>
      </c>
      <c r="N2759" t="str">
        <f t="shared" si="86"/>
        <v>Republican</v>
      </c>
      <c r="O2759" t="s">
        <v>212</v>
      </c>
      <c r="P2759">
        <v>0.503</v>
      </c>
      <c r="Q2759">
        <v>10000</v>
      </c>
      <c r="R2759" t="s">
        <v>1309</v>
      </c>
    </row>
    <row r="2760" spans="1:18">
      <c r="A2760">
        <v>106</v>
      </c>
      <c r="B2760">
        <f>VLOOKUP(A2760,year_congress_lookup!$A$1:$B$10,2)</f>
        <v>2000</v>
      </c>
      <c r="C2760">
        <v>29765</v>
      </c>
      <c r="D2760" s="1" t="s">
        <v>1788</v>
      </c>
      <c r="E2760" t="s">
        <v>142</v>
      </c>
      <c r="F2760" t="str">
        <f>VLOOKUP(E2760&amp;"*",state_latlong_lookup!$A$1:$D$56,2,FALSE)</f>
        <v>UT</v>
      </c>
      <c r="G2760" t="str">
        <f>VLOOKUP(E2760&amp;"*",state_latlong_lookup!$A$1:$D$56,1,FALSE)</f>
        <v>UTAH</v>
      </c>
      <c r="H2760" t="str">
        <f t="shared" si="87"/>
        <v>106_UT_02</v>
      </c>
      <c r="I2760">
        <f>IF(B2760=2012,IF(D2760="00",K2760,VLOOKUP(H2760,district_latlong_lookup!$A$1:$F$439,5,FALSE)),0)</f>
        <v>0</v>
      </c>
      <c r="J2760">
        <f>IF(B2760=2012,IF(D2760="00",L2760,VLOOKUP(H2760,district_latlong_lookup!$A$1:$F$439,6,FALSE)),0)</f>
        <v>0</v>
      </c>
      <c r="K2760">
        <f>VLOOKUP(E2760&amp;"*",state_latlong_lookup!$A$1:$D$56,3,FALSE)</f>
        <v>40.113500000000002</v>
      </c>
      <c r="L2760">
        <f>VLOOKUP(E2760&amp;"*",state_latlong_lookup!$A$1:$D$56,4,FALSE)</f>
        <v>-111.8535</v>
      </c>
      <c r="M2760">
        <v>200</v>
      </c>
      <c r="N2760" t="str">
        <f t="shared" si="86"/>
        <v>Republican</v>
      </c>
      <c r="O2760" t="s">
        <v>215</v>
      </c>
      <c r="P2760">
        <v>0.46200000000000002</v>
      </c>
      <c r="Q2760">
        <v>497500</v>
      </c>
      <c r="R2760" t="s">
        <v>1310</v>
      </c>
    </row>
    <row r="2761" spans="1:18">
      <c r="A2761">
        <v>106</v>
      </c>
      <c r="B2761">
        <f>VLOOKUP(A2761,year_congress_lookup!$A$1:$B$10,2)</f>
        <v>2000</v>
      </c>
      <c r="C2761">
        <v>29766</v>
      </c>
      <c r="D2761" s="1" t="s">
        <v>1789</v>
      </c>
      <c r="E2761" t="s">
        <v>142</v>
      </c>
      <c r="F2761" t="str">
        <f>VLOOKUP(E2761&amp;"*",state_latlong_lookup!$A$1:$D$56,2,FALSE)</f>
        <v>UT</v>
      </c>
      <c r="G2761" t="str">
        <f>VLOOKUP(E2761&amp;"*",state_latlong_lookup!$A$1:$D$56,1,FALSE)</f>
        <v>UTAH</v>
      </c>
      <c r="H2761" t="str">
        <f t="shared" si="87"/>
        <v>106_UT_03</v>
      </c>
      <c r="I2761">
        <f>IF(B2761=2012,IF(D2761="00",K2761,VLOOKUP(H2761,district_latlong_lookup!$A$1:$F$439,5,FALSE)),0)</f>
        <v>0</v>
      </c>
      <c r="J2761">
        <f>IF(B2761=2012,IF(D2761="00",L2761,VLOOKUP(H2761,district_latlong_lookup!$A$1:$F$439,6,FALSE)),0)</f>
        <v>0</v>
      </c>
      <c r="K2761">
        <f>VLOOKUP(E2761&amp;"*",state_latlong_lookup!$A$1:$D$56,3,FALSE)</f>
        <v>40.113500000000002</v>
      </c>
      <c r="L2761">
        <f>VLOOKUP(E2761&amp;"*",state_latlong_lookup!$A$1:$D$56,4,FALSE)</f>
        <v>-111.8535</v>
      </c>
      <c r="M2761">
        <v>200</v>
      </c>
      <c r="N2761" t="str">
        <f t="shared" si="86"/>
        <v>Republican</v>
      </c>
      <c r="O2761" t="s">
        <v>143</v>
      </c>
      <c r="P2761">
        <v>0.71499999999999997</v>
      </c>
      <c r="Q2761">
        <v>1181000</v>
      </c>
    </row>
    <row r="2762" spans="1:18">
      <c r="A2762">
        <v>106</v>
      </c>
      <c r="B2762">
        <f>VLOOKUP(A2762,year_congress_lookup!$A$1:$B$10,2)</f>
        <v>2000</v>
      </c>
      <c r="C2762">
        <v>29147</v>
      </c>
      <c r="D2762" s="1" t="s">
        <v>1787</v>
      </c>
      <c r="E2762" t="s">
        <v>21</v>
      </c>
      <c r="F2762" t="str">
        <f>VLOOKUP(E2762&amp;"*",state_latlong_lookup!$A$1:$D$56,2,FALSE)</f>
        <v>VT</v>
      </c>
      <c r="G2762" t="str">
        <f>VLOOKUP(E2762&amp;"*",state_latlong_lookup!$A$1:$D$56,1,FALSE)</f>
        <v>VERMONT</v>
      </c>
      <c r="H2762" t="str">
        <f t="shared" si="87"/>
        <v>106_VT_01</v>
      </c>
      <c r="I2762">
        <f>IF(B2762=2012,IF(D2762="00",K2762,VLOOKUP(H2762,district_latlong_lookup!$A$1:$F$439,5,FALSE)),0)</f>
        <v>0</v>
      </c>
      <c r="J2762">
        <f>IF(B2762=2012,IF(D2762="00",L2762,VLOOKUP(H2762,district_latlong_lookup!$A$1:$F$439,6,FALSE)),0)</f>
        <v>0</v>
      </c>
      <c r="K2762">
        <f>VLOOKUP(E2762&amp;"*",state_latlong_lookup!$A$1:$D$56,3,FALSE)</f>
        <v>44.040700000000001</v>
      </c>
      <c r="L2762">
        <f>VLOOKUP(E2762&amp;"*",state_latlong_lookup!$A$1:$D$56,4,FALSE)</f>
        <v>-72.709299999999999</v>
      </c>
      <c r="M2762">
        <v>328</v>
      </c>
      <c r="N2762" t="str">
        <f t="shared" si="86"/>
        <v>Independent</v>
      </c>
      <c r="O2762" t="s">
        <v>136</v>
      </c>
      <c r="P2762">
        <v>-0.50600000000000001</v>
      </c>
      <c r="Q2762">
        <v>18000</v>
      </c>
    </row>
    <row r="2763" spans="1:18">
      <c r="A2763">
        <v>106</v>
      </c>
      <c r="B2763">
        <f>VLOOKUP(A2763,year_congress_lookup!$A$1:$B$10,2)</f>
        <v>2000</v>
      </c>
      <c r="C2763">
        <v>15003</v>
      </c>
      <c r="D2763" s="1" t="s">
        <v>1787</v>
      </c>
      <c r="E2763" t="s">
        <v>16</v>
      </c>
      <c r="F2763" t="str">
        <f>VLOOKUP(E2763&amp;"*",state_latlong_lookup!$A$1:$D$56,2,FALSE)</f>
        <v>VA</v>
      </c>
      <c r="G2763" t="str">
        <f>VLOOKUP(E2763&amp;"*",state_latlong_lookup!$A$1:$D$56,1,FALSE)</f>
        <v>VIRGINIA</v>
      </c>
      <c r="H2763" t="str">
        <f t="shared" si="87"/>
        <v>106_VA_01</v>
      </c>
      <c r="I2763">
        <f>IF(B2763=2012,IF(D2763="00",K2763,VLOOKUP(H2763,district_latlong_lookup!$A$1:$F$439,5,FALSE)),0)</f>
        <v>0</v>
      </c>
      <c r="J2763">
        <f>IF(B2763=2012,IF(D2763="00",L2763,VLOOKUP(H2763,district_latlong_lookup!$A$1:$F$439,6,FALSE)),0)</f>
        <v>0</v>
      </c>
      <c r="K2763">
        <f>VLOOKUP(E2763&amp;"*",state_latlong_lookup!$A$1:$D$56,3,FALSE)</f>
        <v>37.768000000000001</v>
      </c>
      <c r="L2763">
        <f>VLOOKUP(E2763&amp;"*",state_latlong_lookup!$A$1:$D$56,4,FALSE)</f>
        <v>-78.205699999999993</v>
      </c>
      <c r="M2763">
        <v>200</v>
      </c>
      <c r="N2763" t="str">
        <f t="shared" si="86"/>
        <v>Republican</v>
      </c>
      <c r="O2763" t="s">
        <v>738</v>
      </c>
      <c r="P2763">
        <v>0.28999999999999998</v>
      </c>
      <c r="Q2763">
        <v>1698000</v>
      </c>
      <c r="R2763" t="s">
        <v>1311</v>
      </c>
    </row>
    <row r="2764" spans="1:18">
      <c r="A2764">
        <v>106</v>
      </c>
      <c r="B2764">
        <f>VLOOKUP(A2764,year_congress_lookup!$A$1:$B$10,2)</f>
        <v>2000</v>
      </c>
      <c r="C2764">
        <v>15437</v>
      </c>
      <c r="D2764" s="1" t="s">
        <v>1788</v>
      </c>
      <c r="E2764" t="s">
        <v>16</v>
      </c>
      <c r="F2764" t="str">
        <f>VLOOKUP(E2764&amp;"*",state_latlong_lookup!$A$1:$D$56,2,FALSE)</f>
        <v>VA</v>
      </c>
      <c r="G2764" t="str">
        <f>VLOOKUP(E2764&amp;"*",state_latlong_lookup!$A$1:$D$56,1,FALSE)</f>
        <v>VIRGINIA</v>
      </c>
      <c r="H2764" t="str">
        <f t="shared" si="87"/>
        <v>106_VA_02</v>
      </c>
      <c r="I2764">
        <f>IF(B2764=2012,IF(D2764="00",K2764,VLOOKUP(H2764,district_latlong_lookup!$A$1:$F$439,5,FALSE)),0)</f>
        <v>0</v>
      </c>
      <c r="J2764">
        <f>IF(B2764=2012,IF(D2764="00",L2764,VLOOKUP(H2764,district_latlong_lookup!$A$1:$F$439,6,FALSE)),0)</f>
        <v>0</v>
      </c>
      <c r="K2764">
        <f>VLOOKUP(E2764&amp;"*",state_latlong_lookup!$A$1:$D$56,3,FALSE)</f>
        <v>37.768000000000001</v>
      </c>
      <c r="L2764">
        <f>VLOOKUP(E2764&amp;"*",state_latlong_lookup!$A$1:$D$56,4,FALSE)</f>
        <v>-78.205699999999993</v>
      </c>
      <c r="M2764">
        <v>100</v>
      </c>
      <c r="N2764" t="str">
        <f t="shared" si="86"/>
        <v>Democrat</v>
      </c>
      <c r="O2764" t="s">
        <v>739</v>
      </c>
      <c r="P2764">
        <v>-0.17599999999999999</v>
      </c>
      <c r="Q2764">
        <v>10000</v>
      </c>
    </row>
    <row r="2765" spans="1:18">
      <c r="A2765">
        <v>106</v>
      </c>
      <c r="B2765">
        <f>VLOOKUP(A2765,year_congress_lookup!$A$1:$B$10,2)</f>
        <v>2000</v>
      </c>
      <c r="C2765">
        <v>39307</v>
      </c>
      <c r="D2765" s="1" t="s">
        <v>1789</v>
      </c>
      <c r="E2765" t="s">
        <v>16</v>
      </c>
      <c r="F2765" t="str">
        <f>VLOOKUP(E2765&amp;"*",state_latlong_lookup!$A$1:$D$56,2,FALSE)</f>
        <v>VA</v>
      </c>
      <c r="G2765" t="str">
        <f>VLOOKUP(E2765&amp;"*",state_latlong_lookup!$A$1:$D$56,1,FALSE)</f>
        <v>VIRGINIA</v>
      </c>
      <c r="H2765" t="str">
        <f t="shared" si="87"/>
        <v>106_VA_03</v>
      </c>
      <c r="I2765">
        <f>IF(B2765=2012,IF(D2765="00",K2765,VLOOKUP(H2765,district_latlong_lookup!$A$1:$F$439,5,FALSE)),0)</f>
        <v>0</v>
      </c>
      <c r="J2765">
        <f>IF(B2765=2012,IF(D2765="00",L2765,VLOOKUP(H2765,district_latlong_lookup!$A$1:$F$439,6,FALSE)),0)</f>
        <v>0</v>
      </c>
      <c r="K2765">
        <f>VLOOKUP(E2765&amp;"*",state_latlong_lookup!$A$1:$D$56,3,FALSE)</f>
        <v>37.768000000000001</v>
      </c>
      <c r="L2765">
        <f>VLOOKUP(E2765&amp;"*",state_latlong_lookup!$A$1:$D$56,4,FALSE)</f>
        <v>-78.205699999999993</v>
      </c>
      <c r="M2765">
        <v>100</v>
      </c>
      <c r="N2765" t="str">
        <f t="shared" si="86"/>
        <v>Democrat</v>
      </c>
      <c r="O2765" t="s">
        <v>149</v>
      </c>
      <c r="P2765">
        <v>-0.46200000000000002</v>
      </c>
      <c r="Q2765">
        <v>556000</v>
      </c>
      <c r="R2765" t="s">
        <v>1312</v>
      </c>
    </row>
    <row r="2766" spans="1:18">
      <c r="A2766">
        <v>106</v>
      </c>
      <c r="B2766">
        <f>VLOOKUP(A2766,year_congress_lookup!$A$1:$B$10,2)</f>
        <v>2000</v>
      </c>
      <c r="C2766">
        <v>15060</v>
      </c>
      <c r="D2766" s="1" t="s">
        <v>1790</v>
      </c>
      <c r="E2766" t="s">
        <v>16</v>
      </c>
      <c r="F2766" t="str">
        <f>VLOOKUP(E2766&amp;"*",state_latlong_lookup!$A$1:$D$56,2,FALSE)</f>
        <v>VA</v>
      </c>
      <c r="G2766" t="str">
        <f>VLOOKUP(E2766&amp;"*",state_latlong_lookup!$A$1:$D$56,1,FALSE)</f>
        <v>VIRGINIA</v>
      </c>
      <c r="H2766" t="str">
        <f t="shared" si="87"/>
        <v>106_VA_04</v>
      </c>
      <c r="I2766">
        <f>IF(B2766=2012,IF(D2766="00",K2766,VLOOKUP(H2766,district_latlong_lookup!$A$1:$F$439,5,FALSE)),0)</f>
        <v>0</v>
      </c>
      <c r="J2766">
        <f>IF(B2766=2012,IF(D2766="00",L2766,VLOOKUP(H2766,district_latlong_lookup!$A$1:$F$439,6,FALSE)),0)</f>
        <v>0</v>
      </c>
      <c r="K2766">
        <f>VLOOKUP(E2766&amp;"*",state_latlong_lookup!$A$1:$D$56,3,FALSE)</f>
        <v>37.768000000000001</v>
      </c>
      <c r="L2766">
        <f>VLOOKUP(E2766&amp;"*",state_latlong_lookup!$A$1:$D$56,4,FALSE)</f>
        <v>-78.205699999999993</v>
      </c>
      <c r="M2766">
        <v>100</v>
      </c>
      <c r="N2766" t="str">
        <f t="shared" si="86"/>
        <v>Democrat</v>
      </c>
      <c r="O2766" t="s">
        <v>740</v>
      </c>
      <c r="P2766">
        <v>-0.112</v>
      </c>
      <c r="Q2766">
        <v>915500</v>
      </c>
      <c r="R2766" t="s">
        <v>1313</v>
      </c>
    </row>
    <row r="2767" spans="1:18">
      <c r="A2767">
        <v>106</v>
      </c>
      <c r="B2767">
        <f>VLOOKUP(A2767,year_congress_lookup!$A$1:$B$10,2)</f>
        <v>2000</v>
      </c>
      <c r="C2767">
        <v>29767</v>
      </c>
      <c r="D2767" s="1" t="s">
        <v>1791</v>
      </c>
      <c r="E2767" t="s">
        <v>16</v>
      </c>
      <c r="F2767" t="str">
        <f>VLOOKUP(E2767&amp;"*",state_latlong_lookup!$A$1:$D$56,2,FALSE)</f>
        <v>VA</v>
      </c>
      <c r="G2767" t="str">
        <f>VLOOKUP(E2767&amp;"*",state_latlong_lookup!$A$1:$D$56,1,FALSE)</f>
        <v>VIRGINIA</v>
      </c>
      <c r="H2767" t="str">
        <f t="shared" si="87"/>
        <v>106_VA_05</v>
      </c>
      <c r="I2767">
        <f>IF(B2767=2012,IF(D2767="00",K2767,VLOOKUP(H2767,district_latlong_lookup!$A$1:$F$439,5,FALSE)),0)</f>
        <v>0</v>
      </c>
      <c r="J2767">
        <f>IF(B2767=2012,IF(D2767="00",L2767,VLOOKUP(H2767,district_latlong_lookup!$A$1:$F$439,6,FALSE)),0)</f>
        <v>0</v>
      </c>
      <c r="K2767">
        <f>VLOOKUP(E2767&amp;"*",state_latlong_lookup!$A$1:$D$56,3,FALSE)</f>
        <v>37.768000000000001</v>
      </c>
      <c r="L2767">
        <f>VLOOKUP(E2767&amp;"*",state_latlong_lookup!$A$1:$D$56,4,FALSE)</f>
        <v>-78.205699999999993</v>
      </c>
      <c r="M2767">
        <v>100</v>
      </c>
      <c r="N2767" t="str">
        <f t="shared" si="86"/>
        <v>Democrat</v>
      </c>
      <c r="O2767" t="s">
        <v>877</v>
      </c>
      <c r="P2767">
        <v>0.127</v>
      </c>
      <c r="Q2767">
        <v>614000</v>
      </c>
      <c r="R2767" t="s">
        <v>1314</v>
      </c>
    </row>
    <row r="2768" spans="1:18">
      <c r="A2768">
        <v>106</v>
      </c>
      <c r="B2768">
        <f>VLOOKUP(A2768,year_congress_lookup!$A$1:$B$10,2)</f>
        <v>2000</v>
      </c>
      <c r="C2768">
        <v>99767</v>
      </c>
      <c r="D2768" s="1" t="s">
        <v>1791</v>
      </c>
      <c r="E2768" t="s">
        <v>16</v>
      </c>
      <c r="F2768" t="str">
        <f>VLOOKUP(E2768&amp;"*",state_latlong_lookup!$A$1:$D$56,2,FALSE)</f>
        <v>VA</v>
      </c>
      <c r="G2768" t="str">
        <f>VLOOKUP(E2768&amp;"*",state_latlong_lookup!$A$1:$D$56,1,FALSE)</f>
        <v>VIRGINIA</v>
      </c>
      <c r="H2768" t="str">
        <f t="shared" si="87"/>
        <v>106_VA_05</v>
      </c>
      <c r="I2768">
        <f>IF(B2768=2012,IF(D2768="00",K2768,VLOOKUP(H2768,district_latlong_lookup!$A$1:$F$439,5,FALSE)),0)</f>
        <v>0</v>
      </c>
      <c r="J2768">
        <f>IF(B2768=2012,IF(D2768="00",L2768,VLOOKUP(H2768,district_latlong_lookup!$A$1:$F$439,6,FALSE)),0)</f>
        <v>0</v>
      </c>
      <c r="K2768">
        <f>VLOOKUP(E2768&amp;"*",state_latlong_lookup!$A$1:$D$56,3,FALSE)</f>
        <v>37.768000000000001</v>
      </c>
      <c r="L2768">
        <f>VLOOKUP(E2768&amp;"*",state_latlong_lookup!$A$1:$D$56,4,FALSE)</f>
        <v>-78.205699999999993</v>
      </c>
      <c r="M2768">
        <v>328</v>
      </c>
      <c r="N2768" t="str">
        <f t="shared" si="86"/>
        <v>Independent</v>
      </c>
      <c r="O2768" t="s">
        <v>877</v>
      </c>
      <c r="P2768">
        <v>0.62</v>
      </c>
      <c r="Q2768">
        <v>642000</v>
      </c>
      <c r="R2768" t="s">
        <v>1315</v>
      </c>
    </row>
    <row r="2769" spans="1:18">
      <c r="A2769">
        <v>106</v>
      </c>
      <c r="B2769">
        <f>VLOOKUP(A2769,year_congress_lookup!$A$1:$B$10,2)</f>
        <v>2000</v>
      </c>
      <c r="C2769">
        <v>39308</v>
      </c>
      <c r="D2769" s="1" t="s">
        <v>1792</v>
      </c>
      <c r="E2769" t="s">
        <v>16</v>
      </c>
      <c r="F2769" t="str">
        <f>VLOOKUP(E2769&amp;"*",state_latlong_lookup!$A$1:$D$56,2,FALSE)</f>
        <v>VA</v>
      </c>
      <c r="G2769" t="str">
        <f>VLOOKUP(E2769&amp;"*",state_latlong_lookup!$A$1:$D$56,1,FALSE)</f>
        <v>VIRGINIA</v>
      </c>
      <c r="H2769" t="str">
        <f t="shared" si="87"/>
        <v>106_VA_06</v>
      </c>
      <c r="I2769">
        <f>IF(B2769=2012,IF(D2769="00",K2769,VLOOKUP(H2769,district_latlong_lookup!$A$1:$F$439,5,FALSE)),0)</f>
        <v>0</v>
      </c>
      <c r="J2769">
        <f>IF(B2769=2012,IF(D2769="00",L2769,VLOOKUP(H2769,district_latlong_lookup!$A$1:$F$439,6,FALSE)),0)</f>
        <v>0</v>
      </c>
      <c r="K2769">
        <f>VLOOKUP(E2769&amp;"*",state_latlong_lookup!$A$1:$D$56,3,FALSE)</f>
        <v>37.768000000000001</v>
      </c>
      <c r="L2769">
        <f>VLOOKUP(E2769&amp;"*",state_latlong_lookup!$A$1:$D$56,4,FALSE)</f>
        <v>-78.205699999999993</v>
      </c>
      <c r="M2769">
        <v>200</v>
      </c>
      <c r="N2769" t="str">
        <f t="shared" si="86"/>
        <v>Republican</v>
      </c>
      <c r="O2769" t="s">
        <v>742</v>
      </c>
      <c r="P2769">
        <v>0.58299999999999996</v>
      </c>
      <c r="Q2769">
        <v>5966500</v>
      </c>
      <c r="R2769" t="s">
        <v>1316</v>
      </c>
    </row>
    <row r="2770" spans="1:18">
      <c r="A2770">
        <v>106</v>
      </c>
      <c r="B2770">
        <f>VLOOKUP(A2770,year_congress_lookup!$A$1:$B$10,2)</f>
        <v>2000</v>
      </c>
      <c r="C2770">
        <v>14802</v>
      </c>
      <c r="D2770" s="1" t="s">
        <v>1793</v>
      </c>
      <c r="E2770" t="s">
        <v>16</v>
      </c>
      <c r="F2770" t="str">
        <f>VLOOKUP(E2770&amp;"*",state_latlong_lookup!$A$1:$D$56,2,FALSE)</f>
        <v>VA</v>
      </c>
      <c r="G2770" t="str">
        <f>VLOOKUP(E2770&amp;"*",state_latlong_lookup!$A$1:$D$56,1,FALSE)</f>
        <v>VIRGINIA</v>
      </c>
      <c r="H2770" t="str">
        <f t="shared" si="87"/>
        <v>106_VA_07</v>
      </c>
      <c r="I2770">
        <f>IF(B2770=2012,IF(D2770="00",K2770,VLOOKUP(H2770,district_latlong_lookup!$A$1:$F$439,5,FALSE)),0)</f>
        <v>0</v>
      </c>
      <c r="J2770">
        <f>IF(B2770=2012,IF(D2770="00",L2770,VLOOKUP(H2770,district_latlong_lookup!$A$1:$F$439,6,FALSE)),0)</f>
        <v>0</v>
      </c>
      <c r="K2770">
        <f>VLOOKUP(E2770&amp;"*",state_latlong_lookup!$A$1:$D$56,3,FALSE)</f>
        <v>37.768000000000001</v>
      </c>
      <c r="L2770">
        <f>VLOOKUP(E2770&amp;"*",state_latlong_lookup!$A$1:$D$56,4,FALSE)</f>
        <v>-78.205699999999993</v>
      </c>
      <c r="M2770">
        <v>200</v>
      </c>
      <c r="N2770" t="str">
        <f t="shared" si="86"/>
        <v>Republican</v>
      </c>
      <c r="O2770" t="s">
        <v>743</v>
      </c>
      <c r="P2770">
        <v>0.46700000000000003</v>
      </c>
      <c r="Q2770">
        <v>1028000</v>
      </c>
      <c r="R2770" t="s">
        <v>1317</v>
      </c>
    </row>
    <row r="2771" spans="1:18">
      <c r="A2771">
        <v>106</v>
      </c>
      <c r="B2771">
        <f>VLOOKUP(A2771,year_congress_lookup!$A$1:$B$10,2)</f>
        <v>2000</v>
      </c>
      <c r="C2771">
        <v>29149</v>
      </c>
      <c r="D2771" s="1" t="s">
        <v>1795</v>
      </c>
      <c r="E2771" t="s">
        <v>16</v>
      </c>
      <c r="F2771" t="str">
        <f>VLOOKUP(E2771&amp;"*",state_latlong_lookup!$A$1:$D$56,2,FALSE)</f>
        <v>VA</v>
      </c>
      <c r="G2771" t="str">
        <f>VLOOKUP(E2771&amp;"*",state_latlong_lookup!$A$1:$D$56,1,FALSE)</f>
        <v>VIRGINIA</v>
      </c>
      <c r="H2771" t="str">
        <f t="shared" si="87"/>
        <v>106_VA_08</v>
      </c>
      <c r="I2771">
        <f>IF(B2771=2012,IF(D2771="00",K2771,VLOOKUP(H2771,district_latlong_lookup!$A$1:$F$439,5,FALSE)),0)</f>
        <v>0</v>
      </c>
      <c r="J2771">
        <f>IF(B2771=2012,IF(D2771="00",L2771,VLOOKUP(H2771,district_latlong_lookup!$A$1:$F$439,6,FALSE)),0)</f>
        <v>0</v>
      </c>
      <c r="K2771">
        <f>VLOOKUP(E2771&amp;"*",state_latlong_lookup!$A$1:$D$56,3,FALSE)</f>
        <v>37.768000000000001</v>
      </c>
      <c r="L2771">
        <f>VLOOKUP(E2771&amp;"*",state_latlong_lookup!$A$1:$D$56,4,FALSE)</f>
        <v>-78.205699999999993</v>
      </c>
      <c r="M2771">
        <v>100</v>
      </c>
      <c r="N2771" t="str">
        <f t="shared" si="86"/>
        <v>Democrat</v>
      </c>
      <c r="O2771" t="s">
        <v>395</v>
      </c>
      <c r="P2771">
        <v>-0.27100000000000002</v>
      </c>
      <c r="Q2771">
        <v>1272000</v>
      </c>
      <c r="R2771" t="s">
        <v>1318</v>
      </c>
    </row>
    <row r="2772" spans="1:18">
      <c r="A2772">
        <v>106</v>
      </c>
      <c r="B2772">
        <f>VLOOKUP(A2772,year_congress_lookup!$A$1:$B$10,2)</f>
        <v>2000</v>
      </c>
      <c r="C2772">
        <v>15010</v>
      </c>
      <c r="D2772" s="1" t="s">
        <v>1796</v>
      </c>
      <c r="E2772" t="s">
        <v>16</v>
      </c>
      <c r="F2772" t="str">
        <f>VLOOKUP(E2772&amp;"*",state_latlong_lookup!$A$1:$D$56,2,FALSE)</f>
        <v>VA</v>
      </c>
      <c r="G2772" t="str">
        <f>VLOOKUP(E2772&amp;"*",state_latlong_lookup!$A$1:$D$56,1,FALSE)</f>
        <v>VIRGINIA</v>
      </c>
      <c r="H2772" t="str">
        <f t="shared" si="87"/>
        <v>106_VA_09</v>
      </c>
      <c r="I2772">
        <f>IF(B2772=2012,IF(D2772="00",K2772,VLOOKUP(H2772,district_latlong_lookup!$A$1:$F$439,5,FALSE)),0)</f>
        <v>0</v>
      </c>
      <c r="J2772">
        <f>IF(B2772=2012,IF(D2772="00",L2772,VLOOKUP(H2772,district_latlong_lookup!$A$1:$F$439,6,FALSE)),0)</f>
        <v>0</v>
      </c>
      <c r="K2772">
        <f>VLOOKUP(E2772&amp;"*",state_latlong_lookup!$A$1:$D$56,3,FALSE)</f>
        <v>37.768000000000001</v>
      </c>
      <c r="L2772">
        <f>VLOOKUP(E2772&amp;"*",state_latlong_lookup!$A$1:$D$56,4,FALSE)</f>
        <v>-78.205699999999993</v>
      </c>
      <c r="M2772">
        <v>100</v>
      </c>
      <c r="N2772" t="str">
        <f t="shared" si="86"/>
        <v>Democrat</v>
      </c>
      <c r="O2772" t="s">
        <v>744</v>
      </c>
      <c r="P2772">
        <v>-0.24099999999999999</v>
      </c>
      <c r="Q2772">
        <v>601000</v>
      </c>
      <c r="R2772" t="s">
        <v>1319</v>
      </c>
    </row>
    <row r="2773" spans="1:18">
      <c r="A2773">
        <v>106</v>
      </c>
      <c r="B2773">
        <f>VLOOKUP(A2773,year_congress_lookup!$A$1:$B$10,2)</f>
        <v>2000</v>
      </c>
      <c r="C2773">
        <v>14869</v>
      </c>
      <c r="D2773" s="1" t="s">
        <v>1797</v>
      </c>
      <c r="E2773" t="s">
        <v>16</v>
      </c>
      <c r="F2773" t="str">
        <f>VLOOKUP(E2773&amp;"*",state_latlong_lookup!$A$1:$D$56,2,FALSE)</f>
        <v>VA</v>
      </c>
      <c r="G2773" t="str">
        <f>VLOOKUP(E2773&amp;"*",state_latlong_lookup!$A$1:$D$56,1,FALSE)</f>
        <v>VIRGINIA</v>
      </c>
      <c r="H2773" t="str">
        <f t="shared" si="87"/>
        <v>106_VA_10</v>
      </c>
      <c r="I2773">
        <f>IF(B2773=2012,IF(D2773="00",K2773,VLOOKUP(H2773,district_latlong_lookup!$A$1:$F$439,5,FALSE)),0)</f>
        <v>0</v>
      </c>
      <c r="J2773">
        <f>IF(B2773=2012,IF(D2773="00",L2773,VLOOKUP(H2773,district_latlong_lookup!$A$1:$F$439,6,FALSE)),0)</f>
        <v>0</v>
      </c>
      <c r="K2773">
        <f>VLOOKUP(E2773&amp;"*",state_latlong_lookup!$A$1:$D$56,3,FALSE)</f>
        <v>37.768000000000001</v>
      </c>
      <c r="L2773">
        <f>VLOOKUP(E2773&amp;"*",state_latlong_lookup!$A$1:$D$56,4,FALSE)</f>
        <v>-78.205699999999993</v>
      </c>
      <c r="M2773">
        <v>200</v>
      </c>
      <c r="N2773" t="str">
        <f t="shared" si="86"/>
        <v>Republican</v>
      </c>
      <c r="O2773" t="s">
        <v>745</v>
      </c>
      <c r="P2773">
        <v>0.38900000000000001</v>
      </c>
      <c r="Q2773">
        <v>490000</v>
      </c>
      <c r="R2773" t="s">
        <v>1320</v>
      </c>
    </row>
    <row r="2774" spans="1:18">
      <c r="A2774">
        <v>106</v>
      </c>
      <c r="B2774">
        <f>VLOOKUP(A2774,year_congress_lookup!$A$1:$B$10,2)</f>
        <v>2000</v>
      </c>
      <c r="C2774">
        <v>29576</v>
      </c>
      <c r="D2774" s="1" t="s">
        <v>1798</v>
      </c>
      <c r="E2774" t="s">
        <v>16</v>
      </c>
      <c r="F2774" t="str">
        <f>VLOOKUP(E2774&amp;"*",state_latlong_lookup!$A$1:$D$56,2,FALSE)</f>
        <v>VA</v>
      </c>
      <c r="G2774" t="str">
        <f>VLOOKUP(E2774&amp;"*",state_latlong_lookup!$A$1:$D$56,1,FALSE)</f>
        <v>VIRGINIA</v>
      </c>
      <c r="H2774" t="str">
        <f t="shared" si="87"/>
        <v>106_VA_11</v>
      </c>
      <c r="I2774">
        <f>IF(B2774=2012,IF(D2774="00",K2774,VLOOKUP(H2774,district_latlong_lookup!$A$1:$F$439,5,FALSE)),0)</f>
        <v>0</v>
      </c>
      <c r="J2774">
        <f>IF(B2774=2012,IF(D2774="00",L2774,VLOOKUP(H2774,district_latlong_lookup!$A$1:$F$439,6,FALSE)),0)</f>
        <v>0</v>
      </c>
      <c r="K2774">
        <f>VLOOKUP(E2774&amp;"*",state_latlong_lookup!$A$1:$D$56,3,FALSE)</f>
        <v>37.768000000000001</v>
      </c>
      <c r="L2774">
        <f>VLOOKUP(E2774&amp;"*",state_latlong_lookup!$A$1:$D$56,4,FALSE)</f>
        <v>-78.205699999999993</v>
      </c>
      <c r="M2774">
        <v>200</v>
      </c>
      <c r="N2774" t="str">
        <f t="shared" si="86"/>
        <v>Republican</v>
      </c>
      <c r="O2774" t="s">
        <v>923</v>
      </c>
      <c r="P2774">
        <v>0.43099999999999999</v>
      </c>
      <c r="Q2774">
        <v>1384000</v>
      </c>
    </row>
    <row r="2775" spans="1:18">
      <c r="A2775">
        <v>106</v>
      </c>
      <c r="B2775">
        <f>VLOOKUP(A2775,year_congress_lookup!$A$1:$B$10,2)</f>
        <v>2000</v>
      </c>
      <c r="C2775">
        <v>29937</v>
      </c>
      <c r="D2775" s="1" t="s">
        <v>1787</v>
      </c>
      <c r="E2775" t="s">
        <v>130</v>
      </c>
      <c r="F2775" t="str">
        <f>VLOOKUP(E2775&amp;"*",state_latlong_lookup!$A$1:$D$56,2,FALSE)</f>
        <v>WA</v>
      </c>
      <c r="G2775" t="str">
        <f>VLOOKUP(E2775&amp;"*",state_latlong_lookup!$A$1:$D$56,1,FALSE)</f>
        <v>WASHINGTON</v>
      </c>
      <c r="H2775" t="str">
        <f t="shared" si="87"/>
        <v>106_WA_01</v>
      </c>
      <c r="I2775">
        <f>IF(B2775=2012,IF(D2775="00",K2775,VLOOKUP(H2775,district_latlong_lookup!$A$1:$F$439,5,FALSE)),0)</f>
        <v>0</v>
      </c>
      <c r="J2775">
        <f>IF(B2775=2012,IF(D2775="00",L2775,VLOOKUP(H2775,district_latlong_lookup!$A$1:$F$439,6,FALSE)),0)</f>
        <v>0</v>
      </c>
      <c r="K2775">
        <f>VLOOKUP(E2775&amp;"*",state_latlong_lookup!$A$1:$D$56,3,FALSE)</f>
        <v>47.3917</v>
      </c>
      <c r="L2775">
        <f>VLOOKUP(E2775&amp;"*",state_latlong_lookup!$A$1:$D$56,4,FALSE)</f>
        <v>-121.57080000000001</v>
      </c>
      <c r="M2775">
        <v>100</v>
      </c>
      <c r="N2775" t="str">
        <f t="shared" si="86"/>
        <v>Democrat</v>
      </c>
      <c r="O2775" t="s">
        <v>924</v>
      </c>
      <c r="P2775">
        <v>-0.27800000000000002</v>
      </c>
      <c r="Q2775">
        <v>366500</v>
      </c>
      <c r="R2775" t="s">
        <v>1321</v>
      </c>
    </row>
    <row r="2776" spans="1:18">
      <c r="A2776">
        <v>106</v>
      </c>
      <c r="B2776">
        <f>VLOOKUP(A2776,year_congress_lookup!$A$1:$B$10,2)</f>
        <v>2000</v>
      </c>
      <c r="C2776">
        <v>29578</v>
      </c>
      <c r="D2776" s="1" t="s">
        <v>1788</v>
      </c>
      <c r="E2776" t="s">
        <v>130</v>
      </c>
      <c r="F2776" t="str">
        <f>VLOOKUP(E2776&amp;"*",state_latlong_lookup!$A$1:$D$56,2,FALSE)</f>
        <v>WA</v>
      </c>
      <c r="G2776" t="str">
        <f>VLOOKUP(E2776&amp;"*",state_latlong_lookup!$A$1:$D$56,1,FALSE)</f>
        <v>WASHINGTON</v>
      </c>
      <c r="H2776" t="str">
        <f t="shared" si="87"/>
        <v>106_WA_02</v>
      </c>
      <c r="I2776">
        <f>IF(B2776=2012,IF(D2776="00",K2776,VLOOKUP(H2776,district_latlong_lookup!$A$1:$F$439,5,FALSE)),0)</f>
        <v>0</v>
      </c>
      <c r="J2776">
        <f>IF(B2776=2012,IF(D2776="00",L2776,VLOOKUP(H2776,district_latlong_lookup!$A$1:$F$439,6,FALSE)),0)</f>
        <v>0</v>
      </c>
      <c r="K2776">
        <f>VLOOKUP(E2776&amp;"*",state_latlong_lookup!$A$1:$D$56,3,FALSE)</f>
        <v>47.3917</v>
      </c>
      <c r="L2776">
        <f>VLOOKUP(E2776&amp;"*",state_latlong_lookup!$A$1:$D$56,4,FALSE)</f>
        <v>-121.57080000000001</v>
      </c>
      <c r="M2776">
        <v>200</v>
      </c>
      <c r="N2776" t="str">
        <f t="shared" si="86"/>
        <v>Republican</v>
      </c>
      <c r="O2776" t="s">
        <v>169</v>
      </c>
      <c r="P2776">
        <v>0.51700000000000002</v>
      </c>
      <c r="Q2776">
        <v>480000</v>
      </c>
      <c r="R2776" t="s">
        <v>1322</v>
      </c>
    </row>
    <row r="2777" spans="1:18">
      <c r="A2777">
        <v>106</v>
      </c>
      <c r="B2777">
        <f>VLOOKUP(A2777,year_congress_lookup!$A$1:$B$10,2)</f>
        <v>2000</v>
      </c>
      <c r="C2777">
        <v>29938</v>
      </c>
      <c r="D2777" s="1" t="s">
        <v>1789</v>
      </c>
      <c r="E2777" t="s">
        <v>130</v>
      </c>
      <c r="F2777" t="str">
        <f>VLOOKUP(E2777&amp;"*",state_latlong_lookup!$A$1:$D$56,2,FALSE)</f>
        <v>WA</v>
      </c>
      <c r="G2777" t="str">
        <f>VLOOKUP(E2777&amp;"*",state_latlong_lookup!$A$1:$D$56,1,FALSE)</f>
        <v>WASHINGTON</v>
      </c>
      <c r="H2777" t="str">
        <f t="shared" si="87"/>
        <v>106_WA_03</v>
      </c>
      <c r="I2777">
        <f>IF(B2777=2012,IF(D2777="00",K2777,VLOOKUP(H2777,district_latlong_lookup!$A$1:$F$439,5,FALSE)),0)</f>
        <v>0</v>
      </c>
      <c r="J2777">
        <f>IF(B2777=2012,IF(D2777="00",L2777,VLOOKUP(H2777,district_latlong_lookup!$A$1:$F$439,6,FALSE)),0)</f>
        <v>0</v>
      </c>
      <c r="K2777">
        <f>VLOOKUP(E2777&amp;"*",state_latlong_lookup!$A$1:$D$56,3,FALSE)</f>
        <v>47.3917</v>
      </c>
      <c r="L2777">
        <f>VLOOKUP(E2777&amp;"*",state_latlong_lookup!$A$1:$D$56,4,FALSE)</f>
        <v>-121.57080000000001</v>
      </c>
      <c r="M2777">
        <v>100</v>
      </c>
      <c r="N2777" t="str">
        <f t="shared" si="86"/>
        <v>Democrat</v>
      </c>
      <c r="O2777" t="s">
        <v>925</v>
      </c>
      <c r="P2777">
        <v>-0.46800000000000003</v>
      </c>
      <c r="Q2777">
        <v>5330500</v>
      </c>
      <c r="R2777" t="s">
        <v>1323</v>
      </c>
    </row>
    <row r="2778" spans="1:18">
      <c r="A2778">
        <v>106</v>
      </c>
      <c r="B2778">
        <f>VLOOKUP(A2778,year_congress_lookup!$A$1:$B$10,2)</f>
        <v>2000</v>
      </c>
      <c r="C2778">
        <v>29580</v>
      </c>
      <c r="D2778" s="1" t="s">
        <v>1790</v>
      </c>
      <c r="E2778" t="s">
        <v>130</v>
      </c>
      <c r="F2778" t="str">
        <f>VLOOKUP(E2778&amp;"*",state_latlong_lookup!$A$1:$D$56,2,FALSE)</f>
        <v>WA</v>
      </c>
      <c r="G2778" t="str">
        <f>VLOOKUP(E2778&amp;"*",state_latlong_lookup!$A$1:$D$56,1,FALSE)</f>
        <v>WASHINGTON</v>
      </c>
      <c r="H2778" t="str">
        <f t="shared" si="87"/>
        <v>106_WA_04</v>
      </c>
      <c r="I2778">
        <f>IF(B2778=2012,IF(D2778="00",K2778,VLOOKUP(H2778,district_latlong_lookup!$A$1:$F$439,5,FALSE)),0)</f>
        <v>0</v>
      </c>
      <c r="J2778">
        <f>IF(B2778=2012,IF(D2778="00",L2778,VLOOKUP(H2778,district_latlong_lookup!$A$1:$F$439,6,FALSE)),0)</f>
        <v>0</v>
      </c>
      <c r="K2778">
        <f>VLOOKUP(E2778&amp;"*",state_latlong_lookup!$A$1:$D$56,3,FALSE)</f>
        <v>47.3917</v>
      </c>
      <c r="L2778">
        <f>VLOOKUP(E2778&amp;"*",state_latlong_lookup!$A$1:$D$56,4,FALSE)</f>
        <v>-121.57080000000001</v>
      </c>
      <c r="M2778">
        <v>200</v>
      </c>
      <c r="N2778" t="str">
        <f t="shared" si="86"/>
        <v>Republican</v>
      </c>
      <c r="O2778" t="s">
        <v>163</v>
      </c>
      <c r="P2778">
        <v>0.55700000000000005</v>
      </c>
      <c r="Q2778">
        <v>494500</v>
      </c>
      <c r="R2778" t="s">
        <v>1324</v>
      </c>
    </row>
    <row r="2779" spans="1:18">
      <c r="A2779">
        <v>106</v>
      </c>
      <c r="B2779">
        <f>VLOOKUP(A2779,year_congress_lookup!$A$1:$B$10,2)</f>
        <v>2000</v>
      </c>
      <c r="C2779">
        <v>29581</v>
      </c>
      <c r="D2779" s="1" t="s">
        <v>1791</v>
      </c>
      <c r="E2779" t="s">
        <v>130</v>
      </c>
      <c r="F2779" t="str">
        <f>VLOOKUP(E2779&amp;"*",state_latlong_lookup!$A$1:$D$56,2,FALSE)</f>
        <v>WA</v>
      </c>
      <c r="G2779" t="str">
        <f>VLOOKUP(E2779&amp;"*",state_latlong_lookup!$A$1:$D$56,1,FALSE)</f>
        <v>WASHINGTON</v>
      </c>
      <c r="H2779" t="str">
        <f t="shared" si="87"/>
        <v>106_WA_05</v>
      </c>
      <c r="I2779">
        <f>IF(B2779=2012,IF(D2779="00",K2779,VLOOKUP(H2779,district_latlong_lookup!$A$1:$F$439,5,FALSE)),0)</f>
        <v>0</v>
      </c>
      <c r="J2779">
        <f>IF(B2779=2012,IF(D2779="00",L2779,VLOOKUP(H2779,district_latlong_lookup!$A$1:$F$439,6,FALSE)),0)</f>
        <v>0</v>
      </c>
      <c r="K2779">
        <f>VLOOKUP(E2779&amp;"*",state_latlong_lookup!$A$1:$D$56,3,FALSE)</f>
        <v>47.3917</v>
      </c>
      <c r="L2779">
        <f>VLOOKUP(E2779&amp;"*",state_latlong_lookup!$A$1:$D$56,4,FALSE)</f>
        <v>-121.57080000000001</v>
      </c>
      <c r="M2779">
        <v>200</v>
      </c>
      <c r="N2779" t="str">
        <f t="shared" si="86"/>
        <v>Republican</v>
      </c>
      <c r="O2779" t="s">
        <v>825</v>
      </c>
      <c r="P2779">
        <v>0.46300000000000002</v>
      </c>
      <c r="Q2779">
        <v>922000</v>
      </c>
      <c r="R2779" t="s">
        <v>1325</v>
      </c>
    </row>
    <row r="2780" spans="1:18">
      <c r="A2780">
        <v>106</v>
      </c>
      <c r="B2780">
        <f>VLOOKUP(A2780,year_congress_lookup!$A$1:$B$10,2)</f>
        <v>2000</v>
      </c>
      <c r="C2780">
        <v>14413</v>
      </c>
      <c r="D2780" s="1" t="s">
        <v>1792</v>
      </c>
      <c r="E2780" t="s">
        <v>130</v>
      </c>
      <c r="F2780" t="str">
        <f>VLOOKUP(E2780&amp;"*",state_latlong_lookup!$A$1:$D$56,2,FALSE)</f>
        <v>WA</v>
      </c>
      <c r="G2780" t="str">
        <f>VLOOKUP(E2780&amp;"*",state_latlong_lookup!$A$1:$D$56,1,FALSE)</f>
        <v>WASHINGTON</v>
      </c>
      <c r="H2780" t="str">
        <f t="shared" si="87"/>
        <v>106_WA_06</v>
      </c>
      <c r="I2780">
        <f>IF(B2780=2012,IF(D2780="00",K2780,VLOOKUP(H2780,district_latlong_lookup!$A$1:$F$439,5,FALSE)),0)</f>
        <v>0</v>
      </c>
      <c r="J2780">
        <f>IF(B2780=2012,IF(D2780="00",L2780,VLOOKUP(H2780,district_latlong_lookup!$A$1:$F$439,6,FALSE)),0)</f>
        <v>0</v>
      </c>
      <c r="K2780">
        <f>VLOOKUP(E2780&amp;"*",state_latlong_lookup!$A$1:$D$56,3,FALSE)</f>
        <v>47.3917</v>
      </c>
      <c r="L2780">
        <f>VLOOKUP(E2780&amp;"*",state_latlong_lookup!$A$1:$D$56,4,FALSE)</f>
        <v>-121.57080000000001</v>
      </c>
      <c r="M2780">
        <v>100</v>
      </c>
      <c r="N2780" t="str">
        <f t="shared" si="86"/>
        <v>Democrat</v>
      </c>
      <c r="O2780" t="s">
        <v>750</v>
      </c>
      <c r="P2780">
        <v>-0.29499999999999998</v>
      </c>
      <c r="Q2780">
        <v>10000</v>
      </c>
      <c r="R2780" t="s">
        <v>1326</v>
      </c>
    </row>
    <row r="2781" spans="1:18">
      <c r="A2781">
        <v>106</v>
      </c>
      <c r="B2781">
        <f>VLOOKUP(A2781,year_congress_lookup!$A$1:$B$10,2)</f>
        <v>2000</v>
      </c>
      <c r="C2781">
        <v>15613</v>
      </c>
      <c r="D2781" s="1" t="s">
        <v>1793</v>
      </c>
      <c r="E2781" t="s">
        <v>130</v>
      </c>
      <c r="F2781" t="str">
        <f>VLOOKUP(E2781&amp;"*",state_latlong_lookup!$A$1:$D$56,2,FALSE)</f>
        <v>WA</v>
      </c>
      <c r="G2781" t="str">
        <f>VLOOKUP(E2781&amp;"*",state_latlong_lookup!$A$1:$D$56,1,FALSE)</f>
        <v>WASHINGTON</v>
      </c>
      <c r="H2781" t="str">
        <f t="shared" si="87"/>
        <v>106_WA_07</v>
      </c>
      <c r="I2781">
        <f>IF(B2781=2012,IF(D2781="00",K2781,VLOOKUP(H2781,district_latlong_lookup!$A$1:$F$439,5,FALSE)),0)</f>
        <v>0</v>
      </c>
      <c r="J2781">
        <f>IF(B2781=2012,IF(D2781="00",L2781,VLOOKUP(H2781,district_latlong_lookup!$A$1:$F$439,6,FALSE)),0)</f>
        <v>0</v>
      </c>
      <c r="K2781">
        <f>VLOOKUP(E2781&amp;"*",state_latlong_lookup!$A$1:$D$56,3,FALSE)</f>
        <v>47.3917</v>
      </c>
      <c r="L2781">
        <f>VLOOKUP(E2781&amp;"*",state_latlong_lookup!$A$1:$D$56,4,FALSE)</f>
        <v>-121.57080000000001</v>
      </c>
      <c r="M2781">
        <v>100</v>
      </c>
      <c r="N2781" t="str">
        <f t="shared" si="86"/>
        <v>Democrat</v>
      </c>
      <c r="O2781" t="s">
        <v>751</v>
      </c>
      <c r="P2781">
        <v>-0.65500000000000003</v>
      </c>
      <c r="Q2781">
        <v>591500</v>
      </c>
      <c r="R2781" t="s">
        <v>1327</v>
      </c>
    </row>
    <row r="2782" spans="1:18">
      <c r="A2782">
        <v>106</v>
      </c>
      <c r="B2782">
        <f>VLOOKUP(A2782,year_congress_lookup!$A$1:$B$10,2)</f>
        <v>2000</v>
      </c>
      <c r="C2782">
        <v>39312</v>
      </c>
      <c r="D2782" s="1" t="s">
        <v>1795</v>
      </c>
      <c r="E2782" t="s">
        <v>130</v>
      </c>
      <c r="F2782" t="str">
        <f>VLOOKUP(E2782&amp;"*",state_latlong_lookup!$A$1:$D$56,2,FALSE)</f>
        <v>WA</v>
      </c>
      <c r="G2782" t="str">
        <f>VLOOKUP(E2782&amp;"*",state_latlong_lookup!$A$1:$D$56,1,FALSE)</f>
        <v>WASHINGTON</v>
      </c>
      <c r="H2782" t="str">
        <f t="shared" si="87"/>
        <v>106_WA_08</v>
      </c>
      <c r="I2782">
        <f>IF(B2782=2012,IF(D2782="00",K2782,VLOOKUP(H2782,district_latlong_lookup!$A$1:$F$439,5,FALSE)),0)</f>
        <v>0</v>
      </c>
      <c r="J2782">
        <f>IF(B2782=2012,IF(D2782="00",L2782,VLOOKUP(H2782,district_latlong_lookup!$A$1:$F$439,6,FALSE)),0)</f>
        <v>0</v>
      </c>
      <c r="K2782">
        <f>VLOOKUP(E2782&amp;"*",state_latlong_lookup!$A$1:$D$56,3,FALSE)</f>
        <v>47.3917</v>
      </c>
      <c r="L2782">
        <f>VLOOKUP(E2782&amp;"*",state_latlong_lookup!$A$1:$D$56,4,FALSE)</f>
        <v>-121.57080000000001</v>
      </c>
      <c r="M2782">
        <v>200</v>
      </c>
      <c r="N2782" t="str">
        <f t="shared" si="86"/>
        <v>Republican</v>
      </c>
      <c r="O2782" t="s">
        <v>752</v>
      </c>
      <c r="P2782">
        <v>0.497</v>
      </c>
      <c r="Q2782">
        <v>339000</v>
      </c>
      <c r="R2782" t="s">
        <v>1328</v>
      </c>
    </row>
    <row r="2783" spans="1:18">
      <c r="A2783">
        <v>106</v>
      </c>
      <c r="B2783">
        <f>VLOOKUP(A2783,year_congress_lookup!$A$1:$B$10,2)</f>
        <v>2000</v>
      </c>
      <c r="C2783">
        <v>29768</v>
      </c>
      <c r="D2783" s="1" t="s">
        <v>1796</v>
      </c>
      <c r="E2783" t="s">
        <v>130</v>
      </c>
      <c r="F2783" t="str">
        <f>VLOOKUP(E2783&amp;"*",state_latlong_lookup!$A$1:$D$56,2,FALSE)</f>
        <v>WA</v>
      </c>
      <c r="G2783" t="str">
        <f>VLOOKUP(E2783&amp;"*",state_latlong_lookup!$A$1:$D$56,1,FALSE)</f>
        <v>WASHINGTON</v>
      </c>
      <c r="H2783" t="str">
        <f t="shared" si="87"/>
        <v>106_WA_09</v>
      </c>
      <c r="I2783">
        <f>IF(B2783=2012,IF(D2783="00",K2783,VLOOKUP(H2783,district_latlong_lookup!$A$1:$F$439,5,FALSE)),0)</f>
        <v>0</v>
      </c>
      <c r="J2783">
        <f>IF(B2783=2012,IF(D2783="00",L2783,VLOOKUP(H2783,district_latlong_lookup!$A$1:$F$439,6,FALSE)),0)</f>
        <v>0</v>
      </c>
      <c r="K2783">
        <f>VLOOKUP(E2783&amp;"*",state_latlong_lookup!$A$1:$D$56,3,FALSE)</f>
        <v>47.3917</v>
      </c>
      <c r="L2783">
        <f>VLOOKUP(E2783&amp;"*",state_latlong_lookup!$A$1:$D$56,4,FALSE)</f>
        <v>-121.57080000000001</v>
      </c>
      <c r="M2783">
        <v>100</v>
      </c>
      <c r="N2783" t="str">
        <f t="shared" si="86"/>
        <v>Democrat</v>
      </c>
      <c r="O2783" t="s">
        <v>879</v>
      </c>
      <c r="P2783">
        <v>-0.23599999999999999</v>
      </c>
      <c r="Q2783">
        <v>873500</v>
      </c>
      <c r="R2783" t="s">
        <v>1329</v>
      </c>
    </row>
    <row r="2784" spans="1:18">
      <c r="A2784">
        <v>106</v>
      </c>
      <c r="B2784">
        <f>VLOOKUP(A2784,year_congress_lookup!$A$1:$B$10,2)</f>
        <v>2000</v>
      </c>
      <c r="C2784">
        <v>15083</v>
      </c>
      <c r="D2784" s="1" t="s">
        <v>1787</v>
      </c>
      <c r="E2784" t="s">
        <v>111</v>
      </c>
      <c r="F2784" t="str">
        <f>VLOOKUP(E2784&amp;"*",state_latlong_lookup!$A$1:$D$56,2,FALSE)</f>
        <v>WV</v>
      </c>
      <c r="G2784" t="str">
        <f>VLOOKUP(E2784&amp;"*",state_latlong_lookup!$A$1:$D$56,1,FALSE)</f>
        <v>WEST VIRGINIA</v>
      </c>
      <c r="H2784" t="str">
        <f t="shared" si="87"/>
        <v>106_WV_01</v>
      </c>
      <c r="I2784">
        <f>IF(B2784=2012,IF(D2784="00",K2784,VLOOKUP(H2784,district_latlong_lookup!$A$1:$F$439,5,FALSE)),0)</f>
        <v>0</v>
      </c>
      <c r="J2784">
        <f>IF(B2784=2012,IF(D2784="00",L2784,VLOOKUP(H2784,district_latlong_lookup!$A$1:$F$439,6,FALSE)),0)</f>
        <v>0</v>
      </c>
      <c r="K2784">
        <f>VLOOKUP(E2784&amp;"*",state_latlong_lookup!$A$1:$D$56,3,FALSE)</f>
        <v>38.468000000000004</v>
      </c>
      <c r="L2784">
        <f>VLOOKUP(E2784&amp;"*",state_latlong_lookup!$A$1:$D$56,4,FALSE)</f>
        <v>-80.9696</v>
      </c>
      <c r="M2784">
        <v>100</v>
      </c>
      <c r="N2784" t="str">
        <f t="shared" si="86"/>
        <v>Democrat</v>
      </c>
      <c r="O2784" t="s">
        <v>754</v>
      </c>
      <c r="P2784">
        <v>-0.28799999999999998</v>
      </c>
      <c r="Q2784">
        <v>583000</v>
      </c>
      <c r="R2784" t="s">
        <v>1330</v>
      </c>
    </row>
    <row r="2785" spans="1:18">
      <c r="A2785">
        <v>106</v>
      </c>
      <c r="B2785">
        <f>VLOOKUP(A2785,year_congress_lookup!$A$1:$B$10,2)</f>
        <v>2000</v>
      </c>
      <c r="C2785">
        <v>15077</v>
      </c>
      <c r="D2785" s="1" t="s">
        <v>1788</v>
      </c>
      <c r="E2785" t="s">
        <v>111</v>
      </c>
      <c r="F2785" t="str">
        <f>VLOOKUP(E2785&amp;"*",state_latlong_lookup!$A$1:$D$56,2,FALSE)</f>
        <v>WV</v>
      </c>
      <c r="G2785" t="str">
        <f>VLOOKUP(E2785&amp;"*",state_latlong_lookup!$A$1:$D$56,1,FALSE)</f>
        <v>WEST VIRGINIA</v>
      </c>
      <c r="H2785" t="str">
        <f t="shared" si="87"/>
        <v>106_WV_02</v>
      </c>
      <c r="I2785">
        <f>IF(B2785=2012,IF(D2785="00",K2785,VLOOKUP(H2785,district_latlong_lookup!$A$1:$F$439,5,FALSE)),0)</f>
        <v>0</v>
      </c>
      <c r="J2785">
        <f>IF(B2785=2012,IF(D2785="00",L2785,VLOOKUP(H2785,district_latlong_lookup!$A$1:$F$439,6,FALSE)),0)</f>
        <v>0</v>
      </c>
      <c r="K2785">
        <f>VLOOKUP(E2785&amp;"*",state_latlong_lookup!$A$1:$D$56,3,FALSE)</f>
        <v>38.468000000000004</v>
      </c>
      <c r="L2785">
        <f>VLOOKUP(E2785&amp;"*",state_latlong_lookup!$A$1:$D$56,4,FALSE)</f>
        <v>-80.9696</v>
      </c>
      <c r="M2785">
        <v>100</v>
      </c>
      <c r="N2785" t="str">
        <f t="shared" si="86"/>
        <v>Democrat</v>
      </c>
      <c r="O2785" t="s">
        <v>755</v>
      </c>
      <c r="P2785">
        <v>-0.30099999999999999</v>
      </c>
      <c r="Q2785">
        <v>1149500</v>
      </c>
      <c r="R2785" t="s">
        <v>1331</v>
      </c>
    </row>
    <row r="2786" spans="1:18">
      <c r="A2786">
        <v>106</v>
      </c>
      <c r="B2786">
        <f>VLOOKUP(A2786,year_congress_lookup!$A$1:$B$10,2)</f>
        <v>2000</v>
      </c>
      <c r="C2786">
        <v>14448</v>
      </c>
      <c r="D2786" s="1" t="s">
        <v>1789</v>
      </c>
      <c r="E2786" t="s">
        <v>111</v>
      </c>
      <c r="F2786" t="str">
        <f>VLOOKUP(E2786&amp;"*",state_latlong_lookup!$A$1:$D$56,2,FALSE)</f>
        <v>WV</v>
      </c>
      <c r="G2786" t="str">
        <f>VLOOKUP(E2786&amp;"*",state_latlong_lookup!$A$1:$D$56,1,FALSE)</f>
        <v>WEST VIRGINIA</v>
      </c>
      <c r="H2786" t="str">
        <f t="shared" si="87"/>
        <v>106_WV_03</v>
      </c>
      <c r="I2786">
        <f>IF(B2786=2012,IF(D2786="00",K2786,VLOOKUP(H2786,district_latlong_lookup!$A$1:$F$439,5,FALSE)),0)</f>
        <v>0</v>
      </c>
      <c r="J2786">
        <f>IF(B2786=2012,IF(D2786="00",L2786,VLOOKUP(H2786,district_latlong_lookup!$A$1:$F$439,6,FALSE)),0)</f>
        <v>0</v>
      </c>
      <c r="K2786">
        <f>VLOOKUP(E2786&amp;"*",state_latlong_lookup!$A$1:$D$56,3,FALSE)</f>
        <v>38.468000000000004</v>
      </c>
      <c r="L2786">
        <f>VLOOKUP(E2786&amp;"*",state_latlong_lookup!$A$1:$D$56,4,FALSE)</f>
        <v>-80.9696</v>
      </c>
      <c r="M2786">
        <v>100</v>
      </c>
      <c r="N2786" t="str">
        <f t="shared" si="86"/>
        <v>Democrat</v>
      </c>
      <c r="O2786" t="s">
        <v>756</v>
      </c>
      <c r="P2786">
        <v>-0.32100000000000001</v>
      </c>
      <c r="Q2786">
        <v>342000</v>
      </c>
      <c r="R2786" t="s">
        <v>1332</v>
      </c>
    </row>
    <row r="2787" spans="1:18">
      <c r="A2787">
        <v>106</v>
      </c>
      <c r="B2787">
        <f>VLOOKUP(A2787,year_congress_lookup!$A$1:$B$10,2)</f>
        <v>2000</v>
      </c>
      <c r="C2787">
        <v>29939</v>
      </c>
      <c r="D2787" s="1" t="s">
        <v>1787</v>
      </c>
      <c r="E2787" t="s">
        <v>89</v>
      </c>
      <c r="F2787" t="str">
        <f>VLOOKUP(E2787&amp;"*",state_latlong_lookup!$A$1:$D$56,2,FALSE)</f>
        <v>WI</v>
      </c>
      <c r="G2787" t="str">
        <f>VLOOKUP(E2787&amp;"*",state_latlong_lookup!$A$1:$D$56,1,FALSE)</f>
        <v>WISCONSIN</v>
      </c>
      <c r="H2787" t="str">
        <f t="shared" si="87"/>
        <v>106_WI_01</v>
      </c>
      <c r="I2787">
        <f>IF(B2787=2012,IF(D2787="00",K2787,VLOOKUP(H2787,district_latlong_lookup!$A$1:$F$439,5,FALSE)),0)</f>
        <v>0</v>
      </c>
      <c r="J2787">
        <f>IF(B2787=2012,IF(D2787="00",L2787,VLOOKUP(H2787,district_latlong_lookup!$A$1:$F$439,6,FALSE)),0)</f>
        <v>0</v>
      </c>
      <c r="K2787">
        <f>VLOOKUP(E2787&amp;"*",state_latlong_lookup!$A$1:$D$56,3,FALSE)</f>
        <v>44.256300000000003</v>
      </c>
      <c r="L2787">
        <f>VLOOKUP(E2787&amp;"*",state_latlong_lookup!$A$1:$D$56,4,FALSE)</f>
        <v>-89.638499999999993</v>
      </c>
      <c r="M2787">
        <v>200</v>
      </c>
      <c r="N2787" t="str">
        <f t="shared" si="86"/>
        <v>Republican</v>
      </c>
      <c r="O2787" t="s">
        <v>926</v>
      </c>
      <c r="P2787">
        <v>0.70899999999999996</v>
      </c>
      <c r="Q2787">
        <v>610000</v>
      </c>
      <c r="R2787" t="s">
        <v>1333</v>
      </c>
    </row>
    <row r="2788" spans="1:18">
      <c r="A2788">
        <v>106</v>
      </c>
      <c r="B2788">
        <f>VLOOKUP(A2788,year_congress_lookup!$A$1:$B$10,2)</f>
        <v>2000</v>
      </c>
      <c r="C2788">
        <v>29940</v>
      </c>
      <c r="D2788" s="1" t="s">
        <v>1788</v>
      </c>
      <c r="E2788" t="s">
        <v>89</v>
      </c>
      <c r="F2788" t="str">
        <f>VLOOKUP(E2788&amp;"*",state_latlong_lookup!$A$1:$D$56,2,FALSE)</f>
        <v>WI</v>
      </c>
      <c r="G2788" t="str">
        <f>VLOOKUP(E2788&amp;"*",state_latlong_lookup!$A$1:$D$56,1,FALSE)</f>
        <v>WISCONSIN</v>
      </c>
      <c r="H2788" t="str">
        <f t="shared" si="87"/>
        <v>106_WI_02</v>
      </c>
      <c r="I2788">
        <f>IF(B2788=2012,IF(D2788="00",K2788,VLOOKUP(H2788,district_latlong_lookup!$A$1:$F$439,5,FALSE)),0)</f>
        <v>0</v>
      </c>
      <c r="J2788">
        <f>IF(B2788=2012,IF(D2788="00",L2788,VLOOKUP(H2788,district_latlong_lookup!$A$1:$F$439,6,FALSE)),0)</f>
        <v>0</v>
      </c>
      <c r="K2788">
        <f>VLOOKUP(E2788&amp;"*",state_latlong_lookup!$A$1:$D$56,3,FALSE)</f>
        <v>44.256300000000003</v>
      </c>
      <c r="L2788">
        <f>VLOOKUP(E2788&amp;"*",state_latlong_lookup!$A$1:$D$56,4,FALSE)</f>
        <v>-89.638499999999993</v>
      </c>
      <c r="M2788">
        <v>100</v>
      </c>
      <c r="N2788" t="str">
        <f t="shared" si="86"/>
        <v>Democrat</v>
      </c>
      <c r="O2788" t="s">
        <v>927</v>
      </c>
      <c r="P2788">
        <v>-0.55400000000000005</v>
      </c>
      <c r="Q2788">
        <v>847500</v>
      </c>
      <c r="R2788" t="s">
        <v>1334</v>
      </c>
    </row>
    <row r="2789" spans="1:18">
      <c r="A2789">
        <v>106</v>
      </c>
      <c r="B2789">
        <f>VLOOKUP(A2789,year_congress_lookup!$A$1:$B$10,2)</f>
        <v>2000</v>
      </c>
      <c r="C2789">
        <v>29769</v>
      </c>
      <c r="D2789" s="1" t="s">
        <v>1789</v>
      </c>
      <c r="E2789" t="s">
        <v>89</v>
      </c>
      <c r="F2789" t="str">
        <f>VLOOKUP(E2789&amp;"*",state_latlong_lookup!$A$1:$D$56,2,FALSE)</f>
        <v>WI</v>
      </c>
      <c r="G2789" t="str">
        <f>VLOOKUP(E2789&amp;"*",state_latlong_lookup!$A$1:$D$56,1,FALSE)</f>
        <v>WISCONSIN</v>
      </c>
      <c r="H2789" t="str">
        <f t="shared" si="87"/>
        <v>106_WI_03</v>
      </c>
      <c r="I2789">
        <f>IF(B2789=2012,IF(D2789="00",K2789,VLOOKUP(H2789,district_latlong_lookup!$A$1:$F$439,5,FALSE)),0)</f>
        <v>0</v>
      </c>
      <c r="J2789">
        <f>IF(B2789=2012,IF(D2789="00",L2789,VLOOKUP(H2789,district_latlong_lookup!$A$1:$F$439,6,FALSE)),0)</f>
        <v>0</v>
      </c>
      <c r="K2789">
        <f>VLOOKUP(E2789&amp;"*",state_latlong_lookup!$A$1:$D$56,3,FALSE)</f>
        <v>44.256300000000003</v>
      </c>
      <c r="L2789">
        <f>VLOOKUP(E2789&amp;"*",state_latlong_lookup!$A$1:$D$56,4,FALSE)</f>
        <v>-89.638499999999993</v>
      </c>
      <c r="M2789">
        <v>100</v>
      </c>
      <c r="N2789" t="str">
        <f t="shared" si="86"/>
        <v>Democrat</v>
      </c>
      <c r="O2789" t="s">
        <v>880</v>
      </c>
      <c r="P2789">
        <v>-0.26900000000000002</v>
      </c>
      <c r="Q2789">
        <v>10000</v>
      </c>
      <c r="R2789" t="s">
        <v>1335</v>
      </c>
    </row>
    <row r="2790" spans="1:18">
      <c r="A2790">
        <v>106</v>
      </c>
      <c r="B2790">
        <f>VLOOKUP(A2790,year_congress_lookup!$A$1:$B$10,2)</f>
        <v>2000</v>
      </c>
      <c r="C2790">
        <v>15082</v>
      </c>
      <c r="D2790" s="1" t="s">
        <v>1790</v>
      </c>
      <c r="E2790" t="s">
        <v>89</v>
      </c>
      <c r="F2790" t="str">
        <f>VLOOKUP(E2790&amp;"*",state_latlong_lookup!$A$1:$D$56,2,FALSE)</f>
        <v>WI</v>
      </c>
      <c r="G2790" t="str">
        <f>VLOOKUP(E2790&amp;"*",state_latlong_lookup!$A$1:$D$56,1,FALSE)</f>
        <v>WISCONSIN</v>
      </c>
      <c r="H2790" t="str">
        <f t="shared" si="87"/>
        <v>106_WI_04</v>
      </c>
      <c r="I2790">
        <f>IF(B2790=2012,IF(D2790="00",K2790,VLOOKUP(H2790,district_latlong_lookup!$A$1:$F$439,5,FALSE)),0)</f>
        <v>0</v>
      </c>
      <c r="J2790">
        <f>IF(B2790=2012,IF(D2790="00",L2790,VLOOKUP(H2790,district_latlong_lookup!$A$1:$F$439,6,FALSE)),0)</f>
        <v>0</v>
      </c>
      <c r="K2790">
        <f>VLOOKUP(E2790&amp;"*",state_latlong_lookup!$A$1:$D$56,3,FALSE)</f>
        <v>44.256300000000003</v>
      </c>
      <c r="L2790">
        <f>VLOOKUP(E2790&amp;"*",state_latlong_lookup!$A$1:$D$56,4,FALSE)</f>
        <v>-89.638499999999993</v>
      </c>
      <c r="M2790">
        <v>100</v>
      </c>
      <c r="N2790" t="str">
        <f t="shared" si="86"/>
        <v>Democrat</v>
      </c>
      <c r="O2790" t="s">
        <v>760</v>
      </c>
      <c r="P2790">
        <v>-0.34</v>
      </c>
      <c r="Q2790">
        <v>1064000</v>
      </c>
      <c r="R2790" t="s">
        <v>1336</v>
      </c>
    </row>
    <row r="2791" spans="1:18">
      <c r="A2791">
        <v>106</v>
      </c>
      <c r="B2791">
        <f>VLOOKUP(A2791,year_congress_lookup!$A$1:$B$10,2)</f>
        <v>2000</v>
      </c>
      <c r="C2791">
        <v>39315</v>
      </c>
      <c r="D2791" s="1" t="s">
        <v>1791</v>
      </c>
      <c r="E2791" t="s">
        <v>89</v>
      </c>
      <c r="F2791" t="str">
        <f>VLOOKUP(E2791&amp;"*",state_latlong_lookup!$A$1:$D$56,2,FALSE)</f>
        <v>WI</v>
      </c>
      <c r="G2791" t="str">
        <f>VLOOKUP(E2791&amp;"*",state_latlong_lookup!$A$1:$D$56,1,FALSE)</f>
        <v>WISCONSIN</v>
      </c>
      <c r="H2791" t="str">
        <f t="shared" si="87"/>
        <v>106_WI_05</v>
      </c>
      <c r="I2791">
        <f>IF(B2791=2012,IF(D2791="00",K2791,VLOOKUP(H2791,district_latlong_lookup!$A$1:$F$439,5,FALSE)),0)</f>
        <v>0</v>
      </c>
      <c r="J2791">
        <f>IF(B2791=2012,IF(D2791="00",L2791,VLOOKUP(H2791,district_latlong_lookup!$A$1:$F$439,6,FALSE)),0)</f>
        <v>0</v>
      </c>
      <c r="K2791">
        <f>VLOOKUP(E2791&amp;"*",state_latlong_lookup!$A$1:$D$56,3,FALSE)</f>
        <v>44.256300000000003</v>
      </c>
      <c r="L2791">
        <f>VLOOKUP(E2791&amp;"*",state_latlong_lookup!$A$1:$D$56,4,FALSE)</f>
        <v>-89.638499999999993</v>
      </c>
      <c r="M2791">
        <v>100</v>
      </c>
      <c r="N2791" t="str">
        <f t="shared" si="86"/>
        <v>Democrat</v>
      </c>
      <c r="O2791" t="s">
        <v>761</v>
      </c>
      <c r="P2791">
        <v>-0.42399999999999999</v>
      </c>
      <c r="Q2791">
        <v>1711000</v>
      </c>
    </row>
    <row r="2792" spans="1:18">
      <c r="A2792">
        <v>106</v>
      </c>
      <c r="B2792">
        <f>VLOOKUP(A2792,year_congress_lookup!$A$1:$B$10,2)</f>
        <v>2000</v>
      </c>
      <c r="C2792">
        <v>14675</v>
      </c>
      <c r="D2792" s="1" t="s">
        <v>1792</v>
      </c>
      <c r="E2792" t="s">
        <v>89</v>
      </c>
      <c r="F2792" t="str">
        <f>VLOOKUP(E2792&amp;"*",state_latlong_lookup!$A$1:$D$56,2,FALSE)</f>
        <v>WI</v>
      </c>
      <c r="G2792" t="str">
        <f>VLOOKUP(E2792&amp;"*",state_latlong_lookup!$A$1:$D$56,1,FALSE)</f>
        <v>WISCONSIN</v>
      </c>
      <c r="H2792" t="str">
        <f t="shared" si="87"/>
        <v>106_WI_06</v>
      </c>
      <c r="I2792">
        <f>IF(B2792=2012,IF(D2792="00",K2792,VLOOKUP(H2792,district_latlong_lookup!$A$1:$F$439,5,FALSE)),0)</f>
        <v>0</v>
      </c>
      <c r="J2792">
        <f>IF(B2792=2012,IF(D2792="00",L2792,VLOOKUP(H2792,district_latlong_lookup!$A$1:$F$439,6,FALSE)),0)</f>
        <v>0</v>
      </c>
      <c r="K2792">
        <f>VLOOKUP(E2792&amp;"*",state_latlong_lookup!$A$1:$D$56,3,FALSE)</f>
        <v>44.256300000000003</v>
      </c>
      <c r="L2792">
        <f>VLOOKUP(E2792&amp;"*",state_latlong_lookup!$A$1:$D$56,4,FALSE)</f>
        <v>-89.638499999999993</v>
      </c>
      <c r="M2792">
        <v>200</v>
      </c>
      <c r="N2792" t="str">
        <f t="shared" si="86"/>
        <v>Republican</v>
      </c>
      <c r="O2792" t="s">
        <v>762</v>
      </c>
      <c r="P2792">
        <v>0.53700000000000003</v>
      </c>
      <c r="Q2792">
        <v>10000</v>
      </c>
      <c r="R2792" t="s">
        <v>1337</v>
      </c>
    </row>
    <row r="2793" spans="1:18">
      <c r="A2793">
        <v>106</v>
      </c>
      <c r="B2793">
        <f>VLOOKUP(A2793,year_congress_lookup!$A$1:$B$10,2)</f>
        <v>2000</v>
      </c>
      <c r="C2793">
        <v>12036</v>
      </c>
      <c r="D2793" s="1" t="s">
        <v>1793</v>
      </c>
      <c r="E2793" t="s">
        <v>89</v>
      </c>
      <c r="F2793" t="str">
        <f>VLOOKUP(E2793&amp;"*",state_latlong_lookup!$A$1:$D$56,2,FALSE)</f>
        <v>WI</v>
      </c>
      <c r="G2793" t="str">
        <f>VLOOKUP(E2793&amp;"*",state_latlong_lookup!$A$1:$D$56,1,FALSE)</f>
        <v>WISCONSIN</v>
      </c>
      <c r="H2793" t="str">
        <f t="shared" si="87"/>
        <v>106_WI_07</v>
      </c>
      <c r="I2793">
        <f>IF(B2793=2012,IF(D2793="00",K2793,VLOOKUP(H2793,district_latlong_lookup!$A$1:$F$439,5,FALSE)),0)</f>
        <v>0</v>
      </c>
      <c r="J2793">
        <f>IF(B2793=2012,IF(D2793="00",L2793,VLOOKUP(H2793,district_latlong_lookup!$A$1:$F$439,6,FALSE)),0)</f>
        <v>0</v>
      </c>
      <c r="K2793">
        <f>VLOOKUP(E2793&amp;"*",state_latlong_lookup!$A$1:$D$56,3,FALSE)</f>
        <v>44.256300000000003</v>
      </c>
      <c r="L2793">
        <f>VLOOKUP(E2793&amp;"*",state_latlong_lookup!$A$1:$D$56,4,FALSE)</f>
        <v>-89.638499999999993</v>
      </c>
      <c r="M2793">
        <v>100</v>
      </c>
      <c r="N2793" t="str">
        <f t="shared" si="86"/>
        <v>Democrat</v>
      </c>
      <c r="O2793" t="s">
        <v>763</v>
      </c>
      <c r="P2793">
        <v>-0.44800000000000001</v>
      </c>
      <c r="Q2793">
        <v>10000</v>
      </c>
      <c r="R2793" t="s">
        <v>1338</v>
      </c>
    </row>
    <row r="2794" spans="1:18">
      <c r="A2794">
        <v>106</v>
      </c>
      <c r="B2794">
        <f>VLOOKUP(A2794,year_congress_lookup!$A$1:$B$10,2)</f>
        <v>2000</v>
      </c>
      <c r="C2794">
        <v>29941</v>
      </c>
      <c r="D2794" s="1" t="s">
        <v>1795</v>
      </c>
      <c r="E2794" t="s">
        <v>89</v>
      </c>
      <c r="F2794" t="str">
        <f>VLOOKUP(E2794&amp;"*",state_latlong_lookup!$A$1:$D$56,2,FALSE)</f>
        <v>WI</v>
      </c>
      <c r="G2794" t="str">
        <f>VLOOKUP(E2794&amp;"*",state_latlong_lookup!$A$1:$D$56,1,FALSE)</f>
        <v>WISCONSIN</v>
      </c>
      <c r="H2794" t="str">
        <f t="shared" si="87"/>
        <v>106_WI_08</v>
      </c>
      <c r="I2794">
        <f>IF(B2794=2012,IF(D2794="00",K2794,VLOOKUP(H2794,district_latlong_lookup!$A$1:$F$439,5,FALSE)),0)</f>
        <v>0</v>
      </c>
      <c r="J2794">
        <f>IF(B2794=2012,IF(D2794="00",L2794,VLOOKUP(H2794,district_latlong_lookup!$A$1:$F$439,6,FALSE)),0)</f>
        <v>0</v>
      </c>
      <c r="K2794">
        <f>VLOOKUP(E2794&amp;"*",state_latlong_lookup!$A$1:$D$56,3,FALSE)</f>
        <v>44.256300000000003</v>
      </c>
      <c r="L2794">
        <f>VLOOKUP(E2794&amp;"*",state_latlong_lookup!$A$1:$D$56,4,FALSE)</f>
        <v>-89.638499999999993</v>
      </c>
      <c r="M2794">
        <v>200</v>
      </c>
      <c r="N2794" t="str">
        <f t="shared" si="86"/>
        <v>Republican</v>
      </c>
      <c r="O2794" t="s">
        <v>928</v>
      </c>
      <c r="P2794">
        <v>0.64800000000000002</v>
      </c>
      <c r="Q2794">
        <v>612500</v>
      </c>
      <c r="R2794" t="s">
        <v>1339</v>
      </c>
    </row>
    <row r="2795" spans="1:18">
      <c r="A2795">
        <v>106</v>
      </c>
      <c r="B2795">
        <f>VLOOKUP(A2795,year_congress_lookup!$A$1:$B$10,2)</f>
        <v>2000</v>
      </c>
      <c r="C2795">
        <v>14657</v>
      </c>
      <c r="D2795" s="1" t="s">
        <v>1796</v>
      </c>
      <c r="E2795" t="s">
        <v>89</v>
      </c>
      <c r="F2795" t="str">
        <f>VLOOKUP(E2795&amp;"*",state_latlong_lookup!$A$1:$D$56,2,FALSE)</f>
        <v>WI</v>
      </c>
      <c r="G2795" t="str">
        <f>VLOOKUP(E2795&amp;"*",state_latlong_lookup!$A$1:$D$56,1,FALSE)</f>
        <v>WISCONSIN</v>
      </c>
      <c r="H2795" t="str">
        <f t="shared" si="87"/>
        <v>106_WI_09</v>
      </c>
      <c r="I2795">
        <f>IF(B2795=2012,IF(D2795="00",K2795,VLOOKUP(H2795,district_latlong_lookup!$A$1:$F$439,5,FALSE)),0)</f>
        <v>0</v>
      </c>
      <c r="J2795">
        <f>IF(B2795=2012,IF(D2795="00",L2795,VLOOKUP(H2795,district_latlong_lookup!$A$1:$F$439,6,FALSE)),0)</f>
        <v>0</v>
      </c>
      <c r="K2795">
        <f>VLOOKUP(E2795&amp;"*",state_latlong_lookup!$A$1:$D$56,3,FALSE)</f>
        <v>44.256300000000003</v>
      </c>
      <c r="L2795">
        <f>VLOOKUP(E2795&amp;"*",state_latlong_lookup!$A$1:$D$56,4,FALSE)</f>
        <v>-89.638499999999993</v>
      </c>
      <c r="M2795">
        <v>200</v>
      </c>
      <c r="N2795" t="str">
        <f t="shared" si="86"/>
        <v>Republican</v>
      </c>
      <c r="O2795" t="s">
        <v>765</v>
      </c>
      <c r="P2795">
        <v>0.92</v>
      </c>
      <c r="Q2795">
        <v>10000</v>
      </c>
    </row>
    <row r="2796" spans="1:18">
      <c r="A2796">
        <v>106</v>
      </c>
      <c r="B2796">
        <f>VLOOKUP(A2796,year_congress_lookup!$A$1:$B$10,2)</f>
        <v>2000</v>
      </c>
      <c r="C2796">
        <v>29584</v>
      </c>
      <c r="D2796" s="1" t="s">
        <v>1787</v>
      </c>
      <c r="E2796" t="s">
        <v>131</v>
      </c>
      <c r="F2796" t="str">
        <f>VLOOKUP(E2796&amp;"*",state_latlong_lookup!$A$1:$D$56,2,FALSE)</f>
        <v>WY</v>
      </c>
      <c r="G2796" t="str">
        <f>VLOOKUP(E2796&amp;"*",state_latlong_lookup!$A$1:$D$56,1,FALSE)</f>
        <v>WYOMING</v>
      </c>
      <c r="H2796" t="str">
        <f t="shared" si="87"/>
        <v>106_WY_01</v>
      </c>
      <c r="I2796">
        <f>IF(B2796=2012,IF(D2796="00",K2796,VLOOKUP(H2796,district_latlong_lookup!$A$1:$F$439,5,FALSE)),0)</f>
        <v>0</v>
      </c>
      <c r="J2796">
        <f>IF(B2796=2012,IF(D2796="00",L2796,VLOOKUP(H2796,district_latlong_lookup!$A$1:$F$439,6,FALSE)),0)</f>
        <v>0</v>
      </c>
      <c r="K2796">
        <f>VLOOKUP(E2796&amp;"*",state_latlong_lookup!$A$1:$D$56,3,FALSE)</f>
        <v>42.747500000000002</v>
      </c>
      <c r="L2796">
        <f>VLOOKUP(E2796&amp;"*",state_latlong_lookup!$A$1:$D$56,4,FALSE)</f>
        <v>-107.2085</v>
      </c>
      <c r="M2796">
        <v>200</v>
      </c>
      <c r="N2796" t="str">
        <f t="shared" si="86"/>
        <v>Republican</v>
      </c>
      <c r="O2796" t="s">
        <v>828</v>
      </c>
      <c r="P2796">
        <v>0.61699999999999999</v>
      </c>
      <c r="Q2796">
        <v>928500</v>
      </c>
      <c r="R2796" t="s">
        <v>1340</v>
      </c>
    </row>
    <row r="2797" spans="1:18">
      <c r="A2797">
        <v>107</v>
      </c>
      <c r="B2797">
        <f>VLOOKUP(A2797,year_congress_lookup!$A$1:$B$10,2)</f>
        <v>2002</v>
      </c>
      <c r="C2797">
        <v>99910</v>
      </c>
      <c r="D2797" s="1" t="s">
        <v>1794</v>
      </c>
      <c r="E2797" t="s">
        <v>194</v>
      </c>
      <c r="F2797" t="str">
        <f>VLOOKUP(E2797&amp;"*",state_latlong_lookup!$A$1:$D$56,2,FALSE)</f>
        <v>USA</v>
      </c>
      <c r="G2797" t="str">
        <f>VLOOKUP(E2797&amp;"*",state_latlong_lookup!$A$1:$D$56,1,FALSE)</f>
        <v>USA</v>
      </c>
      <c r="H2797" t="str">
        <f t="shared" si="87"/>
        <v>107_USA_00</v>
      </c>
      <c r="I2797">
        <f>IF(B2797=2012,IF(D2797="00",K2797,VLOOKUP(H2797,district_latlong_lookup!$A$1:$F$439,5,FALSE)),0)</f>
        <v>0</v>
      </c>
      <c r="J2797">
        <f>IF(B2797=2012,IF(D2797="00",L2797,VLOOKUP(H2797,district_latlong_lookup!$A$1:$F$439,6,FALSE)),0)</f>
        <v>0</v>
      </c>
      <c r="K2797">
        <f>VLOOKUP(E2797&amp;"*",state_latlong_lookup!$A$1:$D$56,3,FALSE)</f>
        <v>39.5</v>
      </c>
      <c r="L2797">
        <f>VLOOKUP(E2797&amp;"*",state_latlong_lookup!$A$1:$D$56,4,FALSE)</f>
        <v>-98.35</v>
      </c>
      <c r="M2797">
        <v>200</v>
      </c>
      <c r="N2797" t="str">
        <f t="shared" si="86"/>
        <v>Republican</v>
      </c>
      <c r="O2797" t="s">
        <v>190</v>
      </c>
      <c r="P2797">
        <v>0.95699999999999996</v>
      </c>
      <c r="Q2797">
        <v>116000</v>
      </c>
      <c r="R2797" t="s">
        <v>1341</v>
      </c>
    </row>
    <row r="2798" spans="1:18">
      <c r="A2798">
        <v>107</v>
      </c>
      <c r="B2798">
        <f>VLOOKUP(A2798,year_congress_lookup!$A$1:$B$10,2)</f>
        <v>2002</v>
      </c>
      <c r="C2798">
        <v>15090</v>
      </c>
      <c r="D2798" s="1" t="s">
        <v>1787</v>
      </c>
      <c r="E2798" t="s">
        <v>48</v>
      </c>
      <c r="F2798" t="str">
        <f>VLOOKUP(E2798&amp;"*",state_latlong_lookup!$A$1:$D$56,2,FALSE)</f>
        <v>AL</v>
      </c>
      <c r="G2798" t="str">
        <f>VLOOKUP(E2798&amp;"*",state_latlong_lookup!$A$1:$D$56,1,FALSE)</f>
        <v>ALABAMA</v>
      </c>
      <c r="H2798" t="str">
        <f t="shared" si="87"/>
        <v>107_AL_01</v>
      </c>
      <c r="I2798">
        <f>IF(B2798=2012,IF(D2798="00",K2798,VLOOKUP(H2798,district_latlong_lookup!$A$1:$F$439,5,FALSE)),0)</f>
        <v>0</v>
      </c>
      <c r="J2798">
        <f>IF(B2798=2012,IF(D2798="00",L2798,VLOOKUP(H2798,district_latlong_lookup!$A$1:$F$439,6,FALSE)),0)</f>
        <v>0</v>
      </c>
      <c r="K2798">
        <f>VLOOKUP(E2798&amp;"*",state_latlong_lookup!$A$1:$D$56,3,FALSE)</f>
        <v>32.798999999999999</v>
      </c>
      <c r="L2798">
        <f>VLOOKUP(E2798&amp;"*",state_latlong_lookup!$A$1:$D$56,4,FALSE)</f>
        <v>-86.807299999999998</v>
      </c>
      <c r="M2798">
        <v>200</v>
      </c>
      <c r="N2798" t="str">
        <f t="shared" si="86"/>
        <v>Republican</v>
      </c>
      <c r="O2798" t="s">
        <v>404</v>
      </c>
      <c r="P2798">
        <v>0.41199999999999998</v>
      </c>
      <c r="Q2798">
        <v>287500</v>
      </c>
      <c r="R2798" t="s">
        <v>1342</v>
      </c>
    </row>
    <row r="2799" spans="1:18">
      <c r="A2799">
        <v>107</v>
      </c>
      <c r="B2799">
        <f>VLOOKUP(A2799,year_congress_lookup!$A$1:$B$10,2)</f>
        <v>2002</v>
      </c>
      <c r="C2799">
        <v>29300</v>
      </c>
      <c r="D2799" s="1" t="s">
        <v>1788</v>
      </c>
      <c r="E2799" t="s">
        <v>48</v>
      </c>
      <c r="F2799" t="str">
        <f>VLOOKUP(E2799&amp;"*",state_latlong_lookup!$A$1:$D$56,2,FALSE)</f>
        <v>AL</v>
      </c>
      <c r="G2799" t="str">
        <f>VLOOKUP(E2799&amp;"*",state_latlong_lookup!$A$1:$D$56,1,FALSE)</f>
        <v>ALABAMA</v>
      </c>
      <c r="H2799" t="str">
        <f t="shared" si="87"/>
        <v>107_AL_02</v>
      </c>
      <c r="I2799">
        <f>IF(B2799=2012,IF(D2799="00",K2799,VLOOKUP(H2799,district_latlong_lookup!$A$1:$F$439,5,FALSE)),0)</f>
        <v>0</v>
      </c>
      <c r="J2799">
        <f>IF(B2799=2012,IF(D2799="00",L2799,VLOOKUP(H2799,district_latlong_lookup!$A$1:$F$439,6,FALSE)),0)</f>
        <v>0</v>
      </c>
      <c r="K2799">
        <f>VLOOKUP(E2799&amp;"*",state_latlong_lookup!$A$1:$D$56,3,FALSE)</f>
        <v>32.798999999999999</v>
      </c>
      <c r="L2799">
        <f>VLOOKUP(E2799&amp;"*",state_latlong_lookup!$A$1:$D$56,4,FALSE)</f>
        <v>-86.807299999999998</v>
      </c>
      <c r="M2799">
        <v>200</v>
      </c>
      <c r="N2799" t="str">
        <f t="shared" si="86"/>
        <v>Republican</v>
      </c>
      <c r="O2799" t="s">
        <v>405</v>
      </c>
      <c r="P2799">
        <v>0.51</v>
      </c>
      <c r="Q2799">
        <v>498500</v>
      </c>
      <c r="R2799" t="s">
        <v>1343</v>
      </c>
    </row>
    <row r="2800" spans="1:18">
      <c r="A2800">
        <v>107</v>
      </c>
      <c r="B2800">
        <f>VLOOKUP(A2800,year_congress_lookup!$A$1:$B$10,2)</f>
        <v>2002</v>
      </c>
      <c r="C2800">
        <v>29700</v>
      </c>
      <c r="D2800" s="1" t="s">
        <v>1789</v>
      </c>
      <c r="E2800" t="s">
        <v>48</v>
      </c>
      <c r="F2800" t="str">
        <f>VLOOKUP(E2800&amp;"*",state_latlong_lookup!$A$1:$D$56,2,FALSE)</f>
        <v>AL</v>
      </c>
      <c r="G2800" t="str">
        <f>VLOOKUP(E2800&amp;"*",state_latlong_lookup!$A$1:$D$56,1,FALSE)</f>
        <v>ALABAMA</v>
      </c>
      <c r="H2800" t="str">
        <f t="shared" si="87"/>
        <v>107_AL_03</v>
      </c>
      <c r="I2800">
        <f>IF(B2800=2012,IF(D2800="00",K2800,VLOOKUP(H2800,district_latlong_lookup!$A$1:$F$439,5,FALSE)),0)</f>
        <v>0</v>
      </c>
      <c r="J2800">
        <f>IF(B2800=2012,IF(D2800="00",L2800,VLOOKUP(H2800,district_latlong_lookup!$A$1:$F$439,6,FALSE)),0)</f>
        <v>0</v>
      </c>
      <c r="K2800">
        <f>VLOOKUP(E2800&amp;"*",state_latlong_lookup!$A$1:$D$56,3,FALSE)</f>
        <v>32.798999999999999</v>
      </c>
      <c r="L2800">
        <f>VLOOKUP(E2800&amp;"*",state_latlong_lookup!$A$1:$D$56,4,FALSE)</f>
        <v>-86.807299999999998</v>
      </c>
      <c r="M2800">
        <v>200</v>
      </c>
      <c r="N2800" t="str">
        <f t="shared" si="86"/>
        <v>Republican</v>
      </c>
      <c r="O2800" t="s">
        <v>829</v>
      </c>
      <c r="P2800">
        <v>0.498</v>
      </c>
      <c r="Q2800">
        <v>567500</v>
      </c>
      <c r="R2800" t="s">
        <v>1344</v>
      </c>
    </row>
    <row r="2801" spans="1:18">
      <c r="A2801">
        <v>107</v>
      </c>
      <c r="B2801">
        <f>VLOOKUP(A2801,year_congress_lookup!$A$1:$B$10,2)</f>
        <v>2002</v>
      </c>
      <c r="C2801">
        <v>29701</v>
      </c>
      <c r="D2801" s="1" t="s">
        <v>1790</v>
      </c>
      <c r="E2801" t="s">
        <v>48</v>
      </c>
      <c r="F2801" t="str">
        <f>VLOOKUP(E2801&amp;"*",state_latlong_lookup!$A$1:$D$56,2,FALSE)</f>
        <v>AL</v>
      </c>
      <c r="G2801" t="str">
        <f>VLOOKUP(E2801&amp;"*",state_latlong_lookup!$A$1:$D$56,1,FALSE)</f>
        <v>ALABAMA</v>
      </c>
      <c r="H2801" t="str">
        <f t="shared" si="87"/>
        <v>107_AL_04</v>
      </c>
      <c r="I2801">
        <f>IF(B2801=2012,IF(D2801="00",K2801,VLOOKUP(H2801,district_latlong_lookup!$A$1:$F$439,5,FALSE)),0)</f>
        <v>0</v>
      </c>
      <c r="J2801">
        <f>IF(B2801=2012,IF(D2801="00",L2801,VLOOKUP(H2801,district_latlong_lookup!$A$1:$F$439,6,FALSE)),0)</f>
        <v>0</v>
      </c>
      <c r="K2801">
        <f>VLOOKUP(E2801&amp;"*",state_latlong_lookup!$A$1:$D$56,3,FALSE)</f>
        <v>32.798999999999999</v>
      </c>
      <c r="L2801">
        <f>VLOOKUP(E2801&amp;"*",state_latlong_lookup!$A$1:$D$56,4,FALSE)</f>
        <v>-86.807299999999998</v>
      </c>
      <c r="M2801">
        <v>200</v>
      </c>
      <c r="N2801" t="str">
        <f t="shared" si="86"/>
        <v>Republican</v>
      </c>
      <c r="O2801" t="s">
        <v>830</v>
      </c>
      <c r="P2801">
        <v>0.48699999999999999</v>
      </c>
      <c r="Q2801">
        <v>850500</v>
      </c>
      <c r="R2801" t="s">
        <v>1345</v>
      </c>
    </row>
    <row r="2802" spans="1:18">
      <c r="A2802">
        <v>107</v>
      </c>
      <c r="B2802">
        <f>VLOOKUP(A2802,year_congress_lookup!$A$1:$B$10,2)</f>
        <v>2002</v>
      </c>
      <c r="C2802">
        <v>29100</v>
      </c>
      <c r="D2802" s="1" t="s">
        <v>1791</v>
      </c>
      <c r="E2802" t="s">
        <v>48</v>
      </c>
      <c r="F2802" t="str">
        <f>VLOOKUP(E2802&amp;"*",state_latlong_lookup!$A$1:$D$56,2,FALSE)</f>
        <v>AL</v>
      </c>
      <c r="G2802" t="str">
        <f>VLOOKUP(E2802&amp;"*",state_latlong_lookup!$A$1:$D$56,1,FALSE)</f>
        <v>ALABAMA</v>
      </c>
      <c r="H2802" t="str">
        <f t="shared" si="87"/>
        <v>107_AL_05</v>
      </c>
      <c r="I2802">
        <f>IF(B2802=2012,IF(D2802="00",K2802,VLOOKUP(H2802,district_latlong_lookup!$A$1:$F$439,5,FALSE)),0)</f>
        <v>0</v>
      </c>
      <c r="J2802">
        <f>IF(B2802=2012,IF(D2802="00",L2802,VLOOKUP(H2802,district_latlong_lookup!$A$1:$F$439,6,FALSE)),0)</f>
        <v>0</v>
      </c>
      <c r="K2802">
        <f>VLOOKUP(E2802&amp;"*",state_latlong_lookup!$A$1:$D$56,3,FALSE)</f>
        <v>32.798999999999999</v>
      </c>
      <c r="L2802">
        <f>VLOOKUP(E2802&amp;"*",state_latlong_lookup!$A$1:$D$56,4,FALSE)</f>
        <v>-86.807299999999998</v>
      </c>
      <c r="M2802">
        <v>100</v>
      </c>
      <c r="N2802" t="str">
        <f t="shared" si="86"/>
        <v>Democrat</v>
      </c>
      <c r="O2802" t="s">
        <v>408</v>
      </c>
      <c r="P2802">
        <v>-0.114</v>
      </c>
      <c r="Q2802">
        <v>235500</v>
      </c>
      <c r="R2802" t="s">
        <v>1346</v>
      </c>
    </row>
    <row r="2803" spans="1:18">
      <c r="A2803">
        <v>107</v>
      </c>
      <c r="B2803">
        <f>VLOOKUP(A2803,year_congress_lookup!$A$1:$B$10,2)</f>
        <v>2002</v>
      </c>
      <c r="C2803">
        <v>29301</v>
      </c>
      <c r="D2803" s="1" t="s">
        <v>1792</v>
      </c>
      <c r="E2803" t="s">
        <v>48</v>
      </c>
      <c r="F2803" t="str">
        <f>VLOOKUP(E2803&amp;"*",state_latlong_lookup!$A$1:$D$56,2,FALSE)</f>
        <v>AL</v>
      </c>
      <c r="G2803" t="str">
        <f>VLOOKUP(E2803&amp;"*",state_latlong_lookup!$A$1:$D$56,1,FALSE)</f>
        <v>ALABAMA</v>
      </c>
      <c r="H2803" t="str">
        <f t="shared" si="87"/>
        <v>107_AL_06</v>
      </c>
      <c r="I2803">
        <f>IF(B2803=2012,IF(D2803="00",K2803,VLOOKUP(H2803,district_latlong_lookup!$A$1:$F$439,5,FALSE)),0)</f>
        <v>0</v>
      </c>
      <c r="J2803">
        <f>IF(B2803=2012,IF(D2803="00",L2803,VLOOKUP(H2803,district_latlong_lookup!$A$1:$F$439,6,FALSE)),0)</f>
        <v>0</v>
      </c>
      <c r="K2803">
        <f>VLOOKUP(E2803&amp;"*",state_latlong_lookup!$A$1:$D$56,3,FALSE)</f>
        <v>32.798999999999999</v>
      </c>
      <c r="L2803">
        <f>VLOOKUP(E2803&amp;"*",state_latlong_lookup!$A$1:$D$56,4,FALSE)</f>
        <v>-86.807299999999998</v>
      </c>
      <c r="M2803">
        <v>200</v>
      </c>
      <c r="N2803" t="str">
        <f t="shared" si="86"/>
        <v>Republican</v>
      </c>
      <c r="O2803" t="s">
        <v>409</v>
      </c>
      <c r="P2803">
        <v>0.53300000000000003</v>
      </c>
      <c r="Q2803">
        <v>1001500</v>
      </c>
      <c r="R2803" t="s">
        <v>1347</v>
      </c>
    </row>
    <row r="2804" spans="1:18">
      <c r="A2804">
        <v>107</v>
      </c>
      <c r="B2804">
        <f>VLOOKUP(A2804,year_congress_lookup!$A$1:$B$10,2)</f>
        <v>2002</v>
      </c>
      <c r="C2804">
        <v>29302</v>
      </c>
      <c r="D2804" s="1" t="s">
        <v>1793</v>
      </c>
      <c r="E2804" t="s">
        <v>48</v>
      </c>
      <c r="F2804" t="str">
        <f>VLOOKUP(E2804&amp;"*",state_latlong_lookup!$A$1:$D$56,2,FALSE)</f>
        <v>AL</v>
      </c>
      <c r="G2804" t="str">
        <f>VLOOKUP(E2804&amp;"*",state_latlong_lookup!$A$1:$D$56,1,FALSE)</f>
        <v>ALABAMA</v>
      </c>
      <c r="H2804" t="str">
        <f t="shared" si="87"/>
        <v>107_AL_07</v>
      </c>
      <c r="I2804">
        <f>IF(B2804=2012,IF(D2804="00",K2804,VLOOKUP(H2804,district_latlong_lookup!$A$1:$F$439,5,FALSE)),0)</f>
        <v>0</v>
      </c>
      <c r="J2804">
        <f>IF(B2804=2012,IF(D2804="00",L2804,VLOOKUP(H2804,district_latlong_lookup!$A$1:$F$439,6,FALSE)),0)</f>
        <v>0</v>
      </c>
      <c r="K2804">
        <f>VLOOKUP(E2804&amp;"*",state_latlong_lookup!$A$1:$D$56,3,FALSE)</f>
        <v>32.798999999999999</v>
      </c>
      <c r="L2804">
        <f>VLOOKUP(E2804&amp;"*",state_latlong_lookup!$A$1:$D$56,4,FALSE)</f>
        <v>-86.807299999999998</v>
      </c>
      <c r="M2804">
        <v>100</v>
      </c>
      <c r="N2804" t="str">
        <f t="shared" si="86"/>
        <v>Democrat</v>
      </c>
      <c r="O2804" t="s">
        <v>410</v>
      </c>
      <c r="P2804">
        <v>-0.50800000000000001</v>
      </c>
      <c r="Q2804">
        <v>1465500</v>
      </c>
      <c r="R2804" t="s">
        <v>1348</v>
      </c>
    </row>
    <row r="2805" spans="1:18">
      <c r="A2805">
        <v>107</v>
      </c>
      <c r="B2805">
        <f>VLOOKUP(A2805,year_congress_lookup!$A$1:$B$10,2)</f>
        <v>2002</v>
      </c>
      <c r="C2805">
        <v>14066</v>
      </c>
      <c r="D2805" s="1" t="s">
        <v>1787</v>
      </c>
      <c r="E2805" t="s">
        <v>198</v>
      </c>
      <c r="F2805" t="str">
        <f>VLOOKUP(E2805&amp;"*",state_latlong_lookup!$A$1:$D$56,2,FALSE)</f>
        <v>AK</v>
      </c>
      <c r="G2805" t="str">
        <f>VLOOKUP(E2805&amp;"*",state_latlong_lookup!$A$1:$D$56,1,FALSE)</f>
        <v>ALASKA</v>
      </c>
      <c r="H2805" t="str">
        <f t="shared" si="87"/>
        <v>107_AK_01</v>
      </c>
      <c r="I2805">
        <f>IF(B2805=2012,IF(D2805="00",K2805,VLOOKUP(H2805,district_latlong_lookup!$A$1:$F$439,5,FALSE)),0)</f>
        <v>0</v>
      </c>
      <c r="J2805">
        <f>IF(B2805=2012,IF(D2805="00",L2805,VLOOKUP(H2805,district_latlong_lookup!$A$1:$F$439,6,FALSE)),0)</f>
        <v>0</v>
      </c>
      <c r="K2805">
        <f>VLOOKUP(E2805&amp;"*",state_latlong_lookup!$A$1:$D$56,3,FALSE)</f>
        <v>61.384999999999998</v>
      </c>
      <c r="L2805">
        <f>VLOOKUP(E2805&amp;"*",state_latlong_lookup!$A$1:$D$56,4,FALSE)</f>
        <v>-152.26830000000001</v>
      </c>
      <c r="M2805">
        <v>200</v>
      </c>
      <c r="N2805" t="str">
        <f t="shared" si="86"/>
        <v>Republican</v>
      </c>
      <c r="O2805" t="s">
        <v>411</v>
      </c>
      <c r="P2805">
        <v>0.40600000000000003</v>
      </c>
      <c r="Q2805">
        <v>10000</v>
      </c>
      <c r="R2805" t="s">
        <v>1349</v>
      </c>
    </row>
    <row r="2806" spans="1:18">
      <c r="A2806">
        <v>107</v>
      </c>
      <c r="B2806">
        <f>VLOOKUP(A2806,year_congress_lookup!$A$1:$B$10,2)</f>
        <v>2002</v>
      </c>
      <c r="C2806">
        <v>20100</v>
      </c>
      <c r="D2806" s="1" t="s">
        <v>1787</v>
      </c>
      <c r="E2806" t="s">
        <v>155</v>
      </c>
      <c r="F2806" t="str">
        <f>VLOOKUP(E2806&amp;"*",state_latlong_lookup!$A$1:$D$56,2,FALSE)</f>
        <v>AZ</v>
      </c>
      <c r="G2806" t="str">
        <f>VLOOKUP(E2806&amp;"*",state_latlong_lookup!$A$1:$D$56,1,FALSE)</f>
        <v>ARIZONA</v>
      </c>
      <c r="H2806" t="str">
        <f t="shared" si="87"/>
        <v>107_AZ_01</v>
      </c>
      <c r="I2806">
        <f>IF(B2806=2012,IF(D2806="00",K2806,VLOOKUP(H2806,district_latlong_lookup!$A$1:$F$439,5,FALSE)),0)</f>
        <v>0</v>
      </c>
      <c r="J2806">
        <f>IF(B2806=2012,IF(D2806="00",L2806,VLOOKUP(H2806,district_latlong_lookup!$A$1:$F$439,6,FALSE)),0)</f>
        <v>0</v>
      </c>
      <c r="K2806">
        <f>VLOOKUP(E2806&amp;"*",state_latlong_lookup!$A$1:$D$56,3,FALSE)</f>
        <v>33.7712</v>
      </c>
      <c r="L2806">
        <f>VLOOKUP(E2806&amp;"*",state_latlong_lookup!$A$1:$D$56,4,FALSE)</f>
        <v>-111.3877</v>
      </c>
      <c r="M2806">
        <v>200</v>
      </c>
      <c r="N2806" t="str">
        <f t="shared" si="86"/>
        <v>Republican</v>
      </c>
      <c r="O2806" t="s">
        <v>621</v>
      </c>
      <c r="P2806">
        <v>0.97299999999999998</v>
      </c>
      <c r="Q2806">
        <v>900500</v>
      </c>
    </row>
    <row r="2807" spans="1:18">
      <c r="A2807">
        <v>107</v>
      </c>
      <c r="B2807">
        <f>VLOOKUP(A2807,year_congress_lookup!$A$1:$B$10,2)</f>
        <v>2002</v>
      </c>
      <c r="C2807">
        <v>29101</v>
      </c>
      <c r="D2807" s="1" t="s">
        <v>1788</v>
      </c>
      <c r="E2807" t="s">
        <v>155</v>
      </c>
      <c r="F2807" t="str">
        <f>VLOOKUP(E2807&amp;"*",state_latlong_lookup!$A$1:$D$56,2,FALSE)</f>
        <v>AZ</v>
      </c>
      <c r="G2807" t="str">
        <f>VLOOKUP(E2807&amp;"*",state_latlong_lookup!$A$1:$D$56,1,FALSE)</f>
        <v>ARIZONA</v>
      </c>
      <c r="H2807" t="str">
        <f t="shared" si="87"/>
        <v>107_AZ_02</v>
      </c>
      <c r="I2807">
        <f>IF(B2807=2012,IF(D2807="00",K2807,VLOOKUP(H2807,district_latlong_lookup!$A$1:$F$439,5,FALSE)),0)</f>
        <v>0</v>
      </c>
      <c r="J2807">
        <f>IF(B2807=2012,IF(D2807="00",L2807,VLOOKUP(H2807,district_latlong_lookup!$A$1:$F$439,6,FALSE)),0)</f>
        <v>0</v>
      </c>
      <c r="K2807">
        <f>VLOOKUP(E2807&amp;"*",state_latlong_lookup!$A$1:$D$56,3,FALSE)</f>
        <v>33.7712</v>
      </c>
      <c r="L2807">
        <f>VLOOKUP(E2807&amp;"*",state_latlong_lookup!$A$1:$D$56,4,FALSE)</f>
        <v>-111.3877</v>
      </c>
      <c r="M2807">
        <v>100</v>
      </c>
      <c r="N2807" t="str">
        <f t="shared" si="86"/>
        <v>Democrat</v>
      </c>
      <c r="O2807" t="s">
        <v>413</v>
      </c>
      <c r="P2807">
        <v>-0.42199999999999999</v>
      </c>
      <c r="Q2807">
        <v>1623500</v>
      </c>
      <c r="R2807" t="s">
        <v>1350</v>
      </c>
    </row>
    <row r="2808" spans="1:18">
      <c r="A2808">
        <v>107</v>
      </c>
      <c r="B2808">
        <f>VLOOKUP(A2808,year_congress_lookup!$A$1:$B$10,2)</f>
        <v>2002</v>
      </c>
      <c r="C2808">
        <v>14454</v>
      </c>
      <c r="D2808" s="1" t="s">
        <v>1789</v>
      </c>
      <c r="E2808" t="s">
        <v>155</v>
      </c>
      <c r="F2808" t="str">
        <f>VLOOKUP(E2808&amp;"*",state_latlong_lookup!$A$1:$D$56,2,FALSE)</f>
        <v>AZ</v>
      </c>
      <c r="G2808" t="str">
        <f>VLOOKUP(E2808&amp;"*",state_latlong_lookup!$A$1:$D$56,1,FALSE)</f>
        <v>ARIZONA</v>
      </c>
      <c r="H2808" t="str">
        <f t="shared" si="87"/>
        <v>107_AZ_03</v>
      </c>
      <c r="I2808">
        <f>IF(B2808=2012,IF(D2808="00",K2808,VLOOKUP(H2808,district_latlong_lookup!$A$1:$F$439,5,FALSE)),0)</f>
        <v>0</v>
      </c>
      <c r="J2808">
        <f>IF(B2808=2012,IF(D2808="00",L2808,VLOOKUP(H2808,district_latlong_lookup!$A$1:$F$439,6,FALSE)),0)</f>
        <v>0</v>
      </c>
      <c r="K2808">
        <f>VLOOKUP(E2808&amp;"*",state_latlong_lookup!$A$1:$D$56,3,FALSE)</f>
        <v>33.7712</v>
      </c>
      <c r="L2808">
        <f>VLOOKUP(E2808&amp;"*",state_latlong_lookup!$A$1:$D$56,4,FALSE)</f>
        <v>-111.3877</v>
      </c>
      <c r="M2808">
        <v>200</v>
      </c>
      <c r="N2808" t="str">
        <f t="shared" si="86"/>
        <v>Republican</v>
      </c>
      <c r="O2808" t="s">
        <v>414</v>
      </c>
      <c r="P2808">
        <v>0.70199999999999996</v>
      </c>
      <c r="Q2808">
        <v>342000</v>
      </c>
    </row>
    <row r="2809" spans="1:18">
      <c r="A2809">
        <v>107</v>
      </c>
      <c r="B2809">
        <f>VLOOKUP(A2809,year_congress_lookup!$A$1:$B$10,2)</f>
        <v>2002</v>
      </c>
      <c r="C2809">
        <v>29501</v>
      </c>
      <c r="D2809" s="1" t="s">
        <v>1790</v>
      </c>
      <c r="E2809" t="s">
        <v>155</v>
      </c>
      <c r="F2809" t="str">
        <f>VLOOKUP(E2809&amp;"*",state_latlong_lookup!$A$1:$D$56,2,FALSE)</f>
        <v>AZ</v>
      </c>
      <c r="G2809" t="str">
        <f>VLOOKUP(E2809&amp;"*",state_latlong_lookup!$A$1:$D$56,1,FALSE)</f>
        <v>ARIZONA</v>
      </c>
      <c r="H2809" t="str">
        <f t="shared" si="87"/>
        <v>107_AZ_04</v>
      </c>
      <c r="I2809">
        <f>IF(B2809=2012,IF(D2809="00",K2809,VLOOKUP(H2809,district_latlong_lookup!$A$1:$F$439,5,FALSE)),0)</f>
        <v>0</v>
      </c>
      <c r="J2809">
        <f>IF(B2809=2012,IF(D2809="00",L2809,VLOOKUP(H2809,district_latlong_lookup!$A$1:$F$439,6,FALSE)),0)</f>
        <v>0</v>
      </c>
      <c r="K2809">
        <f>VLOOKUP(E2809&amp;"*",state_latlong_lookup!$A$1:$D$56,3,FALSE)</f>
        <v>33.7712</v>
      </c>
      <c r="L2809">
        <f>VLOOKUP(E2809&amp;"*",state_latlong_lookup!$A$1:$D$56,4,FALSE)</f>
        <v>-111.3877</v>
      </c>
      <c r="M2809">
        <v>200</v>
      </c>
      <c r="N2809" t="str">
        <f t="shared" si="86"/>
        <v>Republican</v>
      </c>
      <c r="O2809" t="s">
        <v>768</v>
      </c>
      <c r="P2809">
        <v>0.85799999999999998</v>
      </c>
      <c r="Q2809">
        <v>1311000</v>
      </c>
      <c r="R2809" t="s">
        <v>1351</v>
      </c>
    </row>
    <row r="2810" spans="1:18">
      <c r="A2810">
        <v>107</v>
      </c>
      <c r="B2810">
        <f>VLOOKUP(A2810,year_congress_lookup!$A$1:$B$10,2)</f>
        <v>2002</v>
      </c>
      <c r="C2810">
        <v>15105</v>
      </c>
      <c r="D2810" s="1" t="s">
        <v>1791</v>
      </c>
      <c r="E2810" t="s">
        <v>155</v>
      </c>
      <c r="F2810" t="str">
        <f>VLOOKUP(E2810&amp;"*",state_latlong_lookup!$A$1:$D$56,2,FALSE)</f>
        <v>AZ</v>
      </c>
      <c r="G2810" t="str">
        <f>VLOOKUP(E2810&amp;"*",state_latlong_lookup!$A$1:$D$56,1,FALSE)</f>
        <v>ARIZONA</v>
      </c>
      <c r="H2810" t="str">
        <f t="shared" si="87"/>
        <v>107_AZ_05</v>
      </c>
      <c r="I2810">
        <f>IF(B2810=2012,IF(D2810="00",K2810,VLOOKUP(H2810,district_latlong_lookup!$A$1:$F$439,5,FALSE)),0)</f>
        <v>0</v>
      </c>
      <c r="J2810">
        <f>IF(B2810=2012,IF(D2810="00",L2810,VLOOKUP(H2810,district_latlong_lookup!$A$1:$F$439,6,FALSE)),0)</f>
        <v>0</v>
      </c>
      <c r="K2810">
        <f>VLOOKUP(E2810&amp;"*",state_latlong_lookup!$A$1:$D$56,3,FALSE)</f>
        <v>33.7712</v>
      </c>
      <c r="L2810">
        <f>VLOOKUP(E2810&amp;"*",state_latlong_lookup!$A$1:$D$56,4,FALSE)</f>
        <v>-111.3877</v>
      </c>
      <c r="M2810">
        <v>200</v>
      </c>
      <c r="N2810" t="str">
        <f t="shared" si="86"/>
        <v>Republican</v>
      </c>
      <c r="O2810" t="s">
        <v>415</v>
      </c>
      <c r="P2810">
        <v>0.45100000000000001</v>
      </c>
      <c r="Q2810">
        <v>676500</v>
      </c>
    </row>
    <row r="2811" spans="1:18">
      <c r="A2811">
        <v>107</v>
      </c>
      <c r="B2811">
        <f>VLOOKUP(A2811,year_congress_lookup!$A$1:$B$10,2)</f>
        <v>2002</v>
      </c>
      <c r="C2811">
        <v>29502</v>
      </c>
      <c r="D2811" s="1" t="s">
        <v>1792</v>
      </c>
      <c r="E2811" t="s">
        <v>155</v>
      </c>
      <c r="F2811" t="str">
        <f>VLOOKUP(E2811&amp;"*",state_latlong_lookup!$A$1:$D$56,2,FALSE)</f>
        <v>AZ</v>
      </c>
      <c r="G2811" t="str">
        <f>VLOOKUP(E2811&amp;"*",state_latlong_lookup!$A$1:$D$56,1,FALSE)</f>
        <v>ARIZONA</v>
      </c>
      <c r="H2811" t="str">
        <f t="shared" si="87"/>
        <v>107_AZ_06</v>
      </c>
      <c r="I2811">
        <f>IF(B2811=2012,IF(D2811="00",K2811,VLOOKUP(H2811,district_latlong_lookup!$A$1:$F$439,5,FALSE)),0)</f>
        <v>0</v>
      </c>
      <c r="J2811">
        <f>IF(B2811=2012,IF(D2811="00",L2811,VLOOKUP(H2811,district_latlong_lookup!$A$1:$F$439,6,FALSE)),0)</f>
        <v>0</v>
      </c>
      <c r="K2811">
        <f>VLOOKUP(E2811&amp;"*",state_latlong_lookup!$A$1:$D$56,3,FALSE)</f>
        <v>33.7712</v>
      </c>
      <c r="L2811">
        <f>VLOOKUP(E2811&amp;"*",state_latlong_lookup!$A$1:$D$56,4,FALSE)</f>
        <v>-111.3877</v>
      </c>
      <c r="M2811">
        <v>200</v>
      </c>
      <c r="N2811" t="str">
        <f t="shared" si="86"/>
        <v>Republican</v>
      </c>
      <c r="O2811" t="s">
        <v>769</v>
      </c>
      <c r="P2811">
        <v>0.69399999999999995</v>
      </c>
      <c r="Q2811">
        <v>685500</v>
      </c>
      <c r="R2811" t="s">
        <v>1352</v>
      </c>
    </row>
    <row r="2812" spans="1:18">
      <c r="A2812">
        <v>107</v>
      </c>
      <c r="B2812">
        <f>VLOOKUP(A2812,year_congress_lookup!$A$1:$B$10,2)</f>
        <v>2002</v>
      </c>
      <c r="C2812">
        <v>29702</v>
      </c>
      <c r="D2812" s="1" t="s">
        <v>1787</v>
      </c>
      <c r="E2812" t="s">
        <v>56</v>
      </c>
      <c r="F2812" t="str">
        <f>VLOOKUP(E2812&amp;"*",state_latlong_lookup!$A$1:$D$56,2,FALSE)</f>
        <v>AR</v>
      </c>
      <c r="G2812" t="str">
        <f>VLOOKUP(E2812&amp;"*",state_latlong_lookup!$A$1:$D$56,1,FALSE)</f>
        <v>ARKANSAS</v>
      </c>
      <c r="H2812" t="str">
        <f t="shared" si="87"/>
        <v>107_AR_01</v>
      </c>
      <c r="I2812">
        <f>IF(B2812=2012,IF(D2812="00",K2812,VLOOKUP(H2812,district_latlong_lookup!$A$1:$F$439,5,FALSE)),0)</f>
        <v>0</v>
      </c>
      <c r="J2812">
        <f>IF(B2812=2012,IF(D2812="00",L2812,VLOOKUP(H2812,district_latlong_lookup!$A$1:$F$439,6,FALSE)),0)</f>
        <v>0</v>
      </c>
      <c r="K2812">
        <f>VLOOKUP(E2812&amp;"*",state_latlong_lookup!$A$1:$D$56,3,FALSE)</f>
        <v>34.951300000000003</v>
      </c>
      <c r="L2812">
        <f>VLOOKUP(E2812&amp;"*",state_latlong_lookup!$A$1:$D$56,4,FALSE)</f>
        <v>-92.380899999999997</v>
      </c>
      <c r="M2812">
        <v>100</v>
      </c>
      <c r="N2812" t="str">
        <f t="shared" si="86"/>
        <v>Democrat</v>
      </c>
      <c r="O2812" t="s">
        <v>132</v>
      </c>
      <c r="P2812">
        <v>-0.27</v>
      </c>
      <c r="Q2812">
        <v>728500</v>
      </c>
      <c r="R2812" t="s">
        <v>1353</v>
      </c>
    </row>
    <row r="2813" spans="1:18">
      <c r="A2813">
        <v>107</v>
      </c>
      <c r="B2813">
        <f>VLOOKUP(A2813,year_congress_lookup!$A$1:$B$10,2)</f>
        <v>2002</v>
      </c>
      <c r="C2813">
        <v>29703</v>
      </c>
      <c r="D2813" s="1" t="s">
        <v>1788</v>
      </c>
      <c r="E2813" t="s">
        <v>56</v>
      </c>
      <c r="F2813" t="str">
        <f>VLOOKUP(E2813&amp;"*",state_latlong_lookup!$A$1:$D$56,2,FALSE)</f>
        <v>AR</v>
      </c>
      <c r="G2813" t="str">
        <f>VLOOKUP(E2813&amp;"*",state_latlong_lookup!$A$1:$D$56,1,FALSE)</f>
        <v>ARKANSAS</v>
      </c>
      <c r="H2813" t="str">
        <f t="shared" si="87"/>
        <v>107_AR_02</v>
      </c>
      <c r="I2813">
        <f>IF(B2813=2012,IF(D2813="00",K2813,VLOOKUP(H2813,district_latlong_lookup!$A$1:$F$439,5,FALSE)),0)</f>
        <v>0</v>
      </c>
      <c r="J2813">
        <f>IF(B2813=2012,IF(D2813="00",L2813,VLOOKUP(H2813,district_latlong_lookup!$A$1:$F$439,6,FALSE)),0)</f>
        <v>0</v>
      </c>
      <c r="K2813">
        <f>VLOOKUP(E2813&amp;"*",state_latlong_lookup!$A$1:$D$56,3,FALSE)</f>
        <v>34.951300000000003</v>
      </c>
      <c r="L2813">
        <f>VLOOKUP(E2813&amp;"*",state_latlong_lookup!$A$1:$D$56,4,FALSE)</f>
        <v>-92.380899999999997</v>
      </c>
      <c r="M2813">
        <v>100</v>
      </c>
      <c r="N2813" t="str">
        <f t="shared" si="86"/>
        <v>Democrat</v>
      </c>
      <c r="O2813" t="s">
        <v>831</v>
      </c>
      <c r="P2813">
        <v>-0.25700000000000001</v>
      </c>
      <c r="Q2813">
        <v>515000</v>
      </c>
      <c r="R2813" t="s">
        <v>1354</v>
      </c>
    </row>
    <row r="2814" spans="1:18">
      <c r="A2814">
        <v>107</v>
      </c>
      <c r="B2814">
        <f>VLOOKUP(A2814,year_congress_lookup!$A$1:$B$10,2)</f>
        <v>2002</v>
      </c>
      <c r="C2814">
        <v>29704</v>
      </c>
      <c r="D2814" s="1" t="s">
        <v>1789</v>
      </c>
      <c r="E2814" t="s">
        <v>56</v>
      </c>
      <c r="F2814" t="str">
        <f>VLOOKUP(E2814&amp;"*",state_latlong_lookup!$A$1:$D$56,2,FALSE)</f>
        <v>AR</v>
      </c>
      <c r="G2814" t="str">
        <f>VLOOKUP(E2814&amp;"*",state_latlong_lookup!$A$1:$D$56,1,FALSE)</f>
        <v>ARKANSAS</v>
      </c>
      <c r="H2814" t="str">
        <f t="shared" si="87"/>
        <v>107_AR_03</v>
      </c>
      <c r="I2814">
        <f>IF(B2814=2012,IF(D2814="00",K2814,VLOOKUP(H2814,district_latlong_lookup!$A$1:$F$439,5,FALSE)),0)</f>
        <v>0</v>
      </c>
      <c r="J2814">
        <f>IF(B2814=2012,IF(D2814="00",L2814,VLOOKUP(H2814,district_latlong_lookup!$A$1:$F$439,6,FALSE)),0)</f>
        <v>0</v>
      </c>
      <c r="K2814">
        <f>VLOOKUP(E2814&amp;"*",state_latlong_lookup!$A$1:$D$56,3,FALSE)</f>
        <v>34.951300000000003</v>
      </c>
      <c r="L2814">
        <f>VLOOKUP(E2814&amp;"*",state_latlong_lookup!$A$1:$D$56,4,FALSE)</f>
        <v>-92.380899999999997</v>
      </c>
      <c r="M2814">
        <v>200</v>
      </c>
      <c r="N2814" t="str">
        <f t="shared" si="86"/>
        <v>Republican</v>
      </c>
      <c r="O2814" t="s">
        <v>313</v>
      </c>
      <c r="P2814">
        <v>0.46700000000000003</v>
      </c>
      <c r="Q2814">
        <v>3147500</v>
      </c>
      <c r="R2814" t="s">
        <v>1355</v>
      </c>
    </row>
    <row r="2815" spans="1:18">
      <c r="A2815">
        <v>107</v>
      </c>
      <c r="B2815">
        <f>VLOOKUP(A2815,year_congress_lookup!$A$1:$B$10,2)</f>
        <v>2002</v>
      </c>
      <c r="C2815">
        <v>20101</v>
      </c>
      <c r="D2815" s="1" t="s">
        <v>1789</v>
      </c>
      <c r="E2815" t="s">
        <v>56</v>
      </c>
      <c r="F2815" t="str">
        <f>VLOOKUP(E2815&amp;"*",state_latlong_lookup!$A$1:$D$56,2,FALSE)</f>
        <v>AR</v>
      </c>
      <c r="G2815" t="str">
        <f>VLOOKUP(E2815&amp;"*",state_latlong_lookup!$A$1:$D$56,1,FALSE)</f>
        <v>ARKANSAS</v>
      </c>
      <c r="H2815" t="str">
        <f t="shared" si="87"/>
        <v>107_AR_03</v>
      </c>
      <c r="I2815">
        <f>IF(B2815=2012,IF(D2815="00",K2815,VLOOKUP(H2815,district_latlong_lookup!$A$1:$F$439,5,FALSE)),0)</f>
        <v>0</v>
      </c>
      <c r="J2815">
        <f>IF(B2815=2012,IF(D2815="00",L2815,VLOOKUP(H2815,district_latlong_lookup!$A$1:$F$439,6,FALSE)),0)</f>
        <v>0</v>
      </c>
      <c r="K2815">
        <f>VLOOKUP(E2815&amp;"*",state_latlong_lookup!$A$1:$D$56,3,FALSE)</f>
        <v>34.951300000000003</v>
      </c>
      <c r="L2815">
        <f>VLOOKUP(E2815&amp;"*",state_latlong_lookup!$A$1:$D$56,4,FALSE)</f>
        <v>-92.380899999999997</v>
      </c>
      <c r="M2815">
        <v>200</v>
      </c>
      <c r="N2815" t="str">
        <f t="shared" si="86"/>
        <v>Republican</v>
      </c>
      <c r="O2815" t="s">
        <v>392</v>
      </c>
      <c r="P2815">
        <v>0.51400000000000001</v>
      </c>
      <c r="Q2815">
        <v>534000</v>
      </c>
      <c r="R2815" t="s">
        <v>1356</v>
      </c>
    </row>
    <row r="2816" spans="1:18">
      <c r="A2816">
        <v>107</v>
      </c>
      <c r="B2816">
        <f>VLOOKUP(A2816,year_congress_lookup!$A$1:$B$10,2)</f>
        <v>2002</v>
      </c>
      <c r="C2816">
        <v>20102</v>
      </c>
      <c r="D2816" s="1" t="s">
        <v>1790</v>
      </c>
      <c r="E2816" t="s">
        <v>56</v>
      </c>
      <c r="F2816" t="str">
        <f>VLOOKUP(E2816&amp;"*",state_latlong_lookup!$A$1:$D$56,2,FALSE)</f>
        <v>AR</v>
      </c>
      <c r="G2816" t="str">
        <f>VLOOKUP(E2816&amp;"*",state_latlong_lookup!$A$1:$D$56,1,FALSE)</f>
        <v>ARKANSAS</v>
      </c>
      <c r="H2816" t="str">
        <f t="shared" si="87"/>
        <v>107_AR_04</v>
      </c>
      <c r="I2816">
        <f>IF(B2816=2012,IF(D2816="00",K2816,VLOOKUP(H2816,district_latlong_lookup!$A$1:$F$439,5,FALSE)),0)</f>
        <v>0</v>
      </c>
      <c r="J2816">
        <f>IF(B2816=2012,IF(D2816="00",L2816,VLOOKUP(H2816,district_latlong_lookup!$A$1:$F$439,6,FALSE)),0)</f>
        <v>0</v>
      </c>
      <c r="K2816">
        <f>VLOOKUP(E2816&amp;"*",state_latlong_lookup!$A$1:$D$56,3,FALSE)</f>
        <v>34.951300000000003</v>
      </c>
      <c r="L2816">
        <f>VLOOKUP(E2816&amp;"*",state_latlong_lookup!$A$1:$D$56,4,FALSE)</f>
        <v>-92.380899999999997</v>
      </c>
      <c r="M2816">
        <v>100</v>
      </c>
      <c r="N2816" t="str">
        <f t="shared" si="86"/>
        <v>Democrat</v>
      </c>
      <c r="O2816" t="s">
        <v>29</v>
      </c>
      <c r="P2816">
        <v>-0.218</v>
      </c>
      <c r="Q2816">
        <v>851500</v>
      </c>
      <c r="R2816" t="s">
        <v>1357</v>
      </c>
    </row>
    <row r="2817" spans="1:18">
      <c r="A2817">
        <v>107</v>
      </c>
      <c r="B2817">
        <f>VLOOKUP(A2817,year_congress_lookup!$A$1:$B$10,2)</f>
        <v>2002</v>
      </c>
      <c r="C2817">
        <v>29901</v>
      </c>
      <c r="D2817" s="1" t="s">
        <v>1787</v>
      </c>
      <c r="E2817" t="s">
        <v>90</v>
      </c>
      <c r="F2817" t="str">
        <f>VLOOKUP(E2817&amp;"*",state_latlong_lookup!$A$1:$D$56,2,FALSE)</f>
        <v>CA</v>
      </c>
      <c r="G2817" t="str">
        <f>VLOOKUP(E2817&amp;"*",state_latlong_lookup!$A$1:$D$56,1,FALSE)</f>
        <v>CALIFORNIA</v>
      </c>
      <c r="H2817" t="str">
        <f t="shared" si="87"/>
        <v>107_CA_01</v>
      </c>
      <c r="I2817">
        <f>IF(B2817=2012,IF(D2817="00",K2817,VLOOKUP(H2817,district_latlong_lookup!$A$1:$F$439,5,FALSE)),0)</f>
        <v>0</v>
      </c>
      <c r="J2817">
        <f>IF(B2817=2012,IF(D2817="00",L2817,VLOOKUP(H2817,district_latlong_lookup!$A$1:$F$439,6,FALSE)),0)</f>
        <v>0</v>
      </c>
      <c r="K2817">
        <f>VLOOKUP(E2817&amp;"*",state_latlong_lookup!$A$1:$D$56,3,FALSE)</f>
        <v>36.17</v>
      </c>
      <c r="L2817">
        <f>VLOOKUP(E2817&amp;"*",state_latlong_lookup!$A$1:$D$56,4,FALSE)</f>
        <v>-119.7462</v>
      </c>
      <c r="M2817">
        <v>100</v>
      </c>
      <c r="N2817" t="str">
        <f t="shared" si="86"/>
        <v>Democrat</v>
      </c>
      <c r="O2817" t="s">
        <v>881</v>
      </c>
      <c r="P2817">
        <v>-0.40400000000000003</v>
      </c>
      <c r="Q2817">
        <v>505500</v>
      </c>
    </row>
    <row r="2818" spans="1:18">
      <c r="A2818">
        <v>107</v>
      </c>
      <c r="B2818">
        <f>VLOOKUP(A2818,year_congress_lookup!$A$1:$B$10,2)</f>
        <v>2002</v>
      </c>
      <c r="C2818">
        <v>15420</v>
      </c>
      <c r="D2818" s="1" t="s">
        <v>1788</v>
      </c>
      <c r="E2818" t="s">
        <v>90</v>
      </c>
      <c r="F2818" t="str">
        <f>VLOOKUP(E2818&amp;"*",state_latlong_lookup!$A$1:$D$56,2,FALSE)</f>
        <v>CA</v>
      </c>
      <c r="G2818" t="str">
        <f>VLOOKUP(E2818&amp;"*",state_latlong_lookup!$A$1:$D$56,1,FALSE)</f>
        <v>CALIFORNIA</v>
      </c>
      <c r="H2818" t="str">
        <f t="shared" si="87"/>
        <v>107_CA_02</v>
      </c>
      <c r="I2818">
        <f>IF(B2818=2012,IF(D2818="00",K2818,VLOOKUP(H2818,district_latlong_lookup!$A$1:$F$439,5,FALSE)),0)</f>
        <v>0</v>
      </c>
      <c r="J2818">
        <f>IF(B2818=2012,IF(D2818="00",L2818,VLOOKUP(H2818,district_latlong_lookup!$A$1:$F$439,6,FALSE)),0)</f>
        <v>0</v>
      </c>
      <c r="K2818">
        <f>VLOOKUP(E2818&amp;"*",state_latlong_lookup!$A$1:$D$56,3,FALSE)</f>
        <v>36.17</v>
      </c>
      <c r="L2818">
        <f>VLOOKUP(E2818&amp;"*",state_latlong_lookup!$A$1:$D$56,4,FALSE)</f>
        <v>-119.7462</v>
      </c>
      <c r="M2818">
        <v>200</v>
      </c>
      <c r="N2818" t="str">
        <f t="shared" ref="N2818:N2881" si="88">IF(M2818=100,"Democrat",IF(M2818=200,"Republican",IF(M2818=328,"Independent")))</f>
        <v>Republican</v>
      </c>
      <c r="O2818" t="s">
        <v>419</v>
      </c>
      <c r="P2818">
        <v>0.66200000000000003</v>
      </c>
      <c r="Q2818">
        <v>2507500</v>
      </c>
      <c r="R2818" t="s">
        <v>1358</v>
      </c>
    </row>
    <row r="2819" spans="1:18">
      <c r="A2819">
        <v>107</v>
      </c>
      <c r="B2819">
        <f>VLOOKUP(A2819,year_congress_lookup!$A$1:$B$10,2)</f>
        <v>2002</v>
      </c>
      <c r="C2819">
        <v>29902</v>
      </c>
      <c r="D2819" s="1" t="s">
        <v>1789</v>
      </c>
      <c r="E2819" t="s">
        <v>90</v>
      </c>
      <c r="F2819" t="str">
        <f>VLOOKUP(E2819&amp;"*",state_latlong_lookup!$A$1:$D$56,2,FALSE)</f>
        <v>CA</v>
      </c>
      <c r="G2819" t="str">
        <f>VLOOKUP(E2819&amp;"*",state_latlong_lookup!$A$1:$D$56,1,FALSE)</f>
        <v>CALIFORNIA</v>
      </c>
      <c r="H2819" t="str">
        <f t="shared" ref="H2819:H2882" si="89">CONCATENATE(A2819,"_",F2819,"_",D2819)</f>
        <v>107_CA_03</v>
      </c>
      <c r="I2819">
        <f>IF(B2819=2012,IF(D2819="00",K2819,VLOOKUP(H2819,district_latlong_lookup!$A$1:$F$439,5,FALSE)),0)</f>
        <v>0</v>
      </c>
      <c r="J2819">
        <f>IF(B2819=2012,IF(D2819="00",L2819,VLOOKUP(H2819,district_latlong_lookup!$A$1:$F$439,6,FALSE)),0)</f>
        <v>0</v>
      </c>
      <c r="K2819">
        <f>VLOOKUP(E2819&amp;"*",state_latlong_lookup!$A$1:$D$56,3,FALSE)</f>
        <v>36.17</v>
      </c>
      <c r="L2819">
        <f>VLOOKUP(E2819&amp;"*",state_latlong_lookup!$A$1:$D$56,4,FALSE)</f>
        <v>-119.7462</v>
      </c>
      <c r="M2819">
        <v>200</v>
      </c>
      <c r="N2819" t="str">
        <f t="shared" si="88"/>
        <v>Republican</v>
      </c>
      <c r="O2819" t="s">
        <v>882</v>
      </c>
      <c r="P2819">
        <v>0.44800000000000001</v>
      </c>
      <c r="Q2819">
        <v>259500</v>
      </c>
      <c r="R2819" t="s">
        <v>1359</v>
      </c>
    </row>
    <row r="2820" spans="1:18">
      <c r="A2820">
        <v>107</v>
      </c>
      <c r="B2820">
        <f>VLOOKUP(A2820,year_congress_lookup!$A$1:$B$10,2)</f>
        <v>2002</v>
      </c>
      <c r="C2820">
        <v>29104</v>
      </c>
      <c r="D2820" s="1" t="s">
        <v>1790</v>
      </c>
      <c r="E2820" t="s">
        <v>90</v>
      </c>
      <c r="F2820" t="str">
        <f>VLOOKUP(E2820&amp;"*",state_latlong_lookup!$A$1:$D$56,2,FALSE)</f>
        <v>CA</v>
      </c>
      <c r="G2820" t="str">
        <f>VLOOKUP(E2820&amp;"*",state_latlong_lookup!$A$1:$D$56,1,FALSE)</f>
        <v>CALIFORNIA</v>
      </c>
      <c r="H2820" t="str">
        <f t="shared" si="89"/>
        <v>107_CA_04</v>
      </c>
      <c r="I2820">
        <f>IF(B2820=2012,IF(D2820="00",K2820,VLOOKUP(H2820,district_latlong_lookup!$A$1:$F$439,5,FALSE)),0)</f>
        <v>0</v>
      </c>
      <c r="J2820">
        <f>IF(B2820=2012,IF(D2820="00",L2820,VLOOKUP(H2820,district_latlong_lookup!$A$1:$F$439,6,FALSE)),0)</f>
        <v>0</v>
      </c>
      <c r="K2820">
        <f>VLOOKUP(E2820&amp;"*",state_latlong_lookup!$A$1:$D$56,3,FALSE)</f>
        <v>36.17</v>
      </c>
      <c r="L2820">
        <f>VLOOKUP(E2820&amp;"*",state_latlong_lookup!$A$1:$D$56,4,FALSE)</f>
        <v>-119.7462</v>
      </c>
      <c r="M2820">
        <v>200</v>
      </c>
      <c r="N2820" t="str">
        <f t="shared" si="88"/>
        <v>Republican</v>
      </c>
      <c r="O2820" t="s">
        <v>102</v>
      </c>
      <c r="P2820">
        <v>0.63100000000000001</v>
      </c>
      <c r="Q2820">
        <v>714000</v>
      </c>
      <c r="R2820" t="s">
        <v>1360</v>
      </c>
    </row>
    <row r="2821" spans="1:18">
      <c r="A2821">
        <v>107</v>
      </c>
      <c r="B2821">
        <f>VLOOKUP(A2821,year_congress_lookup!$A$1:$B$10,2)</f>
        <v>2002</v>
      </c>
      <c r="C2821">
        <v>14649</v>
      </c>
      <c r="D2821" s="1" t="s">
        <v>1791</v>
      </c>
      <c r="E2821" t="s">
        <v>90</v>
      </c>
      <c r="F2821" t="str">
        <f>VLOOKUP(E2821&amp;"*",state_latlong_lookup!$A$1:$D$56,2,FALSE)</f>
        <v>CA</v>
      </c>
      <c r="G2821" t="str">
        <f>VLOOKUP(E2821&amp;"*",state_latlong_lookup!$A$1:$D$56,1,FALSE)</f>
        <v>CALIFORNIA</v>
      </c>
      <c r="H2821" t="str">
        <f t="shared" si="89"/>
        <v>107_CA_05</v>
      </c>
      <c r="I2821">
        <f>IF(B2821=2012,IF(D2821="00",K2821,VLOOKUP(H2821,district_latlong_lookup!$A$1:$F$439,5,FALSE)),0)</f>
        <v>0</v>
      </c>
      <c r="J2821">
        <f>IF(B2821=2012,IF(D2821="00",L2821,VLOOKUP(H2821,district_latlong_lookup!$A$1:$F$439,6,FALSE)),0)</f>
        <v>0</v>
      </c>
      <c r="K2821">
        <f>VLOOKUP(E2821&amp;"*",state_latlong_lookup!$A$1:$D$56,3,FALSE)</f>
        <v>36.17</v>
      </c>
      <c r="L2821">
        <f>VLOOKUP(E2821&amp;"*",state_latlong_lookup!$A$1:$D$56,4,FALSE)</f>
        <v>-119.7462</v>
      </c>
      <c r="M2821">
        <v>100</v>
      </c>
      <c r="N2821" t="str">
        <f t="shared" si="88"/>
        <v>Democrat</v>
      </c>
      <c r="O2821" t="s">
        <v>421</v>
      </c>
      <c r="P2821">
        <v>-0.374</v>
      </c>
      <c r="Q2821">
        <v>1050000</v>
      </c>
    </row>
    <row r="2822" spans="1:18">
      <c r="A2822">
        <v>107</v>
      </c>
      <c r="B2822">
        <f>VLOOKUP(A2822,year_congress_lookup!$A$1:$B$10,2)</f>
        <v>2002</v>
      </c>
      <c r="C2822">
        <v>29309</v>
      </c>
      <c r="D2822" s="1" t="s">
        <v>1792</v>
      </c>
      <c r="E2822" t="s">
        <v>90</v>
      </c>
      <c r="F2822" t="str">
        <f>VLOOKUP(E2822&amp;"*",state_latlong_lookup!$A$1:$D$56,2,FALSE)</f>
        <v>CA</v>
      </c>
      <c r="G2822" t="str">
        <f>VLOOKUP(E2822&amp;"*",state_latlong_lookup!$A$1:$D$56,1,FALSE)</f>
        <v>CALIFORNIA</v>
      </c>
      <c r="H2822" t="str">
        <f t="shared" si="89"/>
        <v>107_CA_06</v>
      </c>
      <c r="I2822">
        <f>IF(B2822=2012,IF(D2822="00",K2822,VLOOKUP(H2822,district_latlong_lookup!$A$1:$F$439,5,FALSE)),0)</f>
        <v>0</v>
      </c>
      <c r="J2822">
        <f>IF(B2822=2012,IF(D2822="00",L2822,VLOOKUP(H2822,district_latlong_lookup!$A$1:$F$439,6,FALSE)),0)</f>
        <v>0</v>
      </c>
      <c r="K2822">
        <f>VLOOKUP(E2822&amp;"*",state_latlong_lookup!$A$1:$D$56,3,FALSE)</f>
        <v>36.17</v>
      </c>
      <c r="L2822">
        <f>VLOOKUP(E2822&amp;"*",state_latlong_lookup!$A$1:$D$56,4,FALSE)</f>
        <v>-119.7462</v>
      </c>
      <c r="M2822">
        <v>100</v>
      </c>
      <c r="N2822" t="str">
        <f t="shared" si="88"/>
        <v>Democrat</v>
      </c>
      <c r="O2822" t="s">
        <v>422</v>
      </c>
      <c r="P2822">
        <v>-0.55500000000000005</v>
      </c>
      <c r="Q2822">
        <v>10000</v>
      </c>
      <c r="R2822" t="s">
        <v>1361</v>
      </c>
    </row>
    <row r="2823" spans="1:18">
      <c r="A2823">
        <v>107</v>
      </c>
      <c r="B2823">
        <f>VLOOKUP(A2823,year_congress_lookup!$A$1:$B$10,2)</f>
        <v>2002</v>
      </c>
      <c r="C2823">
        <v>14256</v>
      </c>
      <c r="D2823" s="1" t="s">
        <v>1793</v>
      </c>
      <c r="E2823" t="s">
        <v>90</v>
      </c>
      <c r="F2823" t="str">
        <f>VLOOKUP(E2823&amp;"*",state_latlong_lookup!$A$1:$D$56,2,FALSE)</f>
        <v>CA</v>
      </c>
      <c r="G2823" t="str">
        <f>VLOOKUP(E2823&amp;"*",state_latlong_lookup!$A$1:$D$56,1,FALSE)</f>
        <v>CALIFORNIA</v>
      </c>
      <c r="H2823" t="str">
        <f t="shared" si="89"/>
        <v>107_CA_07</v>
      </c>
      <c r="I2823">
        <f>IF(B2823=2012,IF(D2823="00",K2823,VLOOKUP(H2823,district_latlong_lookup!$A$1:$F$439,5,FALSE)),0)</f>
        <v>0</v>
      </c>
      <c r="J2823">
        <f>IF(B2823=2012,IF(D2823="00",L2823,VLOOKUP(H2823,district_latlong_lookup!$A$1:$F$439,6,FALSE)),0)</f>
        <v>0</v>
      </c>
      <c r="K2823">
        <f>VLOOKUP(E2823&amp;"*",state_latlong_lookup!$A$1:$D$56,3,FALSE)</f>
        <v>36.17</v>
      </c>
      <c r="L2823">
        <f>VLOOKUP(E2823&amp;"*",state_latlong_lookup!$A$1:$D$56,4,FALSE)</f>
        <v>-119.7462</v>
      </c>
      <c r="M2823">
        <v>100</v>
      </c>
      <c r="N2823" t="str">
        <f t="shared" si="88"/>
        <v>Democrat</v>
      </c>
      <c r="O2823" t="s">
        <v>423</v>
      </c>
      <c r="P2823">
        <v>-0.60499999999999998</v>
      </c>
      <c r="Q2823">
        <v>1384500</v>
      </c>
      <c r="R2823" t="s">
        <v>1362</v>
      </c>
    </row>
    <row r="2824" spans="1:18">
      <c r="A2824">
        <v>107</v>
      </c>
      <c r="B2824">
        <f>VLOOKUP(A2824,year_congress_lookup!$A$1:$B$10,2)</f>
        <v>2002</v>
      </c>
      <c r="C2824">
        <v>15448</v>
      </c>
      <c r="D2824" s="1" t="s">
        <v>1795</v>
      </c>
      <c r="E2824" t="s">
        <v>90</v>
      </c>
      <c r="F2824" t="str">
        <f>VLOOKUP(E2824&amp;"*",state_latlong_lookup!$A$1:$D$56,2,FALSE)</f>
        <v>CA</v>
      </c>
      <c r="G2824" t="str">
        <f>VLOOKUP(E2824&amp;"*",state_latlong_lookup!$A$1:$D$56,1,FALSE)</f>
        <v>CALIFORNIA</v>
      </c>
      <c r="H2824" t="str">
        <f t="shared" si="89"/>
        <v>107_CA_08</v>
      </c>
      <c r="I2824">
        <f>IF(B2824=2012,IF(D2824="00",K2824,VLOOKUP(H2824,district_latlong_lookup!$A$1:$F$439,5,FALSE)),0)</f>
        <v>0</v>
      </c>
      <c r="J2824">
        <f>IF(B2824=2012,IF(D2824="00",L2824,VLOOKUP(H2824,district_latlong_lookup!$A$1:$F$439,6,FALSE)),0)</f>
        <v>0</v>
      </c>
      <c r="K2824">
        <f>VLOOKUP(E2824&amp;"*",state_latlong_lookup!$A$1:$D$56,3,FALSE)</f>
        <v>36.17</v>
      </c>
      <c r="L2824">
        <f>VLOOKUP(E2824&amp;"*",state_latlong_lookup!$A$1:$D$56,4,FALSE)</f>
        <v>-119.7462</v>
      </c>
      <c r="M2824">
        <v>100</v>
      </c>
      <c r="N2824" t="str">
        <f t="shared" si="88"/>
        <v>Democrat</v>
      </c>
      <c r="O2824" t="s">
        <v>424</v>
      </c>
      <c r="P2824">
        <v>-0.47399999999999998</v>
      </c>
      <c r="Q2824">
        <v>300500</v>
      </c>
      <c r="R2824" t="s">
        <v>1363</v>
      </c>
    </row>
    <row r="2825" spans="1:18">
      <c r="A2825">
        <v>107</v>
      </c>
      <c r="B2825">
        <f>VLOOKUP(A2825,year_congress_lookup!$A$1:$B$10,2)</f>
        <v>2002</v>
      </c>
      <c r="C2825">
        <v>29778</v>
      </c>
      <c r="D2825" s="1" t="s">
        <v>1796</v>
      </c>
      <c r="E2825" t="s">
        <v>90</v>
      </c>
      <c r="F2825" t="str">
        <f>VLOOKUP(E2825&amp;"*",state_latlong_lookup!$A$1:$D$56,2,FALSE)</f>
        <v>CA</v>
      </c>
      <c r="G2825" t="str">
        <f>VLOOKUP(E2825&amp;"*",state_latlong_lookup!$A$1:$D$56,1,FALSE)</f>
        <v>CALIFORNIA</v>
      </c>
      <c r="H2825" t="str">
        <f t="shared" si="89"/>
        <v>107_CA_09</v>
      </c>
      <c r="I2825">
        <f>IF(B2825=2012,IF(D2825="00",K2825,VLOOKUP(H2825,district_latlong_lookup!$A$1:$F$439,5,FALSE)),0)</f>
        <v>0</v>
      </c>
      <c r="J2825">
        <f>IF(B2825=2012,IF(D2825="00",L2825,VLOOKUP(H2825,district_latlong_lookup!$A$1:$F$439,6,FALSE)),0)</f>
        <v>0</v>
      </c>
      <c r="K2825">
        <f>VLOOKUP(E2825&amp;"*",state_latlong_lookup!$A$1:$D$56,3,FALSE)</f>
        <v>36.17</v>
      </c>
      <c r="L2825">
        <f>VLOOKUP(E2825&amp;"*",state_latlong_lookup!$A$1:$D$56,4,FALSE)</f>
        <v>-119.7462</v>
      </c>
      <c r="M2825">
        <v>100</v>
      </c>
      <c r="N2825" t="str">
        <f t="shared" si="88"/>
        <v>Democrat</v>
      </c>
      <c r="O2825" t="s">
        <v>17</v>
      </c>
      <c r="P2825">
        <v>-0.69399999999999995</v>
      </c>
      <c r="Q2825">
        <v>739500</v>
      </c>
      <c r="R2825" t="s">
        <v>1364</v>
      </c>
    </row>
    <row r="2826" spans="1:18">
      <c r="A2826">
        <v>107</v>
      </c>
      <c r="B2826">
        <f>VLOOKUP(A2826,year_congress_lookup!$A$1:$B$10,2)</f>
        <v>2002</v>
      </c>
      <c r="C2826">
        <v>29705</v>
      </c>
      <c r="D2826" s="1" t="s">
        <v>1797</v>
      </c>
      <c r="E2826" t="s">
        <v>90</v>
      </c>
      <c r="F2826" t="str">
        <f>VLOOKUP(E2826&amp;"*",state_latlong_lookup!$A$1:$D$56,2,FALSE)</f>
        <v>CA</v>
      </c>
      <c r="G2826" t="str">
        <f>VLOOKUP(E2826&amp;"*",state_latlong_lookup!$A$1:$D$56,1,FALSE)</f>
        <v>CALIFORNIA</v>
      </c>
      <c r="H2826" t="str">
        <f t="shared" si="89"/>
        <v>107_CA_10</v>
      </c>
      <c r="I2826">
        <f>IF(B2826=2012,IF(D2826="00",K2826,VLOOKUP(H2826,district_latlong_lookup!$A$1:$F$439,5,FALSE)),0)</f>
        <v>0</v>
      </c>
      <c r="J2826">
        <f>IF(B2826=2012,IF(D2826="00",L2826,VLOOKUP(H2826,district_latlong_lookup!$A$1:$F$439,6,FALSE)),0)</f>
        <v>0</v>
      </c>
      <c r="K2826">
        <f>VLOOKUP(E2826&amp;"*",state_latlong_lookup!$A$1:$D$56,3,FALSE)</f>
        <v>36.17</v>
      </c>
      <c r="L2826">
        <f>VLOOKUP(E2826&amp;"*",state_latlong_lookup!$A$1:$D$56,4,FALSE)</f>
        <v>-119.7462</v>
      </c>
      <c r="M2826">
        <v>100</v>
      </c>
      <c r="N2826" t="str">
        <f t="shared" si="88"/>
        <v>Democrat</v>
      </c>
      <c r="O2826" t="s">
        <v>832</v>
      </c>
      <c r="P2826">
        <v>-0.27700000000000002</v>
      </c>
      <c r="Q2826">
        <v>10000</v>
      </c>
    </row>
    <row r="2827" spans="1:18">
      <c r="A2827">
        <v>107</v>
      </c>
      <c r="B2827">
        <f>VLOOKUP(A2827,year_congress_lookup!$A$1:$B$10,2)</f>
        <v>2002</v>
      </c>
      <c r="C2827">
        <v>29311</v>
      </c>
      <c r="D2827" s="1" t="s">
        <v>1798</v>
      </c>
      <c r="E2827" t="s">
        <v>90</v>
      </c>
      <c r="F2827" t="str">
        <f>VLOOKUP(E2827&amp;"*",state_latlong_lookup!$A$1:$D$56,2,FALSE)</f>
        <v>CA</v>
      </c>
      <c r="G2827" t="str">
        <f>VLOOKUP(E2827&amp;"*",state_latlong_lookup!$A$1:$D$56,1,FALSE)</f>
        <v>CALIFORNIA</v>
      </c>
      <c r="H2827" t="str">
        <f t="shared" si="89"/>
        <v>107_CA_11</v>
      </c>
      <c r="I2827">
        <f>IF(B2827=2012,IF(D2827="00",K2827,VLOOKUP(H2827,district_latlong_lookup!$A$1:$F$439,5,FALSE)),0)</f>
        <v>0</v>
      </c>
      <c r="J2827">
        <f>IF(B2827=2012,IF(D2827="00",L2827,VLOOKUP(H2827,district_latlong_lookup!$A$1:$F$439,6,FALSE)),0)</f>
        <v>0</v>
      </c>
      <c r="K2827">
        <f>VLOOKUP(E2827&amp;"*",state_latlong_lookup!$A$1:$D$56,3,FALSE)</f>
        <v>36.17</v>
      </c>
      <c r="L2827">
        <f>VLOOKUP(E2827&amp;"*",state_latlong_lookup!$A$1:$D$56,4,FALSE)</f>
        <v>-119.7462</v>
      </c>
      <c r="M2827">
        <v>200</v>
      </c>
      <c r="N2827" t="str">
        <f t="shared" si="88"/>
        <v>Republican</v>
      </c>
      <c r="O2827" t="s">
        <v>427</v>
      </c>
      <c r="P2827">
        <v>0.52700000000000002</v>
      </c>
      <c r="Q2827">
        <v>452000</v>
      </c>
      <c r="R2827" t="s">
        <v>1365</v>
      </c>
    </row>
    <row r="2828" spans="1:18">
      <c r="A2828">
        <v>107</v>
      </c>
      <c r="B2828">
        <f>VLOOKUP(A2828,year_congress_lookup!$A$1:$B$10,2)</f>
        <v>2002</v>
      </c>
      <c r="C2828">
        <v>14837</v>
      </c>
      <c r="D2828" s="1" t="s">
        <v>1799</v>
      </c>
      <c r="E2828" t="s">
        <v>90</v>
      </c>
      <c r="F2828" t="str">
        <f>VLOOKUP(E2828&amp;"*",state_latlong_lookup!$A$1:$D$56,2,FALSE)</f>
        <v>CA</v>
      </c>
      <c r="G2828" t="str">
        <f>VLOOKUP(E2828&amp;"*",state_latlong_lookup!$A$1:$D$56,1,FALSE)</f>
        <v>CALIFORNIA</v>
      </c>
      <c r="H2828" t="str">
        <f t="shared" si="89"/>
        <v>107_CA_12</v>
      </c>
      <c r="I2828">
        <f>IF(B2828=2012,IF(D2828="00",K2828,VLOOKUP(H2828,district_latlong_lookup!$A$1:$F$439,5,FALSE)),0)</f>
        <v>0</v>
      </c>
      <c r="J2828">
        <f>IF(B2828=2012,IF(D2828="00",L2828,VLOOKUP(H2828,district_latlong_lookup!$A$1:$F$439,6,FALSE)),0)</f>
        <v>0</v>
      </c>
      <c r="K2828">
        <f>VLOOKUP(E2828&amp;"*",state_latlong_lookup!$A$1:$D$56,3,FALSE)</f>
        <v>36.17</v>
      </c>
      <c r="L2828">
        <f>VLOOKUP(E2828&amp;"*",state_latlong_lookup!$A$1:$D$56,4,FALSE)</f>
        <v>-119.7462</v>
      </c>
      <c r="M2828">
        <v>100</v>
      </c>
      <c r="N2828" t="str">
        <f t="shared" si="88"/>
        <v>Democrat</v>
      </c>
      <c r="O2828" t="s">
        <v>428</v>
      </c>
      <c r="P2828">
        <v>-0.375</v>
      </c>
      <c r="Q2828">
        <v>1649000</v>
      </c>
      <c r="R2828" t="s">
        <v>1366</v>
      </c>
    </row>
    <row r="2829" spans="1:18">
      <c r="A2829">
        <v>107</v>
      </c>
      <c r="B2829">
        <f>VLOOKUP(A2829,year_congress_lookup!$A$1:$B$10,2)</f>
        <v>2002</v>
      </c>
      <c r="C2829">
        <v>14053</v>
      </c>
      <c r="D2829" s="1" t="s">
        <v>1800</v>
      </c>
      <c r="E2829" t="s">
        <v>90</v>
      </c>
      <c r="F2829" t="str">
        <f>VLOOKUP(E2829&amp;"*",state_latlong_lookup!$A$1:$D$56,2,FALSE)</f>
        <v>CA</v>
      </c>
      <c r="G2829" t="str">
        <f>VLOOKUP(E2829&amp;"*",state_latlong_lookup!$A$1:$D$56,1,FALSE)</f>
        <v>CALIFORNIA</v>
      </c>
      <c r="H2829" t="str">
        <f t="shared" si="89"/>
        <v>107_CA_13</v>
      </c>
      <c r="I2829">
        <f>IF(B2829=2012,IF(D2829="00",K2829,VLOOKUP(H2829,district_latlong_lookup!$A$1:$F$439,5,FALSE)),0)</f>
        <v>0</v>
      </c>
      <c r="J2829">
        <f>IF(B2829=2012,IF(D2829="00",L2829,VLOOKUP(H2829,district_latlong_lookup!$A$1:$F$439,6,FALSE)),0)</f>
        <v>0</v>
      </c>
      <c r="K2829">
        <f>VLOOKUP(E2829&amp;"*",state_latlong_lookup!$A$1:$D$56,3,FALSE)</f>
        <v>36.17</v>
      </c>
      <c r="L2829">
        <f>VLOOKUP(E2829&amp;"*",state_latlong_lookup!$A$1:$D$56,4,FALSE)</f>
        <v>-119.7462</v>
      </c>
      <c r="M2829">
        <v>100</v>
      </c>
      <c r="N2829" t="str">
        <f t="shared" si="88"/>
        <v>Democrat</v>
      </c>
      <c r="O2829" t="s">
        <v>109</v>
      </c>
      <c r="P2829">
        <v>-0.67700000000000005</v>
      </c>
      <c r="Q2829">
        <v>1083000</v>
      </c>
      <c r="R2829" t="s">
        <v>1367</v>
      </c>
    </row>
    <row r="2830" spans="1:18">
      <c r="A2830">
        <v>107</v>
      </c>
      <c r="B2830">
        <f>VLOOKUP(A2830,year_congress_lookup!$A$1:$B$10,2)</f>
        <v>2002</v>
      </c>
      <c r="C2830">
        <v>29312</v>
      </c>
      <c r="D2830" s="1" t="s">
        <v>1801</v>
      </c>
      <c r="E2830" t="s">
        <v>90</v>
      </c>
      <c r="F2830" t="str">
        <f>VLOOKUP(E2830&amp;"*",state_latlong_lookup!$A$1:$D$56,2,FALSE)</f>
        <v>CA</v>
      </c>
      <c r="G2830" t="str">
        <f>VLOOKUP(E2830&amp;"*",state_latlong_lookup!$A$1:$D$56,1,FALSE)</f>
        <v>CALIFORNIA</v>
      </c>
      <c r="H2830" t="str">
        <f t="shared" si="89"/>
        <v>107_CA_14</v>
      </c>
      <c r="I2830">
        <f>IF(B2830=2012,IF(D2830="00",K2830,VLOOKUP(H2830,district_latlong_lookup!$A$1:$F$439,5,FALSE)),0)</f>
        <v>0</v>
      </c>
      <c r="J2830">
        <f>IF(B2830=2012,IF(D2830="00",L2830,VLOOKUP(H2830,district_latlong_lookup!$A$1:$F$439,6,FALSE)),0)</f>
        <v>0</v>
      </c>
      <c r="K2830">
        <f>VLOOKUP(E2830&amp;"*",state_latlong_lookup!$A$1:$D$56,3,FALSE)</f>
        <v>36.17</v>
      </c>
      <c r="L2830">
        <f>VLOOKUP(E2830&amp;"*",state_latlong_lookup!$A$1:$D$56,4,FALSE)</f>
        <v>-119.7462</v>
      </c>
      <c r="M2830">
        <v>100</v>
      </c>
      <c r="N2830" t="str">
        <f t="shared" si="88"/>
        <v>Democrat</v>
      </c>
      <c r="O2830" t="s">
        <v>429</v>
      </c>
      <c r="P2830">
        <v>-0.38600000000000001</v>
      </c>
      <c r="Q2830">
        <v>558500</v>
      </c>
    </row>
    <row r="2831" spans="1:18">
      <c r="A2831">
        <v>107</v>
      </c>
      <c r="B2831">
        <f>VLOOKUP(A2831,year_congress_lookup!$A$1:$B$10,2)</f>
        <v>2002</v>
      </c>
      <c r="C2831">
        <v>20103</v>
      </c>
      <c r="D2831" s="1" t="s">
        <v>1802</v>
      </c>
      <c r="E2831" t="s">
        <v>90</v>
      </c>
      <c r="F2831" t="str">
        <f>VLOOKUP(E2831&amp;"*",state_latlong_lookup!$A$1:$D$56,2,FALSE)</f>
        <v>CA</v>
      </c>
      <c r="G2831" t="str">
        <f>VLOOKUP(E2831&amp;"*",state_latlong_lookup!$A$1:$D$56,1,FALSE)</f>
        <v>CALIFORNIA</v>
      </c>
      <c r="H2831" t="str">
        <f t="shared" si="89"/>
        <v>107_CA_15</v>
      </c>
      <c r="I2831">
        <f>IF(B2831=2012,IF(D2831="00",K2831,VLOOKUP(H2831,district_latlong_lookup!$A$1:$F$439,5,FALSE)),0)</f>
        <v>0</v>
      </c>
      <c r="J2831">
        <f>IF(B2831=2012,IF(D2831="00",L2831,VLOOKUP(H2831,district_latlong_lookup!$A$1:$F$439,6,FALSE)),0)</f>
        <v>0</v>
      </c>
      <c r="K2831">
        <f>VLOOKUP(E2831&amp;"*",state_latlong_lookup!$A$1:$D$56,3,FALSE)</f>
        <v>36.17</v>
      </c>
      <c r="L2831">
        <f>VLOOKUP(E2831&amp;"*",state_latlong_lookup!$A$1:$D$56,4,FALSE)</f>
        <v>-119.7462</v>
      </c>
      <c r="M2831">
        <v>100</v>
      </c>
      <c r="N2831" t="str">
        <f t="shared" si="88"/>
        <v>Democrat</v>
      </c>
      <c r="O2831" t="s">
        <v>929</v>
      </c>
      <c r="P2831">
        <v>-0.52300000000000002</v>
      </c>
      <c r="Q2831">
        <v>670500</v>
      </c>
      <c r="R2831" t="s">
        <v>1368</v>
      </c>
    </row>
    <row r="2832" spans="1:18">
      <c r="A2832">
        <v>107</v>
      </c>
      <c r="B2832">
        <f>VLOOKUP(A2832,year_congress_lookup!$A$1:$B$10,2)</f>
        <v>2002</v>
      </c>
      <c r="C2832">
        <v>29504</v>
      </c>
      <c r="D2832" s="1" t="s">
        <v>1803</v>
      </c>
      <c r="E2832" t="s">
        <v>90</v>
      </c>
      <c r="F2832" t="str">
        <f>VLOOKUP(E2832&amp;"*",state_latlong_lookup!$A$1:$D$56,2,FALSE)</f>
        <v>CA</v>
      </c>
      <c r="G2832" t="str">
        <f>VLOOKUP(E2832&amp;"*",state_latlong_lookup!$A$1:$D$56,1,FALSE)</f>
        <v>CALIFORNIA</v>
      </c>
      <c r="H2832" t="str">
        <f t="shared" si="89"/>
        <v>107_CA_16</v>
      </c>
      <c r="I2832">
        <f>IF(B2832=2012,IF(D2832="00",K2832,VLOOKUP(H2832,district_latlong_lookup!$A$1:$F$439,5,FALSE)),0)</f>
        <v>0</v>
      </c>
      <c r="J2832">
        <f>IF(B2832=2012,IF(D2832="00",L2832,VLOOKUP(H2832,district_latlong_lookup!$A$1:$F$439,6,FALSE)),0)</f>
        <v>0</v>
      </c>
      <c r="K2832">
        <f>VLOOKUP(E2832&amp;"*",state_latlong_lookup!$A$1:$D$56,3,FALSE)</f>
        <v>36.17</v>
      </c>
      <c r="L2832">
        <f>VLOOKUP(E2832&amp;"*",state_latlong_lookup!$A$1:$D$56,4,FALSE)</f>
        <v>-119.7462</v>
      </c>
      <c r="M2832">
        <v>100</v>
      </c>
      <c r="N2832" t="str">
        <f t="shared" si="88"/>
        <v>Democrat</v>
      </c>
      <c r="O2832" t="s">
        <v>771</v>
      </c>
      <c r="P2832">
        <v>-0.40699999999999997</v>
      </c>
      <c r="Q2832">
        <v>256500</v>
      </c>
      <c r="R2832" t="s">
        <v>1369</v>
      </c>
    </row>
    <row r="2833" spans="1:18">
      <c r="A2833">
        <v>107</v>
      </c>
      <c r="B2833">
        <f>VLOOKUP(A2833,year_congress_lookup!$A$1:$B$10,2)</f>
        <v>2002</v>
      </c>
      <c r="C2833">
        <v>29313</v>
      </c>
      <c r="D2833" s="1" t="s">
        <v>1804</v>
      </c>
      <c r="E2833" t="s">
        <v>90</v>
      </c>
      <c r="F2833" t="str">
        <f>VLOOKUP(E2833&amp;"*",state_latlong_lookup!$A$1:$D$56,2,FALSE)</f>
        <v>CA</v>
      </c>
      <c r="G2833" t="str">
        <f>VLOOKUP(E2833&amp;"*",state_latlong_lookup!$A$1:$D$56,1,FALSE)</f>
        <v>CALIFORNIA</v>
      </c>
      <c r="H2833" t="str">
        <f t="shared" si="89"/>
        <v>107_CA_17</v>
      </c>
      <c r="I2833">
        <f>IF(B2833=2012,IF(D2833="00",K2833,VLOOKUP(H2833,district_latlong_lookup!$A$1:$F$439,5,FALSE)),0)</f>
        <v>0</v>
      </c>
      <c r="J2833">
        <f>IF(B2833=2012,IF(D2833="00",L2833,VLOOKUP(H2833,district_latlong_lookup!$A$1:$F$439,6,FALSE)),0)</f>
        <v>0</v>
      </c>
      <c r="K2833">
        <f>VLOOKUP(E2833&amp;"*",state_latlong_lookup!$A$1:$D$56,3,FALSE)</f>
        <v>36.17</v>
      </c>
      <c r="L2833">
        <f>VLOOKUP(E2833&amp;"*",state_latlong_lookup!$A$1:$D$56,4,FALSE)</f>
        <v>-119.7462</v>
      </c>
      <c r="M2833">
        <v>100</v>
      </c>
      <c r="N2833" t="str">
        <f t="shared" si="88"/>
        <v>Democrat</v>
      </c>
      <c r="O2833" t="s">
        <v>432</v>
      </c>
      <c r="P2833">
        <v>-0.45200000000000001</v>
      </c>
      <c r="Q2833">
        <v>545000</v>
      </c>
      <c r="R2833" t="s">
        <v>1370</v>
      </c>
    </row>
    <row r="2834" spans="1:18">
      <c r="A2834">
        <v>107</v>
      </c>
      <c r="B2834">
        <f>VLOOKUP(A2834,year_congress_lookup!$A$1:$B$10,2)</f>
        <v>2002</v>
      </c>
      <c r="C2834">
        <v>15635</v>
      </c>
      <c r="D2834" s="1" t="s">
        <v>1805</v>
      </c>
      <c r="E2834" t="s">
        <v>90</v>
      </c>
      <c r="F2834" t="str">
        <f>VLOOKUP(E2834&amp;"*",state_latlong_lookup!$A$1:$D$56,2,FALSE)</f>
        <v>CA</v>
      </c>
      <c r="G2834" t="str">
        <f>VLOOKUP(E2834&amp;"*",state_latlong_lookup!$A$1:$D$56,1,FALSE)</f>
        <v>CALIFORNIA</v>
      </c>
      <c r="H2834" t="str">
        <f t="shared" si="89"/>
        <v>107_CA_18</v>
      </c>
      <c r="I2834">
        <f>IF(B2834=2012,IF(D2834="00",K2834,VLOOKUP(H2834,district_latlong_lookup!$A$1:$F$439,5,FALSE)),0)</f>
        <v>0</v>
      </c>
      <c r="J2834">
        <f>IF(B2834=2012,IF(D2834="00",L2834,VLOOKUP(H2834,district_latlong_lookup!$A$1:$F$439,6,FALSE)),0)</f>
        <v>0</v>
      </c>
      <c r="K2834">
        <f>VLOOKUP(E2834&amp;"*",state_latlong_lookup!$A$1:$D$56,3,FALSE)</f>
        <v>36.17</v>
      </c>
      <c r="L2834">
        <f>VLOOKUP(E2834&amp;"*",state_latlong_lookup!$A$1:$D$56,4,FALSE)</f>
        <v>-119.7462</v>
      </c>
      <c r="M2834">
        <v>100</v>
      </c>
      <c r="N2834" t="str">
        <f t="shared" si="88"/>
        <v>Democrat</v>
      </c>
      <c r="O2834" t="s">
        <v>433</v>
      </c>
      <c r="P2834">
        <v>-0.19700000000000001</v>
      </c>
      <c r="Q2834">
        <v>777500</v>
      </c>
    </row>
    <row r="2835" spans="1:18">
      <c r="A2835">
        <v>107</v>
      </c>
      <c r="B2835">
        <f>VLOOKUP(A2835,year_congress_lookup!$A$1:$B$10,2)</f>
        <v>2002</v>
      </c>
      <c r="C2835">
        <v>29505</v>
      </c>
      <c r="D2835" s="1" t="s">
        <v>1806</v>
      </c>
      <c r="E2835" t="s">
        <v>90</v>
      </c>
      <c r="F2835" t="str">
        <f>VLOOKUP(E2835&amp;"*",state_latlong_lookup!$A$1:$D$56,2,FALSE)</f>
        <v>CA</v>
      </c>
      <c r="G2835" t="str">
        <f>VLOOKUP(E2835&amp;"*",state_latlong_lookup!$A$1:$D$56,1,FALSE)</f>
        <v>CALIFORNIA</v>
      </c>
      <c r="H2835" t="str">
        <f t="shared" si="89"/>
        <v>107_CA_19</v>
      </c>
      <c r="I2835">
        <f>IF(B2835=2012,IF(D2835="00",K2835,VLOOKUP(H2835,district_latlong_lookup!$A$1:$F$439,5,FALSE)),0)</f>
        <v>0</v>
      </c>
      <c r="J2835">
        <f>IF(B2835=2012,IF(D2835="00",L2835,VLOOKUP(H2835,district_latlong_lookup!$A$1:$F$439,6,FALSE)),0)</f>
        <v>0</v>
      </c>
      <c r="K2835">
        <f>VLOOKUP(E2835&amp;"*",state_latlong_lookup!$A$1:$D$56,3,FALSE)</f>
        <v>36.17</v>
      </c>
      <c r="L2835">
        <f>VLOOKUP(E2835&amp;"*",state_latlong_lookup!$A$1:$D$56,4,FALSE)</f>
        <v>-119.7462</v>
      </c>
      <c r="M2835">
        <v>200</v>
      </c>
      <c r="N2835" t="str">
        <f t="shared" si="88"/>
        <v>Republican</v>
      </c>
      <c r="O2835" t="s">
        <v>772</v>
      </c>
      <c r="P2835">
        <v>0.63900000000000001</v>
      </c>
      <c r="Q2835">
        <v>971000</v>
      </c>
      <c r="R2835" t="s">
        <v>1371</v>
      </c>
    </row>
    <row r="2836" spans="1:18">
      <c r="A2836">
        <v>107</v>
      </c>
      <c r="B2836">
        <f>VLOOKUP(A2836,year_congress_lookup!$A$1:$B$10,2)</f>
        <v>2002</v>
      </c>
      <c r="C2836">
        <v>29105</v>
      </c>
      <c r="D2836" s="1" t="s">
        <v>1807</v>
      </c>
      <c r="E2836" t="s">
        <v>90</v>
      </c>
      <c r="F2836" t="str">
        <f>VLOOKUP(E2836&amp;"*",state_latlong_lookup!$A$1:$D$56,2,FALSE)</f>
        <v>CA</v>
      </c>
      <c r="G2836" t="str">
        <f>VLOOKUP(E2836&amp;"*",state_latlong_lookup!$A$1:$D$56,1,FALSE)</f>
        <v>CALIFORNIA</v>
      </c>
      <c r="H2836" t="str">
        <f t="shared" si="89"/>
        <v>107_CA_20</v>
      </c>
      <c r="I2836">
        <f>IF(B2836=2012,IF(D2836="00",K2836,VLOOKUP(H2836,district_latlong_lookup!$A$1:$F$439,5,FALSE)),0)</f>
        <v>0</v>
      </c>
      <c r="J2836">
        <f>IF(B2836=2012,IF(D2836="00",L2836,VLOOKUP(H2836,district_latlong_lookup!$A$1:$F$439,6,FALSE)),0)</f>
        <v>0</v>
      </c>
      <c r="K2836">
        <f>VLOOKUP(E2836&amp;"*",state_latlong_lookup!$A$1:$D$56,3,FALSE)</f>
        <v>36.17</v>
      </c>
      <c r="L2836">
        <f>VLOOKUP(E2836&amp;"*",state_latlong_lookup!$A$1:$D$56,4,FALSE)</f>
        <v>-119.7462</v>
      </c>
      <c r="M2836">
        <v>100</v>
      </c>
      <c r="N2836" t="str">
        <f t="shared" si="88"/>
        <v>Democrat</v>
      </c>
      <c r="O2836" t="s">
        <v>435</v>
      </c>
      <c r="P2836">
        <v>-0.16400000000000001</v>
      </c>
      <c r="Q2836">
        <v>363500</v>
      </c>
      <c r="R2836" t="s">
        <v>1372</v>
      </c>
    </row>
    <row r="2837" spans="1:18">
      <c r="A2837">
        <v>107</v>
      </c>
      <c r="B2837">
        <f>VLOOKUP(A2837,year_congress_lookup!$A$1:$B$10,2)</f>
        <v>2002</v>
      </c>
      <c r="C2837">
        <v>14669</v>
      </c>
      <c r="D2837" s="1" t="s">
        <v>1808</v>
      </c>
      <c r="E2837" t="s">
        <v>90</v>
      </c>
      <c r="F2837" t="str">
        <f>VLOOKUP(E2837&amp;"*",state_latlong_lookup!$A$1:$D$56,2,FALSE)</f>
        <v>CA</v>
      </c>
      <c r="G2837" t="str">
        <f>VLOOKUP(E2837&amp;"*",state_latlong_lookup!$A$1:$D$56,1,FALSE)</f>
        <v>CALIFORNIA</v>
      </c>
      <c r="H2837" t="str">
        <f t="shared" si="89"/>
        <v>107_CA_21</v>
      </c>
      <c r="I2837">
        <f>IF(B2837=2012,IF(D2837="00",K2837,VLOOKUP(H2837,district_latlong_lookup!$A$1:$F$439,5,FALSE)),0)</f>
        <v>0</v>
      </c>
      <c r="J2837">
        <f>IF(B2837=2012,IF(D2837="00",L2837,VLOOKUP(H2837,district_latlong_lookup!$A$1:$F$439,6,FALSE)),0)</f>
        <v>0</v>
      </c>
      <c r="K2837">
        <f>VLOOKUP(E2837&amp;"*",state_latlong_lookup!$A$1:$D$56,3,FALSE)</f>
        <v>36.17</v>
      </c>
      <c r="L2837">
        <f>VLOOKUP(E2837&amp;"*",state_latlong_lookup!$A$1:$D$56,4,FALSE)</f>
        <v>-119.7462</v>
      </c>
      <c r="M2837">
        <v>200</v>
      </c>
      <c r="N2837" t="str">
        <f t="shared" si="88"/>
        <v>Republican</v>
      </c>
      <c r="O2837" t="s">
        <v>436</v>
      </c>
      <c r="P2837">
        <v>0.45300000000000001</v>
      </c>
      <c r="Q2837">
        <v>10000</v>
      </c>
      <c r="R2837" t="s">
        <v>1373</v>
      </c>
    </row>
    <row r="2838" spans="1:18">
      <c r="A2838">
        <v>107</v>
      </c>
      <c r="B2838">
        <f>VLOOKUP(A2838,year_congress_lookup!$A$1:$B$10,2)</f>
        <v>2002</v>
      </c>
      <c r="C2838">
        <v>29774</v>
      </c>
      <c r="D2838" s="1" t="s">
        <v>1809</v>
      </c>
      <c r="E2838" t="s">
        <v>90</v>
      </c>
      <c r="F2838" t="str">
        <f>VLOOKUP(E2838&amp;"*",state_latlong_lookup!$A$1:$D$56,2,FALSE)</f>
        <v>CA</v>
      </c>
      <c r="G2838" t="str">
        <f>VLOOKUP(E2838&amp;"*",state_latlong_lookup!$A$1:$D$56,1,FALSE)</f>
        <v>CALIFORNIA</v>
      </c>
      <c r="H2838" t="str">
        <f t="shared" si="89"/>
        <v>107_CA_22</v>
      </c>
      <c r="I2838">
        <f>IF(B2838=2012,IF(D2838="00",K2838,VLOOKUP(H2838,district_latlong_lookup!$A$1:$F$439,5,FALSE)),0)</f>
        <v>0</v>
      </c>
      <c r="J2838">
        <f>IF(B2838=2012,IF(D2838="00",L2838,VLOOKUP(H2838,district_latlong_lookup!$A$1:$F$439,6,FALSE)),0)</f>
        <v>0</v>
      </c>
      <c r="K2838">
        <f>VLOOKUP(E2838&amp;"*",state_latlong_lookup!$A$1:$D$56,3,FALSE)</f>
        <v>36.17</v>
      </c>
      <c r="L2838">
        <f>VLOOKUP(E2838&amp;"*",state_latlong_lookup!$A$1:$D$56,4,FALSE)</f>
        <v>-119.7462</v>
      </c>
      <c r="M2838">
        <v>100</v>
      </c>
      <c r="N2838" t="str">
        <f t="shared" si="88"/>
        <v>Democrat</v>
      </c>
      <c r="O2838" t="s">
        <v>834</v>
      </c>
      <c r="P2838">
        <v>-0.35</v>
      </c>
      <c r="Q2838">
        <v>528000</v>
      </c>
      <c r="R2838" t="s">
        <v>1374</v>
      </c>
    </row>
    <row r="2839" spans="1:18">
      <c r="A2839">
        <v>107</v>
      </c>
      <c r="B2839">
        <f>VLOOKUP(A2839,year_congress_lookup!$A$1:$B$10,2)</f>
        <v>2002</v>
      </c>
      <c r="C2839">
        <v>15413</v>
      </c>
      <c r="D2839" s="1" t="s">
        <v>1810</v>
      </c>
      <c r="E2839" t="s">
        <v>90</v>
      </c>
      <c r="F2839" t="str">
        <f>VLOOKUP(E2839&amp;"*",state_latlong_lookup!$A$1:$D$56,2,FALSE)</f>
        <v>CA</v>
      </c>
      <c r="G2839" t="str">
        <f>VLOOKUP(E2839&amp;"*",state_latlong_lookup!$A$1:$D$56,1,FALSE)</f>
        <v>CALIFORNIA</v>
      </c>
      <c r="H2839" t="str">
        <f t="shared" si="89"/>
        <v>107_CA_23</v>
      </c>
      <c r="I2839">
        <f>IF(B2839=2012,IF(D2839="00",K2839,VLOOKUP(H2839,district_latlong_lookup!$A$1:$F$439,5,FALSE)),0)</f>
        <v>0</v>
      </c>
      <c r="J2839">
        <f>IF(B2839=2012,IF(D2839="00",L2839,VLOOKUP(H2839,district_latlong_lookup!$A$1:$F$439,6,FALSE)),0)</f>
        <v>0</v>
      </c>
      <c r="K2839">
        <f>VLOOKUP(E2839&amp;"*",state_latlong_lookup!$A$1:$D$56,3,FALSE)</f>
        <v>36.17</v>
      </c>
      <c r="L2839">
        <f>VLOOKUP(E2839&amp;"*",state_latlong_lookup!$A$1:$D$56,4,FALSE)</f>
        <v>-119.7462</v>
      </c>
      <c r="M2839">
        <v>200</v>
      </c>
      <c r="N2839" t="str">
        <f t="shared" si="88"/>
        <v>Republican</v>
      </c>
      <c r="O2839" t="s">
        <v>438</v>
      </c>
      <c r="P2839">
        <v>0.51900000000000002</v>
      </c>
      <c r="Q2839">
        <v>10000</v>
      </c>
      <c r="R2839" t="s">
        <v>1375</v>
      </c>
    </row>
    <row r="2840" spans="1:18">
      <c r="A2840">
        <v>107</v>
      </c>
      <c r="B2840">
        <f>VLOOKUP(A2840,year_congress_lookup!$A$1:$B$10,2)</f>
        <v>2002</v>
      </c>
      <c r="C2840">
        <v>29707</v>
      </c>
      <c r="D2840" s="1" t="s">
        <v>1811</v>
      </c>
      <c r="E2840" t="s">
        <v>90</v>
      </c>
      <c r="F2840" t="str">
        <f>VLOOKUP(E2840&amp;"*",state_latlong_lookup!$A$1:$D$56,2,FALSE)</f>
        <v>CA</v>
      </c>
      <c r="G2840" t="str">
        <f>VLOOKUP(E2840&amp;"*",state_latlong_lookup!$A$1:$D$56,1,FALSE)</f>
        <v>CALIFORNIA</v>
      </c>
      <c r="H2840" t="str">
        <f t="shared" si="89"/>
        <v>107_CA_24</v>
      </c>
      <c r="I2840">
        <f>IF(B2840=2012,IF(D2840="00",K2840,VLOOKUP(H2840,district_latlong_lookup!$A$1:$F$439,5,FALSE)),0)</f>
        <v>0</v>
      </c>
      <c r="J2840">
        <f>IF(B2840=2012,IF(D2840="00",L2840,VLOOKUP(H2840,district_latlong_lookup!$A$1:$F$439,6,FALSE)),0)</f>
        <v>0</v>
      </c>
      <c r="K2840">
        <f>VLOOKUP(E2840&amp;"*",state_latlong_lookup!$A$1:$D$56,3,FALSE)</f>
        <v>36.17</v>
      </c>
      <c r="L2840">
        <f>VLOOKUP(E2840&amp;"*",state_latlong_lookup!$A$1:$D$56,4,FALSE)</f>
        <v>-119.7462</v>
      </c>
      <c r="M2840">
        <v>100</v>
      </c>
      <c r="N2840" t="str">
        <f t="shared" si="88"/>
        <v>Democrat</v>
      </c>
      <c r="O2840" t="s">
        <v>19</v>
      </c>
      <c r="P2840">
        <v>-0.32</v>
      </c>
      <c r="Q2840">
        <v>315000</v>
      </c>
      <c r="R2840" t="s">
        <v>1376</v>
      </c>
    </row>
    <row r="2841" spans="1:18">
      <c r="A2841">
        <v>107</v>
      </c>
      <c r="B2841">
        <f>VLOOKUP(A2841,year_congress_lookup!$A$1:$B$10,2)</f>
        <v>2002</v>
      </c>
      <c r="C2841">
        <v>29315</v>
      </c>
      <c r="D2841" s="1" t="s">
        <v>1812</v>
      </c>
      <c r="E2841" t="s">
        <v>90</v>
      </c>
      <c r="F2841" t="str">
        <f>VLOOKUP(E2841&amp;"*",state_latlong_lookup!$A$1:$D$56,2,FALSE)</f>
        <v>CA</v>
      </c>
      <c r="G2841" t="str">
        <f>VLOOKUP(E2841&amp;"*",state_latlong_lookup!$A$1:$D$56,1,FALSE)</f>
        <v>CALIFORNIA</v>
      </c>
      <c r="H2841" t="str">
        <f t="shared" si="89"/>
        <v>107_CA_25</v>
      </c>
      <c r="I2841">
        <f>IF(B2841=2012,IF(D2841="00",K2841,VLOOKUP(H2841,district_latlong_lookup!$A$1:$F$439,5,FALSE)),0)</f>
        <v>0</v>
      </c>
      <c r="J2841">
        <f>IF(B2841=2012,IF(D2841="00",L2841,VLOOKUP(H2841,district_latlong_lookup!$A$1:$F$439,6,FALSE)),0)</f>
        <v>0</v>
      </c>
      <c r="K2841">
        <f>VLOOKUP(E2841&amp;"*",state_latlong_lookup!$A$1:$D$56,3,FALSE)</f>
        <v>36.17</v>
      </c>
      <c r="L2841">
        <f>VLOOKUP(E2841&amp;"*",state_latlong_lookup!$A$1:$D$56,4,FALSE)</f>
        <v>-119.7462</v>
      </c>
      <c r="M2841">
        <v>200</v>
      </c>
      <c r="N2841" t="str">
        <f t="shared" si="88"/>
        <v>Republican</v>
      </c>
      <c r="O2841" t="s">
        <v>440</v>
      </c>
      <c r="P2841">
        <v>0.55400000000000005</v>
      </c>
      <c r="Q2841">
        <v>10000</v>
      </c>
    </row>
    <row r="2842" spans="1:18">
      <c r="A2842">
        <v>107</v>
      </c>
      <c r="B2842">
        <f>VLOOKUP(A2842,year_congress_lookup!$A$1:$B$10,2)</f>
        <v>2002</v>
      </c>
      <c r="C2842">
        <v>15005</v>
      </c>
      <c r="D2842" s="1" t="s">
        <v>1813</v>
      </c>
      <c r="E2842" t="s">
        <v>90</v>
      </c>
      <c r="F2842" t="str">
        <f>VLOOKUP(E2842&amp;"*",state_latlong_lookup!$A$1:$D$56,2,FALSE)</f>
        <v>CA</v>
      </c>
      <c r="G2842" t="str">
        <f>VLOOKUP(E2842&amp;"*",state_latlong_lookup!$A$1:$D$56,1,FALSE)</f>
        <v>CALIFORNIA</v>
      </c>
      <c r="H2842" t="str">
        <f t="shared" si="89"/>
        <v>107_CA_26</v>
      </c>
      <c r="I2842">
        <f>IF(B2842=2012,IF(D2842="00",K2842,VLOOKUP(H2842,district_latlong_lookup!$A$1:$F$439,5,FALSE)),0)</f>
        <v>0</v>
      </c>
      <c r="J2842">
        <f>IF(B2842=2012,IF(D2842="00",L2842,VLOOKUP(H2842,district_latlong_lookup!$A$1:$F$439,6,FALSE)),0)</f>
        <v>0</v>
      </c>
      <c r="K2842">
        <f>VLOOKUP(E2842&amp;"*",state_latlong_lookup!$A$1:$D$56,3,FALSE)</f>
        <v>36.17</v>
      </c>
      <c r="L2842">
        <f>VLOOKUP(E2842&amp;"*",state_latlong_lookup!$A$1:$D$56,4,FALSE)</f>
        <v>-119.7462</v>
      </c>
      <c r="M2842">
        <v>100</v>
      </c>
      <c r="N2842" t="str">
        <f t="shared" si="88"/>
        <v>Democrat</v>
      </c>
      <c r="O2842" t="s">
        <v>441</v>
      </c>
      <c r="P2842">
        <v>-0.38</v>
      </c>
      <c r="Q2842">
        <v>1235500</v>
      </c>
      <c r="R2842" t="s">
        <v>1377</v>
      </c>
    </row>
    <row r="2843" spans="1:18">
      <c r="A2843">
        <v>107</v>
      </c>
      <c r="B2843">
        <f>VLOOKUP(A2843,year_congress_lookup!$A$1:$B$10,2)</f>
        <v>2002</v>
      </c>
      <c r="C2843">
        <v>20104</v>
      </c>
      <c r="D2843" s="1" t="s">
        <v>1814</v>
      </c>
      <c r="E2843" t="s">
        <v>90</v>
      </c>
      <c r="F2843" t="str">
        <f>VLOOKUP(E2843&amp;"*",state_latlong_lookup!$A$1:$D$56,2,FALSE)</f>
        <v>CA</v>
      </c>
      <c r="G2843" t="str">
        <f>VLOOKUP(E2843&amp;"*",state_latlong_lookup!$A$1:$D$56,1,FALSE)</f>
        <v>CALIFORNIA</v>
      </c>
      <c r="H2843" t="str">
        <f t="shared" si="89"/>
        <v>107_CA_27</v>
      </c>
      <c r="I2843">
        <f>IF(B2843=2012,IF(D2843="00",K2843,VLOOKUP(H2843,district_latlong_lookup!$A$1:$F$439,5,FALSE)),0)</f>
        <v>0</v>
      </c>
      <c r="J2843">
        <f>IF(B2843=2012,IF(D2843="00",L2843,VLOOKUP(H2843,district_latlong_lookup!$A$1:$F$439,6,FALSE)),0)</f>
        <v>0</v>
      </c>
      <c r="K2843">
        <f>VLOOKUP(E2843&amp;"*",state_latlong_lookup!$A$1:$D$56,3,FALSE)</f>
        <v>36.17</v>
      </c>
      <c r="L2843">
        <f>VLOOKUP(E2843&amp;"*",state_latlong_lookup!$A$1:$D$56,4,FALSE)</f>
        <v>-119.7462</v>
      </c>
      <c r="M2843">
        <v>100</v>
      </c>
      <c r="N2843" t="str">
        <f t="shared" si="88"/>
        <v>Democrat</v>
      </c>
      <c r="O2843" t="s">
        <v>615</v>
      </c>
      <c r="P2843">
        <v>-0.30299999999999999</v>
      </c>
      <c r="Q2843">
        <v>478500</v>
      </c>
      <c r="R2843" t="s">
        <v>1378</v>
      </c>
    </row>
    <row r="2844" spans="1:18">
      <c r="A2844">
        <v>107</v>
      </c>
      <c r="B2844">
        <f>VLOOKUP(A2844,year_congress_lookup!$A$1:$B$10,2)</f>
        <v>2002</v>
      </c>
      <c r="C2844">
        <v>14813</v>
      </c>
      <c r="D2844" s="1" t="s">
        <v>1815</v>
      </c>
      <c r="E2844" t="s">
        <v>90</v>
      </c>
      <c r="F2844" t="str">
        <f>VLOOKUP(E2844&amp;"*",state_latlong_lookup!$A$1:$D$56,2,FALSE)</f>
        <v>CA</v>
      </c>
      <c r="G2844" t="str">
        <f>VLOOKUP(E2844&amp;"*",state_latlong_lookup!$A$1:$D$56,1,FALSE)</f>
        <v>CALIFORNIA</v>
      </c>
      <c r="H2844" t="str">
        <f t="shared" si="89"/>
        <v>107_CA_28</v>
      </c>
      <c r="I2844">
        <f>IF(B2844=2012,IF(D2844="00",K2844,VLOOKUP(H2844,district_latlong_lookup!$A$1:$F$439,5,FALSE)),0)</f>
        <v>0</v>
      </c>
      <c r="J2844">
        <f>IF(B2844=2012,IF(D2844="00",L2844,VLOOKUP(H2844,district_latlong_lookup!$A$1:$F$439,6,FALSE)),0)</f>
        <v>0</v>
      </c>
      <c r="K2844">
        <f>VLOOKUP(E2844&amp;"*",state_latlong_lookup!$A$1:$D$56,3,FALSE)</f>
        <v>36.17</v>
      </c>
      <c r="L2844">
        <f>VLOOKUP(E2844&amp;"*",state_latlong_lookup!$A$1:$D$56,4,FALSE)</f>
        <v>-119.7462</v>
      </c>
      <c r="M2844">
        <v>200</v>
      </c>
      <c r="N2844" t="str">
        <f t="shared" si="88"/>
        <v>Republican</v>
      </c>
      <c r="O2844" t="s">
        <v>443</v>
      </c>
      <c r="P2844">
        <v>0.58199999999999996</v>
      </c>
      <c r="Q2844">
        <v>10000</v>
      </c>
      <c r="R2844" t="s">
        <v>1379</v>
      </c>
    </row>
    <row r="2845" spans="1:18">
      <c r="A2845">
        <v>107</v>
      </c>
      <c r="B2845">
        <f>VLOOKUP(A2845,year_congress_lookup!$A$1:$B$10,2)</f>
        <v>2002</v>
      </c>
      <c r="C2845">
        <v>14280</v>
      </c>
      <c r="D2845" s="1" t="s">
        <v>1816</v>
      </c>
      <c r="E2845" t="s">
        <v>90</v>
      </c>
      <c r="F2845" t="str">
        <f>VLOOKUP(E2845&amp;"*",state_latlong_lookup!$A$1:$D$56,2,FALSE)</f>
        <v>CA</v>
      </c>
      <c r="G2845" t="str">
        <f>VLOOKUP(E2845&amp;"*",state_latlong_lookup!$A$1:$D$56,1,FALSE)</f>
        <v>CALIFORNIA</v>
      </c>
      <c r="H2845" t="str">
        <f t="shared" si="89"/>
        <v>107_CA_29</v>
      </c>
      <c r="I2845">
        <f>IF(B2845=2012,IF(D2845="00",K2845,VLOOKUP(H2845,district_latlong_lookup!$A$1:$F$439,5,FALSE)),0)</f>
        <v>0</v>
      </c>
      <c r="J2845">
        <f>IF(B2845=2012,IF(D2845="00",L2845,VLOOKUP(H2845,district_latlong_lookup!$A$1:$F$439,6,FALSE)),0)</f>
        <v>0</v>
      </c>
      <c r="K2845">
        <f>VLOOKUP(E2845&amp;"*",state_latlong_lookup!$A$1:$D$56,3,FALSE)</f>
        <v>36.17</v>
      </c>
      <c r="L2845">
        <f>VLOOKUP(E2845&amp;"*",state_latlong_lookup!$A$1:$D$56,4,FALSE)</f>
        <v>-119.7462</v>
      </c>
      <c r="M2845">
        <v>100</v>
      </c>
      <c r="N2845" t="str">
        <f t="shared" si="88"/>
        <v>Democrat</v>
      </c>
      <c r="O2845" t="s">
        <v>444</v>
      </c>
      <c r="P2845">
        <v>-0.47099999999999997</v>
      </c>
      <c r="Q2845">
        <v>1172000</v>
      </c>
      <c r="R2845" t="s">
        <v>1379</v>
      </c>
    </row>
    <row r="2846" spans="1:18">
      <c r="A2846">
        <v>107</v>
      </c>
      <c r="B2846">
        <f>VLOOKUP(A2846,year_congress_lookup!$A$1:$B$10,2)</f>
        <v>2002</v>
      </c>
      <c r="C2846">
        <v>29316</v>
      </c>
      <c r="D2846" s="1" t="s">
        <v>1817</v>
      </c>
      <c r="E2846" t="s">
        <v>90</v>
      </c>
      <c r="F2846" t="str">
        <f>VLOOKUP(E2846&amp;"*",state_latlong_lookup!$A$1:$D$56,2,FALSE)</f>
        <v>CA</v>
      </c>
      <c r="G2846" t="str">
        <f>VLOOKUP(E2846&amp;"*",state_latlong_lookup!$A$1:$D$56,1,FALSE)</f>
        <v>CALIFORNIA</v>
      </c>
      <c r="H2846" t="str">
        <f t="shared" si="89"/>
        <v>107_CA_30</v>
      </c>
      <c r="I2846">
        <f>IF(B2846=2012,IF(D2846="00",K2846,VLOOKUP(H2846,district_latlong_lookup!$A$1:$F$439,5,FALSE)),0)</f>
        <v>0</v>
      </c>
      <c r="J2846">
        <f>IF(B2846=2012,IF(D2846="00",L2846,VLOOKUP(H2846,district_latlong_lookup!$A$1:$F$439,6,FALSE)),0)</f>
        <v>0</v>
      </c>
      <c r="K2846">
        <f>VLOOKUP(E2846&amp;"*",state_latlong_lookup!$A$1:$D$56,3,FALSE)</f>
        <v>36.17</v>
      </c>
      <c r="L2846">
        <f>VLOOKUP(E2846&amp;"*",state_latlong_lookup!$A$1:$D$56,4,FALSE)</f>
        <v>-119.7462</v>
      </c>
      <c r="M2846">
        <v>100</v>
      </c>
      <c r="N2846" t="str">
        <f t="shared" si="88"/>
        <v>Democrat</v>
      </c>
      <c r="O2846" t="s">
        <v>445</v>
      </c>
      <c r="P2846">
        <v>-0.51200000000000001</v>
      </c>
      <c r="Q2846">
        <v>636000</v>
      </c>
      <c r="R2846" t="s">
        <v>1380</v>
      </c>
    </row>
    <row r="2847" spans="1:18">
      <c r="A2847">
        <v>107</v>
      </c>
      <c r="B2847">
        <f>VLOOKUP(A2847,year_congress_lookup!$A$1:$B$10,2)</f>
        <v>2002</v>
      </c>
      <c r="C2847">
        <v>20105</v>
      </c>
      <c r="D2847" s="1" t="s">
        <v>1818</v>
      </c>
      <c r="E2847" t="s">
        <v>90</v>
      </c>
      <c r="F2847" t="str">
        <f>VLOOKUP(E2847&amp;"*",state_latlong_lookup!$A$1:$D$56,2,FALSE)</f>
        <v>CA</v>
      </c>
      <c r="G2847" t="str">
        <f>VLOOKUP(E2847&amp;"*",state_latlong_lookup!$A$1:$D$56,1,FALSE)</f>
        <v>CALIFORNIA</v>
      </c>
      <c r="H2847" t="str">
        <f t="shared" si="89"/>
        <v>107_CA_31</v>
      </c>
      <c r="I2847">
        <f>IF(B2847=2012,IF(D2847="00",K2847,VLOOKUP(H2847,district_latlong_lookup!$A$1:$F$439,5,FALSE)),0)</f>
        <v>0</v>
      </c>
      <c r="J2847">
        <f>IF(B2847=2012,IF(D2847="00",L2847,VLOOKUP(H2847,district_latlong_lookup!$A$1:$F$439,6,FALSE)),0)</f>
        <v>0</v>
      </c>
      <c r="K2847">
        <f>VLOOKUP(E2847&amp;"*",state_latlong_lookup!$A$1:$D$56,3,FALSE)</f>
        <v>36.17</v>
      </c>
      <c r="L2847">
        <f>VLOOKUP(E2847&amp;"*",state_latlong_lookup!$A$1:$D$56,4,FALSE)</f>
        <v>-119.7462</v>
      </c>
      <c r="M2847">
        <v>100</v>
      </c>
      <c r="N2847" t="str">
        <f t="shared" si="88"/>
        <v>Democrat</v>
      </c>
      <c r="O2847" t="s">
        <v>930</v>
      </c>
      <c r="P2847">
        <v>-0.50900000000000001</v>
      </c>
      <c r="Q2847">
        <v>1695500</v>
      </c>
    </row>
    <row r="2848" spans="1:18">
      <c r="A2848">
        <v>107</v>
      </c>
      <c r="B2848">
        <f>VLOOKUP(A2848,year_congress_lookup!$A$1:$B$10,2)</f>
        <v>2002</v>
      </c>
      <c r="C2848">
        <v>20106</v>
      </c>
      <c r="D2848" s="1" t="s">
        <v>1819</v>
      </c>
      <c r="E2848" t="s">
        <v>90</v>
      </c>
      <c r="F2848" t="str">
        <f>VLOOKUP(E2848&amp;"*",state_latlong_lookup!$A$1:$D$56,2,FALSE)</f>
        <v>CA</v>
      </c>
      <c r="G2848" t="str">
        <f>VLOOKUP(E2848&amp;"*",state_latlong_lookup!$A$1:$D$56,1,FALSE)</f>
        <v>CALIFORNIA</v>
      </c>
      <c r="H2848" t="str">
        <f t="shared" si="89"/>
        <v>107_CA_32</v>
      </c>
      <c r="I2848">
        <f>IF(B2848=2012,IF(D2848="00",K2848,VLOOKUP(H2848,district_latlong_lookup!$A$1:$F$439,5,FALSE)),0)</f>
        <v>0</v>
      </c>
      <c r="J2848">
        <f>IF(B2848=2012,IF(D2848="00",L2848,VLOOKUP(H2848,district_latlong_lookup!$A$1:$F$439,6,FALSE)),0)</f>
        <v>0</v>
      </c>
      <c r="K2848">
        <f>VLOOKUP(E2848&amp;"*",state_latlong_lookup!$A$1:$D$56,3,FALSE)</f>
        <v>36.17</v>
      </c>
      <c r="L2848">
        <f>VLOOKUP(E2848&amp;"*",state_latlong_lookup!$A$1:$D$56,4,FALSE)</f>
        <v>-119.7462</v>
      </c>
      <c r="M2848">
        <v>100</v>
      </c>
      <c r="N2848" t="str">
        <f t="shared" si="88"/>
        <v>Democrat</v>
      </c>
      <c r="O2848" t="s">
        <v>34</v>
      </c>
      <c r="P2848">
        <v>-0.51900000000000002</v>
      </c>
      <c r="Q2848">
        <v>10000</v>
      </c>
    </row>
    <row r="2849" spans="1:18">
      <c r="A2849">
        <v>107</v>
      </c>
      <c r="B2849">
        <f>VLOOKUP(A2849,year_congress_lookup!$A$1:$B$10,2)</f>
        <v>2002</v>
      </c>
      <c r="C2849">
        <v>29317</v>
      </c>
      <c r="D2849" s="1" t="s">
        <v>1820</v>
      </c>
      <c r="E2849" t="s">
        <v>90</v>
      </c>
      <c r="F2849" t="str">
        <f>VLOOKUP(E2849&amp;"*",state_latlong_lookup!$A$1:$D$56,2,FALSE)</f>
        <v>CA</v>
      </c>
      <c r="G2849" t="str">
        <f>VLOOKUP(E2849&amp;"*",state_latlong_lookup!$A$1:$D$56,1,FALSE)</f>
        <v>CALIFORNIA</v>
      </c>
      <c r="H2849" t="str">
        <f t="shared" si="89"/>
        <v>107_CA_33</v>
      </c>
      <c r="I2849">
        <f>IF(B2849=2012,IF(D2849="00",K2849,VLOOKUP(H2849,district_latlong_lookup!$A$1:$F$439,5,FALSE)),0)</f>
        <v>0</v>
      </c>
      <c r="J2849">
        <f>IF(B2849=2012,IF(D2849="00",L2849,VLOOKUP(H2849,district_latlong_lookup!$A$1:$F$439,6,FALSE)),0)</f>
        <v>0</v>
      </c>
      <c r="K2849">
        <f>VLOOKUP(E2849&amp;"*",state_latlong_lookup!$A$1:$D$56,3,FALSE)</f>
        <v>36.17</v>
      </c>
      <c r="L2849">
        <f>VLOOKUP(E2849&amp;"*",state_latlong_lookup!$A$1:$D$56,4,FALSE)</f>
        <v>-119.7462</v>
      </c>
      <c r="M2849">
        <v>100</v>
      </c>
      <c r="N2849" t="str">
        <f t="shared" si="88"/>
        <v>Democrat</v>
      </c>
      <c r="O2849" t="s">
        <v>447</v>
      </c>
      <c r="P2849">
        <v>-0.47399999999999998</v>
      </c>
      <c r="Q2849">
        <v>837500</v>
      </c>
      <c r="R2849" t="s">
        <v>1381</v>
      </c>
    </row>
    <row r="2850" spans="1:18">
      <c r="A2850">
        <v>107</v>
      </c>
      <c r="B2850">
        <f>VLOOKUP(A2850,year_congress_lookup!$A$1:$B$10,2)</f>
        <v>2002</v>
      </c>
      <c r="C2850">
        <v>29903</v>
      </c>
      <c r="D2850" s="1" t="s">
        <v>1821</v>
      </c>
      <c r="E2850" t="s">
        <v>90</v>
      </c>
      <c r="F2850" t="str">
        <f>VLOOKUP(E2850&amp;"*",state_latlong_lookup!$A$1:$D$56,2,FALSE)</f>
        <v>CA</v>
      </c>
      <c r="G2850" t="str">
        <f>VLOOKUP(E2850&amp;"*",state_latlong_lookup!$A$1:$D$56,1,FALSE)</f>
        <v>CALIFORNIA</v>
      </c>
      <c r="H2850" t="str">
        <f t="shared" si="89"/>
        <v>107_CA_34</v>
      </c>
      <c r="I2850">
        <f>IF(B2850=2012,IF(D2850="00",K2850,VLOOKUP(H2850,district_latlong_lookup!$A$1:$F$439,5,FALSE)),0)</f>
        <v>0</v>
      </c>
      <c r="J2850">
        <f>IF(B2850=2012,IF(D2850="00",L2850,VLOOKUP(H2850,district_latlong_lookup!$A$1:$F$439,6,FALSE)),0)</f>
        <v>0</v>
      </c>
      <c r="K2850">
        <f>VLOOKUP(E2850&amp;"*",state_latlong_lookup!$A$1:$D$56,3,FALSE)</f>
        <v>36.17</v>
      </c>
      <c r="L2850">
        <f>VLOOKUP(E2850&amp;"*",state_latlong_lookup!$A$1:$D$56,4,FALSE)</f>
        <v>-119.7462</v>
      </c>
      <c r="M2850">
        <v>100</v>
      </c>
      <c r="N2850" t="str">
        <f t="shared" si="88"/>
        <v>Democrat</v>
      </c>
      <c r="O2850" t="s">
        <v>883</v>
      </c>
      <c r="P2850">
        <v>-0.39</v>
      </c>
      <c r="Q2850">
        <v>4790500</v>
      </c>
      <c r="R2850" t="s">
        <v>1382</v>
      </c>
    </row>
    <row r="2851" spans="1:18">
      <c r="A2851">
        <v>107</v>
      </c>
      <c r="B2851">
        <f>VLOOKUP(A2851,year_congress_lookup!$A$1:$B$10,2)</f>
        <v>2002</v>
      </c>
      <c r="C2851">
        <v>29106</v>
      </c>
      <c r="D2851" s="1" t="s">
        <v>1822</v>
      </c>
      <c r="E2851" t="s">
        <v>90</v>
      </c>
      <c r="F2851" t="str">
        <f>VLOOKUP(E2851&amp;"*",state_latlong_lookup!$A$1:$D$56,2,FALSE)</f>
        <v>CA</v>
      </c>
      <c r="G2851" t="str">
        <f>VLOOKUP(E2851&amp;"*",state_latlong_lookup!$A$1:$D$56,1,FALSE)</f>
        <v>CALIFORNIA</v>
      </c>
      <c r="H2851" t="str">
        <f t="shared" si="89"/>
        <v>107_CA_35</v>
      </c>
      <c r="I2851">
        <f>IF(B2851=2012,IF(D2851="00",K2851,VLOOKUP(H2851,district_latlong_lookup!$A$1:$F$439,5,FALSE)),0)</f>
        <v>0</v>
      </c>
      <c r="J2851">
        <f>IF(B2851=2012,IF(D2851="00",L2851,VLOOKUP(H2851,district_latlong_lookup!$A$1:$F$439,6,FALSE)),0)</f>
        <v>0</v>
      </c>
      <c r="K2851">
        <f>VLOOKUP(E2851&amp;"*",state_latlong_lookup!$A$1:$D$56,3,FALSE)</f>
        <v>36.17</v>
      </c>
      <c r="L2851">
        <f>VLOOKUP(E2851&amp;"*",state_latlong_lookup!$A$1:$D$56,4,FALSE)</f>
        <v>-119.7462</v>
      </c>
      <c r="M2851">
        <v>100</v>
      </c>
      <c r="N2851" t="str">
        <f t="shared" si="88"/>
        <v>Democrat</v>
      </c>
      <c r="O2851" t="s">
        <v>449</v>
      </c>
      <c r="P2851">
        <v>-0.65300000000000002</v>
      </c>
      <c r="Q2851">
        <v>1064000</v>
      </c>
      <c r="R2851" t="s">
        <v>1383</v>
      </c>
    </row>
    <row r="2852" spans="1:18">
      <c r="A2852">
        <v>107</v>
      </c>
      <c r="B2852">
        <f>VLOOKUP(A2852,year_congress_lookup!$A$1:$B$10,2)</f>
        <v>2002</v>
      </c>
      <c r="C2852">
        <v>29318</v>
      </c>
      <c r="D2852" s="1" t="s">
        <v>1823</v>
      </c>
      <c r="E2852" t="s">
        <v>90</v>
      </c>
      <c r="F2852" t="str">
        <f>VLOOKUP(E2852&amp;"*",state_latlong_lookup!$A$1:$D$56,2,FALSE)</f>
        <v>CA</v>
      </c>
      <c r="G2852" t="str">
        <f>VLOOKUP(E2852&amp;"*",state_latlong_lookup!$A$1:$D$56,1,FALSE)</f>
        <v>CALIFORNIA</v>
      </c>
      <c r="H2852" t="str">
        <f t="shared" si="89"/>
        <v>107_CA_36</v>
      </c>
      <c r="I2852">
        <f>IF(B2852=2012,IF(D2852="00",K2852,VLOOKUP(H2852,district_latlong_lookup!$A$1:$F$439,5,FALSE)),0)</f>
        <v>0</v>
      </c>
      <c r="J2852">
        <f>IF(B2852=2012,IF(D2852="00",L2852,VLOOKUP(H2852,district_latlong_lookup!$A$1:$F$439,6,FALSE)),0)</f>
        <v>0</v>
      </c>
      <c r="K2852">
        <f>VLOOKUP(E2852&amp;"*",state_latlong_lookup!$A$1:$D$56,3,FALSE)</f>
        <v>36.17</v>
      </c>
      <c r="L2852">
        <f>VLOOKUP(E2852&amp;"*",state_latlong_lookup!$A$1:$D$56,4,FALSE)</f>
        <v>-119.7462</v>
      </c>
      <c r="M2852">
        <v>100</v>
      </c>
      <c r="N2852" t="str">
        <f t="shared" si="88"/>
        <v>Democrat</v>
      </c>
      <c r="O2852" t="s">
        <v>450</v>
      </c>
      <c r="P2852">
        <v>-0.23499999999999999</v>
      </c>
      <c r="Q2852">
        <v>10000</v>
      </c>
      <c r="R2852" t="s">
        <v>1384</v>
      </c>
    </row>
    <row r="2853" spans="1:18">
      <c r="A2853">
        <v>107</v>
      </c>
      <c r="B2853">
        <f>VLOOKUP(A2853,year_congress_lookup!$A$1:$B$10,2)</f>
        <v>2002</v>
      </c>
      <c r="C2853">
        <v>29586</v>
      </c>
      <c r="D2853" s="1" t="s">
        <v>1824</v>
      </c>
      <c r="E2853" t="s">
        <v>90</v>
      </c>
      <c r="F2853" t="str">
        <f>VLOOKUP(E2853&amp;"*",state_latlong_lookup!$A$1:$D$56,2,FALSE)</f>
        <v>CA</v>
      </c>
      <c r="G2853" t="str">
        <f>VLOOKUP(E2853&amp;"*",state_latlong_lookup!$A$1:$D$56,1,FALSE)</f>
        <v>CALIFORNIA</v>
      </c>
      <c r="H2853" t="str">
        <f t="shared" si="89"/>
        <v>107_CA_37</v>
      </c>
      <c r="I2853">
        <f>IF(B2853=2012,IF(D2853="00",K2853,VLOOKUP(H2853,district_latlong_lookup!$A$1:$F$439,5,FALSE)),0)</f>
        <v>0</v>
      </c>
      <c r="J2853">
        <f>IF(B2853=2012,IF(D2853="00",L2853,VLOOKUP(H2853,district_latlong_lookup!$A$1:$F$439,6,FALSE)),0)</f>
        <v>0</v>
      </c>
      <c r="K2853">
        <f>VLOOKUP(E2853&amp;"*",state_latlong_lookup!$A$1:$D$56,3,FALSE)</f>
        <v>36.17</v>
      </c>
      <c r="L2853">
        <f>VLOOKUP(E2853&amp;"*",state_latlong_lookup!$A$1:$D$56,4,FALSE)</f>
        <v>-119.7462</v>
      </c>
      <c r="M2853">
        <v>100</v>
      </c>
      <c r="N2853" t="str">
        <f t="shared" si="88"/>
        <v>Democrat</v>
      </c>
      <c r="O2853" t="s">
        <v>774</v>
      </c>
      <c r="P2853">
        <v>-0.433</v>
      </c>
      <c r="Q2853">
        <v>740500</v>
      </c>
      <c r="R2853" t="s">
        <v>1385</v>
      </c>
    </row>
    <row r="2854" spans="1:18">
      <c r="A2854">
        <v>107</v>
      </c>
      <c r="B2854">
        <f>VLOOKUP(A2854,year_congress_lookup!$A$1:$B$10,2)</f>
        <v>2002</v>
      </c>
      <c r="C2854">
        <v>29320</v>
      </c>
      <c r="D2854" s="1" t="s">
        <v>1825</v>
      </c>
      <c r="E2854" t="s">
        <v>90</v>
      </c>
      <c r="F2854" t="str">
        <f>VLOOKUP(E2854&amp;"*",state_latlong_lookup!$A$1:$D$56,2,FALSE)</f>
        <v>CA</v>
      </c>
      <c r="G2854" t="str">
        <f>VLOOKUP(E2854&amp;"*",state_latlong_lookup!$A$1:$D$56,1,FALSE)</f>
        <v>CALIFORNIA</v>
      </c>
      <c r="H2854" t="str">
        <f t="shared" si="89"/>
        <v>107_CA_38</v>
      </c>
      <c r="I2854">
        <f>IF(B2854=2012,IF(D2854="00",K2854,VLOOKUP(H2854,district_latlong_lookup!$A$1:$F$439,5,FALSE)),0)</f>
        <v>0</v>
      </c>
      <c r="J2854">
        <f>IF(B2854=2012,IF(D2854="00",L2854,VLOOKUP(H2854,district_latlong_lookup!$A$1:$F$439,6,FALSE)),0)</f>
        <v>0</v>
      </c>
      <c r="K2854">
        <f>VLOOKUP(E2854&amp;"*",state_latlong_lookup!$A$1:$D$56,3,FALSE)</f>
        <v>36.17</v>
      </c>
      <c r="L2854">
        <f>VLOOKUP(E2854&amp;"*",state_latlong_lookup!$A$1:$D$56,4,FALSE)</f>
        <v>-119.7462</v>
      </c>
      <c r="M2854">
        <v>200</v>
      </c>
      <c r="N2854" t="str">
        <f t="shared" si="88"/>
        <v>Republican</v>
      </c>
      <c r="O2854" t="s">
        <v>452</v>
      </c>
      <c r="P2854">
        <v>0.27300000000000002</v>
      </c>
      <c r="Q2854">
        <v>689500</v>
      </c>
    </row>
    <row r="2855" spans="1:18">
      <c r="A2855">
        <v>107</v>
      </c>
      <c r="B2855">
        <f>VLOOKUP(A2855,year_congress_lookup!$A$1:$B$10,2)</f>
        <v>2002</v>
      </c>
      <c r="C2855">
        <v>29321</v>
      </c>
      <c r="D2855" s="1" t="s">
        <v>1826</v>
      </c>
      <c r="E2855" t="s">
        <v>90</v>
      </c>
      <c r="F2855" t="str">
        <f>VLOOKUP(E2855&amp;"*",state_latlong_lookup!$A$1:$D$56,2,FALSE)</f>
        <v>CA</v>
      </c>
      <c r="G2855" t="str">
        <f>VLOOKUP(E2855&amp;"*",state_latlong_lookup!$A$1:$D$56,1,FALSE)</f>
        <v>CALIFORNIA</v>
      </c>
      <c r="H2855" t="str">
        <f t="shared" si="89"/>
        <v>107_CA_39</v>
      </c>
      <c r="I2855">
        <f>IF(B2855=2012,IF(D2855="00",K2855,VLOOKUP(H2855,district_latlong_lookup!$A$1:$F$439,5,FALSE)),0)</f>
        <v>0</v>
      </c>
      <c r="J2855">
        <f>IF(B2855=2012,IF(D2855="00",L2855,VLOOKUP(H2855,district_latlong_lookup!$A$1:$F$439,6,FALSE)),0)</f>
        <v>0</v>
      </c>
      <c r="K2855">
        <f>VLOOKUP(E2855&amp;"*",state_latlong_lookup!$A$1:$D$56,3,FALSE)</f>
        <v>36.17</v>
      </c>
      <c r="L2855">
        <f>VLOOKUP(E2855&amp;"*",state_latlong_lookup!$A$1:$D$56,4,FALSE)</f>
        <v>-119.7462</v>
      </c>
      <c r="M2855">
        <v>200</v>
      </c>
      <c r="N2855" t="str">
        <f t="shared" si="88"/>
        <v>Republican</v>
      </c>
      <c r="O2855" t="s">
        <v>453</v>
      </c>
      <c r="P2855">
        <v>0.89100000000000001</v>
      </c>
      <c r="Q2855">
        <v>374500</v>
      </c>
      <c r="R2855" t="s">
        <v>1386</v>
      </c>
    </row>
    <row r="2856" spans="1:18">
      <c r="A2856">
        <v>107</v>
      </c>
      <c r="B2856">
        <f>VLOOKUP(A2856,year_congress_lookup!$A$1:$B$10,2)</f>
        <v>2002</v>
      </c>
      <c r="C2856">
        <v>14644</v>
      </c>
      <c r="D2856" s="1" t="s">
        <v>1827</v>
      </c>
      <c r="E2856" t="s">
        <v>90</v>
      </c>
      <c r="F2856" t="str">
        <f>VLOOKUP(E2856&amp;"*",state_latlong_lookup!$A$1:$D$56,2,FALSE)</f>
        <v>CA</v>
      </c>
      <c r="G2856" t="str">
        <f>VLOOKUP(E2856&amp;"*",state_latlong_lookup!$A$1:$D$56,1,FALSE)</f>
        <v>CALIFORNIA</v>
      </c>
      <c r="H2856" t="str">
        <f t="shared" si="89"/>
        <v>107_CA_40</v>
      </c>
      <c r="I2856">
        <f>IF(B2856=2012,IF(D2856="00",K2856,VLOOKUP(H2856,district_latlong_lookup!$A$1:$F$439,5,FALSE)),0)</f>
        <v>0</v>
      </c>
      <c r="J2856">
        <f>IF(B2856=2012,IF(D2856="00",L2856,VLOOKUP(H2856,district_latlong_lookup!$A$1:$F$439,6,FALSE)),0)</f>
        <v>0</v>
      </c>
      <c r="K2856">
        <f>VLOOKUP(E2856&amp;"*",state_latlong_lookup!$A$1:$D$56,3,FALSE)</f>
        <v>36.17</v>
      </c>
      <c r="L2856">
        <f>VLOOKUP(E2856&amp;"*",state_latlong_lookup!$A$1:$D$56,4,FALSE)</f>
        <v>-119.7462</v>
      </c>
      <c r="M2856">
        <v>200</v>
      </c>
      <c r="N2856" t="str">
        <f t="shared" si="88"/>
        <v>Republican</v>
      </c>
      <c r="O2856" t="s">
        <v>454</v>
      </c>
      <c r="P2856">
        <v>0.47299999999999998</v>
      </c>
      <c r="Q2856">
        <v>1099500</v>
      </c>
      <c r="R2856" t="s">
        <v>1387</v>
      </c>
    </row>
    <row r="2857" spans="1:18">
      <c r="A2857">
        <v>107</v>
      </c>
      <c r="B2857">
        <f>VLOOKUP(A2857,year_congress_lookup!$A$1:$B$10,2)</f>
        <v>2002</v>
      </c>
      <c r="C2857">
        <v>29905</v>
      </c>
      <c r="D2857" s="1" t="s">
        <v>1828</v>
      </c>
      <c r="E2857" t="s">
        <v>90</v>
      </c>
      <c r="F2857" t="str">
        <f>VLOOKUP(E2857&amp;"*",state_latlong_lookup!$A$1:$D$56,2,FALSE)</f>
        <v>CA</v>
      </c>
      <c r="G2857" t="str">
        <f>VLOOKUP(E2857&amp;"*",state_latlong_lookup!$A$1:$D$56,1,FALSE)</f>
        <v>CALIFORNIA</v>
      </c>
      <c r="H2857" t="str">
        <f t="shared" si="89"/>
        <v>107_CA_41</v>
      </c>
      <c r="I2857">
        <f>IF(B2857=2012,IF(D2857="00",K2857,VLOOKUP(H2857,district_latlong_lookup!$A$1:$F$439,5,FALSE)),0)</f>
        <v>0</v>
      </c>
      <c r="J2857">
        <f>IF(B2857=2012,IF(D2857="00",L2857,VLOOKUP(H2857,district_latlong_lookup!$A$1:$F$439,6,FALSE)),0)</f>
        <v>0</v>
      </c>
      <c r="K2857">
        <f>VLOOKUP(E2857&amp;"*",state_latlong_lookup!$A$1:$D$56,3,FALSE)</f>
        <v>36.17</v>
      </c>
      <c r="L2857">
        <f>VLOOKUP(E2857&amp;"*",state_latlong_lookup!$A$1:$D$56,4,FALSE)</f>
        <v>-119.7462</v>
      </c>
      <c r="M2857">
        <v>200</v>
      </c>
      <c r="N2857" t="str">
        <f t="shared" si="88"/>
        <v>Republican</v>
      </c>
      <c r="O2857" t="s">
        <v>885</v>
      </c>
      <c r="P2857">
        <v>0.66200000000000003</v>
      </c>
      <c r="Q2857">
        <v>10000</v>
      </c>
      <c r="R2857" t="s">
        <v>1388</v>
      </c>
    </row>
    <row r="2858" spans="1:18">
      <c r="A2858">
        <v>107</v>
      </c>
      <c r="B2858">
        <f>VLOOKUP(A2858,year_congress_lookup!$A$1:$B$10,2)</f>
        <v>2002</v>
      </c>
      <c r="C2858">
        <v>29942</v>
      </c>
      <c r="D2858" s="1" t="s">
        <v>1829</v>
      </c>
      <c r="E2858" t="s">
        <v>90</v>
      </c>
      <c r="F2858" t="str">
        <f>VLOOKUP(E2858&amp;"*",state_latlong_lookup!$A$1:$D$56,2,FALSE)</f>
        <v>CA</v>
      </c>
      <c r="G2858" t="str">
        <f>VLOOKUP(E2858&amp;"*",state_latlong_lookup!$A$1:$D$56,1,FALSE)</f>
        <v>CALIFORNIA</v>
      </c>
      <c r="H2858" t="str">
        <f t="shared" si="89"/>
        <v>107_CA_42</v>
      </c>
      <c r="I2858">
        <f>IF(B2858=2012,IF(D2858="00",K2858,VLOOKUP(H2858,district_latlong_lookup!$A$1:$F$439,5,FALSE)),0)</f>
        <v>0</v>
      </c>
      <c r="J2858">
        <f>IF(B2858=2012,IF(D2858="00",L2858,VLOOKUP(H2858,district_latlong_lookup!$A$1:$F$439,6,FALSE)),0)</f>
        <v>0</v>
      </c>
      <c r="K2858">
        <f>VLOOKUP(E2858&amp;"*",state_latlong_lookup!$A$1:$D$56,3,FALSE)</f>
        <v>36.17</v>
      </c>
      <c r="L2858">
        <f>VLOOKUP(E2858&amp;"*",state_latlong_lookup!$A$1:$D$56,4,FALSE)</f>
        <v>-119.7462</v>
      </c>
      <c r="M2858">
        <v>100</v>
      </c>
      <c r="N2858" t="str">
        <f t="shared" si="88"/>
        <v>Democrat</v>
      </c>
      <c r="O2858" t="s">
        <v>886</v>
      </c>
      <c r="P2858">
        <v>-0.29799999999999999</v>
      </c>
      <c r="Q2858">
        <v>1180500</v>
      </c>
      <c r="R2858" t="s">
        <v>1389</v>
      </c>
    </row>
    <row r="2859" spans="1:18">
      <c r="A2859">
        <v>107</v>
      </c>
      <c r="B2859">
        <f>VLOOKUP(A2859,year_congress_lookup!$A$1:$B$10,2)</f>
        <v>2002</v>
      </c>
      <c r="C2859">
        <v>29323</v>
      </c>
      <c r="D2859" s="1" t="s">
        <v>1830</v>
      </c>
      <c r="E2859" t="s">
        <v>90</v>
      </c>
      <c r="F2859" t="str">
        <f>VLOOKUP(E2859&amp;"*",state_latlong_lookup!$A$1:$D$56,2,FALSE)</f>
        <v>CA</v>
      </c>
      <c r="G2859" t="str">
        <f>VLOOKUP(E2859&amp;"*",state_latlong_lookup!$A$1:$D$56,1,FALSE)</f>
        <v>CALIFORNIA</v>
      </c>
      <c r="H2859" t="str">
        <f t="shared" si="89"/>
        <v>107_CA_43</v>
      </c>
      <c r="I2859">
        <f>IF(B2859=2012,IF(D2859="00",K2859,VLOOKUP(H2859,district_latlong_lookup!$A$1:$F$439,5,FALSE)),0)</f>
        <v>0</v>
      </c>
      <c r="J2859">
        <f>IF(B2859=2012,IF(D2859="00",L2859,VLOOKUP(H2859,district_latlong_lookup!$A$1:$F$439,6,FALSE)),0)</f>
        <v>0</v>
      </c>
      <c r="K2859">
        <f>VLOOKUP(E2859&amp;"*",state_latlong_lookup!$A$1:$D$56,3,FALSE)</f>
        <v>36.17</v>
      </c>
      <c r="L2859">
        <f>VLOOKUP(E2859&amp;"*",state_latlong_lookup!$A$1:$D$56,4,FALSE)</f>
        <v>-119.7462</v>
      </c>
      <c r="M2859">
        <v>200</v>
      </c>
      <c r="N2859" t="str">
        <f t="shared" si="88"/>
        <v>Republican</v>
      </c>
      <c r="O2859" t="s">
        <v>457</v>
      </c>
      <c r="P2859">
        <v>0.47</v>
      </c>
      <c r="Q2859">
        <v>580500</v>
      </c>
      <c r="R2859" t="s">
        <v>1390</v>
      </c>
    </row>
    <row r="2860" spans="1:18">
      <c r="A2860">
        <v>107</v>
      </c>
      <c r="B2860">
        <f>VLOOKUP(A2860,year_congress_lookup!$A$1:$B$10,2)</f>
        <v>2002</v>
      </c>
      <c r="C2860">
        <v>29775</v>
      </c>
      <c r="D2860" s="1" t="s">
        <v>1831</v>
      </c>
      <c r="E2860" t="s">
        <v>90</v>
      </c>
      <c r="F2860" t="str">
        <f>VLOOKUP(E2860&amp;"*",state_latlong_lookup!$A$1:$D$56,2,FALSE)</f>
        <v>CA</v>
      </c>
      <c r="G2860" t="str">
        <f>VLOOKUP(E2860&amp;"*",state_latlong_lookup!$A$1:$D$56,1,FALSE)</f>
        <v>CALIFORNIA</v>
      </c>
      <c r="H2860" t="str">
        <f t="shared" si="89"/>
        <v>107_CA_44</v>
      </c>
      <c r="I2860">
        <f>IF(B2860=2012,IF(D2860="00",K2860,VLOOKUP(H2860,district_latlong_lookup!$A$1:$F$439,5,FALSE)),0)</f>
        <v>0</v>
      </c>
      <c r="J2860">
        <f>IF(B2860=2012,IF(D2860="00",L2860,VLOOKUP(H2860,district_latlong_lookup!$A$1:$F$439,6,FALSE)),0)</f>
        <v>0</v>
      </c>
      <c r="K2860">
        <f>VLOOKUP(E2860&amp;"*",state_latlong_lookup!$A$1:$D$56,3,FALSE)</f>
        <v>36.17</v>
      </c>
      <c r="L2860">
        <f>VLOOKUP(E2860&amp;"*",state_latlong_lookup!$A$1:$D$56,4,FALSE)</f>
        <v>-119.7462</v>
      </c>
      <c r="M2860">
        <v>200</v>
      </c>
      <c r="N2860" t="str">
        <f t="shared" si="88"/>
        <v>Republican</v>
      </c>
      <c r="O2860" t="s">
        <v>836</v>
      </c>
      <c r="P2860">
        <v>0.55300000000000005</v>
      </c>
      <c r="Q2860">
        <v>536000</v>
      </c>
      <c r="R2860" t="s">
        <v>1391</v>
      </c>
    </row>
    <row r="2861" spans="1:18">
      <c r="A2861">
        <v>107</v>
      </c>
      <c r="B2861">
        <f>VLOOKUP(A2861,year_congress_lookup!$A$1:$B$10,2)</f>
        <v>2002</v>
      </c>
      <c r="C2861">
        <v>15621</v>
      </c>
      <c r="D2861" s="1" t="s">
        <v>1832</v>
      </c>
      <c r="E2861" t="s">
        <v>90</v>
      </c>
      <c r="F2861" t="str">
        <f>VLOOKUP(E2861&amp;"*",state_latlong_lookup!$A$1:$D$56,2,FALSE)</f>
        <v>CA</v>
      </c>
      <c r="G2861" t="str">
        <f>VLOOKUP(E2861&amp;"*",state_latlong_lookup!$A$1:$D$56,1,FALSE)</f>
        <v>CALIFORNIA</v>
      </c>
      <c r="H2861" t="str">
        <f t="shared" si="89"/>
        <v>107_CA_45</v>
      </c>
      <c r="I2861">
        <f>IF(B2861=2012,IF(D2861="00",K2861,VLOOKUP(H2861,district_latlong_lookup!$A$1:$F$439,5,FALSE)),0)</f>
        <v>0</v>
      </c>
      <c r="J2861">
        <f>IF(B2861=2012,IF(D2861="00",L2861,VLOOKUP(H2861,district_latlong_lookup!$A$1:$F$439,6,FALSE)),0)</f>
        <v>0</v>
      </c>
      <c r="K2861">
        <f>VLOOKUP(E2861&amp;"*",state_latlong_lookup!$A$1:$D$56,3,FALSE)</f>
        <v>36.17</v>
      </c>
      <c r="L2861">
        <f>VLOOKUP(E2861&amp;"*",state_latlong_lookup!$A$1:$D$56,4,FALSE)</f>
        <v>-119.7462</v>
      </c>
      <c r="M2861">
        <v>200</v>
      </c>
      <c r="N2861" t="str">
        <f t="shared" si="88"/>
        <v>Republican</v>
      </c>
      <c r="O2861" t="s">
        <v>459</v>
      </c>
      <c r="P2861">
        <v>0.80300000000000005</v>
      </c>
      <c r="Q2861">
        <v>10000</v>
      </c>
    </row>
    <row r="2862" spans="1:18">
      <c r="A2862">
        <v>107</v>
      </c>
      <c r="B2862">
        <f>VLOOKUP(A2862,year_congress_lookup!$A$1:$B$10,2)</f>
        <v>2002</v>
      </c>
      <c r="C2862">
        <v>29709</v>
      </c>
      <c r="D2862" s="1" t="s">
        <v>1833</v>
      </c>
      <c r="E2862" t="s">
        <v>90</v>
      </c>
      <c r="F2862" t="str">
        <f>VLOOKUP(E2862&amp;"*",state_latlong_lookup!$A$1:$D$56,2,FALSE)</f>
        <v>CA</v>
      </c>
      <c r="G2862" t="str">
        <f>VLOOKUP(E2862&amp;"*",state_latlong_lookup!$A$1:$D$56,1,FALSE)</f>
        <v>CALIFORNIA</v>
      </c>
      <c r="H2862" t="str">
        <f t="shared" si="89"/>
        <v>107_CA_46</v>
      </c>
      <c r="I2862">
        <f>IF(B2862=2012,IF(D2862="00",K2862,VLOOKUP(H2862,district_latlong_lookup!$A$1:$F$439,5,FALSE)),0)</f>
        <v>0</v>
      </c>
      <c r="J2862">
        <f>IF(B2862=2012,IF(D2862="00",L2862,VLOOKUP(H2862,district_latlong_lookup!$A$1:$F$439,6,FALSE)),0)</f>
        <v>0</v>
      </c>
      <c r="K2862">
        <f>VLOOKUP(E2862&amp;"*",state_latlong_lookup!$A$1:$D$56,3,FALSE)</f>
        <v>36.17</v>
      </c>
      <c r="L2862">
        <f>VLOOKUP(E2862&amp;"*",state_latlong_lookup!$A$1:$D$56,4,FALSE)</f>
        <v>-119.7462</v>
      </c>
      <c r="M2862">
        <v>100</v>
      </c>
      <c r="N2862" t="str">
        <f t="shared" si="88"/>
        <v>Democrat</v>
      </c>
      <c r="O2862" t="s">
        <v>837</v>
      </c>
      <c r="P2862">
        <v>-0.36199999999999999</v>
      </c>
      <c r="Q2862">
        <v>972000</v>
      </c>
      <c r="R2862" t="s">
        <v>1392</v>
      </c>
    </row>
    <row r="2863" spans="1:18">
      <c r="A2863">
        <v>107</v>
      </c>
      <c r="B2863">
        <f>VLOOKUP(A2863,year_congress_lookup!$A$1:$B$10,2)</f>
        <v>2002</v>
      </c>
      <c r="C2863">
        <v>15601</v>
      </c>
      <c r="D2863" s="1" t="s">
        <v>1834</v>
      </c>
      <c r="E2863" t="s">
        <v>90</v>
      </c>
      <c r="F2863" t="str">
        <f>VLOOKUP(E2863&amp;"*",state_latlong_lookup!$A$1:$D$56,2,FALSE)</f>
        <v>CA</v>
      </c>
      <c r="G2863" t="str">
        <f>VLOOKUP(E2863&amp;"*",state_latlong_lookup!$A$1:$D$56,1,FALSE)</f>
        <v>CALIFORNIA</v>
      </c>
      <c r="H2863" t="str">
        <f t="shared" si="89"/>
        <v>107_CA_47</v>
      </c>
      <c r="I2863">
        <f>IF(B2863=2012,IF(D2863="00",K2863,VLOOKUP(H2863,district_latlong_lookup!$A$1:$F$439,5,FALSE)),0)</f>
        <v>0</v>
      </c>
      <c r="J2863">
        <f>IF(B2863=2012,IF(D2863="00",L2863,VLOOKUP(H2863,district_latlong_lookup!$A$1:$F$439,6,FALSE)),0)</f>
        <v>0</v>
      </c>
      <c r="K2863">
        <f>VLOOKUP(E2863&amp;"*",state_latlong_lookup!$A$1:$D$56,3,FALSE)</f>
        <v>36.17</v>
      </c>
      <c r="L2863">
        <f>VLOOKUP(E2863&amp;"*",state_latlong_lookup!$A$1:$D$56,4,FALSE)</f>
        <v>-119.7462</v>
      </c>
      <c r="M2863">
        <v>200</v>
      </c>
      <c r="N2863" t="str">
        <f t="shared" si="88"/>
        <v>Republican</v>
      </c>
      <c r="O2863" t="s">
        <v>461</v>
      </c>
      <c r="P2863">
        <v>0.66300000000000003</v>
      </c>
      <c r="Q2863">
        <v>585000</v>
      </c>
      <c r="R2863" t="s">
        <v>1393</v>
      </c>
    </row>
    <row r="2864" spans="1:18">
      <c r="A2864">
        <v>107</v>
      </c>
      <c r="B2864">
        <f>VLOOKUP(A2864,year_congress_lookup!$A$1:$B$10,2)</f>
        <v>2002</v>
      </c>
      <c r="C2864">
        <v>20107</v>
      </c>
      <c r="D2864" s="1" t="s">
        <v>1835</v>
      </c>
      <c r="E2864" t="s">
        <v>90</v>
      </c>
      <c r="F2864" t="str">
        <f>VLOOKUP(E2864&amp;"*",state_latlong_lookup!$A$1:$D$56,2,FALSE)</f>
        <v>CA</v>
      </c>
      <c r="G2864" t="str">
        <f>VLOOKUP(E2864&amp;"*",state_latlong_lookup!$A$1:$D$56,1,FALSE)</f>
        <v>CALIFORNIA</v>
      </c>
      <c r="H2864" t="str">
        <f t="shared" si="89"/>
        <v>107_CA_48</v>
      </c>
      <c r="I2864">
        <f>IF(B2864=2012,IF(D2864="00",K2864,VLOOKUP(H2864,district_latlong_lookup!$A$1:$F$439,5,FALSE)),0)</f>
        <v>0</v>
      </c>
      <c r="J2864">
        <f>IF(B2864=2012,IF(D2864="00",L2864,VLOOKUP(H2864,district_latlong_lookup!$A$1:$F$439,6,FALSE)),0)</f>
        <v>0</v>
      </c>
      <c r="K2864">
        <f>VLOOKUP(E2864&amp;"*",state_latlong_lookup!$A$1:$D$56,3,FALSE)</f>
        <v>36.17</v>
      </c>
      <c r="L2864">
        <f>VLOOKUP(E2864&amp;"*",state_latlong_lookup!$A$1:$D$56,4,FALSE)</f>
        <v>-119.7462</v>
      </c>
      <c r="M2864">
        <v>200</v>
      </c>
      <c r="N2864" t="str">
        <f t="shared" si="88"/>
        <v>Republican</v>
      </c>
      <c r="O2864" t="s">
        <v>931</v>
      </c>
      <c r="P2864">
        <v>0.59599999999999997</v>
      </c>
      <c r="Q2864">
        <v>493000</v>
      </c>
      <c r="R2864" t="s">
        <v>1394</v>
      </c>
    </row>
    <row r="2865" spans="1:18">
      <c r="A2865">
        <v>107</v>
      </c>
      <c r="B2865">
        <f>VLOOKUP(A2865,year_congress_lookup!$A$1:$B$10,2)</f>
        <v>2002</v>
      </c>
      <c r="C2865">
        <v>20108</v>
      </c>
      <c r="D2865" s="1" t="s">
        <v>1836</v>
      </c>
      <c r="E2865" t="s">
        <v>90</v>
      </c>
      <c r="F2865" t="str">
        <f>VLOOKUP(E2865&amp;"*",state_latlong_lookup!$A$1:$D$56,2,FALSE)</f>
        <v>CA</v>
      </c>
      <c r="G2865" t="str">
        <f>VLOOKUP(E2865&amp;"*",state_latlong_lookup!$A$1:$D$56,1,FALSE)</f>
        <v>CALIFORNIA</v>
      </c>
      <c r="H2865" t="str">
        <f t="shared" si="89"/>
        <v>107_CA_49</v>
      </c>
      <c r="I2865">
        <f>IF(B2865=2012,IF(D2865="00",K2865,VLOOKUP(H2865,district_latlong_lookup!$A$1:$F$439,5,FALSE)),0)</f>
        <v>0</v>
      </c>
      <c r="J2865">
        <f>IF(B2865=2012,IF(D2865="00",L2865,VLOOKUP(H2865,district_latlong_lookup!$A$1:$F$439,6,FALSE)),0)</f>
        <v>0</v>
      </c>
      <c r="K2865">
        <f>VLOOKUP(E2865&amp;"*",state_latlong_lookup!$A$1:$D$56,3,FALSE)</f>
        <v>36.17</v>
      </c>
      <c r="L2865">
        <f>VLOOKUP(E2865&amp;"*",state_latlong_lookup!$A$1:$D$56,4,FALSE)</f>
        <v>-119.7462</v>
      </c>
      <c r="M2865">
        <v>100</v>
      </c>
      <c r="N2865" t="str">
        <f t="shared" si="88"/>
        <v>Democrat</v>
      </c>
      <c r="O2865" t="s">
        <v>62</v>
      </c>
      <c r="P2865">
        <v>-0.32100000000000001</v>
      </c>
      <c r="Q2865">
        <v>10000</v>
      </c>
      <c r="R2865" t="s">
        <v>1395</v>
      </c>
    </row>
    <row r="2866" spans="1:18">
      <c r="A2866">
        <v>107</v>
      </c>
      <c r="B2866">
        <f>VLOOKUP(A2866,year_congress_lookup!$A$1:$B$10,2)</f>
        <v>2002</v>
      </c>
      <c r="C2866">
        <v>29325</v>
      </c>
      <c r="D2866" s="1" t="s">
        <v>1837</v>
      </c>
      <c r="E2866" t="s">
        <v>90</v>
      </c>
      <c r="F2866" t="str">
        <f>VLOOKUP(E2866&amp;"*",state_latlong_lookup!$A$1:$D$56,2,FALSE)</f>
        <v>CA</v>
      </c>
      <c r="G2866" t="str">
        <f>VLOOKUP(E2866&amp;"*",state_latlong_lookup!$A$1:$D$56,1,FALSE)</f>
        <v>CALIFORNIA</v>
      </c>
      <c r="H2866" t="str">
        <f t="shared" si="89"/>
        <v>107_CA_50</v>
      </c>
      <c r="I2866">
        <f>IF(B2866=2012,IF(D2866="00",K2866,VLOOKUP(H2866,district_latlong_lookup!$A$1:$F$439,5,FALSE)),0)</f>
        <v>0</v>
      </c>
      <c r="J2866">
        <f>IF(B2866=2012,IF(D2866="00",L2866,VLOOKUP(H2866,district_latlong_lookup!$A$1:$F$439,6,FALSE)),0)</f>
        <v>0</v>
      </c>
      <c r="K2866">
        <f>VLOOKUP(E2866&amp;"*",state_latlong_lookup!$A$1:$D$56,3,FALSE)</f>
        <v>36.17</v>
      </c>
      <c r="L2866">
        <f>VLOOKUP(E2866&amp;"*",state_latlong_lookup!$A$1:$D$56,4,FALSE)</f>
        <v>-119.7462</v>
      </c>
      <c r="M2866">
        <v>100</v>
      </c>
      <c r="N2866" t="str">
        <f t="shared" si="88"/>
        <v>Democrat</v>
      </c>
      <c r="O2866" t="s">
        <v>464</v>
      </c>
      <c r="P2866">
        <v>-0.64300000000000002</v>
      </c>
      <c r="Q2866">
        <v>666000</v>
      </c>
    </row>
    <row r="2867" spans="1:18">
      <c r="A2867">
        <v>107</v>
      </c>
      <c r="B2867">
        <f>VLOOKUP(A2867,year_congress_lookup!$A$1:$B$10,2)</f>
        <v>2002</v>
      </c>
      <c r="C2867">
        <v>29107</v>
      </c>
      <c r="D2867" s="1" t="s">
        <v>1838</v>
      </c>
      <c r="E2867" t="s">
        <v>90</v>
      </c>
      <c r="F2867" t="str">
        <f>VLOOKUP(E2867&amp;"*",state_latlong_lookup!$A$1:$D$56,2,FALSE)</f>
        <v>CA</v>
      </c>
      <c r="G2867" t="str">
        <f>VLOOKUP(E2867&amp;"*",state_latlong_lookup!$A$1:$D$56,1,FALSE)</f>
        <v>CALIFORNIA</v>
      </c>
      <c r="H2867" t="str">
        <f t="shared" si="89"/>
        <v>107_CA_51</v>
      </c>
      <c r="I2867">
        <f>IF(B2867=2012,IF(D2867="00",K2867,VLOOKUP(H2867,district_latlong_lookup!$A$1:$F$439,5,FALSE)),0)</f>
        <v>0</v>
      </c>
      <c r="J2867">
        <f>IF(B2867=2012,IF(D2867="00",L2867,VLOOKUP(H2867,district_latlong_lookup!$A$1:$F$439,6,FALSE)),0)</f>
        <v>0</v>
      </c>
      <c r="K2867">
        <f>VLOOKUP(E2867&amp;"*",state_latlong_lookup!$A$1:$D$56,3,FALSE)</f>
        <v>36.17</v>
      </c>
      <c r="L2867">
        <f>VLOOKUP(E2867&amp;"*",state_latlong_lookup!$A$1:$D$56,4,FALSE)</f>
        <v>-119.7462</v>
      </c>
      <c r="M2867">
        <v>200</v>
      </c>
      <c r="N2867" t="str">
        <f t="shared" si="88"/>
        <v>Republican</v>
      </c>
      <c r="O2867" t="s">
        <v>465</v>
      </c>
      <c r="P2867">
        <v>0.48399999999999999</v>
      </c>
      <c r="Q2867">
        <v>522500</v>
      </c>
    </row>
    <row r="2868" spans="1:18">
      <c r="A2868">
        <v>107</v>
      </c>
      <c r="B2868">
        <f>VLOOKUP(A2868,year_congress_lookup!$A$1:$B$10,2)</f>
        <v>2002</v>
      </c>
      <c r="C2868">
        <v>14835</v>
      </c>
      <c r="D2868" s="1" t="s">
        <v>1839</v>
      </c>
      <c r="E2868" t="s">
        <v>90</v>
      </c>
      <c r="F2868" t="str">
        <f>VLOOKUP(E2868&amp;"*",state_latlong_lookup!$A$1:$D$56,2,FALSE)</f>
        <v>CA</v>
      </c>
      <c r="G2868" t="str">
        <f>VLOOKUP(E2868&amp;"*",state_latlong_lookup!$A$1:$D$56,1,FALSE)</f>
        <v>CALIFORNIA</v>
      </c>
      <c r="H2868" t="str">
        <f t="shared" si="89"/>
        <v>107_CA_52</v>
      </c>
      <c r="I2868">
        <f>IF(B2868=2012,IF(D2868="00",K2868,VLOOKUP(H2868,district_latlong_lookup!$A$1:$F$439,5,FALSE)),0)</f>
        <v>0</v>
      </c>
      <c r="J2868">
        <f>IF(B2868=2012,IF(D2868="00",L2868,VLOOKUP(H2868,district_latlong_lookup!$A$1:$F$439,6,FALSE)),0)</f>
        <v>0</v>
      </c>
      <c r="K2868">
        <f>VLOOKUP(E2868&amp;"*",state_latlong_lookup!$A$1:$D$56,3,FALSE)</f>
        <v>36.17</v>
      </c>
      <c r="L2868">
        <f>VLOOKUP(E2868&amp;"*",state_latlong_lookup!$A$1:$D$56,4,FALSE)</f>
        <v>-119.7462</v>
      </c>
      <c r="M2868">
        <v>200</v>
      </c>
      <c r="N2868" t="str">
        <f t="shared" si="88"/>
        <v>Republican</v>
      </c>
      <c r="O2868" t="s">
        <v>35</v>
      </c>
      <c r="P2868">
        <v>0.58199999999999996</v>
      </c>
      <c r="Q2868">
        <v>382000</v>
      </c>
      <c r="R2868" t="s">
        <v>1396</v>
      </c>
    </row>
    <row r="2869" spans="1:18">
      <c r="A2869">
        <v>107</v>
      </c>
      <c r="B2869">
        <f>VLOOKUP(A2869,year_congress_lookup!$A$1:$B$10,2)</f>
        <v>2002</v>
      </c>
      <c r="C2869">
        <v>29710</v>
      </c>
      <c r="D2869" s="1" t="s">
        <v>1787</v>
      </c>
      <c r="E2869" t="s">
        <v>123</v>
      </c>
      <c r="F2869" t="str">
        <f>VLOOKUP(E2869&amp;"*",state_latlong_lookup!$A$1:$D$56,2,FALSE)</f>
        <v>CO</v>
      </c>
      <c r="G2869" t="str">
        <f>VLOOKUP(E2869&amp;"*",state_latlong_lookup!$A$1:$D$56,1,FALSE)</f>
        <v>COLORADO</v>
      </c>
      <c r="H2869" t="str">
        <f t="shared" si="89"/>
        <v>107_CO_01</v>
      </c>
      <c r="I2869">
        <f>IF(B2869=2012,IF(D2869="00",K2869,VLOOKUP(H2869,district_latlong_lookup!$A$1:$F$439,5,FALSE)),0)</f>
        <v>0</v>
      </c>
      <c r="J2869">
        <f>IF(B2869=2012,IF(D2869="00",L2869,VLOOKUP(H2869,district_latlong_lookup!$A$1:$F$439,6,FALSE)),0)</f>
        <v>0</v>
      </c>
      <c r="K2869">
        <f>VLOOKUP(E2869&amp;"*",state_latlong_lookup!$A$1:$D$56,3,FALSE)</f>
        <v>39.064599999999999</v>
      </c>
      <c r="L2869">
        <f>VLOOKUP(E2869&amp;"*",state_latlong_lookup!$A$1:$D$56,4,FALSE)</f>
        <v>-105.3272</v>
      </c>
      <c r="M2869">
        <v>100</v>
      </c>
      <c r="N2869" t="str">
        <f t="shared" si="88"/>
        <v>Democrat</v>
      </c>
      <c r="O2869" t="s">
        <v>838</v>
      </c>
      <c r="P2869">
        <v>-0.45700000000000002</v>
      </c>
      <c r="Q2869">
        <v>574500</v>
      </c>
      <c r="R2869" t="s">
        <v>1397</v>
      </c>
    </row>
    <row r="2870" spans="1:18">
      <c r="A2870">
        <v>107</v>
      </c>
      <c r="B2870">
        <f>VLOOKUP(A2870,year_congress_lookup!$A$1:$B$10,2)</f>
        <v>2002</v>
      </c>
      <c r="C2870">
        <v>29906</v>
      </c>
      <c r="D2870" s="1" t="s">
        <v>1788</v>
      </c>
      <c r="E2870" t="s">
        <v>123</v>
      </c>
      <c r="F2870" t="str">
        <f>VLOOKUP(E2870&amp;"*",state_latlong_lookup!$A$1:$D$56,2,FALSE)</f>
        <v>CO</v>
      </c>
      <c r="G2870" t="str">
        <f>VLOOKUP(E2870&amp;"*",state_latlong_lookup!$A$1:$D$56,1,FALSE)</f>
        <v>COLORADO</v>
      </c>
      <c r="H2870" t="str">
        <f t="shared" si="89"/>
        <v>107_CO_02</v>
      </c>
      <c r="I2870">
        <f>IF(B2870=2012,IF(D2870="00",K2870,VLOOKUP(H2870,district_latlong_lookup!$A$1:$F$439,5,FALSE)),0)</f>
        <v>0</v>
      </c>
      <c r="J2870">
        <f>IF(B2870=2012,IF(D2870="00",L2870,VLOOKUP(H2870,district_latlong_lookup!$A$1:$F$439,6,FALSE)),0)</f>
        <v>0</v>
      </c>
      <c r="K2870">
        <f>VLOOKUP(E2870&amp;"*",state_latlong_lookup!$A$1:$D$56,3,FALSE)</f>
        <v>39.064599999999999</v>
      </c>
      <c r="L2870">
        <f>VLOOKUP(E2870&amp;"*",state_latlong_lookup!$A$1:$D$56,4,FALSE)</f>
        <v>-105.3272</v>
      </c>
      <c r="M2870">
        <v>100</v>
      </c>
      <c r="N2870" t="str">
        <f t="shared" si="88"/>
        <v>Democrat</v>
      </c>
      <c r="O2870" t="s">
        <v>887</v>
      </c>
      <c r="P2870">
        <v>-0.45</v>
      </c>
      <c r="Q2870">
        <v>1150500</v>
      </c>
    </row>
    <row r="2871" spans="1:18">
      <c r="A2871">
        <v>107</v>
      </c>
      <c r="B2871">
        <f>VLOOKUP(A2871,year_congress_lookup!$A$1:$B$10,2)</f>
        <v>2002</v>
      </c>
      <c r="C2871">
        <v>29326</v>
      </c>
      <c r="D2871" s="1" t="s">
        <v>1789</v>
      </c>
      <c r="E2871" t="s">
        <v>123</v>
      </c>
      <c r="F2871" t="str">
        <f>VLOOKUP(E2871&amp;"*",state_latlong_lookup!$A$1:$D$56,2,FALSE)</f>
        <v>CO</v>
      </c>
      <c r="G2871" t="str">
        <f>VLOOKUP(E2871&amp;"*",state_latlong_lookup!$A$1:$D$56,1,FALSE)</f>
        <v>COLORADO</v>
      </c>
      <c r="H2871" t="str">
        <f t="shared" si="89"/>
        <v>107_CO_03</v>
      </c>
      <c r="I2871">
        <f>IF(B2871=2012,IF(D2871="00",K2871,VLOOKUP(H2871,district_latlong_lookup!$A$1:$F$439,5,FALSE)),0)</f>
        <v>0</v>
      </c>
      <c r="J2871">
        <f>IF(B2871=2012,IF(D2871="00",L2871,VLOOKUP(H2871,district_latlong_lookup!$A$1:$F$439,6,FALSE)),0)</f>
        <v>0</v>
      </c>
      <c r="K2871">
        <f>VLOOKUP(E2871&amp;"*",state_latlong_lookup!$A$1:$D$56,3,FALSE)</f>
        <v>39.064599999999999</v>
      </c>
      <c r="L2871">
        <f>VLOOKUP(E2871&amp;"*",state_latlong_lookup!$A$1:$D$56,4,FALSE)</f>
        <v>-105.3272</v>
      </c>
      <c r="M2871">
        <v>200</v>
      </c>
      <c r="N2871" t="str">
        <f t="shared" si="88"/>
        <v>Republican</v>
      </c>
      <c r="O2871" t="s">
        <v>468</v>
      </c>
      <c r="P2871">
        <v>0.54300000000000004</v>
      </c>
      <c r="Q2871">
        <v>1495000</v>
      </c>
      <c r="R2871" t="s">
        <v>1398</v>
      </c>
    </row>
    <row r="2872" spans="1:18">
      <c r="A2872">
        <v>107</v>
      </c>
      <c r="B2872">
        <f>VLOOKUP(A2872,year_congress_lookup!$A$1:$B$10,2)</f>
        <v>2002</v>
      </c>
      <c r="C2872">
        <v>29711</v>
      </c>
      <c r="D2872" s="1" t="s">
        <v>1790</v>
      </c>
      <c r="E2872" t="s">
        <v>123</v>
      </c>
      <c r="F2872" t="str">
        <f>VLOOKUP(E2872&amp;"*",state_latlong_lookup!$A$1:$D$56,2,FALSE)</f>
        <v>CO</v>
      </c>
      <c r="G2872" t="str">
        <f>VLOOKUP(E2872&amp;"*",state_latlong_lookup!$A$1:$D$56,1,FALSE)</f>
        <v>COLORADO</v>
      </c>
      <c r="H2872" t="str">
        <f t="shared" si="89"/>
        <v>107_CO_04</v>
      </c>
      <c r="I2872">
        <f>IF(B2872=2012,IF(D2872="00",K2872,VLOOKUP(H2872,district_latlong_lookup!$A$1:$F$439,5,FALSE)),0)</f>
        <v>0</v>
      </c>
      <c r="J2872">
        <f>IF(B2872=2012,IF(D2872="00",L2872,VLOOKUP(H2872,district_latlong_lookup!$A$1:$F$439,6,FALSE)),0)</f>
        <v>0</v>
      </c>
      <c r="K2872">
        <f>VLOOKUP(E2872&amp;"*",state_latlong_lookup!$A$1:$D$56,3,FALSE)</f>
        <v>39.064599999999999</v>
      </c>
      <c r="L2872">
        <f>VLOOKUP(E2872&amp;"*",state_latlong_lookup!$A$1:$D$56,4,FALSE)</f>
        <v>-105.3272</v>
      </c>
      <c r="M2872">
        <v>200</v>
      </c>
      <c r="N2872" t="str">
        <f t="shared" si="88"/>
        <v>Republican</v>
      </c>
      <c r="O2872" t="s">
        <v>839</v>
      </c>
      <c r="P2872">
        <v>0.87</v>
      </c>
      <c r="Q2872">
        <v>10000</v>
      </c>
    </row>
    <row r="2873" spans="1:18">
      <c r="A2873">
        <v>107</v>
      </c>
      <c r="B2873">
        <f>VLOOKUP(A2873,year_congress_lookup!$A$1:$B$10,2)</f>
        <v>2002</v>
      </c>
      <c r="C2873">
        <v>15419</v>
      </c>
      <c r="D2873" s="1" t="s">
        <v>1791</v>
      </c>
      <c r="E2873" t="s">
        <v>123</v>
      </c>
      <c r="F2873" t="str">
        <f>VLOOKUP(E2873&amp;"*",state_latlong_lookup!$A$1:$D$56,2,FALSE)</f>
        <v>CO</v>
      </c>
      <c r="G2873" t="str">
        <f>VLOOKUP(E2873&amp;"*",state_latlong_lookup!$A$1:$D$56,1,FALSE)</f>
        <v>COLORADO</v>
      </c>
      <c r="H2873" t="str">
        <f t="shared" si="89"/>
        <v>107_CO_05</v>
      </c>
      <c r="I2873">
        <f>IF(B2873=2012,IF(D2873="00",K2873,VLOOKUP(H2873,district_latlong_lookup!$A$1:$F$439,5,FALSE)),0)</f>
        <v>0</v>
      </c>
      <c r="J2873">
        <f>IF(B2873=2012,IF(D2873="00",L2873,VLOOKUP(H2873,district_latlong_lookup!$A$1:$F$439,6,FALSE)),0)</f>
        <v>0</v>
      </c>
      <c r="K2873">
        <f>VLOOKUP(E2873&amp;"*",state_latlong_lookup!$A$1:$D$56,3,FALSE)</f>
        <v>39.064599999999999</v>
      </c>
      <c r="L2873">
        <f>VLOOKUP(E2873&amp;"*",state_latlong_lookup!$A$1:$D$56,4,FALSE)</f>
        <v>-105.3272</v>
      </c>
      <c r="M2873">
        <v>200</v>
      </c>
      <c r="N2873" t="str">
        <f t="shared" si="88"/>
        <v>Republican</v>
      </c>
      <c r="O2873" t="s">
        <v>469</v>
      </c>
      <c r="P2873">
        <v>0.75800000000000001</v>
      </c>
      <c r="Q2873">
        <v>1162500</v>
      </c>
      <c r="R2873" t="s">
        <v>1399</v>
      </c>
    </row>
    <row r="2874" spans="1:18">
      <c r="A2874">
        <v>107</v>
      </c>
      <c r="B2874">
        <f>VLOOKUP(A2874,year_congress_lookup!$A$1:$B$10,2)</f>
        <v>2002</v>
      </c>
      <c r="C2874">
        <v>29907</v>
      </c>
      <c r="D2874" s="1" t="s">
        <v>1792</v>
      </c>
      <c r="E2874" t="s">
        <v>123</v>
      </c>
      <c r="F2874" t="str">
        <f>VLOOKUP(E2874&amp;"*",state_latlong_lookup!$A$1:$D$56,2,FALSE)</f>
        <v>CO</v>
      </c>
      <c r="G2874" t="str">
        <f>VLOOKUP(E2874&amp;"*",state_latlong_lookup!$A$1:$D$56,1,FALSE)</f>
        <v>COLORADO</v>
      </c>
      <c r="H2874" t="str">
        <f t="shared" si="89"/>
        <v>107_CO_06</v>
      </c>
      <c r="I2874">
        <f>IF(B2874=2012,IF(D2874="00",K2874,VLOOKUP(H2874,district_latlong_lookup!$A$1:$F$439,5,FALSE)),0)</f>
        <v>0</v>
      </c>
      <c r="J2874">
        <f>IF(B2874=2012,IF(D2874="00",L2874,VLOOKUP(H2874,district_latlong_lookup!$A$1:$F$439,6,FALSE)),0)</f>
        <v>0</v>
      </c>
      <c r="K2874">
        <f>VLOOKUP(E2874&amp;"*",state_latlong_lookup!$A$1:$D$56,3,FALSE)</f>
        <v>39.064599999999999</v>
      </c>
      <c r="L2874">
        <f>VLOOKUP(E2874&amp;"*",state_latlong_lookup!$A$1:$D$56,4,FALSE)</f>
        <v>-105.3272</v>
      </c>
      <c r="M2874">
        <v>200</v>
      </c>
      <c r="N2874" t="str">
        <f t="shared" si="88"/>
        <v>Republican</v>
      </c>
      <c r="O2874" t="s">
        <v>888</v>
      </c>
      <c r="P2874">
        <v>0.86099999999999999</v>
      </c>
      <c r="Q2874">
        <v>853500</v>
      </c>
      <c r="R2874" t="s">
        <v>1400</v>
      </c>
    </row>
    <row r="2875" spans="1:18">
      <c r="A2875">
        <v>107</v>
      </c>
      <c r="B2875">
        <f>VLOOKUP(A2875,year_congress_lookup!$A$1:$B$10,2)</f>
        <v>2002</v>
      </c>
      <c r="C2875">
        <v>29908</v>
      </c>
      <c r="D2875" s="1" t="s">
        <v>1787</v>
      </c>
      <c r="E2875" t="s">
        <v>0</v>
      </c>
      <c r="F2875" t="str">
        <f>VLOOKUP(E2875&amp;"*",state_latlong_lookup!$A$1:$D$56,2,FALSE)</f>
        <v>CT</v>
      </c>
      <c r="G2875" t="str">
        <f>VLOOKUP(E2875&amp;"*",state_latlong_lookup!$A$1:$D$56,1,FALSE)</f>
        <v>CONNECTICUT</v>
      </c>
      <c r="H2875" t="str">
        <f t="shared" si="89"/>
        <v>107_CT_01</v>
      </c>
      <c r="I2875">
        <f>IF(B2875=2012,IF(D2875="00",K2875,VLOOKUP(H2875,district_latlong_lookup!$A$1:$F$439,5,FALSE)),0)</f>
        <v>0</v>
      </c>
      <c r="J2875">
        <f>IF(B2875=2012,IF(D2875="00",L2875,VLOOKUP(H2875,district_latlong_lookup!$A$1:$F$439,6,FALSE)),0)</f>
        <v>0</v>
      </c>
      <c r="K2875">
        <f>VLOOKUP(E2875&amp;"*",state_latlong_lookup!$A$1:$D$56,3,FALSE)</f>
        <v>41.583399999999997</v>
      </c>
      <c r="L2875">
        <f>VLOOKUP(E2875&amp;"*",state_latlong_lookup!$A$1:$D$56,4,FALSE)</f>
        <v>-72.762200000000007</v>
      </c>
      <c r="M2875">
        <v>100</v>
      </c>
      <c r="N2875" t="str">
        <f t="shared" si="88"/>
        <v>Democrat</v>
      </c>
      <c r="O2875" t="s">
        <v>889</v>
      </c>
      <c r="P2875">
        <v>-0.38600000000000001</v>
      </c>
      <c r="Q2875">
        <v>315500</v>
      </c>
    </row>
    <row r="2876" spans="1:18">
      <c r="A2876">
        <v>107</v>
      </c>
      <c r="B2876">
        <f>VLOOKUP(A2876,year_congress_lookup!$A$1:$B$10,2)</f>
        <v>2002</v>
      </c>
      <c r="C2876">
        <v>20109</v>
      </c>
      <c r="D2876" s="1" t="s">
        <v>1788</v>
      </c>
      <c r="E2876" t="s">
        <v>0</v>
      </c>
      <c r="F2876" t="str">
        <f>VLOOKUP(E2876&amp;"*",state_latlong_lookup!$A$1:$D$56,2,FALSE)</f>
        <v>CT</v>
      </c>
      <c r="G2876" t="str">
        <f>VLOOKUP(E2876&amp;"*",state_latlong_lookup!$A$1:$D$56,1,FALSE)</f>
        <v>CONNECTICUT</v>
      </c>
      <c r="H2876" t="str">
        <f t="shared" si="89"/>
        <v>107_CT_02</v>
      </c>
      <c r="I2876">
        <f>IF(B2876=2012,IF(D2876="00",K2876,VLOOKUP(H2876,district_latlong_lookup!$A$1:$F$439,5,FALSE)),0)</f>
        <v>0</v>
      </c>
      <c r="J2876">
        <f>IF(B2876=2012,IF(D2876="00",L2876,VLOOKUP(H2876,district_latlong_lookup!$A$1:$F$439,6,FALSE)),0)</f>
        <v>0</v>
      </c>
      <c r="K2876">
        <f>VLOOKUP(E2876&amp;"*",state_latlong_lookup!$A$1:$D$56,3,FALSE)</f>
        <v>41.583399999999997</v>
      </c>
      <c r="L2876">
        <f>VLOOKUP(E2876&amp;"*",state_latlong_lookup!$A$1:$D$56,4,FALSE)</f>
        <v>-72.762200000000007</v>
      </c>
      <c r="M2876">
        <v>200</v>
      </c>
      <c r="N2876" t="str">
        <f t="shared" si="88"/>
        <v>Republican</v>
      </c>
      <c r="O2876" t="s">
        <v>77</v>
      </c>
      <c r="P2876">
        <v>0.29099999999999998</v>
      </c>
      <c r="Q2876">
        <v>315500</v>
      </c>
    </row>
    <row r="2877" spans="1:18">
      <c r="A2877">
        <v>107</v>
      </c>
      <c r="B2877">
        <f>VLOOKUP(A2877,year_congress_lookup!$A$1:$B$10,2)</f>
        <v>2002</v>
      </c>
      <c r="C2877">
        <v>29109</v>
      </c>
      <c r="D2877" s="1" t="s">
        <v>1789</v>
      </c>
      <c r="E2877" t="s">
        <v>0</v>
      </c>
      <c r="F2877" t="str">
        <f>VLOOKUP(E2877&amp;"*",state_latlong_lookup!$A$1:$D$56,2,FALSE)</f>
        <v>CT</v>
      </c>
      <c r="G2877" t="str">
        <f>VLOOKUP(E2877&amp;"*",state_latlong_lookup!$A$1:$D$56,1,FALSE)</f>
        <v>CONNECTICUT</v>
      </c>
      <c r="H2877" t="str">
        <f t="shared" si="89"/>
        <v>107_CT_03</v>
      </c>
      <c r="I2877">
        <f>IF(B2877=2012,IF(D2877="00",K2877,VLOOKUP(H2877,district_latlong_lookup!$A$1:$F$439,5,FALSE)),0)</f>
        <v>0</v>
      </c>
      <c r="J2877">
        <f>IF(B2877=2012,IF(D2877="00",L2877,VLOOKUP(H2877,district_latlong_lookup!$A$1:$F$439,6,FALSE)),0)</f>
        <v>0</v>
      </c>
      <c r="K2877">
        <f>VLOOKUP(E2877&amp;"*",state_latlong_lookup!$A$1:$D$56,3,FALSE)</f>
        <v>41.583399999999997</v>
      </c>
      <c r="L2877">
        <f>VLOOKUP(E2877&amp;"*",state_latlong_lookup!$A$1:$D$56,4,FALSE)</f>
        <v>-72.762200000000007</v>
      </c>
      <c r="M2877">
        <v>100</v>
      </c>
      <c r="N2877" t="str">
        <f t="shared" si="88"/>
        <v>Democrat</v>
      </c>
      <c r="O2877" t="s">
        <v>473</v>
      </c>
      <c r="P2877">
        <v>-0.41599999999999998</v>
      </c>
      <c r="Q2877">
        <v>1567000</v>
      </c>
      <c r="R2877" t="s">
        <v>1401</v>
      </c>
    </row>
    <row r="2878" spans="1:18">
      <c r="A2878">
        <v>107</v>
      </c>
      <c r="B2878">
        <f>VLOOKUP(A2878,year_congress_lookup!$A$1:$B$10,2)</f>
        <v>2002</v>
      </c>
      <c r="C2878">
        <v>15449</v>
      </c>
      <c r="D2878" s="1" t="s">
        <v>1790</v>
      </c>
      <c r="E2878" t="s">
        <v>0</v>
      </c>
      <c r="F2878" t="str">
        <f>VLOOKUP(E2878&amp;"*",state_latlong_lookup!$A$1:$D$56,2,FALSE)</f>
        <v>CT</v>
      </c>
      <c r="G2878" t="str">
        <f>VLOOKUP(E2878&amp;"*",state_latlong_lookup!$A$1:$D$56,1,FALSE)</f>
        <v>CONNECTICUT</v>
      </c>
      <c r="H2878" t="str">
        <f t="shared" si="89"/>
        <v>107_CT_04</v>
      </c>
      <c r="I2878">
        <f>IF(B2878=2012,IF(D2878="00",K2878,VLOOKUP(H2878,district_latlong_lookup!$A$1:$F$439,5,FALSE)),0)</f>
        <v>0</v>
      </c>
      <c r="J2878">
        <f>IF(B2878=2012,IF(D2878="00",L2878,VLOOKUP(H2878,district_latlong_lookup!$A$1:$F$439,6,FALSE)),0)</f>
        <v>0</v>
      </c>
      <c r="K2878">
        <f>VLOOKUP(E2878&amp;"*",state_latlong_lookup!$A$1:$D$56,3,FALSE)</f>
        <v>41.583399999999997</v>
      </c>
      <c r="L2878">
        <f>VLOOKUP(E2878&amp;"*",state_latlong_lookup!$A$1:$D$56,4,FALSE)</f>
        <v>-72.762200000000007</v>
      </c>
      <c r="M2878">
        <v>200</v>
      </c>
      <c r="N2878" t="str">
        <f t="shared" si="88"/>
        <v>Republican</v>
      </c>
      <c r="O2878" t="s">
        <v>474</v>
      </c>
      <c r="P2878">
        <v>0.29699999999999999</v>
      </c>
      <c r="Q2878">
        <v>10000</v>
      </c>
      <c r="R2878" t="s">
        <v>1402</v>
      </c>
    </row>
    <row r="2879" spans="1:18">
      <c r="A2879">
        <v>107</v>
      </c>
      <c r="B2879">
        <f>VLOOKUP(A2879,year_congress_lookup!$A$1:$B$10,2)</f>
        <v>2002</v>
      </c>
      <c r="C2879">
        <v>29712</v>
      </c>
      <c r="D2879" s="1" t="s">
        <v>1791</v>
      </c>
      <c r="E2879" t="s">
        <v>0</v>
      </c>
      <c r="F2879" t="str">
        <f>VLOOKUP(E2879&amp;"*",state_latlong_lookup!$A$1:$D$56,2,FALSE)</f>
        <v>CT</v>
      </c>
      <c r="G2879" t="str">
        <f>VLOOKUP(E2879&amp;"*",state_latlong_lookup!$A$1:$D$56,1,FALSE)</f>
        <v>CONNECTICUT</v>
      </c>
      <c r="H2879" t="str">
        <f t="shared" si="89"/>
        <v>107_CT_05</v>
      </c>
      <c r="I2879">
        <f>IF(B2879=2012,IF(D2879="00",K2879,VLOOKUP(H2879,district_latlong_lookup!$A$1:$F$439,5,FALSE)),0)</f>
        <v>0</v>
      </c>
      <c r="J2879">
        <f>IF(B2879=2012,IF(D2879="00",L2879,VLOOKUP(H2879,district_latlong_lookup!$A$1:$F$439,6,FALSE)),0)</f>
        <v>0</v>
      </c>
      <c r="K2879">
        <f>VLOOKUP(E2879&amp;"*",state_latlong_lookup!$A$1:$D$56,3,FALSE)</f>
        <v>41.583399999999997</v>
      </c>
      <c r="L2879">
        <f>VLOOKUP(E2879&amp;"*",state_latlong_lookup!$A$1:$D$56,4,FALSE)</f>
        <v>-72.762200000000007</v>
      </c>
      <c r="M2879">
        <v>100</v>
      </c>
      <c r="N2879" t="str">
        <f t="shared" si="88"/>
        <v>Democrat</v>
      </c>
      <c r="O2879" t="s">
        <v>166</v>
      </c>
      <c r="P2879">
        <v>-0.22600000000000001</v>
      </c>
      <c r="Q2879">
        <v>10000</v>
      </c>
    </row>
    <row r="2880" spans="1:18">
      <c r="A2880">
        <v>107</v>
      </c>
      <c r="B2880">
        <f>VLOOKUP(A2880,year_congress_lookup!$A$1:$B$10,2)</f>
        <v>2002</v>
      </c>
      <c r="C2880">
        <v>15028</v>
      </c>
      <c r="D2880" s="1" t="s">
        <v>1792</v>
      </c>
      <c r="E2880" t="s">
        <v>0</v>
      </c>
      <c r="F2880" t="str">
        <f>VLOOKUP(E2880&amp;"*",state_latlong_lookup!$A$1:$D$56,2,FALSE)</f>
        <v>CT</v>
      </c>
      <c r="G2880" t="str">
        <f>VLOOKUP(E2880&amp;"*",state_latlong_lookup!$A$1:$D$56,1,FALSE)</f>
        <v>CONNECTICUT</v>
      </c>
      <c r="H2880" t="str">
        <f t="shared" si="89"/>
        <v>107_CT_06</v>
      </c>
      <c r="I2880">
        <f>IF(B2880=2012,IF(D2880="00",K2880,VLOOKUP(H2880,district_latlong_lookup!$A$1:$F$439,5,FALSE)),0)</f>
        <v>0</v>
      </c>
      <c r="J2880">
        <f>IF(B2880=2012,IF(D2880="00",L2880,VLOOKUP(H2880,district_latlong_lookup!$A$1:$F$439,6,FALSE)),0)</f>
        <v>0</v>
      </c>
      <c r="K2880">
        <f>VLOOKUP(E2880&amp;"*",state_latlong_lookup!$A$1:$D$56,3,FALSE)</f>
        <v>41.583399999999997</v>
      </c>
      <c r="L2880">
        <f>VLOOKUP(E2880&amp;"*",state_latlong_lookup!$A$1:$D$56,4,FALSE)</f>
        <v>-72.762200000000007</v>
      </c>
      <c r="M2880">
        <v>200</v>
      </c>
      <c r="N2880" t="str">
        <f t="shared" si="88"/>
        <v>Republican</v>
      </c>
      <c r="O2880" t="s">
        <v>476</v>
      </c>
      <c r="P2880">
        <v>0.22900000000000001</v>
      </c>
      <c r="Q2880">
        <v>523000</v>
      </c>
    </row>
    <row r="2881" spans="1:18">
      <c r="A2881">
        <v>107</v>
      </c>
      <c r="B2881">
        <f>VLOOKUP(A2881,year_congress_lookup!$A$1:$B$10,2)</f>
        <v>2002</v>
      </c>
      <c r="C2881">
        <v>29327</v>
      </c>
      <c r="D2881" s="1" t="s">
        <v>1787</v>
      </c>
      <c r="E2881" t="s">
        <v>3</v>
      </c>
      <c r="F2881" t="str">
        <f>VLOOKUP(E2881&amp;"*",state_latlong_lookup!$A$1:$D$56,2,FALSE)</f>
        <v>DE</v>
      </c>
      <c r="G2881" t="str">
        <f>VLOOKUP(E2881&amp;"*",state_latlong_lookup!$A$1:$D$56,1,FALSE)</f>
        <v>DELAWARE</v>
      </c>
      <c r="H2881" t="str">
        <f t="shared" si="89"/>
        <v>107_DE_01</v>
      </c>
      <c r="I2881">
        <f>IF(B2881=2012,IF(D2881="00",K2881,VLOOKUP(H2881,district_latlong_lookup!$A$1:$F$439,5,FALSE)),0)</f>
        <v>0</v>
      </c>
      <c r="J2881">
        <f>IF(B2881=2012,IF(D2881="00",L2881,VLOOKUP(H2881,district_latlong_lookup!$A$1:$F$439,6,FALSE)),0)</f>
        <v>0</v>
      </c>
      <c r="K2881">
        <f>VLOOKUP(E2881&amp;"*",state_latlong_lookup!$A$1:$D$56,3,FALSE)</f>
        <v>39.349800000000002</v>
      </c>
      <c r="L2881">
        <f>VLOOKUP(E2881&amp;"*",state_latlong_lookup!$A$1:$D$56,4,FALSE)</f>
        <v>-75.514799999999994</v>
      </c>
      <c r="M2881">
        <v>200</v>
      </c>
      <c r="N2881" t="str">
        <f t="shared" si="88"/>
        <v>Republican</v>
      </c>
      <c r="O2881" t="s">
        <v>477</v>
      </c>
      <c r="P2881">
        <v>0.43</v>
      </c>
      <c r="Q2881">
        <v>1440500</v>
      </c>
      <c r="R2881" t="s">
        <v>1403</v>
      </c>
    </row>
    <row r="2882" spans="1:18">
      <c r="A2882">
        <v>107</v>
      </c>
      <c r="B2882">
        <f>VLOOKUP(A2882,year_congress_lookup!$A$1:$B$10,2)</f>
        <v>2002</v>
      </c>
      <c r="C2882">
        <v>39508</v>
      </c>
      <c r="D2882" s="1" t="s">
        <v>1787</v>
      </c>
      <c r="E2882" t="s">
        <v>81</v>
      </c>
      <c r="F2882" t="str">
        <f>VLOOKUP(E2882&amp;"*",state_latlong_lookup!$A$1:$D$56,2,FALSE)</f>
        <v>FL</v>
      </c>
      <c r="G2882" t="str">
        <f>VLOOKUP(E2882&amp;"*",state_latlong_lookup!$A$1:$D$56,1,FALSE)</f>
        <v>FLORIDA</v>
      </c>
      <c r="H2882" t="str">
        <f t="shared" si="89"/>
        <v>107_FL_01</v>
      </c>
      <c r="I2882">
        <f>IF(B2882=2012,IF(D2882="00",K2882,VLOOKUP(H2882,district_latlong_lookup!$A$1:$F$439,5,FALSE)),0)</f>
        <v>0</v>
      </c>
      <c r="J2882">
        <f>IF(B2882=2012,IF(D2882="00",L2882,VLOOKUP(H2882,district_latlong_lookup!$A$1:$F$439,6,FALSE)),0)</f>
        <v>0</v>
      </c>
      <c r="K2882">
        <f>VLOOKUP(E2882&amp;"*",state_latlong_lookup!$A$1:$D$56,3,FALSE)</f>
        <v>27.833300000000001</v>
      </c>
      <c r="L2882">
        <f>VLOOKUP(E2882&amp;"*",state_latlong_lookup!$A$1:$D$56,4,FALSE)</f>
        <v>-81.716999999999999</v>
      </c>
      <c r="M2882">
        <v>200</v>
      </c>
      <c r="N2882" t="str">
        <f t="shared" ref="N2882:N2945" si="90">IF(M2882=100,"Democrat",IF(M2882=200,"Republican",IF(M2882=328,"Independent")))</f>
        <v>Republican</v>
      </c>
      <c r="O2882" t="s">
        <v>776</v>
      </c>
      <c r="P2882">
        <v>0.81</v>
      </c>
      <c r="Q2882">
        <v>944500</v>
      </c>
      <c r="R2882" t="s">
        <v>1404</v>
      </c>
    </row>
    <row r="2883" spans="1:18">
      <c r="A2883">
        <v>107</v>
      </c>
      <c r="B2883">
        <f>VLOOKUP(A2883,year_congress_lookup!$A$1:$B$10,2)</f>
        <v>2002</v>
      </c>
      <c r="C2883">
        <v>20110</v>
      </c>
      <c r="D2883" s="1" t="s">
        <v>1787</v>
      </c>
      <c r="E2883" t="s">
        <v>81</v>
      </c>
      <c r="F2883" t="str">
        <f>VLOOKUP(E2883&amp;"*",state_latlong_lookup!$A$1:$D$56,2,FALSE)</f>
        <v>FL</v>
      </c>
      <c r="G2883" t="str">
        <f>VLOOKUP(E2883&amp;"*",state_latlong_lookup!$A$1:$D$56,1,FALSE)</f>
        <v>FLORIDA</v>
      </c>
      <c r="H2883" t="str">
        <f t="shared" ref="H2883:H2946" si="91">CONCATENATE(A2883,"_",F2883,"_",D2883)</f>
        <v>107_FL_01</v>
      </c>
      <c r="I2883">
        <f>IF(B2883=2012,IF(D2883="00",K2883,VLOOKUP(H2883,district_latlong_lookup!$A$1:$F$439,5,FALSE)),0)</f>
        <v>0</v>
      </c>
      <c r="J2883">
        <f>IF(B2883=2012,IF(D2883="00",L2883,VLOOKUP(H2883,district_latlong_lookup!$A$1:$F$439,6,FALSE)),0)</f>
        <v>0</v>
      </c>
      <c r="K2883">
        <f>VLOOKUP(E2883&amp;"*",state_latlong_lookup!$A$1:$D$56,3,FALSE)</f>
        <v>27.833300000000001</v>
      </c>
      <c r="L2883">
        <f>VLOOKUP(E2883&amp;"*",state_latlong_lookup!$A$1:$D$56,4,FALSE)</f>
        <v>-81.716999999999999</v>
      </c>
      <c r="M2883">
        <v>200</v>
      </c>
      <c r="N2883" t="str">
        <f t="shared" si="90"/>
        <v>Republican</v>
      </c>
      <c r="O2883" t="s">
        <v>76</v>
      </c>
      <c r="P2883">
        <v>0.755</v>
      </c>
      <c r="Q2883">
        <v>473500</v>
      </c>
    </row>
    <row r="2884" spans="1:18">
      <c r="A2884">
        <v>107</v>
      </c>
      <c r="B2884">
        <f>VLOOKUP(A2884,year_congress_lookup!$A$1:$B$10,2)</f>
        <v>2002</v>
      </c>
      <c r="C2884">
        <v>29713</v>
      </c>
      <c r="D2884" s="1" t="s">
        <v>1788</v>
      </c>
      <c r="E2884" t="s">
        <v>81</v>
      </c>
      <c r="F2884" t="str">
        <f>VLOOKUP(E2884&amp;"*",state_latlong_lookup!$A$1:$D$56,2,FALSE)</f>
        <v>FL</v>
      </c>
      <c r="G2884" t="str">
        <f>VLOOKUP(E2884&amp;"*",state_latlong_lookup!$A$1:$D$56,1,FALSE)</f>
        <v>FLORIDA</v>
      </c>
      <c r="H2884" t="str">
        <f t="shared" si="91"/>
        <v>107_FL_02</v>
      </c>
      <c r="I2884">
        <f>IF(B2884=2012,IF(D2884="00",K2884,VLOOKUP(H2884,district_latlong_lookup!$A$1:$F$439,5,FALSE)),0)</f>
        <v>0</v>
      </c>
      <c r="J2884">
        <f>IF(B2884=2012,IF(D2884="00",L2884,VLOOKUP(H2884,district_latlong_lookup!$A$1:$F$439,6,FALSE)),0)</f>
        <v>0</v>
      </c>
      <c r="K2884">
        <f>VLOOKUP(E2884&amp;"*",state_latlong_lookup!$A$1:$D$56,3,FALSE)</f>
        <v>27.833300000000001</v>
      </c>
      <c r="L2884">
        <f>VLOOKUP(E2884&amp;"*",state_latlong_lookup!$A$1:$D$56,4,FALSE)</f>
        <v>-81.716999999999999</v>
      </c>
      <c r="M2884">
        <v>100</v>
      </c>
      <c r="N2884" t="str">
        <f t="shared" si="90"/>
        <v>Democrat</v>
      </c>
      <c r="O2884" t="s">
        <v>841</v>
      </c>
      <c r="P2884">
        <v>-0.161</v>
      </c>
      <c r="Q2884">
        <v>1008500</v>
      </c>
      <c r="R2884" t="s">
        <v>1405</v>
      </c>
    </row>
    <row r="2885" spans="1:18">
      <c r="A2885">
        <v>107</v>
      </c>
      <c r="B2885">
        <f>VLOOKUP(A2885,year_congress_lookup!$A$1:$B$10,2)</f>
        <v>2002</v>
      </c>
      <c r="C2885">
        <v>29328</v>
      </c>
      <c r="D2885" s="1" t="s">
        <v>1789</v>
      </c>
      <c r="E2885" t="s">
        <v>81</v>
      </c>
      <c r="F2885" t="str">
        <f>VLOOKUP(E2885&amp;"*",state_latlong_lookup!$A$1:$D$56,2,FALSE)</f>
        <v>FL</v>
      </c>
      <c r="G2885" t="str">
        <f>VLOOKUP(E2885&amp;"*",state_latlong_lookup!$A$1:$D$56,1,FALSE)</f>
        <v>FLORIDA</v>
      </c>
      <c r="H2885" t="str">
        <f t="shared" si="91"/>
        <v>107_FL_03</v>
      </c>
      <c r="I2885">
        <f>IF(B2885=2012,IF(D2885="00",K2885,VLOOKUP(H2885,district_latlong_lookup!$A$1:$F$439,5,FALSE)),0)</f>
        <v>0</v>
      </c>
      <c r="J2885">
        <f>IF(B2885=2012,IF(D2885="00",L2885,VLOOKUP(H2885,district_latlong_lookup!$A$1:$F$439,6,FALSE)),0)</f>
        <v>0</v>
      </c>
      <c r="K2885">
        <f>VLOOKUP(E2885&amp;"*",state_latlong_lookup!$A$1:$D$56,3,FALSE)</f>
        <v>27.833300000000001</v>
      </c>
      <c r="L2885">
        <f>VLOOKUP(E2885&amp;"*",state_latlong_lookup!$A$1:$D$56,4,FALSE)</f>
        <v>-81.716999999999999</v>
      </c>
      <c r="M2885">
        <v>100</v>
      </c>
      <c r="N2885" t="str">
        <f t="shared" si="90"/>
        <v>Democrat</v>
      </c>
      <c r="O2885" t="s">
        <v>480</v>
      </c>
      <c r="P2885">
        <v>-0.40899999999999997</v>
      </c>
      <c r="Q2885">
        <v>10000</v>
      </c>
      <c r="R2885" t="s">
        <v>1406</v>
      </c>
    </row>
    <row r="2886" spans="1:18">
      <c r="A2886">
        <v>107</v>
      </c>
      <c r="B2886">
        <f>VLOOKUP(A2886,year_congress_lookup!$A$1:$B$10,2)</f>
        <v>2002</v>
      </c>
      <c r="C2886">
        <v>20111</v>
      </c>
      <c r="D2886" s="1" t="s">
        <v>1790</v>
      </c>
      <c r="E2886" t="s">
        <v>81</v>
      </c>
      <c r="F2886" t="str">
        <f>VLOOKUP(E2886&amp;"*",state_latlong_lookup!$A$1:$D$56,2,FALSE)</f>
        <v>FL</v>
      </c>
      <c r="G2886" t="str">
        <f>VLOOKUP(E2886&amp;"*",state_latlong_lookup!$A$1:$D$56,1,FALSE)</f>
        <v>FLORIDA</v>
      </c>
      <c r="H2886" t="str">
        <f t="shared" si="91"/>
        <v>107_FL_04</v>
      </c>
      <c r="I2886">
        <f>IF(B2886=2012,IF(D2886="00",K2886,VLOOKUP(H2886,district_latlong_lookup!$A$1:$F$439,5,FALSE)),0)</f>
        <v>0</v>
      </c>
      <c r="J2886">
        <f>IF(B2886=2012,IF(D2886="00",L2886,VLOOKUP(H2886,district_latlong_lookup!$A$1:$F$439,6,FALSE)),0)</f>
        <v>0</v>
      </c>
      <c r="K2886">
        <f>VLOOKUP(E2886&amp;"*",state_latlong_lookup!$A$1:$D$56,3,FALSE)</f>
        <v>27.833300000000001</v>
      </c>
      <c r="L2886">
        <f>VLOOKUP(E2886&amp;"*",state_latlong_lookup!$A$1:$D$56,4,FALSE)</f>
        <v>-81.716999999999999</v>
      </c>
      <c r="M2886">
        <v>200</v>
      </c>
      <c r="N2886" t="str">
        <f t="shared" si="90"/>
        <v>Republican</v>
      </c>
      <c r="O2886" t="s">
        <v>932</v>
      </c>
      <c r="P2886">
        <v>0.56399999999999995</v>
      </c>
      <c r="Q2886">
        <v>730000</v>
      </c>
      <c r="R2886" t="s">
        <v>1407</v>
      </c>
    </row>
    <row r="2887" spans="1:18">
      <c r="A2887">
        <v>107</v>
      </c>
      <c r="B2887">
        <f>VLOOKUP(A2887,year_congress_lookup!$A$1:$B$10,2)</f>
        <v>2002</v>
      </c>
      <c r="C2887">
        <v>29330</v>
      </c>
      <c r="D2887" s="1" t="s">
        <v>1791</v>
      </c>
      <c r="E2887" t="s">
        <v>81</v>
      </c>
      <c r="F2887" t="str">
        <f>VLOOKUP(E2887&amp;"*",state_latlong_lookup!$A$1:$D$56,2,FALSE)</f>
        <v>FL</v>
      </c>
      <c r="G2887" t="str">
        <f>VLOOKUP(E2887&amp;"*",state_latlong_lookup!$A$1:$D$56,1,FALSE)</f>
        <v>FLORIDA</v>
      </c>
      <c r="H2887" t="str">
        <f t="shared" si="91"/>
        <v>107_FL_05</v>
      </c>
      <c r="I2887">
        <f>IF(B2887=2012,IF(D2887="00",K2887,VLOOKUP(H2887,district_latlong_lookup!$A$1:$F$439,5,FALSE)),0)</f>
        <v>0</v>
      </c>
      <c r="J2887">
        <f>IF(B2887=2012,IF(D2887="00",L2887,VLOOKUP(H2887,district_latlong_lookup!$A$1:$F$439,6,FALSE)),0)</f>
        <v>0</v>
      </c>
      <c r="K2887">
        <f>VLOOKUP(E2887&amp;"*",state_latlong_lookup!$A$1:$D$56,3,FALSE)</f>
        <v>27.833300000000001</v>
      </c>
      <c r="L2887">
        <f>VLOOKUP(E2887&amp;"*",state_latlong_lookup!$A$1:$D$56,4,FALSE)</f>
        <v>-81.716999999999999</v>
      </c>
      <c r="M2887">
        <v>100</v>
      </c>
      <c r="N2887" t="str">
        <f t="shared" si="90"/>
        <v>Democrat</v>
      </c>
      <c r="O2887" t="s">
        <v>481</v>
      </c>
      <c r="P2887">
        <v>-0.36299999999999999</v>
      </c>
      <c r="Q2887">
        <v>745000</v>
      </c>
      <c r="R2887" t="s">
        <v>1408</v>
      </c>
    </row>
    <row r="2888" spans="1:18">
      <c r="A2888">
        <v>107</v>
      </c>
      <c r="B2888">
        <f>VLOOKUP(A2888,year_congress_lookup!$A$1:$B$10,2)</f>
        <v>2002</v>
      </c>
      <c r="C2888">
        <v>15627</v>
      </c>
      <c r="D2888" s="1" t="s">
        <v>1792</v>
      </c>
      <c r="E2888" t="s">
        <v>81</v>
      </c>
      <c r="F2888" t="str">
        <f>VLOOKUP(E2888&amp;"*",state_latlong_lookup!$A$1:$D$56,2,FALSE)</f>
        <v>FL</v>
      </c>
      <c r="G2888" t="str">
        <f>VLOOKUP(E2888&amp;"*",state_latlong_lookup!$A$1:$D$56,1,FALSE)</f>
        <v>FLORIDA</v>
      </c>
      <c r="H2888" t="str">
        <f t="shared" si="91"/>
        <v>107_FL_06</v>
      </c>
      <c r="I2888">
        <f>IF(B2888=2012,IF(D2888="00",K2888,VLOOKUP(H2888,district_latlong_lookup!$A$1:$F$439,5,FALSE)),0)</f>
        <v>0</v>
      </c>
      <c r="J2888">
        <f>IF(B2888=2012,IF(D2888="00",L2888,VLOOKUP(H2888,district_latlong_lookup!$A$1:$F$439,6,FALSE)),0)</f>
        <v>0</v>
      </c>
      <c r="K2888">
        <f>VLOOKUP(E2888&amp;"*",state_latlong_lookup!$A$1:$D$56,3,FALSE)</f>
        <v>27.833300000000001</v>
      </c>
      <c r="L2888">
        <f>VLOOKUP(E2888&amp;"*",state_latlong_lookup!$A$1:$D$56,4,FALSE)</f>
        <v>-81.716999999999999</v>
      </c>
      <c r="M2888">
        <v>200</v>
      </c>
      <c r="N2888" t="str">
        <f t="shared" si="90"/>
        <v>Republican</v>
      </c>
      <c r="O2888" t="s">
        <v>482</v>
      </c>
      <c r="P2888">
        <v>0.68799999999999994</v>
      </c>
      <c r="Q2888">
        <v>786000</v>
      </c>
    </row>
    <row r="2889" spans="1:18">
      <c r="A2889">
        <v>107</v>
      </c>
      <c r="B2889">
        <f>VLOOKUP(A2889,year_congress_lookup!$A$1:$B$10,2)</f>
        <v>2002</v>
      </c>
      <c r="C2889">
        <v>29331</v>
      </c>
      <c r="D2889" s="1" t="s">
        <v>1793</v>
      </c>
      <c r="E2889" t="s">
        <v>81</v>
      </c>
      <c r="F2889" t="str">
        <f>VLOOKUP(E2889&amp;"*",state_latlong_lookup!$A$1:$D$56,2,FALSE)</f>
        <v>FL</v>
      </c>
      <c r="G2889" t="str">
        <f>VLOOKUP(E2889&amp;"*",state_latlong_lookup!$A$1:$D$56,1,FALSE)</f>
        <v>FLORIDA</v>
      </c>
      <c r="H2889" t="str">
        <f t="shared" si="91"/>
        <v>107_FL_07</v>
      </c>
      <c r="I2889">
        <f>IF(B2889=2012,IF(D2889="00",K2889,VLOOKUP(H2889,district_latlong_lookup!$A$1:$F$439,5,FALSE)),0)</f>
        <v>0</v>
      </c>
      <c r="J2889">
        <f>IF(B2889=2012,IF(D2889="00",L2889,VLOOKUP(H2889,district_latlong_lookup!$A$1:$F$439,6,FALSE)),0)</f>
        <v>0</v>
      </c>
      <c r="K2889">
        <f>VLOOKUP(E2889&amp;"*",state_latlong_lookup!$A$1:$D$56,3,FALSE)</f>
        <v>27.833300000000001</v>
      </c>
      <c r="L2889">
        <f>VLOOKUP(E2889&amp;"*",state_latlong_lookup!$A$1:$D$56,4,FALSE)</f>
        <v>-81.716999999999999</v>
      </c>
      <c r="M2889">
        <v>200</v>
      </c>
      <c r="N2889" t="str">
        <f t="shared" si="90"/>
        <v>Republican</v>
      </c>
      <c r="O2889" t="s">
        <v>483</v>
      </c>
      <c r="P2889">
        <v>0.59</v>
      </c>
      <c r="Q2889">
        <v>310500</v>
      </c>
      <c r="R2889" t="s">
        <v>1409</v>
      </c>
    </row>
    <row r="2890" spans="1:18">
      <c r="A2890">
        <v>107</v>
      </c>
      <c r="B2890">
        <f>VLOOKUP(A2890,year_congress_lookup!$A$1:$B$10,2)</f>
        <v>2002</v>
      </c>
      <c r="C2890">
        <v>20112</v>
      </c>
      <c r="D2890" s="1" t="s">
        <v>1795</v>
      </c>
      <c r="E2890" t="s">
        <v>81</v>
      </c>
      <c r="F2890" t="str">
        <f>VLOOKUP(E2890&amp;"*",state_latlong_lookup!$A$1:$D$56,2,FALSE)</f>
        <v>FL</v>
      </c>
      <c r="G2890" t="str">
        <f>VLOOKUP(E2890&amp;"*",state_latlong_lookup!$A$1:$D$56,1,FALSE)</f>
        <v>FLORIDA</v>
      </c>
      <c r="H2890" t="str">
        <f t="shared" si="91"/>
        <v>107_FL_08</v>
      </c>
      <c r="I2890">
        <f>IF(B2890=2012,IF(D2890="00",K2890,VLOOKUP(H2890,district_latlong_lookup!$A$1:$F$439,5,FALSE)),0)</f>
        <v>0</v>
      </c>
      <c r="J2890">
        <f>IF(B2890=2012,IF(D2890="00",L2890,VLOOKUP(H2890,district_latlong_lookup!$A$1:$F$439,6,FALSE)),0)</f>
        <v>0</v>
      </c>
      <c r="K2890">
        <f>VLOOKUP(E2890&amp;"*",state_latlong_lookup!$A$1:$D$56,3,FALSE)</f>
        <v>27.833300000000001</v>
      </c>
      <c r="L2890">
        <f>VLOOKUP(E2890&amp;"*",state_latlong_lookup!$A$1:$D$56,4,FALSE)</f>
        <v>-81.716999999999999</v>
      </c>
      <c r="M2890">
        <v>200</v>
      </c>
      <c r="N2890" t="str">
        <f t="shared" si="90"/>
        <v>Republican</v>
      </c>
      <c r="O2890" t="s">
        <v>933</v>
      </c>
      <c r="P2890">
        <v>0.63500000000000001</v>
      </c>
      <c r="Q2890">
        <v>1415500</v>
      </c>
      <c r="R2890" t="s">
        <v>1410</v>
      </c>
    </row>
    <row r="2891" spans="1:18">
      <c r="A2891">
        <v>107</v>
      </c>
      <c r="B2891">
        <f>VLOOKUP(A2891,year_congress_lookup!$A$1:$B$10,2)</f>
        <v>2002</v>
      </c>
      <c r="C2891">
        <v>15006</v>
      </c>
      <c r="D2891" s="1" t="s">
        <v>1796</v>
      </c>
      <c r="E2891" t="s">
        <v>81</v>
      </c>
      <c r="F2891" t="str">
        <f>VLOOKUP(E2891&amp;"*",state_latlong_lookup!$A$1:$D$56,2,FALSE)</f>
        <v>FL</v>
      </c>
      <c r="G2891" t="str">
        <f>VLOOKUP(E2891&amp;"*",state_latlong_lookup!$A$1:$D$56,1,FALSE)</f>
        <v>FLORIDA</v>
      </c>
      <c r="H2891" t="str">
        <f t="shared" si="91"/>
        <v>107_FL_09</v>
      </c>
      <c r="I2891">
        <f>IF(B2891=2012,IF(D2891="00",K2891,VLOOKUP(H2891,district_latlong_lookup!$A$1:$F$439,5,FALSE)),0)</f>
        <v>0</v>
      </c>
      <c r="J2891">
        <f>IF(B2891=2012,IF(D2891="00",L2891,VLOOKUP(H2891,district_latlong_lookup!$A$1:$F$439,6,FALSE)),0)</f>
        <v>0</v>
      </c>
      <c r="K2891">
        <f>VLOOKUP(E2891&amp;"*",state_latlong_lookup!$A$1:$D$56,3,FALSE)</f>
        <v>27.833300000000001</v>
      </c>
      <c r="L2891">
        <f>VLOOKUP(E2891&amp;"*",state_latlong_lookup!$A$1:$D$56,4,FALSE)</f>
        <v>-81.716999999999999</v>
      </c>
      <c r="M2891">
        <v>200</v>
      </c>
      <c r="N2891" t="str">
        <f t="shared" si="90"/>
        <v>Republican</v>
      </c>
      <c r="O2891" t="s">
        <v>485</v>
      </c>
      <c r="P2891">
        <v>0.45200000000000001</v>
      </c>
      <c r="Q2891">
        <v>790500</v>
      </c>
      <c r="R2891" t="s">
        <v>1411</v>
      </c>
    </row>
    <row r="2892" spans="1:18">
      <c r="A2892">
        <v>107</v>
      </c>
      <c r="B2892">
        <f>VLOOKUP(A2892,year_congress_lookup!$A$1:$B$10,2)</f>
        <v>2002</v>
      </c>
      <c r="C2892">
        <v>13047</v>
      </c>
      <c r="D2892" s="1" t="s">
        <v>1797</v>
      </c>
      <c r="E2892" t="s">
        <v>81</v>
      </c>
      <c r="F2892" t="str">
        <f>VLOOKUP(E2892&amp;"*",state_latlong_lookup!$A$1:$D$56,2,FALSE)</f>
        <v>FL</v>
      </c>
      <c r="G2892" t="str">
        <f>VLOOKUP(E2892&amp;"*",state_latlong_lookup!$A$1:$D$56,1,FALSE)</f>
        <v>FLORIDA</v>
      </c>
      <c r="H2892" t="str">
        <f t="shared" si="91"/>
        <v>107_FL_10</v>
      </c>
      <c r="I2892">
        <f>IF(B2892=2012,IF(D2892="00",K2892,VLOOKUP(H2892,district_latlong_lookup!$A$1:$F$439,5,FALSE)),0)</f>
        <v>0</v>
      </c>
      <c r="J2892">
        <f>IF(B2892=2012,IF(D2892="00",L2892,VLOOKUP(H2892,district_latlong_lookup!$A$1:$F$439,6,FALSE)),0)</f>
        <v>0</v>
      </c>
      <c r="K2892">
        <f>VLOOKUP(E2892&amp;"*",state_latlong_lookup!$A$1:$D$56,3,FALSE)</f>
        <v>27.833300000000001</v>
      </c>
      <c r="L2892">
        <f>VLOOKUP(E2892&amp;"*",state_latlong_lookup!$A$1:$D$56,4,FALSE)</f>
        <v>-81.716999999999999</v>
      </c>
      <c r="M2892">
        <v>200</v>
      </c>
      <c r="N2892" t="str">
        <f t="shared" si="90"/>
        <v>Republican</v>
      </c>
      <c r="O2892" t="s">
        <v>486</v>
      </c>
      <c r="P2892">
        <v>0.44</v>
      </c>
      <c r="Q2892">
        <v>10000</v>
      </c>
      <c r="R2892" t="s">
        <v>1412</v>
      </c>
    </row>
    <row r="2893" spans="1:18">
      <c r="A2893">
        <v>107</v>
      </c>
      <c r="B2893">
        <f>VLOOKUP(A2893,year_congress_lookup!$A$1:$B$10,2)</f>
        <v>2002</v>
      </c>
      <c r="C2893">
        <v>29714</v>
      </c>
      <c r="D2893" s="1" t="s">
        <v>1798</v>
      </c>
      <c r="E2893" t="s">
        <v>81</v>
      </c>
      <c r="F2893" t="str">
        <f>VLOOKUP(E2893&amp;"*",state_latlong_lookup!$A$1:$D$56,2,FALSE)</f>
        <v>FL</v>
      </c>
      <c r="G2893" t="str">
        <f>VLOOKUP(E2893&amp;"*",state_latlong_lookup!$A$1:$D$56,1,FALSE)</f>
        <v>FLORIDA</v>
      </c>
      <c r="H2893" t="str">
        <f t="shared" si="91"/>
        <v>107_FL_11</v>
      </c>
      <c r="I2893">
        <f>IF(B2893=2012,IF(D2893="00",K2893,VLOOKUP(H2893,district_latlong_lookup!$A$1:$F$439,5,FALSE)),0)</f>
        <v>0</v>
      </c>
      <c r="J2893">
        <f>IF(B2893=2012,IF(D2893="00",L2893,VLOOKUP(H2893,district_latlong_lookup!$A$1:$F$439,6,FALSE)),0)</f>
        <v>0</v>
      </c>
      <c r="K2893">
        <f>VLOOKUP(E2893&amp;"*",state_latlong_lookup!$A$1:$D$56,3,FALSE)</f>
        <v>27.833300000000001</v>
      </c>
      <c r="L2893">
        <f>VLOOKUP(E2893&amp;"*",state_latlong_lookup!$A$1:$D$56,4,FALSE)</f>
        <v>-81.716999999999999</v>
      </c>
      <c r="M2893">
        <v>100</v>
      </c>
      <c r="N2893" t="str">
        <f t="shared" si="90"/>
        <v>Democrat</v>
      </c>
      <c r="O2893" t="s">
        <v>62</v>
      </c>
      <c r="P2893">
        <v>-0.25800000000000001</v>
      </c>
      <c r="Q2893">
        <v>10000</v>
      </c>
      <c r="R2893" t="s">
        <v>1413</v>
      </c>
    </row>
    <row r="2894" spans="1:18">
      <c r="A2894">
        <v>107</v>
      </c>
      <c r="B2894">
        <f>VLOOKUP(A2894,year_congress_lookup!$A$1:$B$10,2)</f>
        <v>2002</v>
      </c>
      <c r="C2894">
        <v>20113</v>
      </c>
      <c r="D2894" s="1" t="s">
        <v>1799</v>
      </c>
      <c r="E2894" t="s">
        <v>81</v>
      </c>
      <c r="F2894" t="str">
        <f>VLOOKUP(E2894&amp;"*",state_latlong_lookup!$A$1:$D$56,2,FALSE)</f>
        <v>FL</v>
      </c>
      <c r="G2894" t="str">
        <f>VLOOKUP(E2894&amp;"*",state_latlong_lookup!$A$1:$D$56,1,FALSE)</f>
        <v>FLORIDA</v>
      </c>
      <c r="H2894" t="str">
        <f t="shared" si="91"/>
        <v>107_FL_12</v>
      </c>
      <c r="I2894">
        <f>IF(B2894=2012,IF(D2894="00",K2894,VLOOKUP(H2894,district_latlong_lookup!$A$1:$F$439,5,FALSE)),0)</f>
        <v>0</v>
      </c>
      <c r="J2894">
        <f>IF(B2894=2012,IF(D2894="00",L2894,VLOOKUP(H2894,district_latlong_lookup!$A$1:$F$439,6,FALSE)),0)</f>
        <v>0</v>
      </c>
      <c r="K2894">
        <f>VLOOKUP(E2894&amp;"*",state_latlong_lookup!$A$1:$D$56,3,FALSE)</f>
        <v>27.833300000000001</v>
      </c>
      <c r="L2894">
        <f>VLOOKUP(E2894&amp;"*",state_latlong_lookup!$A$1:$D$56,4,FALSE)</f>
        <v>-81.716999999999999</v>
      </c>
      <c r="M2894">
        <v>200</v>
      </c>
      <c r="N2894" t="str">
        <f t="shared" si="90"/>
        <v>Republican</v>
      </c>
      <c r="O2894" t="s">
        <v>934</v>
      </c>
      <c r="P2894">
        <v>0.627</v>
      </c>
      <c r="Q2894">
        <v>907000</v>
      </c>
      <c r="R2894" t="s">
        <v>1414</v>
      </c>
    </row>
    <row r="2895" spans="1:18">
      <c r="A2895">
        <v>107</v>
      </c>
      <c r="B2895">
        <f>VLOOKUP(A2895,year_congress_lookup!$A$1:$B$10,2)</f>
        <v>2002</v>
      </c>
      <c r="C2895">
        <v>29333</v>
      </c>
      <c r="D2895" s="1" t="s">
        <v>1800</v>
      </c>
      <c r="E2895" t="s">
        <v>81</v>
      </c>
      <c r="F2895" t="str">
        <f>VLOOKUP(E2895&amp;"*",state_latlong_lookup!$A$1:$D$56,2,FALSE)</f>
        <v>FL</v>
      </c>
      <c r="G2895" t="str">
        <f>VLOOKUP(E2895&amp;"*",state_latlong_lookup!$A$1:$D$56,1,FALSE)</f>
        <v>FLORIDA</v>
      </c>
      <c r="H2895" t="str">
        <f t="shared" si="91"/>
        <v>107_FL_13</v>
      </c>
      <c r="I2895">
        <f>IF(B2895=2012,IF(D2895="00",K2895,VLOOKUP(H2895,district_latlong_lookup!$A$1:$F$439,5,FALSE)),0)</f>
        <v>0</v>
      </c>
      <c r="J2895">
        <f>IF(B2895=2012,IF(D2895="00",L2895,VLOOKUP(H2895,district_latlong_lookup!$A$1:$F$439,6,FALSE)),0)</f>
        <v>0</v>
      </c>
      <c r="K2895">
        <f>VLOOKUP(E2895&amp;"*",state_latlong_lookup!$A$1:$D$56,3,FALSE)</f>
        <v>27.833300000000001</v>
      </c>
      <c r="L2895">
        <f>VLOOKUP(E2895&amp;"*",state_latlong_lookup!$A$1:$D$56,4,FALSE)</f>
        <v>-81.716999999999999</v>
      </c>
      <c r="M2895">
        <v>200</v>
      </c>
      <c r="N2895" t="str">
        <f t="shared" si="90"/>
        <v>Republican</v>
      </c>
      <c r="O2895" t="s">
        <v>76</v>
      </c>
      <c r="P2895">
        <v>0.64200000000000002</v>
      </c>
      <c r="Q2895">
        <v>10000</v>
      </c>
    </row>
    <row r="2896" spans="1:18">
      <c r="A2896">
        <v>107</v>
      </c>
      <c r="B2896">
        <f>VLOOKUP(A2896,year_congress_lookup!$A$1:$B$10,2)</f>
        <v>2002</v>
      </c>
      <c r="C2896">
        <v>15605</v>
      </c>
      <c r="D2896" s="1" t="s">
        <v>1801</v>
      </c>
      <c r="E2896" t="s">
        <v>81</v>
      </c>
      <c r="F2896" t="str">
        <f>VLOOKUP(E2896&amp;"*",state_latlong_lookup!$A$1:$D$56,2,FALSE)</f>
        <v>FL</v>
      </c>
      <c r="G2896" t="str">
        <f>VLOOKUP(E2896&amp;"*",state_latlong_lookup!$A$1:$D$56,1,FALSE)</f>
        <v>FLORIDA</v>
      </c>
      <c r="H2896" t="str">
        <f t="shared" si="91"/>
        <v>107_FL_14</v>
      </c>
      <c r="I2896">
        <f>IF(B2896=2012,IF(D2896="00",K2896,VLOOKUP(H2896,district_latlong_lookup!$A$1:$F$439,5,FALSE)),0)</f>
        <v>0</v>
      </c>
      <c r="J2896">
        <f>IF(B2896=2012,IF(D2896="00",L2896,VLOOKUP(H2896,district_latlong_lookup!$A$1:$F$439,6,FALSE)),0)</f>
        <v>0</v>
      </c>
      <c r="K2896">
        <f>VLOOKUP(E2896&amp;"*",state_latlong_lookup!$A$1:$D$56,3,FALSE)</f>
        <v>27.833300000000001</v>
      </c>
      <c r="L2896">
        <f>VLOOKUP(E2896&amp;"*",state_latlong_lookup!$A$1:$D$56,4,FALSE)</f>
        <v>-81.716999999999999</v>
      </c>
      <c r="M2896">
        <v>200</v>
      </c>
      <c r="N2896" t="str">
        <f t="shared" si="90"/>
        <v>Republican</v>
      </c>
      <c r="O2896" t="s">
        <v>489</v>
      </c>
      <c r="P2896">
        <v>0.54300000000000004</v>
      </c>
      <c r="Q2896">
        <v>572500</v>
      </c>
    </row>
    <row r="2897" spans="1:18">
      <c r="A2897">
        <v>107</v>
      </c>
      <c r="B2897">
        <f>VLOOKUP(A2897,year_congress_lookup!$A$1:$B$10,2)</f>
        <v>2002</v>
      </c>
      <c r="C2897">
        <v>29509</v>
      </c>
      <c r="D2897" s="1" t="s">
        <v>1802</v>
      </c>
      <c r="E2897" t="s">
        <v>81</v>
      </c>
      <c r="F2897" t="str">
        <f>VLOOKUP(E2897&amp;"*",state_latlong_lookup!$A$1:$D$56,2,FALSE)</f>
        <v>FL</v>
      </c>
      <c r="G2897" t="str">
        <f>VLOOKUP(E2897&amp;"*",state_latlong_lookup!$A$1:$D$56,1,FALSE)</f>
        <v>FLORIDA</v>
      </c>
      <c r="H2897" t="str">
        <f t="shared" si="91"/>
        <v>107_FL_15</v>
      </c>
      <c r="I2897">
        <f>IF(B2897=2012,IF(D2897="00",K2897,VLOOKUP(H2897,district_latlong_lookup!$A$1:$F$439,5,FALSE)),0)</f>
        <v>0</v>
      </c>
      <c r="J2897">
        <f>IF(B2897=2012,IF(D2897="00",L2897,VLOOKUP(H2897,district_latlong_lookup!$A$1:$F$439,6,FALSE)),0)</f>
        <v>0</v>
      </c>
      <c r="K2897">
        <f>VLOOKUP(E2897&amp;"*",state_latlong_lookup!$A$1:$D$56,3,FALSE)</f>
        <v>27.833300000000001</v>
      </c>
      <c r="L2897">
        <f>VLOOKUP(E2897&amp;"*",state_latlong_lookup!$A$1:$D$56,4,FALSE)</f>
        <v>-81.716999999999999</v>
      </c>
      <c r="M2897">
        <v>200</v>
      </c>
      <c r="N2897" t="str">
        <f t="shared" si="90"/>
        <v>Republican</v>
      </c>
      <c r="O2897" t="s">
        <v>684</v>
      </c>
      <c r="P2897">
        <v>0.629</v>
      </c>
      <c r="Q2897">
        <v>10000</v>
      </c>
      <c r="R2897" t="s">
        <v>1415</v>
      </c>
    </row>
    <row r="2898" spans="1:18">
      <c r="A2898">
        <v>107</v>
      </c>
      <c r="B2898">
        <f>VLOOKUP(A2898,year_congress_lookup!$A$1:$B$10,2)</f>
        <v>2002</v>
      </c>
      <c r="C2898">
        <v>29510</v>
      </c>
      <c r="D2898" s="1" t="s">
        <v>1803</v>
      </c>
      <c r="E2898" t="s">
        <v>81</v>
      </c>
      <c r="F2898" t="str">
        <f>VLOOKUP(E2898&amp;"*",state_latlong_lookup!$A$1:$D$56,2,FALSE)</f>
        <v>FL</v>
      </c>
      <c r="G2898" t="str">
        <f>VLOOKUP(E2898&amp;"*",state_latlong_lookup!$A$1:$D$56,1,FALSE)</f>
        <v>FLORIDA</v>
      </c>
      <c r="H2898" t="str">
        <f t="shared" si="91"/>
        <v>107_FL_16</v>
      </c>
      <c r="I2898">
        <f>IF(B2898=2012,IF(D2898="00",K2898,VLOOKUP(H2898,district_latlong_lookup!$A$1:$F$439,5,FALSE)),0)</f>
        <v>0</v>
      </c>
      <c r="J2898">
        <f>IF(B2898=2012,IF(D2898="00",L2898,VLOOKUP(H2898,district_latlong_lookup!$A$1:$F$439,6,FALSE)),0)</f>
        <v>0</v>
      </c>
      <c r="K2898">
        <f>VLOOKUP(E2898&amp;"*",state_latlong_lookup!$A$1:$D$56,3,FALSE)</f>
        <v>27.833300000000001</v>
      </c>
      <c r="L2898">
        <f>VLOOKUP(E2898&amp;"*",state_latlong_lookup!$A$1:$D$56,4,FALSE)</f>
        <v>-81.716999999999999</v>
      </c>
      <c r="M2898">
        <v>200</v>
      </c>
      <c r="N2898" t="str">
        <f t="shared" si="90"/>
        <v>Republican</v>
      </c>
      <c r="O2898" t="s">
        <v>749</v>
      </c>
      <c r="P2898">
        <v>0.44800000000000001</v>
      </c>
      <c r="Q2898">
        <v>10000</v>
      </c>
      <c r="R2898" t="s">
        <v>1416</v>
      </c>
    </row>
    <row r="2899" spans="1:18">
      <c r="A2899">
        <v>107</v>
      </c>
      <c r="B2899">
        <f>VLOOKUP(A2899,year_congress_lookup!$A$1:$B$10,2)</f>
        <v>2002</v>
      </c>
      <c r="C2899">
        <v>29334</v>
      </c>
      <c r="D2899" s="1" t="s">
        <v>1804</v>
      </c>
      <c r="E2899" t="s">
        <v>81</v>
      </c>
      <c r="F2899" t="str">
        <f>VLOOKUP(E2899&amp;"*",state_latlong_lookup!$A$1:$D$56,2,FALSE)</f>
        <v>FL</v>
      </c>
      <c r="G2899" t="str">
        <f>VLOOKUP(E2899&amp;"*",state_latlong_lookup!$A$1:$D$56,1,FALSE)</f>
        <v>FLORIDA</v>
      </c>
      <c r="H2899" t="str">
        <f t="shared" si="91"/>
        <v>107_FL_17</v>
      </c>
      <c r="I2899">
        <f>IF(B2899=2012,IF(D2899="00",K2899,VLOOKUP(H2899,district_latlong_lookup!$A$1:$F$439,5,FALSE)),0)</f>
        <v>0</v>
      </c>
      <c r="J2899">
        <f>IF(B2899=2012,IF(D2899="00",L2899,VLOOKUP(H2899,district_latlong_lookup!$A$1:$F$439,6,FALSE)),0)</f>
        <v>0</v>
      </c>
      <c r="K2899">
        <f>VLOOKUP(E2899&amp;"*",state_latlong_lookup!$A$1:$D$56,3,FALSE)</f>
        <v>27.833300000000001</v>
      </c>
      <c r="L2899">
        <f>VLOOKUP(E2899&amp;"*",state_latlong_lookup!$A$1:$D$56,4,FALSE)</f>
        <v>-81.716999999999999</v>
      </c>
      <c r="M2899">
        <v>100</v>
      </c>
      <c r="N2899" t="str">
        <f t="shared" si="90"/>
        <v>Democrat</v>
      </c>
      <c r="O2899" t="s">
        <v>492</v>
      </c>
      <c r="P2899">
        <v>-0.42099999999999999</v>
      </c>
      <c r="Q2899">
        <v>5281500</v>
      </c>
      <c r="R2899" t="s">
        <v>1417</v>
      </c>
    </row>
    <row r="2900" spans="1:18">
      <c r="A2900">
        <v>107</v>
      </c>
      <c r="B2900">
        <f>VLOOKUP(A2900,year_congress_lookup!$A$1:$B$10,2)</f>
        <v>2002</v>
      </c>
      <c r="C2900">
        <v>15634</v>
      </c>
      <c r="D2900" s="1" t="s">
        <v>1805</v>
      </c>
      <c r="E2900" t="s">
        <v>81</v>
      </c>
      <c r="F2900" t="str">
        <f>VLOOKUP(E2900&amp;"*",state_latlong_lookup!$A$1:$D$56,2,FALSE)</f>
        <v>FL</v>
      </c>
      <c r="G2900" t="str">
        <f>VLOOKUP(E2900&amp;"*",state_latlong_lookup!$A$1:$D$56,1,FALSE)</f>
        <v>FLORIDA</v>
      </c>
      <c r="H2900" t="str">
        <f t="shared" si="91"/>
        <v>107_FL_18</v>
      </c>
      <c r="I2900">
        <f>IF(B2900=2012,IF(D2900="00",K2900,VLOOKUP(H2900,district_latlong_lookup!$A$1:$F$439,5,FALSE)),0)</f>
        <v>0</v>
      </c>
      <c r="J2900">
        <f>IF(B2900=2012,IF(D2900="00",L2900,VLOOKUP(H2900,district_latlong_lookup!$A$1:$F$439,6,FALSE)),0)</f>
        <v>0</v>
      </c>
      <c r="K2900">
        <f>VLOOKUP(E2900&amp;"*",state_latlong_lookup!$A$1:$D$56,3,FALSE)</f>
        <v>27.833300000000001</v>
      </c>
      <c r="L2900">
        <f>VLOOKUP(E2900&amp;"*",state_latlong_lookup!$A$1:$D$56,4,FALSE)</f>
        <v>-81.716999999999999</v>
      </c>
      <c r="M2900">
        <v>200</v>
      </c>
      <c r="N2900" t="str">
        <f t="shared" si="90"/>
        <v>Republican</v>
      </c>
      <c r="O2900" t="s">
        <v>493</v>
      </c>
      <c r="P2900">
        <v>0.38500000000000001</v>
      </c>
      <c r="Q2900">
        <v>1203000</v>
      </c>
      <c r="R2900" t="s">
        <v>1418</v>
      </c>
    </row>
    <row r="2901" spans="1:18">
      <c r="A2901">
        <v>107</v>
      </c>
      <c r="B2901">
        <f>VLOOKUP(A2901,year_congress_lookup!$A$1:$B$10,2)</f>
        <v>2002</v>
      </c>
      <c r="C2901">
        <v>29715</v>
      </c>
      <c r="D2901" s="1" t="s">
        <v>1806</v>
      </c>
      <c r="E2901" t="s">
        <v>81</v>
      </c>
      <c r="F2901" t="str">
        <f>VLOOKUP(E2901&amp;"*",state_latlong_lookup!$A$1:$D$56,2,FALSE)</f>
        <v>FL</v>
      </c>
      <c r="G2901" t="str">
        <f>VLOOKUP(E2901&amp;"*",state_latlong_lookup!$A$1:$D$56,1,FALSE)</f>
        <v>FLORIDA</v>
      </c>
      <c r="H2901" t="str">
        <f t="shared" si="91"/>
        <v>107_FL_19</v>
      </c>
      <c r="I2901">
        <f>IF(B2901=2012,IF(D2901="00",K2901,VLOOKUP(H2901,district_latlong_lookup!$A$1:$F$439,5,FALSE)),0)</f>
        <v>0</v>
      </c>
      <c r="J2901">
        <f>IF(B2901=2012,IF(D2901="00",L2901,VLOOKUP(H2901,district_latlong_lookup!$A$1:$F$439,6,FALSE)),0)</f>
        <v>0</v>
      </c>
      <c r="K2901">
        <f>VLOOKUP(E2901&amp;"*",state_latlong_lookup!$A$1:$D$56,3,FALSE)</f>
        <v>27.833300000000001</v>
      </c>
      <c r="L2901">
        <f>VLOOKUP(E2901&amp;"*",state_latlong_lookup!$A$1:$D$56,4,FALSE)</f>
        <v>-81.716999999999999</v>
      </c>
      <c r="M2901">
        <v>100</v>
      </c>
      <c r="N2901" t="str">
        <f t="shared" si="90"/>
        <v>Democrat</v>
      </c>
      <c r="O2901" t="s">
        <v>842</v>
      </c>
      <c r="P2901">
        <v>-0.375</v>
      </c>
      <c r="Q2901">
        <v>10000</v>
      </c>
      <c r="R2901" t="s">
        <v>1419</v>
      </c>
    </row>
    <row r="2902" spans="1:18">
      <c r="A2902">
        <v>107</v>
      </c>
      <c r="B2902">
        <f>VLOOKUP(A2902,year_congress_lookup!$A$1:$B$10,2)</f>
        <v>2002</v>
      </c>
      <c r="C2902">
        <v>29335</v>
      </c>
      <c r="D2902" s="1" t="s">
        <v>1807</v>
      </c>
      <c r="E2902" t="s">
        <v>81</v>
      </c>
      <c r="F2902" t="str">
        <f>VLOOKUP(E2902&amp;"*",state_latlong_lookup!$A$1:$D$56,2,FALSE)</f>
        <v>FL</v>
      </c>
      <c r="G2902" t="str">
        <f>VLOOKUP(E2902&amp;"*",state_latlong_lookup!$A$1:$D$56,1,FALSE)</f>
        <v>FLORIDA</v>
      </c>
      <c r="H2902" t="str">
        <f t="shared" si="91"/>
        <v>107_FL_20</v>
      </c>
      <c r="I2902">
        <f>IF(B2902=2012,IF(D2902="00",K2902,VLOOKUP(H2902,district_latlong_lookup!$A$1:$F$439,5,FALSE)),0)</f>
        <v>0</v>
      </c>
      <c r="J2902">
        <f>IF(B2902=2012,IF(D2902="00",L2902,VLOOKUP(H2902,district_latlong_lookup!$A$1:$F$439,6,FALSE)),0)</f>
        <v>0</v>
      </c>
      <c r="K2902">
        <f>VLOOKUP(E2902&amp;"*",state_latlong_lookup!$A$1:$D$56,3,FALSE)</f>
        <v>27.833300000000001</v>
      </c>
      <c r="L2902">
        <f>VLOOKUP(E2902&amp;"*",state_latlong_lookup!$A$1:$D$56,4,FALSE)</f>
        <v>-81.716999999999999</v>
      </c>
      <c r="M2902">
        <v>100</v>
      </c>
      <c r="N2902" t="str">
        <f t="shared" si="90"/>
        <v>Democrat</v>
      </c>
      <c r="O2902" t="s">
        <v>495</v>
      </c>
      <c r="P2902">
        <v>-0.32900000000000001</v>
      </c>
      <c r="Q2902">
        <v>409000</v>
      </c>
      <c r="R2902" t="s">
        <v>1420</v>
      </c>
    </row>
    <row r="2903" spans="1:18">
      <c r="A2903">
        <v>107</v>
      </c>
      <c r="B2903">
        <f>VLOOKUP(A2903,year_congress_lookup!$A$1:$B$10,2)</f>
        <v>2002</v>
      </c>
      <c r="C2903">
        <v>29336</v>
      </c>
      <c r="D2903" s="1" t="s">
        <v>1808</v>
      </c>
      <c r="E2903" t="s">
        <v>81</v>
      </c>
      <c r="F2903" t="str">
        <f>VLOOKUP(E2903&amp;"*",state_latlong_lookup!$A$1:$D$56,2,FALSE)</f>
        <v>FL</v>
      </c>
      <c r="G2903" t="str">
        <f>VLOOKUP(E2903&amp;"*",state_latlong_lookup!$A$1:$D$56,1,FALSE)</f>
        <v>FLORIDA</v>
      </c>
      <c r="H2903" t="str">
        <f t="shared" si="91"/>
        <v>107_FL_21</v>
      </c>
      <c r="I2903">
        <f>IF(B2903=2012,IF(D2903="00",K2903,VLOOKUP(H2903,district_latlong_lookup!$A$1:$F$439,5,FALSE)),0)</f>
        <v>0</v>
      </c>
      <c r="J2903">
        <f>IF(B2903=2012,IF(D2903="00",L2903,VLOOKUP(H2903,district_latlong_lookup!$A$1:$F$439,6,FALSE)),0)</f>
        <v>0</v>
      </c>
      <c r="K2903">
        <f>VLOOKUP(E2903&amp;"*",state_latlong_lookup!$A$1:$D$56,3,FALSE)</f>
        <v>27.833300000000001</v>
      </c>
      <c r="L2903">
        <f>VLOOKUP(E2903&amp;"*",state_latlong_lookup!$A$1:$D$56,4,FALSE)</f>
        <v>-81.716999999999999</v>
      </c>
      <c r="M2903">
        <v>200</v>
      </c>
      <c r="N2903" t="str">
        <f t="shared" si="90"/>
        <v>Republican</v>
      </c>
      <c r="O2903" t="s">
        <v>496</v>
      </c>
      <c r="P2903">
        <v>0.39700000000000002</v>
      </c>
      <c r="Q2903">
        <v>10000</v>
      </c>
    </row>
    <row r="2904" spans="1:18">
      <c r="A2904">
        <v>107</v>
      </c>
      <c r="B2904">
        <f>VLOOKUP(A2904,year_congress_lookup!$A$1:$B$10,2)</f>
        <v>2002</v>
      </c>
      <c r="C2904">
        <v>14860</v>
      </c>
      <c r="D2904" s="1" t="s">
        <v>1809</v>
      </c>
      <c r="E2904" t="s">
        <v>81</v>
      </c>
      <c r="F2904" t="str">
        <f>VLOOKUP(E2904&amp;"*",state_latlong_lookup!$A$1:$D$56,2,FALSE)</f>
        <v>FL</v>
      </c>
      <c r="G2904" t="str">
        <f>VLOOKUP(E2904&amp;"*",state_latlong_lookup!$A$1:$D$56,1,FALSE)</f>
        <v>FLORIDA</v>
      </c>
      <c r="H2904" t="str">
        <f t="shared" si="91"/>
        <v>107_FL_22</v>
      </c>
      <c r="I2904">
        <f>IF(B2904=2012,IF(D2904="00",K2904,VLOOKUP(H2904,district_latlong_lookup!$A$1:$F$439,5,FALSE)),0)</f>
        <v>0</v>
      </c>
      <c r="J2904">
        <f>IF(B2904=2012,IF(D2904="00",L2904,VLOOKUP(H2904,district_latlong_lookup!$A$1:$F$439,6,FALSE)),0)</f>
        <v>0</v>
      </c>
      <c r="K2904">
        <f>VLOOKUP(E2904&amp;"*",state_latlong_lookup!$A$1:$D$56,3,FALSE)</f>
        <v>27.833300000000001</v>
      </c>
      <c r="L2904">
        <f>VLOOKUP(E2904&amp;"*",state_latlong_lookup!$A$1:$D$56,4,FALSE)</f>
        <v>-81.716999999999999</v>
      </c>
      <c r="M2904">
        <v>200</v>
      </c>
      <c r="N2904" t="str">
        <f t="shared" si="90"/>
        <v>Republican</v>
      </c>
      <c r="O2904" t="s">
        <v>497</v>
      </c>
      <c r="P2904">
        <v>0.36599999999999999</v>
      </c>
      <c r="Q2904">
        <v>561000</v>
      </c>
      <c r="R2904" t="s">
        <v>1421</v>
      </c>
    </row>
    <row r="2905" spans="1:18">
      <c r="A2905">
        <v>107</v>
      </c>
      <c r="B2905">
        <f>VLOOKUP(A2905,year_congress_lookup!$A$1:$B$10,2)</f>
        <v>2002</v>
      </c>
      <c r="C2905">
        <v>29337</v>
      </c>
      <c r="D2905" s="1" t="s">
        <v>1810</v>
      </c>
      <c r="E2905" t="s">
        <v>81</v>
      </c>
      <c r="F2905" t="str">
        <f>VLOOKUP(E2905&amp;"*",state_latlong_lookup!$A$1:$D$56,2,FALSE)</f>
        <v>FL</v>
      </c>
      <c r="G2905" t="str">
        <f>VLOOKUP(E2905&amp;"*",state_latlong_lookup!$A$1:$D$56,1,FALSE)</f>
        <v>FLORIDA</v>
      </c>
      <c r="H2905" t="str">
        <f t="shared" si="91"/>
        <v>107_FL_23</v>
      </c>
      <c r="I2905">
        <f>IF(B2905=2012,IF(D2905="00",K2905,VLOOKUP(H2905,district_latlong_lookup!$A$1:$F$439,5,FALSE)),0)</f>
        <v>0</v>
      </c>
      <c r="J2905">
        <f>IF(B2905=2012,IF(D2905="00",L2905,VLOOKUP(H2905,district_latlong_lookup!$A$1:$F$439,6,FALSE)),0)</f>
        <v>0</v>
      </c>
      <c r="K2905">
        <f>VLOOKUP(E2905&amp;"*",state_latlong_lookup!$A$1:$D$56,3,FALSE)</f>
        <v>27.833300000000001</v>
      </c>
      <c r="L2905">
        <f>VLOOKUP(E2905&amp;"*",state_latlong_lookup!$A$1:$D$56,4,FALSE)</f>
        <v>-81.716999999999999</v>
      </c>
      <c r="M2905">
        <v>100</v>
      </c>
      <c r="N2905" t="str">
        <f t="shared" si="90"/>
        <v>Democrat</v>
      </c>
      <c r="O2905" t="s">
        <v>163</v>
      </c>
      <c r="P2905">
        <v>-0.56499999999999995</v>
      </c>
      <c r="Q2905">
        <v>421500</v>
      </c>
      <c r="R2905" t="s">
        <v>1422</v>
      </c>
    </row>
    <row r="2906" spans="1:18">
      <c r="A2906">
        <v>107</v>
      </c>
      <c r="B2906">
        <f>VLOOKUP(A2906,year_congress_lookup!$A$1:$B$10,2)</f>
        <v>2002</v>
      </c>
      <c r="C2906">
        <v>29338</v>
      </c>
      <c r="D2906" s="1" t="s">
        <v>1787</v>
      </c>
      <c r="E2906" t="s">
        <v>4</v>
      </c>
      <c r="F2906" t="str">
        <f>VLOOKUP(E2906&amp;"*",state_latlong_lookup!$A$1:$D$56,2,FALSE)</f>
        <v>GA</v>
      </c>
      <c r="G2906" t="str">
        <f>VLOOKUP(E2906&amp;"*",state_latlong_lookup!$A$1:$D$56,1,FALSE)</f>
        <v>GEORGIA</v>
      </c>
      <c r="H2906" t="str">
        <f t="shared" si="91"/>
        <v>107_GA_01</v>
      </c>
      <c r="I2906">
        <f>IF(B2906=2012,IF(D2906="00",K2906,VLOOKUP(H2906,district_latlong_lookup!$A$1:$F$439,5,FALSE)),0)</f>
        <v>0</v>
      </c>
      <c r="J2906">
        <f>IF(B2906=2012,IF(D2906="00",L2906,VLOOKUP(H2906,district_latlong_lookup!$A$1:$F$439,6,FALSE)),0)</f>
        <v>0</v>
      </c>
      <c r="K2906">
        <f>VLOOKUP(E2906&amp;"*",state_latlong_lookup!$A$1:$D$56,3,FALSE)</f>
        <v>32.986600000000003</v>
      </c>
      <c r="L2906">
        <f>VLOOKUP(E2906&amp;"*",state_latlong_lookup!$A$1:$D$56,4,FALSE)</f>
        <v>-83.648700000000005</v>
      </c>
      <c r="M2906">
        <v>200</v>
      </c>
      <c r="N2906" t="str">
        <f t="shared" si="90"/>
        <v>Republican</v>
      </c>
      <c r="O2906" t="s">
        <v>498</v>
      </c>
      <c r="P2906">
        <v>0.61</v>
      </c>
      <c r="Q2906">
        <v>10000</v>
      </c>
      <c r="R2906" t="s">
        <v>1423</v>
      </c>
    </row>
    <row r="2907" spans="1:18">
      <c r="A2907">
        <v>107</v>
      </c>
      <c r="B2907">
        <f>VLOOKUP(A2907,year_congress_lookup!$A$1:$B$10,2)</f>
        <v>2002</v>
      </c>
      <c r="C2907">
        <v>29339</v>
      </c>
      <c r="D2907" s="1" t="s">
        <v>1788</v>
      </c>
      <c r="E2907" t="s">
        <v>4</v>
      </c>
      <c r="F2907" t="str">
        <f>VLOOKUP(E2907&amp;"*",state_latlong_lookup!$A$1:$D$56,2,FALSE)</f>
        <v>GA</v>
      </c>
      <c r="G2907" t="str">
        <f>VLOOKUP(E2907&amp;"*",state_latlong_lookup!$A$1:$D$56,1,FALSE)</f>
        <v>GEORGIA</v>
      </c>
      <c r="H2907" t="str">
        <f t="shared" si="91"/>
        <v>107_GA_02</v>
      </c>
      <c r="I2907">
        <f>IF(B2907=2012,IF(D2907="00",K2907,VLOOKUP(H2907,district_latlong_lookup!$A$1:$F$439,5,FALSE)),0)</f>
        <v>0</v>
      </c>
      <c r="J2907">
        <f>IF(B2907=2012,IF(D2907="00",L2907,VLOOKUP(H2907,district_latlong_lookup!$A$1:$F$439,6,FALSE)),0)</f>
        <v>0</v>
      </c>
      <c r="K2907">
        <f>VLOOKUP(E2907&amp;"*",state_latlong_lookup!$A$1:$D$56,3,FALSE)</f>
        <v>32.986600000000003</v>
      </c>
      <c r="L2907">
        <f>VLOOKUP(E2907&amp;"*",state_latlong_lookup!$A$1:$D$56,4,FALSE)</f>
        <v>-83.648700000000005</v>
      </c>
      <c r="M2907">
        <v>100</v>
      </c>
      <c r="N2907" t="str">
        <f t="shared" si="90"/>
        <v>Democrat</v>
      </c>
      <c r="O2907" t="s">
        <v>499</v>
      </c>
      <c r="P2907">
        <v>-0.26</v>
      </c>
      <c r="Q2907">
        <v>10000</v>
      </c>
      <c r="R2907" t="s">
        <v>1424</v>
      </c>
    </row>
    <row r="2908" spans="1:18">
      <c r="A2908">
        <v>107</v>
      </c>
      <c r="B2908">
        <f>VLOOKUP(A2908,year_congress_lookup!$A$1:$B$10,2)</f>
        <v>2002</v>
      </c>
      <c r="C2908">
        <v>29340</v>
      </c>
      <c r="D2908" s="1" t="s">
        <v>1789</v>
      </c>
      <c r="E2908" t="s">
        <v>4</v>
      </c>
      <c r="F2908" t="str">
        <f>VLOOKUP(E2908&amp;"*",state_latlong_lookup!$A$1:$D$56,2,FALSE)</f>
        <v>GA</v>
      </c>
      <c r="G2908" t="str">
        <f>VLOOKUP(E2908&amp;"*",state_latlong_lookup!$A$1:$D$56,1,FALSE)</f>
        <v>GEORGIA</v>
      </c>
      <c r="H2908" t="str">
        <f t="shared" si="91"/>
        <v>107_GA_03</v>
      </c>
      <c r="I2908">
        <f>IF(B2908=2012,IF(D2908="00",K2908,VLOOKUP(H2908,district_latlong_lookup!$A$1:$F$439,5,FALSE)),0)</f>
        <v>0</v>
      </c>
      <c r="J2908">
        <f>IF(B2908=2012,IF(D2908="00",L2908,VLOOKUP(H2908,district_latlong_lookup!$A$1:$F$439,6,FALSE)),0)</f>
        <v>0</v>
      </c>
      <c r="K2908">
        <f>VLOOKUP(E2908&amp;"*",state_latlong_lookup!$A$1:$D$56,3,FALSE)</f>
        <v>32.986600000000003</v>
      </c>
      <c r="L2908">
        <f>VLOOKUP(E2908&amp;"*",state_latlong_lookup!$A$1:$D$56,4,FALSE)</f>
        <v>-83.648700000000005</v>
      </c>
      <c r="M2908">
        <v>200</v>
      </c>
      <c r="N2908" t="str">
        <f t="shared" si="90"/>
        <v>Republican</v>
      </c>
      <c r="O2908" t="s">
        <v>320</v>
      </c>
      <c r="P2908">
        <v>0.65300000000000002</v>
      </c>
      <c r="Q2908">
        <v>376000</v>
      </c>
      <c r="R2908" t="s">
        <v>1425</v>
      </c>
    </row>
    <row r="2909" spans="1:18">
      <c r="A2909">
        <v>107</v>
      </c>
      <c r="B2909">
        <f>VLOOKUP(A2909,year_congress_lookup!$A$1:$B$10,2)</f>
        <v>2002</v>
      </c>
      <c r="C2909">
        <v>29344</v>
      </c>
      <c r="D2909" s="1" t="s">
        <v>1790</v>
      </c>
      <c r="E2909" t="s">
        <v>4</v>
      </c>
      <c r="F2909" t="str">
        <f>VLOOKUP(E2909&amp;"*",state_latlong_lookup!$A$1:$D$56,2,FALSE)</f>
        <v>GA</v>
      </c>
      <c r="G2909" t="str">
        <f>VLOOKUP(E2909&amp;"*",state_latlong_lookup!$A$1:$D$56,1,FALSE)</f>
        <v>GEORGIA</v>
      </c>
      <c r="H2909" t="str">
        <f t="shared" si="91"/>
        <v>107_GA_04</v>
      </c>
      <c r="I2909">
        <f>IF(B2909=2012,IF(D2909="00",K2909,VLOOKUP(H2909,district_latlong_lookup!$A$1:$F$439,5,FALSE)),0)</f>
        <v>0</v>
      </c>
      <c r="J2909">
        <f>IF(B2909=2012,IF(D2909="00",L2909,VLOOKUP(H2909,district_latlong_lookup!$A$1:$F$439,6,FALSE)),0)</f>
        <v>0</v>
      </c>
      <c r="K2909">
        <f>VLOOKUP(E2909&amp;"*",state_latlong_lookup!$A$1:$D$56,3,FALSE)</f>
        <v>32.986600000000003</v>
      </c>
      <c r="L2909">
        <f>VLOOKUP(E2909&amp;"*",state_latlong_lookup!$A$1:$D$56,4,FALSE)</f>
        <v>-83.648700000000005</v>
      </c>
      <c r="M2909">
        <v>100</v>
      </c>
      <c r="N2909" t="str">
        <f t="shared" si="90"/>
        <v>Democrat</v>
      </c>
      <c r="O2909" t="s">
        <v>507</v>
      </c>
      <c r="P2909">
        <v>-0.55600000000000005</v>
      </c>
      <c r="Q2909">
        <v>347000</v>
      </c>
      <c r="R2909" t="s">
        <v>1426</v>
      </c>
    </row>
    <row r="2910" spans="1:18">
      <c r="A2910">
        <v>107</v>
      </c>
      <c r="B2910">
        <f>VLOOKUP(A2910,year_congress_lookup!$A$1:$B$10,2)</f>
        <v>2002</v>
      </c>
      <c r="C2910">
        <v>15431</v>
      </c>
      <c r="D2910" s="1" t="s">
        <v>1791</v>
      </c>
      <c r="E2910" t="s">
        <v>4</v>
      </c>
      <c r="F2910" t="str">
        <f>VLOOKUP(E2910&amp;"*",state_latlong_lookup!$A$1:$D$56,2,FALSE)</f>
        <v>GA</v>
      </c>
      <c r="G2910" t="str">
        <f>VLOOKUP(E2910&amp;"*",state_latlong_lookup!$A$1:$D$56,1,FALSE)</f>
        <v>GEORGIA</v>
      </c>
      <c r="H2910" t="str">
        <f t="shared" si="91"/>
        <v>107_GA_05</v>
      </c>
      <c r="I2910">
        <f>IF(B2910=2012,IF(D2910="00",K2910,VLOOKUP(H2910,district_latlong_lookup!$A$1:$F$439,5,FALSE)),0)</f>
        <v>0</v>
      </c>
      <c r="J2910">
        <f>IF(B2910=2012,IF(D2910="00",L2910,VLOOKUP(H2910,district_latlong_lookup!$A$1:$F$439,6,FALSE)),0)</f>
        <v>0</v>
      </c>
      <c r="K2910">
        <f>VLOOKUP(E2910&amp;"*",state_latlong_lookup!$A$1:$D$56,3,FALSE)</f>
        <v>32.986600000000003</v>
      </c>
      <c r="L2910">
        <f>VLOOKUP(E2910&amp;"*",state_latlong_lookup!$A$1:$D$56,4,FALSE)</f>
        <v>-83.648700000000005</v>
      </c>
      <c r="M2910">
        <v>100</v>
      </c>
      <c r="N2910" t="str">
        <f t="shared" si="90"/>
        <v>Democrat</v>
      </c>
      <c r="O2910" t="s">
        <v>501</v>
      </c>
      <c r="P2910">
        <v>-0.59</v>
      </c>
      <c r="Q2910">
        <v>10000</v>
      </c>
      <c r="R2910" t="s">
        <v>1427</v>
      </c>
    </row>
    <row r="2911" spans="1:18">
      <c r="A2911">
        <v>107</v>
      </c>
      <c r="B2911">
        <f>VLOOKUP(A2911,year_congress_lookup!$A$1:$B$10,2)</f>
        <v>2002</v>
      </c>
      <c r="C2911">
        <v>29909</v>
      </c>
      <c r="D2911" s="1" t="s">
        <v>1792</v>
      </c>
      <c r="E2911" t="s">
        <v>4</v>
      </c>
      <c r="F2911" t="str">
        <f>VLOOKUP(E2911&amp;"*",state_latlong_lookup!$A$1:$D$56,2,FALSE)</f>
        <v>GA</v>
      </c>
      <c r="G2911" t="str">
        <f>VLOOKUP(E2911&amp;"*",state_latlong_lookup!$A$1:$D$56,1,FALSE)</f>
        <v>GEORGIA</v>
      </c>
      <c r="H2911" t="str">
        <f t="shared" si="91"/>
        <v>107_GA_06</v>
      </c>
      <c r="I2911">
        <f>IF(B2911=2012,IF(D2911="00",K2911,VLOOKUP(H2911,district_latlong_lookup!$A$1:$F$439,5,FALSE)),0)</f>
        <v>0</v>
      </c>
      <c r="J2911">
        <f>IF(B2911=2012,IF(D2911="00",L2911,VLOOKUP(H2911,district_latlong_lookup!$A$1:$F$439,6,FALSE)),0)</f>
        <v>0</v>
      </c>
      <c r="K2911">
        <f>VLOOKUP(E2911&amp;"*",state_latlong_lookup!$A$1:$D$56,3,FALSE)</f>
        <v>32.986600000000003</v>
      </c>
      <c r="L2911">
        <f>VLOOKUP(E2911&amp;"*",state_latlong_lookup!$A$1:$D$56,4,FALSE)</f>
        <v>-83.648700000000005</v>
      </c>
      <c r="M2911">
        <v>200</v>
      </c>
      <c r="N2911" t="str">
        <f t="shared" si="90"/>
        <v>Republican</v>
      </c>
      <c r="O2911" t="s">
        <v>892</v>
      </c>
      <c r="P2911">
        <v>0.53400000000000003</v>
      </c>
      <c r="Q2911">
        <v>10000</v>
      </c>
      <c r="R2911" t="s">
        <v>1428</v>
      </c>
    </row>
    <row r="2912" spans="1:18">
      <c r="A2912">
        <v>107</v>
      </c>
      <c r="B2912">
        <f>VLOOKUP(A2912,year_congress_lookup!$A$1:$B$10,2)</f>
        <v>2002</v>
      </c>
      <c r="C2912">
        <v>29511</v>
      </c>
      <c r="D2912" s="1" t="s">
        <v>1793</v>
      </c>
      <c r="E2912" t="s">
        <v>4</v>
      </c>
      <c r="F2912" t="str">
        <f>VLOOKUP(E2912&amp;"*",state_latlong_lookup!$A$1:$D$56,2,FALSE)</f>
        <v>GA</v>
      </c>
      <c r="G2912" t="str">
        <f>VLOOKUP(E2912&amp;"*",state_latlong_lookup!$A$1:$D$56,1,FALSE)</f>
        <v>GEORGIA</v>
      </c>
      <c r="H2912" t="str">
        <f t="shared" si="91"/>
        <v>107_GA_07</v>
      </c>
      <c r="I2912">
        <f>IF(B2912=2012,IF(D2912="00",K2912,VLOOKUP(H2912,district_latlong_lookup!$A$1:$F$439,5,FALSE)),0)</f>
        <v>0</v>
      </c>
      <c r="J2912">
        <f>IF(B2912=2012,IF(D2912="00",L2912,VLOOKUP(H2912,district_latlong_lookup!$A$1:$F$439,6,FALSE)),0)</f>
        <v>0</v>
      </c>
      <c r="K2912">
        <f>VLOOKUP(E2912&amp;"*",state_latlong_lookup!$A$1:$D$56,3,FALSE)</f>
        <v>32.986600000000003</v>
      </c>
      <c r="L2912">
        <f>VLOOKUP(E2912&amp;"*",state_latlong_lookup!$A$1:$D$56,4,FALSE)</f>
        <v>-83.648700000000005</v>
      </c>
      <c r="M2912">
        <v>200</v>
      </c>
      <c r="N2912" t="str">
        <f t="shared" si="90"/>
        <v>Republican</v>
      </c>
      <c r="O2912" t="s">
        <v>777</v>
      </c>
      <c r="P2912">
        <v>0.70199999999999996</v>
      </c>
      <c r="Q2912">
        <v>621000</v>
      </c>
      <c r="R2912" t="s">
        <v>1429</v>
      </c>
    </row>
    <row r="2913" spans="1:18">
      <c r="A2913">
        <v>107</v>
      </c>
      <c r="B2913">
        <f>VLOOKUP(A2913,year_congress_lookup!$A$1:$B$10,2)</f>
        <v>2002</v>
      </c>
      <c r="C2913">
        <v>29512</v>
      </c>
      <c r="D2913" s="1" t="s">
        <v>1795</v>
      </c>
      <c r="E2913" t="s">
        <v>4</v>
      </c>
      <c r="F2913" t="str">
        <f>VLOOKUP(E2913&amp;"*",state_latlong_lookup!$A$1:$D$56,2,FALSE)</f>
        <v>GA</v>
      </c>
      <c r="G2913" t="str">
        <f>VLOOKUP(E2913&amp;"*",state_latlong_lookup!$A$1:$D$56,1,FALSE)</f>
        <v>GEORGIA</v>
      </c>
      <c r="H2913" t="str">
        <f t="shared" si="91"/>
        <v>107_GA_08</v>
      </c>
      <c r="I2913">
        <f>IF(B2913=2012,IF(D2913="00",K2913,VLOOKUP(H2913,district_latlong_lookup!$A$1:$F$439,5,FALSE)),0)</f>
        <v>0</v>
      </c>
      <c r="J2913">
        <f>IF(B2913=2012,IF(D2913="00",L2913,VLOOKUP(H2913,district_latlong_lookup!$A$1:$F$439,6,FALSE)),0)</f>
        <v>0</v>
      </c>
      <c r="K2913">
        <f>VLOOKUP(E2913&amp;"*",state_latlong_lookup!$A$1:$D$56,3,FALSE)</f>
        <v>32.986600000000003</v>
      </c>
      <c r="L2913">
        <f>VLOOKUP(E2913&amp;"*",state_latlong_lookup!$A$1:$D$56,4,FALSE)</f>
        <v>-83.648700000000005</v>
      </c>
      <c r="M2913">
        <v>200</v>
      </c>
      <c r="N2913" t="str">
        <f t="shared" si="90"/>
        <v>Republican</v>
      </c>
      <c r="O2913" t="s">
        <v>350</v>
      </c>
      <c r="P2913">
        <v>0.437</v>
      </c>
      <c r="Q2913">
        <v>1044000</v>
      </c>
      <c r="R2913" t="s">
        <v>1430</v>
      </c>
    </row>
    <row r="2914" spans="1:18">
      <c r="A2914">
        <v>107</v>
      </c>
      <c r="B2914">
        <f>VLOOKUP(A2914,year_congress_lookup!$A$1:$B$10,2)</f>
        <v>2002</v>
      </c>
      <c r="C2914">
        <v>99342</v>
      </c>
      <c r="D2914" s="1" t="s">
        <v>1796</v>
      </c>
      <c r="E2914" t="s">
        <v>4</v>
      </c>
      <c r="F2914" t="str">
        <f>VLOOKUP(E2914&amp;"*",state_latlong_lookup!$A$1:$D$56,2,FALSE)</f>
        <v>GA</v>
      </c>
      <c r="G2914" t="str">
        <f>VLOOKUP(E2914&amp;"*",state_latlong_lookup!$A$1:$D$56,1,FALSE)</f>
        <v>GEORGIA</v>
      </c>
      <c r="H2914" t="str">
        <f t="shared" si="91"/>
        <v>107_GA_09</v>
      </c>
      <c r="I2914">
        <f>IF(B2914=2012,IF(D2914="00",K2914,VLOOKUP(H2914,district_latlong_lookup!$A$1:$F$439,5,FALSE)),0)</f>
        <v>0</v>
      </c>
      <c r="J2914">
        <f>IF(B2914=2012,IF(D2914="00",L2914,VLOOKUP(H2914,district_latlong_lookup!$A$1:$F$439,6,FALSE)),0)</f>
        <v>0</v>
      </c>
      <c r="K2914">
        <f>VLOOKUP(E2914&amp;"*",state_latlong_lookup!$A$1:$D$56,3,FALSE)</f>
        <v>32.986600000000003</v>
      </c>
      <c r="L2914">
        <f>VLOOKUP(E2914&amp;"*",state_latlong_lookup!$A$1:$D$56,4,FALSE)</f>
        <v>-83.648700000000005</v>
      </c>
      <c r="M2914">
        <v>200</v>
      </c>
      <c r="N2914" t="str">
        <f t="shared" si="90"/>
        <v>Republican</v>
      </c>
      <c r="O2914" t="s">
        <v>505</v>
      </c>
      <c r="P2914">
        <v>0.69099999999999995</v>
      </c>
      <c r="Q2914">
        <v>10000</v>
      </c>
      <c r="R2914" t="s">
        <v>1431</v>
      </c>
    </row>
    <row r="2915" spans="1:18">
      <c r="A2915">
        <v>107</v>
      </c>
      <c r="B2915">
        <f>VLOOKUP(A2915,year_congress_lookup!$A$1:$B$10,2)</f>
        <v>2002</v>
      </c>
      <c r="C2915">
        <v>29513</v>
      </c>
      <c r="D2915" s="1" t="s">
        <v>1797</v>
      </c>
      <c r="E2915" t="s">
        <v>4</v>
      </c>
      <c r="F2915" t="str">
        <f>VLOOKUP(E2915&amp;"*",state_latlong_lookup!$A$1:$D$56,2,FALSE)</f>
        <v>GA</v>
      </c>
      <c r="G2915" t="str">
        <f>VLOOKUP(E2915&amp;"*",state_latlong_lookup!$A$1:$D$56,1,FALSE)</f>
        <v>GEORGIA</v>
      </c>
      <c r="H2915" t="str">
        <f t="shared" si="91"/>
        <v>107_GA_10</v>
      </c>
      <c r="I2915">
        <f>IF(B2915=2012,IF(D2915="00",K2915,VLOOKUP(H2915,district_latlong_lookup!$A$1:$F$439,5,FALSE)),0)</f>
        <v>0</v>
      </c>
      <c r="J2915">
        <f>IF(B2915=2012,IF(D2915="00",L2915,VLOOKUP(H2915,district_latlong_lookup!$A$1:$F$439,6,FALSE)),0)</f>
        <v>0</v>
      </c>
      <c r="K2915">
        <f>VLOOKUP(E2915&amp;"*",state_latlong_lookup!$A$1:$D$56,3,FALSE)</f>
        <v>32.986600000000003</v>
      </c>
      <c r="L2915">
        <f>VLOOKUP(E2915&amp;"*",state_latlong_lookup!$A$1:$D$56,4,FALSE)</f>
        <v>-83.648700000000005</v>
      </c>
      <c r="M2915">
        <v>200</v>
      </c>
      <c r="N2915" t="str">
        <f t="shared" si="90"/>
        <v>Republican</v>
      </c>
      <c r="O2915" t="s">
        <v>778</v>
      </c>
      <c r="P2915">
        <v>0.64</v>
      </c>
      <c r="Q2915">
        <v>6155000</v>
      </c>
      <c r="R2915" t="s">
        <v>1432</v>
      </c>
    </row>
    <row r="2916" spans="1:18">
      <c r="A2916">
        <v>107</v>
      </c>
      <c r="B2916">
        <f>VLOOKUP(A2916,year_congress_lookup!$A$1:$B$10,2)</f>
        <v>2002</v>
      </c>
      <c r="C2916">
        <v>29341</v>
      </c>
      <c r="D2916" s="1" t="s">
        <v>1798</v>
      </c>
      <c r="E2916" t="s">
        <v>4</v>
      </c>
      <c r="F2916" t="str">
        <f>VLOOKUP(E2916&amp;"*",state_latlong_lookup!$A$1:$D$56,2,FALSE)</f>
        <v>GA</v>
      </c>
      <c r="G2916" t="str">
        <f>VLOOKUP(E2916&amp;"*",state_latlong_lookup!$A$1:$D$56,1,FALSE)</f>
        <v>GEORGIA</v>
      </c>
      <c r="H2916" t="str">
        <f t="shared" si="91"/>
        <v>107_GA_11</v>
      </c>
      <c r="I2916">
        <f>IF(B2916=2012,IF(D2916="00",K2916,VLOOKUP(H2916,district_latlong_lookup!$A$1:$F$439,5,FALSE)),0)</f>
        <v>0</v>
      </c>
      <c r="J2916">
        <f>IF(B2916=2012,IF(D2916="00",L2916,VLOOKUP(H2916,district_latlong_lookup!$A$1:$F$439,6,FALSE)),0)</f>
        <v>0</v>
      </c>
      <c r="K2916">
        <f>VLOOKUP(E2916&amp;"*",state_latlong_lookup!$A$1:$D$56,3,FALSE)</f>
        <v>32.986600000000003</v>
      </c>
      <c r="L2916">
        <f>VLOOKUP(E2916&amp;"*",state_latlong_lookup!$A$1:$D$56,4,FALSE)</f>
        <v>-83.648700000000005</v>
      </c>
      <c r="M2916">
        <v>200</v>
      </c>
      <c r="N2916" t="str">
        <f t="shared" si="90"/>
        <v>Republican</v>
      </c>
      <c r="O2916" t="s">
        <v>500</v>
      </c>
      <c r="P2916">
        <v>0.70499999999999996</v>
      </c>
      <c r="Q2916">
        <v>380500</v>
      </c>
      <c r="R2916" t="s">
        <v>1433</v>
      </c>
    </row>
    <row r="2917" spans="1:18">
      <c r="A2917">
        <v>107</v>
      </c>
      <c r="B2917">
        <f>VLOOKUP(A2917,year_congress_lookup!$A$1:$B$10,2)</f>
        <v>2002</v>
      </c>
      <c r="C2917">
        <v>15245</v>
      </c>
      <c r="D2917" s="1" t="s">
        <v>1787</v>
      </c>
      <c r="E2917" t="s">
        <v>201</v>
      </c>
      <c r="F2917" t="str">
        <f>VLOOKUP(E2917&amp;"*",state_latlong_lookup!$A$1:$D$56,2,FALSE)</f>
        <v>HI</v>
      </c>
      <c r="G2917" t="str">
        <f>VLOOKUP(E2917&amp;"*",state_latlong_lookup!$A$1:$D$56,1,FALSE)</f>
        <v>HAWAII</v>
      </c>
      <c r="H2917" t="str">
        <f t="shared" si="91"/>
        <v>107_HI_01</v>
      </c>
      <c r="I2917">
        <f>IF(B2917=2012,IF(D2917="00",K2917,VLOOKUP(H2917,district_latlong_lookup!$A$1:$F$439,5,FALSE)),0)</f>
        <v>0</v>
      </c>
      <c r="J2917">
        <f>IF(B2917=2012,IF(D2917="00",L2917,VLOOKUP(H2917,district_latlong_lookup!$A$1:$F$439,6,FALSE)),0)</f>
        <v>0</v>
      </c>
      <c r="K2917">
        <f>VLOOKUP(E2917&amp;"*",state_latlong_lookup!$A$1:$D$56,3,FALSE)</f>
        <v>21.1098</v>
      </c>
      <c r="L2917">
        <f>VLOOKUP(E2917&amp;"*",state_latlong_lookup!$A$1:$D$56,4,FALSE)</f>
        <v>-157.53110000000001</v>
      </c>
      <c r="M2917">
        <v>100</v>
      </c>
      <c r="N2917" t="str">
        <f t="shared" si="90"/>
        <v>Democrat</v>
      </c>
      <c r="O2917" t="s">
        <v>508</v>
      </c>
      <c r="P2917">
        <v>-0.42699999999999999</v>
      </c>
      <c r="Q2917">
        <v>1317500</v>
      </c>
      <c r="R2917" t="s">
        <v>1434</v>
      </c>
    </row>
    <row r="2918" spans="1:18">
      <c r="A2918">
        <v>107</v>
      </c>
      <c r="B2918">
        <f>VLOOKUP(A2918,year_congress_lookup!$A$1:$B$10,2)</f>
        <v>2002</v>
      </c>
      <c r="C2918">
        <v>10757</v>
      </c>
      <c r="D2918" s="1" t="s">
        <v>1788</v>
      </c>
      <c r="E2918" t="s">
        <v>201</v>
      </c>
      <c r="F2918" t="str">
        <f>VLOOKUP(E2918&amp;"*",state_latlong_lookup!$A$1:$D$56,2,FALSE)</f>
        <v>HI</v>
      </c>
      <c r="G2918" t="str">
        <f>VLOOKUP(E2918&amp;"*",state_latlong_lookup!$A$1:$D$56,1,FALSE)</f>
        <v>HAWAII</v>
      </c>
      <c r="H2918" t="str">
        <f t="shared" si="91"/>
        <v>107_HI_02</v>
      </c>
      <c r="I2918">
        <f>IF(B2918=2012,IF(D2918="00",K2918,VLOOKUP(H2918,district_latlong_lookup!$A$1:$F$439,5,FALSE)),0)</f>
        <v>0</v>
      </c>
      <c r="J2918">
        <f>IF(B2918=2012,IF(D2918="00",L2918,VLOOKUP(H2918,district_latlong_lookup!$A$1:$F$439,6,FALSE)),0)</f>
        <v>0</v>
      </c>
      <c r="K2918">
        <f>VLOOKUP(E2918&amp;"*",state_latlong_lookup!$A$1:$D$56,3,FALSE)</f>
        <v>21.1098</v>
      </c>
      <c r="L2918">
        <f>VLOOKUP(E2918&amp;"*",state_latlong_lookup!$A$1:$D$56,4,FALSE)</f>
        <v>-157.53110000000001</v>
      </c>
      <c r="M2918">
        <v>100</v>
      </c>
      <c r="N2918" t="str">
        <f t="shared" si="90"/>
        <v>Democrat</v>
      </c>
      <c r="O2918" t="s">
        <v>509</v>
      </c>
      <c r="P2918">
        <v>-0.49199999999999999</v>
      </c>
      <c r="Q2918">
        <v>1276500</v>
      </c>
      <c r="R2918" t="s">
        <v>1435</v>
      </c>
    </row>
    <row r="2919" spans="1:18">
      <c r="A2919">
        <v>107</v>
      </c>
      <c r="B2919">
        <f>VLOOKUP(A2919,year_congress_lookup!$A$1:$B$10,2)</f>
        <v>2002</v>
      </c>
      <c r="C2919">
        <v>20114</v>
      </c>
      <c r="D2919" s="1" t="s">
        <v>1787</v>
      </c>
      <c r="E2919" t="s">
        <v>125</v>
      </c>
      <c r="F2919" t="str">
        <f>VLOOKUP(E2919&amp;"*",state_latlong_lookup!$A$1:$D$56,2,FALSE)</f>
        <v>ID</v>
      </c>
      <c r="G2919" t="str">
        <f>VLOOKUP(E2919&amp;"*",state_latlong_lookup!$A$1:$D$56,1,FALSE)</f>
        <v>IDAHO</v>
      </c>
      <c r="H2919" t="str">
        <f t="shared" si="91"/>
        <v>107_ID_01</v>
      </c>
      <c r="I2919">
        <f>IF(B2919=2012,IF(D2919="00",K2919,VLOOKUP(H2919,district_latlong_lookup!$A$1:$F$439,5,FALSE)),0)</f>
        <v>0</v>
      </c>
      <c r="J2919">
        <f>IF(B2919=2012,IF(D2919="00",L2919,VLOOKUP(H2919,district_latlong_lookup!$A$1:$F$439,6,FALSE)),0)</f>
        <v>0</v>
      </c>
      <c r="K2919">
        <f>VLOOKUP(E2919&amp;"*",state_latlong_lookup!$A$1:$D$56,3,FALSE)</f>
        <v>44.239400000000003</v>
      </c>
      <c r="L2919">
        <f>VLOOKUP(E2919&amp;"*",state_latlong_lookup!$A$1:$D$56,4,FALSE)</f>
        <v>-114.5103</v>
      </c>
      <c r="M2919">
        <v>200</v>
      </c>
      <c r="N2919" t="str">
        <f t="shared" si="90"/>
        <v>Republican</v>
      </c>
      <c r="O2919" t="s">
        <v>935</v>
      </c>
      <c r="P2919">
        <v>0.79900000000000004</v>
      </c>
      <c r="Q2919">
        <v>10000</v>
      </c>
      <c r="R2919" t="s">
        <v>1436</v>
      </c>
    </row>
    <row r="2920" spans="1:18">
      <c r="A2920">
        <v>107</v>
      </c>
      <c r="B2920">
        <f>VLOOKUP(A2920,year_congress_lookup!$A$1:$B$10,2)</f>
        <v>2002</v>
      </c>
      <c r="C2920">
        <v>29910</v>
      </c>
      <c r="D2920" s="1" t="s">
        <v>1788</v>
      </c>
      <c r="E2920" t="s">
        <v>125</v>
      </c>
      <c r="F2920" t="str">
        <f>VLOOKUP(E2920&amp;"*",state_latlong_lookup!$A$1:$D$56,2,FALSE)</f>
        <v>ID</v>
      </c>
      <c r="G2920" t="str">
        <f>VLOOKUP(E2920&amp;"*",state_latlong_lookup!$A$1:$D$56,1,FALSE)</f>
        <v>IDAHO</v>
      </c>
      <c r="H2920" t="str">
        <f t="shared" si="91"/>
        <v>107_ID_02</v>
      </c>
      <c r="I2920">
        <f>IF(B2920=2012,IF(D2920="00",K2920,VLOOKUP(H2920,district_latlong_lookup!$A$1:$F$439,5,FALSE)),0)</f>
        <v>0</v>
      </c>
      <c r="J2920">
        <f>IF(B2920=2012,IF(D2920="00",L2920,VLOOKUP(H2920,district_latlong_lookup!$A$1:$F$439,6,FALSE)),0)</f>
        <v>0</v>
      </c>
      <c r="K2920">
        <f>VLOOKUP(E2920&amp;"*",state_latlong_lookup!$A$1:$D$56,3,FALSE)</f>
        <v>44.239400000000003</v>
      </c>
      <c r="L2920">
        <f>VLOOKUP(E2920&amp;"*",state_latlong_lookup!$A$1:$D$56,4,FALSE)</f>
        <v>-114.5103</v>
      </c>
      <c r="M2920">
        <v>200</v>
      </c>
      <c r="N2920" t="str">
        <f t="shared" si="90"/>
        <v>Republican</v>
      </c>
      <c r="O2920" t="s">
        <v>893</v>
      </c>
      <c r="P2920">
        <v>0.496</v>
      </c>
      <c r="Q2920">
        <v>1078000</v>
      </c>
      <c r="R2920" t="s">
        <v>1437</v>
      </c>
    </row>
    <row r="2921" spans="1:18">
      <c r="A2921">
        <v>107</v>
      </c>
      <c r="B2921">
        <f>VLOOKUP(A2921,year_congress_lookup!$A$1:$B$10,2)</f>
        <v>2002</v>
      </c>
      <c r="C2921">
        <v>29346</v>
      </c>
      <c r="D2921" s="1" t="s">
        <v>1787</v>
      </c>
      <c r="E2921" t="s">
        <v>46</v>
      </c>
      <c r="F2921" t="str">
        <f>VLOOKUP(E2921&amp;"*",state_latlong_lookup!$A$1:$D$56,2,FALSE)</f>
        <v>IL</v>
      </c>
      <c r="G2921" t="str">
        <f>VLOOKUP(E2921&amp;"*",state_latlong_lookup!$A$1:$D$56,1,FALSE)</f>
        <v>ILLINOIS</v>
      </c>
      <c r="H2921" t="str">
        <f t="shared" si="91"/>
        <v>107_IL_01</v>
      </c>
      <c r="I2921">
        <f>IF(B2921=2012,IF(D2921="00",K2921,VLOOKUP(H2921,district_latlong_lookup!$A$1:$F$439,5,FALSE)),0)</f>
        <v>0</v>
      </c>
      <c r="J2921">
        <f>IF(B2921=2012,IF(D2921="00",L2921,VLOOKUP(H2921,district_latlong_lookup!$A$1:$F$439,6,FALSE)),0)</f>
        <v>0</v>
      </c>
      <c r="K2921">
        <f>VLOOKUP(E2921&amp;"*",state_latlong_lookup!$A$1:$D$56,3,FALSE)</f>
        <v>40.336300000000001</v>
      </c>
      <c r="L2921">
        <f>VLOOKUP(E2921&amp;"*",state_latlong_lookup!$A$1:$D$56,4,FALSE)</f>
        <v>-89.002200000000002</v>
      </c>
      <c r="M2921">
        <v>100</v>
      </c>
      <c r="N2921" t="str">
        <f t="shared" si="90"/>
        <v>Democrat</v>
      </c>
      <c r="O2921" t="s">
        <v>511</v>
      </c>
      <c r="P2921">
        <v>-0.48299999999999998</v>
      </c>
      <c r="Q2921">
        <v>1000000</v>
      </c>
      <c r="R2921" t="s">
        <v>1438</v>
      </c>
    </row>
    <row r="2922" spans="1:18">
      <c r="A2922">
        <v>107</v>
      </c>
      <c r="B2922">
        <f>VLOOKUP(A2922,year_congress_lookup!$A$1:$B$10,2)</f>
        <v>2002</v>
      </c>
      <c r="C2922">
        <v>29585</v>
      </c>
      <c r="D2922" s="1" t="s">
        <v>1788</v>
      </c>
      <c r="E2922" t="s">
        <v>46</v>
      </c>
      <c r="F2922" t="str">
        <f>VLOOKUP(E2922&amp;"*",state_latlong_lookup!$A$1:$D$56,2,FALSE)</f>
        <v>IL</v>
      </c>
      <c r="G2922" t="str">
        <f>VLOOKUP(E2922&amp;"*",state_latlong_lookup!$A$1:$D$56,1,FALSE)</f>
        <v>ILLINOIS</v>
      </c>
      <c r="H2922" t="str">
        <f t="shared" si="91"/>
        <v>107_IL_02</v>
      </c>
      <c r="I2922">
        <f>IF(B2922=2012,IF(D2922="00",K2922,VLOOKUP(H2922,district_latlong_lookup!$A$1:$F$439,5,FALSE)),0)</f>
        <v>0</v>
      </c>
      <c r="J2922">
        <f>IF(B2922=2012,IF(D2922="00",L2922,VLOOKUP(H2922,district_latlong_lookup!$A$1:$F$439,6,FALSE)),0)</f>
        <v>0</v>
      </c>
      <c r="K2922">
        <f>VLOOKUP(E2922&amp;"*",state_latlong_lookup!$A$1:$D$56,3,FALSE)</f>
        <v>40.336300000000001</v>
      </c>
      <c r="L2922">
        <f>VLOOKUP(E2922&amp;"*",state_latlong_lookup!$A$1:$D$56,4,FALSE)</f>
        <v>-89.002200000000002</v>
      </c>
      <c r="M2922">
        <v>100</v>
      </c>
      <c r="N2922" t="str">
        <f t="shared" si="90"/>
        <v>Democrat</v>
      </c>
      <c r="O2922" t="s">
        <v>24</v>
      </c>
      <c r="P2922">
        <v>-0.55600000000000005</v>
      </c>
      <c r="Q2922">
        <v>1162000</v>
      </c>
      <c r="R2922" t="s">
        <v>1439</v>
      </c>
    </row>
    <row r="2923" spans="1:18">
      <c r="A2923">
        <v>107</v>
      </c>
      <c r="B2923">
        <f>VLOOKUP(A2923,year_congress_lookup!$A$1:$B$10,2)</f>
        <v>2002</v>
      </c>
      <c r="C2923">
        <v>15036</v>
      </c>
      <c r="D2923" s="1" t="s">
        <v>1789</v>
      </c>
      <c r="E2923" t="s">
        <v>46</v>
      </c>
      <c r="F2923" t="str">
        <f>VLOOKUP(E2923&amp;"*",state_latlong_lookup!$A$1:$D$56,2,FALSE)</f>
        <v>IL</v>
      </c>
      <c r="G2923" t="str">
        <f>VLOOKUP(E2923&amp;"*",state_latlong_lookup!$A$1:$D$56,1,FALSE)</f>
        <v>ILLINOIS</v>
      </c>
      <c r="H2923" t="str">
        <f t="shared" si="91"/>
        <v>107_IL_03</v>
      </c>
      <c r="I2923">
        <f>IF(B2923=2012,IF(D2923="00",K2923,VLOOKUP(H2923,district_latlong_lookup!$A$1:$F$439,5,FALSE)),0)</f>
        <v>0</v>
      </c>
      <c r="J2923">
        <f>IF(B2923=2012,IF(D2923="00",L2923,VLOOKUP(H2923,district_latlong_lookup!$A$1:$F$439,6,FALSE)),0)</f>
        <v>0</v>
      </c>
      <c r="K2923">
        <f>VLOOKUP(E2923&amp;"*",state_latlong_lookup!$A$1:$D$56,3,FALSE)</f>
        <v>40.336300000000001</v>
      </c>
      <c r="L2923">
        <f>VLOOKUP(E2923&amp;"*",state_latlong_lookup!$A$1:$D$56,4,FALSE)</f>
        <v>-89.002200000000002</v>
      </c>
      <c r="M2923">
        <v>100</v>
      </c>
      <c r="N2923" t="str">
        <f t="shared" si="90"/>
        <v>Democrat</v>
      </c>
      <c r="O2923" t="s">
        <v>512</v>
      </c>
      <c r="P2923">
        <v>-0.17699999999999999</v>
      </c>
      <c r="Q2923">
        <v>625000</v>
      </c>
      <c r="R2923" t="s">
        <v>1440</v>
      </c>
    </row>
    <row r="2924" spans="1:18">
      <c r="A2924">
        <v>107</v>
      </c>
      <c r="B2924">
        <f>VLOOKUP(A2924,year_congress_lookup!$A$1:$B$10,2)</f>
        <v>2002</v>
      </c>
      <c r="C2924">
        <v>29348</v>
      </c>
      <c r="D2924" s="1" t="s">
        <v>1790</v>
      </c>
      <c r="E2924" t="s">
        <v>46</v>
      </c>
      <c r="F2924" t="str">
        <f>VLOOKUP(E2924&amp;"*",state_latlong_lookup!$A$1:$D$56,2,FALSE)</f>
        <v>IL</v>
      </c>
      <c r="G2924" t="str">
        <f>VLOOKUP(E2924&amp;"*",state_latlong_lookup!$A$1:$D$56,1,FALSE)</f>
        <v>ILLINOIS</v>
      </c>
      <c r="H2924" t="str">
        <f t="shared" si="91"/>
        <v>107_IL_04</v>
      </c>
      <c r="I2924">
        <f>IF(B2924=2012,IF(D2924="00",K2924,VLOOKUP(H2924,district_latlong_lookup!$A$1:$F$439,5,FALSE)),0)</f>
        <v>0</v>
      </c>
      <c r="J2924">
        <f>IF(B2924=2012,IF(D2924="00",L2924,VLOOKUP(H2924,district_latlong_lookup!$A$1:$F$439,6,FALSE)),0)</f>
        <v>0</v>
      </c>
      <c r="K2924">
        <f>VLOOKUP(E2924&amp;"*",state_latlong_lookup!$A$1:$D$56,3,FALSE)</f>
        <v>40.336300000000001</v>
      </c>
      <c r="L2924">
        <f>VLOOKUP(E2924&amp;"*",state_latlong_lookup!$A$1:$D$56,4,FALSE)</f>
        <v>-89.002200000000002</v>
      </c>
      <c r="M2924">
        <v>100</v>
      </c>
      <c r="N2924" t="str">
        <f t="shared" si="90"/>
        <v>Democrat</v>
      </c>
      <c r="O2924" t="s">
        <v>513</v>
      </c>
      <c r="P2924">
        <v>-0.49</v>
      </c>
      <c r="Q2924">
        <v>544500</v>
      </c>
      <c r="R2924" t="s">
        <v>1441</v>
      </c>
    </row>
    <row r="2925" spans="1:18">
      <c r="A2925">
        <v>107</v>
      </c>
      <c r="B2925">
        <f>VLOOKUP(A2925,year_congress_lookup!$A$1:$B$10,2)</f>
        <v>2002</v>
      </c>
      <c r="C2925">
        <v>29716</v>
      </c>
      <c r="D2925" s="1" t="s">
        <v>1791</v>
      </c>
      <c r="E2925" t="s">
        <v>46</v>
      </c>
      <c r="F2925" t="str">
        <f>VLOOKUP(E2925&amp;"*",state_latlong_lookup!$A$1:$D$56,2,FALSE)</f>
        <v>IL</v>
      </c>
      <c r="G2925" t="str">
        <f>VLOOKUP(E2925&amp;"*",state_latlong_lookup!$A$1:$D$56,1,FALSE)</f>
        <v>ILLINOIS</v>
      </c>
      <c r="H2925" t="str">
        <f t="shared" si="91"/>
        <v>107_IL_05</v>
      </c>
      <c r="I2925">
        <f>IF(B2925=2012,IF(D2925="00",K2925,VLOOKUP(H2925,district_latlong_lookup!$A$1:$F$439,5,FALSE)),0)</f>
        <v>0</v>
      </c>
      <c r="J2925">
        <f>IF(B2925=2012,IF(D2925="00",L2925,VLOOKUP(H2925,district_latlong_lookup!$A$1:$F$439,6,FALSE)),0)</f>
        <v>0</v>
      </c>
      <c r="K2925">
        <f>VLOOKUP(E2925&amp;"*",state_latlong_lookup!$A$1:$D$56,3,FALSE)</f>
        <v>40.336300000000001</v>
      </c>
      <c r="L2925">
        <f>VLOOKUP(E2925&amp;"*",state_latlong_lookup!$A$1:$D$56,4,FALSE)</f>
        <v>-89.002200000000002</v>
      </c>
      <c r="M2925">
        <v>100</v>
      </c>
      <c r="N2925" t="str">
        <f t="shared" si="90"/>
        <v>Democrat</v>
      </c>
      <c r="O2925" t="s">
        <v>843</v>
      </c>
      <c r="P2925">
        <v>-0.30299999999999999</v>
      </c>
      <c r="Q2925">
        <v>316000</v>
      </c>
      <c r="R2925" t="s">
        <v>1442</v>
      </c>
    </row>
    <row r="2926" spans="1:18">
      <c r="A2926">
        <v>107</v>
      </c>
      <c r="B2926">
        <f>VLOOKUP(A2926,year_congress_lookup!$A$1:$B$10,2)</f>
        <v>2002</v>
      </c>
      <c r="C2926">
        <v>14239</v>
      </c>
      <c r="D2926" s="1" t="s">
        <v>1792</v>
      </c>
      <c r="E2926" t="s">
        <v>46</v>
      </c>
      <c r="F2926" t="str">
        <f>VLOOKUP(E2926&amp;"*",state_latlong_lookup!$A$1:$D$56,2,FALSE)</f>
        <v>IL</v>
      </c>
      <c r="G2926" t="str">
        <f>VLOOKUP(E2926&amp;"*",state_latlong_lookup!$A$1:$D$56,1,FALSE)</f>
        <v>ILLINOIS</v>
      </c>
      <c r="H2926" t="str">
        <f t="shared" si="91"/>
        <v>107_IL_06</v>
      </c>
      <c r="I2926">
        <f>IF(B2926=2012,IF(D2926="00",K2926,VLOOKUP(H2926,district_latlong_lookup!$A$1:$F$439,5,FALSE)),0)</f>
        <v>0</v>
      </c>
      <c r="J2926">
        <f>IF(B2926=2012,IF(D2926="00",L2926,VLOOKUP(H2926,district_latlong_lookup!$A$1:$F$439,6,FALSE)),0)</f>
        <v>0</v>
      </c>
      <c r="K2926">
        <f>VLOOKUP(E2926&amp;"*",state_latlong_lookup!$A$1:$D$56,3,FALSE)</f>
        <v>40.336300000000001</v>
      </c>
      <c r="L2926">
        <f>VLOOKUP(E2926&amp;"*",state_latlong_lookup!$A$1:$D$56,4,FALSE)</f>
        <v>-89.002200000000002</v>
      </c>
      <c r="M2926">
        <v>200</v>
      </c>
      <c r="N2926" t="str">
        <f t="shared" si="90"/>
        <v>Republican</v>
      </c>
      <c r="O2926" t="s">
        <v>515</v>
      </c>
      <c r="P2926">
        <v>0.40100000000000002</v>
      </c>
      <c r="Q2926">
        <v>10000</v>
      </c>
      <c r="R2926" t="s">
        <v>1443</v>
      </c>
    </row>
    <row r="2927" spans="1:18">
      <c r="A2927">
        <v>107</v>
      </c>
      <c r="B2927">
        <f>VLOOKUP(A2927,year_congress_lookup!$A$1:$B$10,2)</f>
        <v>2002</v>
      </c>
      <c r="C2927">
        <v>29717</v>
      </c>
      <c r="D2927" s="1" t="s">
        <v>1793</v>
      </c>
      <c r="E2927" t="s">
        <v>46</v>
      </c>
      <c r="F2927" t="str">
        <f>VLOOKUP(E2927&amp;"*",state_latlong_lookup!$A$1:$D$56,2,FALSE)</f>
        <v>IL</v>
      </c>
      <c r="G2927" t="str">
        <f>VLOOKUP(E2927&amp;"*",state_latlong_lookup!$A$1:$D$56,1,FALSE)</f>
        <v>ILLINOIS</v>
      </c>
      <c r="H2927" t="str">
        <f t="shared" si="91"/>
        <v>107_IL_07</v>
      </c>
      <c r="I2927">
        <f>IF(B2927=2012,IF(D2927="00",K2927,VLOOKUP(H2927,district_latlong_lookup!$A$1:$F$439,5,FALSE)),0)</f>
        <v>0</v>
      </c>
      <c r="J2927">
        <f>IF(B2927=2012,IF(D2927="00",L2927,VLOOKUP(H2927,district_latlong_lookup!$A$1:$F$439,6,FALSE)),0)</f>
        <v>0</v>
      </c>
      <c r="K2927">
        <f>VLOOKUP(E2927&amp;"*",state_latlong_lookup!$A$1:$D$56,3,FALSE)</f>
        <v>40.336300000000001</v>
      </c>
      <c r="L2927">
        <f>VLOOKUP(E2927&amp;"*",state_latlong_lookup!$A$1:$D$56,4,FALSE)</f>
        <v>-89.002200000000002</v>
      </c>
      <c r="M2927">
        <v>100</v>
      </c>
      <c r="N2927" t="str">
        <f t="shared" si="90"/>
        <v>Democrat</v>
      </c>
      <c r="O2927" t="s">
        <v>62</v>
      </c>
      <c r="P2927">
        <v>-0.502</v>
      </c>
      <c r="Q2927">
        <v>10000</v>
      </c>
      <c r="R2927" t="s">
        <v>1444</v>
      </c>
    </row>
    <row r="2928" spans="1:18">
      <c r="A2928">
        <v>107</v>
      </c>
      <c r="B2928">
        <f>VLOOKUP(A2928,year_congress_lookup!$A$1:$B$10,2)</f>
        <v>2002</v>
      </c>
      <c r="C2928">
        <v>12041</v>
      </c>
      <c r="D2928" s="1" t="s">
        <v>1795</v>
      </c>
      <c r="E2928" t="s">
        <v>46</v>
      </c>
      <c r="F2928" t="str">
        <f>VLOOKUP(E2928&amp;"*",state_latlong_lookup!$A$1:$D$56,2,FALSE)</f>
        <v>IL</v>
      </c>
      <c r="G2928" t="str">
        <f>VLOOKUP(E2928&amp;"*",state_latlong_lookup!$A$1:$D$56,1,FALSE)</f>
        <v>ILLINOIS</v>
      </c>
      <c r="H2928" t="str">
        <f t="shared" si="91"/>
        <v>107_IL_08</v>
      </c>
      <c r="I2928">
        <f>IF(B2928=2012,IF(D2928="00",K2928,VLOOKUP(H2928,district_latlong_lookup!$A$1:$F$439,5,FALSE)),0)</f>
        <v>0</v>
      </c>
      <c r="J2928">
        <f>IF(B2928=2012,IF(D2928="00",L2928,VLOOKUP(H2928,district_latlong_lookup!$A$1:$F$439,6,FALSE)),0)</f>
        <v>0</v>
      </c>
      <c r="K2928">
        <f>VLOOKUP(E2928&amp;"*",state_latlong_lookup!$A$1:$D$56,3,FALSE)</f>
        <v>40.336300000000001</v>
      </c>
      <c r="L2928">
        <f>VLOOKUP(E2928&amp;"*",state_latlong_lookup!$A$1:$D$56,4,FALSE)</f>
        <v>-89.002200000000002</v>
      </c>
      <c r="M2928">
        <v>200</v>
      </c>
      <c r="N2928" t="str">
        <f t="shared" si="90"/>
        <v>Republican</v>
      </c>
      <c r="O2928" t="s">
        <v>151</v>
      </c>
      <c r="P2928">
        <v>0.81699999999999995</v>
      </c>
      <c r="Q2928">
        <v>476000</v>
      </c>
    </row>
    <row r="2929" spans="1:18">
      <c r="A2929">
        <v>107</v>
      </c>
      <c r="B2929">
        <f>VLOOKUP(A2929,year_congress_lookup!$A$1:$B$10,2)</f>
        <v>2002</v>
      </c>
      <c r="C2929">
        <v>29911</v>
      </c>
      <c r="D2929" s="1" t="s">
        <v>1796</v>
      </c>
      <c r="E2929" t="s">
        <v>46</v>
      </c>
      <c r="F2929" t="str">
        <f>VLOOKUP(E2929&amp;"*",state_latlong_lookup!$A$1:$D$56,2,FALSE)</f>
        <v>IL</v>
      </c>
      <c r="G2929" t="str">
        <f>VLOOKUP(E2929&amp;"*",state_latlong_lookup!$A$1:$D$56,1,FALSE)</f>
        <v>ILLINOIS</v>
      </c>
      <c r="H2929" t="str">
        <f t="shared" si="91"/>
        <v>107_IL_09</v>
      </c>
      <c r="I2929">
        <f>IF(B2929=2012,IF(D2929="00",K2929,VLOOKUP(H2929,district_latlong_lookup!$A$1:$F$439,5,FALSE)),0)</f>
        <v>0</v>
      </c>
      <c r="J2929">
        <f>IF(B2929=2012,IF(D2929="00",L2929,VLOOKUP(H2929,district_latlong_lookup!$A$1:$F$439,6,FALSE)),0)</f>
        <v>0</v>
      </c>
      <c r="K2929">
        <f>VLOOKUP(E2929&amp;"*",state_latlong_lookup!$A$1:$D$56,3,FALSE)</f>
        <v>40.336300000000001</v>
      </c>
      <c r="L2929">
        <f>VLOOKUP(E2929&amp;"*",state_latlong_lookup!$A$1:$D$56,4,FALSE)</f>
        <v>-89.002200000000002</v>
      </c>
      <c r="M2929">
        <v>100</v>
      </c>
      <c r="N2929" t="str">
        <f t="shared" si="90"/>
        <v>Democrat</v>
      </c>
      <c r="O2929" t="s">
        <v>895</v>
      </c>
      <c r="P2929">
        <v>-0.60499999999999998</v>
      </c>
      <c r="Q2929">
        <v>606000</v>
      </c>
      <c r="R2929" t="s">
        <v>1445</v>
      </c>
    </row>
    <row r="2930" spans="1:18">
      <c r="A2930">
        <v>107</v>
      </c>
      <c r="B2930">
        <f>VLOOKUP(A2930,year_congress_lookup!$A$1:$B$10,2)</f>
        <v>2002</v>
      </c>
      <c r="C2930">
        <v>20115</v>
      </c>
      <c r="D2930" s="1" t="s">
        <v>1797</v>
      </c>
      <c r="E2930" t="s">
        <v>46</v>
      </c>
      <c r="F2930" t="str">
        <f>VLOOKUP(E2930&amp;"*",state_latlong_lookup!$A$1:$D$56,2,FALSE)</f>
        <v>IL</v>
      </c>
      <c r="G2930" t="str">
        <f>VLOOKUP(E2930&amp;"*",state_latlong_lookup!$A$1:$D$56,1,FALSE)</f>
        <v>ILLINOIS</v>
      </c>
      <c r="H2930" t="str">
        <f t="shared" si="91"/>
        <v>107_IL_10</v>
      </c>
      <c r="I2930">
        <f>IF(B2930=2012,IF(D2930="00",K2930,VLOOKUP(H2930,district_latlong_lookup!$A$1:$F$439,5,FALSE)),0)</f>
        <v>0</v>
      </c>
      <c r="J2930">
        <f>IF(B2930=2012,IF(D2930="00",L2930,VLOOKUP(H2930,district_latlong_lookup!$A$1:$F$439,6,FALSE)),0)</f>
        <v>0</v>
      </c>
      <c r="K2930">
        <f>VLOOKUP(E2930&amp;"*",state_latlong_lookup!$A$1:$D$56,3,FALSE)</f>
        <v>40.336300000000001</v>
      </c>
      <c r="L2930">
        <f>VLOOKUP(E2930&amp;"*",state_latlong_lookup!$A$1:$D$56,4,FALSE)</f>
        <v>-89.002200000000002</v>
      </c>
      <c r="M2930">
        <v>200</v>
      </c>
      <c r="N2930" t="str">
        <f t="shared" si="90"/>
        <v>Republican</v>
      </c>
      <c r="O2930" t="s">
        <v>383</v>
      </c>
      <c r="P2930">
        <v>0.439</v>
      </c>
      <c r="Q2930">
        <v>672000</v>
      </c>
    </row>
    <row r="2931" spans="1:18">
      <c r="A2931">
        <v>107</v>
      </c>
      <c r="B2931">
        <f>VLOOKUP(A2931,year_congress_lookup!$A$1:$B$10,2)</f>
        <v>2002</v>
      </c>
      <c r="C2931">
        <v>29516</v>
      </c>
      <c r="D2931" s="1" t="s">
        <v>1798</v>
      </c>
      <c r="E2931" t="s">
        <v>46</v>
      </c>
      <c r="F2931" t="str">
        <f>VLOOKUP(E2931&amp;"*",state_latlong_lookup!$A$1:$D$56,2,FALSE)</f>
        <v>IL</v>
      </c>
      <c r="G2931" t="str">
        <f>VLOOKUP(E2931&amp;"*",state_latlong_lookup!$A$1:$D$56,1,FALSE)</f>
        <v>ILLINOIS</v>
      </c>
      <c r="H2931" t="str">
        <f t="shared" si="91"/>
        <v>107_IL_11</v>
      </c>
      <c r="I2931">
        <f>IF(B2931=2012,IF(D2931="00",K2931,VLOOKUP(H2931,district_latlong_lookup!$A$1:$F$439,5,FALSE)),0)</f>
        <v>0</v>
      </c>
      <c r="J2931">
        <f>IF(B2931=2012,IF(D2931="00",L2931,VLOOKUP(H2931,district_latlong_lookup!$A$1:$F$439,6,FALSE)),0)</f>
        <v>0</v>
      </c>
      <c r="K2931">
        <f>VLOOKUP(E2931&amp;"*",state_latlong_lookup!$A$1:$D$56,3,FALSE)</f>
        <v>40.336300000000001</v>
      </c>
      <c r="L2931">
        <f>VLOOKUP(E2931&amp;"*",state_latlong_lookup!$A$1:$D$56,4,FALSE)</f>
        <v>-89.002200000000002</v>
      </c>
      <c r="M2931">
        <v>200</v>
      </c>
      <c r="N2931" t="str">
        <f t="shared" si="90"/>
        <v>Republican</v>
      </c>
      <c r="O2931" t="s">
        <v>91</v>
      </c>
      <c r="P2931">
        <v>0.50900000000000001</v>
      </c>
      <c r="Q2931">
        <v>9430000</v>
      </c>
      <c r="R2931" t="s">
        <v>1446</v>
      </c>
    </row>
    <row r="2932" spans="1:18">
      <c r="A2932">
        <v>107</v>
      </c>
      <c r="B2932">
        <f>VLOOKUP(A2932,year_congress_lookup!$A$1:$B$10,2)</f>
        <v>2002</v>
      </c>
      <c r="C2932">
        <v>15453</v>
      </c>
      <c r="D2932" s="1" t="s">
        <v>1799</v>
      </c>
      <c r="E2932" t="s">
        <v>46</v>
      </c>
      <c r="F2932" t="str">
        <f>VLOOKUP(E2932&amp;"*",state_latlong_lookup!$A$1:$D$56,2,FALSE)</f>
        <v>IL</v>
      </c>
      <c r="G2932" t="str">
        <f>VLOOKUP(E2932&amp;"*",state_latlong_lookup!$A$1:$D$56,1,FALSE)</f>
        <v>ILLINOIS</v>
      </c>
      <c r="H2932" t="str">
        <f t="shared" si="91"/>
        <v>107_IL_12</v>
      </c>
      <c r="I2932">
        <f>IF(B2932=2012,IF(D2932="00",K2932,VLOOKUP(H2932,district_latlong_lookup!$A$1:$F$439,5,FALSE)),0)</f>
        <v>0</v>
      </c>
      <c r="J2932">
        <f>IF(B2932=2012,IF(D2932="00",L2932,VLOOKUP(H2932,district_latlong_lookup!$A$1:$F$439,6,FALSE)),0)</f>
        <v>0</v>
      </c>
      <c r="K2932">
        <f>VLOOKUP(E2932&amp;"*",state_latlong_lookup!$A$1:$D$56,3,FALSE)</f>
        <v>40.336300000000001</v>
      </c>
      <c r="L2932">
        <f>VLOOKUP(E2932&amp;"*",state_latlong_lookup!$A$1:$D$56,4,FALSE)</f>
        <v>-89.002200000000002</v>
      </c>
      <c r="M2932">
        <v>100</v>
      </c>
      <c r="N2932" t="str">
        <f t="shared" si="90"/>
        <v>Democrat</v>
      </c>
      <c r="O2932" t="s">
        <v>518</v>
      </c>
      <c r="P2932">
        <v>-0.33900000000000002</v>
      </c>
      <c r="Q2932">
        <v>2340000</v>
      </c>
      <c r="R2932" t="s">
        <v>1447</v>
      </c>
    </row>
    <row r="2933" spans="1:18">
      <c r="A2933">
        <v>107</v>
      </c>
      <c r="B2933">
        <f>VLOOKUP(A2933,year_congress_lookup!$A$1:$B$10,2)</f>
        <v>2002</v>
      </c>
      <c r="C2933">
        <v>29912</v>
      </c>
      <c r="D2933" s="1" t="s">
        <v>1800</v>
      </c>
      <c r="E2933" t="s">
        <v>46</v>
      </c>
      <c r="F2933" t="str">
        <f>VLOOKUP(E2933&amp;"*",state_latlong_lookup!$A$1:$D$56,2,FALSE)</f>
        <v>IL</v>
      </c>
      <c r="G2933" t="str">
        <f>VLOOKUP(E2933&amp;"*",state_latlong_lookup!$A$1:$D$56,1,FALSE)</f>
        <v>ILLINOIS</v>
      </c>
      <c r="H2933" t="str">
        <f t="shared" si="91"/>
        <v>107_IL_13</v>
      </c>
      <c r="I2933">
        <f>IF(B2933=2012,IF(D2933="00",K2933,VLOOKUP(H2933,district_latlong_lookup!$A$1:$F$439,5,FALSE)),0)</f>
        <v>0</v>
      </c>
      <c r="J2933">
        <f>IF(B2933=2012,IF(D2933="00",L2933,VLOOKUP(H2933,district_latlong_lookup!$A$1:$F$439,6,FALSE)),0)</f>
        <v>0</v>
      </c>
      <c r="K2933">
        <f>VLOOKUP(E2933&amp;"*",state_latlong_lookup!$A$1:$D$56,3,FALSE)</f>
        <v>40.336300000000001</v>
      </c>
      <c r="L2933">
        <f>VLOOKUP(E2933&amp;"*",state_latlong_lookup!$A$1:$D$56,4,FALSE)</f>
        <v>-89.002200000000002</v>
      </c>
      <c r="M2933">
        <v>200</v>
      </c>
      <c r="N2933" t="str">
        <f t="shared" si="90"/>
        <v>Republican</v>
      </c>
      <c r="O2933" t="s">
        <v>896</v>
      </c>
      <c r="P2933">
        <v>0.59</v>
      </c>
      <c r="Q2933">
        <v>1149000</v>
      </c>
      <c r="R2933" t="s">
        <v>1448</v>
      </c>
    </row>
    <row r="2934" spans="1:18">
      <c r="A2934">
        <v>107</v>
      </c>
      <c r="B2934">
        <f>VLOOKUP(A2934,year_congress_lookup!$A$1:$B$10,2)</f>
        <v>2002</v>
      </c>
      <c r="C2934">
        <v>15417</v>
      </c>
      <c r="D2934" s="1" t="s">
        <v>1801</v>
      </c>
      <c r="E2934" t="s">
        <v>46</v>
      </c>
      <c r="F2934" t="str">
        <f>VLOOKUP(E2934&amp;"*",state_latlong_lookup!$A$1:$D$56,2,FALSE)</f>
        <v>IL</v>
      </c>
      <c r="G2934" t="str">
        <f>VLOOKUP(E2934&amp;"*",state_latlong_lookup!$A$1:$D$56,1,FALSE)</f>
        <v>ILLINOIS</v>
      </c>
      <c r="H2934" t="str">
        <f t="shared" si="91"/>
        <v>107_IL_14</v>
      </c>
      <c r="I2934">
        <f>IF(B2934=2012,IF(D2934="00",K2934,VLOOKUP(H2934,district_latlong_lookup!$A$1:$F$439,5,FALSE)),0)</f>
        <v>0</v>
      </c>
      <c r="J2934">
        <f>IF(B2934=2012,IF(D2934="00",L2934,VLOOKUP(H2934,district_latlong_lookup!$A$1:$F$439,6,FALSE)),0)</f>
        <v>0</v>
      </c>
      <c r="K2934">
        <f>VLOOKUP(E2934&amp;"*",state_latlong_lookup!$A$1:$D$56,3,FALSE)</f>
        <v>40.336300000000001</v>
      </c>
      <c r="L2934">
        <f>VLOOKUP(E2934&amp;"*",state_latlong_lookup!$A$1:$D$56,4,FALSE)</f>
        <v>-89.002200000000002</v>
      </c>
      <c r="M2934">
        <v>200</v>
      </c>
      <c r="N2934" t="str">
        <f t="shared" si="90"/>
        <v>Republican</v>
      </c>
      <c r="O2934" t="s">
        <v>520</v>
      </c>
      <c r="P2934">
        <v>0.56100000000000005</v>
      </c>
      <c r="Q2934">
        <v>10000</v>
      </c>
      <c r="R2934" t="s">
        <v>1449</v>
      </c>
    </row>
    <row r="2935" spans="1:18">
      <c r="A2935">
        <v>107</v>
      </c>
      <c r="B2935">
        <f>VLOOKUP(A2935,year_congress_lookup!$A$1:$B$10,2)</f>
        <v>2002</v>
      </c>
      <c r="C2935">
        <v>20116</v>
      </c>
      <c r="D2935" s="1" t="s">
        <v>1802</v>
      </c>
      <c r="E2935" t="s">
        <v>46</v>
      </c>
      <c r="F2935" t="str">
        <f>VLOOKUP(E2935&amp;"*",state_latlong_lookup!$A$1:$D$56,2,FALSE)</f>
        <v>IL</v>
      </c>
      <c r="G2935" t="str">
        <f>VLOOKUP(E2935&amp;"*",state_latlong_lookup!$A$1:$D$56,1,FALSE)</f>
        <v>ILLINOIS</v>
      </c>
      <c r="H2935" t="str">
        <f t="shared" si="91"/>
        <v>107_IL_15</v>
      </c>
      <c r="I2935">
        <f>IF(B2935=2012,IF(D2935="00",K2935,VLOOKUP(H2935,district_latlong_lookup!$A$1:$F$439,5,FALSE)),0)</f>
        <v>0</v>
      </c>
      <c r="J2935">
        <f>IF(B2935=2012,IF(D2935="00",L2935,VLOOKUP(H2935,district_latlong_lookup!$A$1:$F$439,6,FALSE)),0)</f>
        <v>0</v>
      </c>
      <c r="K2935">
        <f>VLOOKUP(E2935&amp;"*",state_latlong_lookup!$A$1:$D$56,3,FALSE)</f>
        <v>40.336300000000001</v>
      </c>
      <c r="L2935">
        <f>VLOOKUP(E2935&amp;"*",state_latlong_lookup!$A$1:$D$56,4,FALSE)</f>
        <v>-89.002200000000002</v>
      </c>
      <c r="M2935">
        <v>200</v>
      </c>
      <c r="N2935" t="str">
        <f t="shared" si="90"/>
        <v>Republican</v>
      </c>
      <c r="O2935" t="s">
        <v>1</v>
      </c>
      <c r="P2935">
        <v>0.22900000000000001</v>
      </c>
      <c r="Q2935">
        <v>464000</v>
      </c>
    </row>
    <row r="2936" spans="1:18">
      <c r="A2936">
        <v>107</v>
      </c>
      <c r="B2936">
        <f>VLOOKUP(A2936,year_congress_lookup!$A$1:$B$10,2)</f>
        <v>2002</v>
      </c>
      <c r="C2936">
        <v>29349</v>
      </c>
      <c r="D2936" s="1" t="s">
        <v>1803</v>
      </c>
      <c r="E2936" t="s">
        <v>46</v>
      </c>
      <c r="F2936" t="str">
        <f>VLOOKUP(E2936&amp;"*",state_latlong_lookup!$A$1:$D$56,2,FALSE)</f>
        <v>IL</v>
      </c>
      <c r="G2936" t="str">
        <f>VLOOKUP(E2936&amp;"*",state_latlong_lookup!$A$1:$D$56,1,FALSE)</f>
        <v>ILLINOIS</v>
      </c>
      <c r="H2936" t="str">
        <f t="shared" si="91"/>
        <v>107_IL_16</v>
      </c>
      <c r="I2936">
        <f>IF(B2936=2012,IF(D2936="00",K2936,VLOOKUP(H2936,district_latlong_lookup!$A$1:$F$439,5,FALSE)),0)</f>
        <v>0</v>
      </c>
      <c r="J2936">
        <f>IF(B2936=2012,IF(D2936="00",L2936,VLOOKUP(H2936,district_latlong_lookup!$A$1:$F$439,6,FALSE)),0)</f>
        <v>0</v>
      </c>
      <c r="K2936">
        <f>VLOOKUP(E2936&amp;"*",state_latlong_lookup!$A$1:$D$56,3,FALSE)</f>
        <v>40.336300000000001</v>
      </c>
      <c r="L2936">
        <f>VLOOKUP(E2936&amp;"*",state_latlong_lookup!$A$1:$D$56,4,FALSE)</f>
        <v>-89.002200000000002</v>
      </c>
      <c r="M2936">
        <v>200</v>
      </c>
      <c r="N2936" t="str">
        <f t="shared" si="90"/>
        <v>Republican</v>
      </c>
      <c r="O2936" t="s">
        <v>521</v>
      </c>
      <c r="P2936">
        <v>0.65400000000000003</v>
      </c>
      <c r="Q2936">
        <v>1190000</v>
      </c>
      <c r="R2936" t="s">
        <v>1450</v>
      </c>
    </row>
    <row r="2937" spans="1:18">
      <c r="A2937">
        <v>107</v>
      </c>
      <c r="B2937">
        <f>VLOOKUP(A2937,year_congress_lookup!$A$1:$B$10,2)</f>
        <v>2002</v>
      </c>
      <c r="C2937">
        <v>15023</v>
      </c>
      <c r="D2937" s="1" t="s">
        <v>1804</v>
      </c>
      <c r="E2937" t="s">
        <v>46</v>
      </c>
      <c r="F2937" t="str">
        <f>VLOOKUP(E2937&amp;"*",state_latlong_lookup!$A$1:$D$56,2,FALSE)</f>
        <v>IL</v>
      </c>
      <c r="G2937" t="str">
        <f>VLOOKUP(E2937&amp;"*",state_latlong_lookup!$A$1:$D$56,1,FALSE)</f>
        <v>ILLINOIS</v>
      </c>
      <c r="H2937" t="str">
        <f t="shared" si="91"/>
        <v>107_IL_17</v>
      </c>
      <c r="I2937">
        <f>IF(B2937=2012,IF(D2937="00",K2937,VLOOKUP(H2937,district_latlong_lookup!$A$1:$F$439,5,FALSE)),0)</f>
        <v>0</v>
      </c>
      <c r="J2937">
        <f>IF(B2937=2012,IF(D2937="00",L2937,VLOOKUP(H2937,district_latlong_lookup!$A$1:$F$439,6,FALSE)),0)</f>
        <v>0</v>
      </c>
      <c r="K2937">
        <f>VLOOKUP(E2937&amp;"*",state_latlong_lookup!$A$1:$D$56,3,FALSE)</f>
        <v>40.336300000000001</v>
      </c>
      <c r="L2937">
        <f>VLOOKUP(E2937&amp;"*",state_latlong_lookup!$A$1:$D$56,4,FALSE)</f>
        <v>-89.002200000000002</v>
      </c>
      <c r="M2937">
        <v>100</v>
      </c>
      <c r="N2937" t="str">
        <f t="shared" si="90"/>
        <v>Democrat</v>
      </c>
      <c r="O2937" t="s">
        <v>522</v>
      </c>
      <c r="P2937">
        <v>-0.435</v>
      </c>
      <c r="Q2937">
        <v>555000</v>
      </c>
    </row>
    <row r="2938" spans="1:18">
      <c r="A2938">
        <v>107</v>
      </c>
      <c r="B2938">
        <f>VLOOKUP(A2938,year_congress_lookup!$A$1:$B$10,2)</f>
        <v>2002</v>
      </c>
      <c r="C2938">
        <v>29517</v>
      </c>
      <c r="D2938" s="1" t="s">
        <v>1805</v>
      </c>
      <c r="E2938" t="s">
        <v>46</v>
      </c>
      <c r="F2938" t="str">
        <f>VLOOKUP(E2938&amp;"*",state_latlong_lookup!$A$1:$D$56,2,FALSE)</f>
        <v>IL</v>
      </c>
      <c r="G2938" t="str">
        <f>VLOOKUP(E2938&amp;"*",state_latlong_lookup!$A$1:$D$56,1,FALSE)</f>
        <v>ILLINOIS</v>
      </c>
      <c r="H2938" t="str">
        <f t="shared" si="91"/>
        <v>107_IL_18</v>
      </c>
      <c r="I2938">
        <f>IF(B2938=2012,IF(D2938="00",K2938,VLOOKUP(H2938,district_latlong_lookup!$A$1:$F$439,5,FALSE)),0)</f>
        <v>0</v>
      </c>
      <c r="J2938">
        <f>IF(B2938=2012,IF(D2938="00",L2938,VLOOKUP(H2938,district_latlong_lookup!$A$1:$F$439,6,FALSE)),0)</f>
        <v>0</v>
      </c>
      <c r="K2938">
        <f>VLOOKUP(E2938&amp;"*",state_latlong_lookup!$A$1:$D$56,3,FALSE)</f>
        <v>40.336300000000001</v>
      </c>
      <c r="L2938">
        <f>VLOOKUP(E2938&amp;"*",state_latlong_lookup!$A$1:$D$56,4,FALSE)</f>
        <v>-89.002200000000002</v>
      </c>
      <c r="M2938">
        <v>200</v>
      </c>
      <c r="N2938" t="str">
        <f t="shared" si="90"/>
        <v>Republican</v>
      </c>
      <c r="O2938" t="s">
        <v>780</v>
      </c>
      <c r="P2938">
        <v>0.39200000000000002</v>
      </c>
      <c r="Q2938">
        <v>556000</v>
      </c>
      <c r="R2938" t="s">
        <v>1451</v>
      </c>
    </row>
    <row r="2939" spans="1:18">
      <c r="A2939">
        <v>107</v>
      </c>
      <c r="B2939">
        <f>VLOOKUP(A2939,year_congress_lookup!$A$1:$B$10,2)</f>
        <v>2002</v>
      </c>
      <c r="C2939">
        <v>29913</v>
      </c>
      <c r="D2939" s="1" t="s">
        <v>1806</v>
      </c>
      <c r="E2939" t="s">
        <v>46</v>
      </c>
      <c r="F2939" t="str">
        <f>VLOOKUP(E2939&amp;"*",state_latlong_lookup!$A$1:$D$56,2,FALSE)</f>
        <v>IL</v>
      </c>
      <c r="G2939" t="str">
        <f>VLOOKUP(E2939&amp;"*",state_latlong_lookup!$A$1:$D$56,1,FALSE)</f>
        <v>ILLINOIS</v>
      </c>
      <c r="H2939" t="str">
        <f t="shared" si="91"/>
        <v>107_IL_19</v>
      </c>
      <c r="I2939">
        <f>IF(B2939=2012,IF(D2939="00",K2939,VLOOKUP(H2939,district_latlong_lookup!$A$1:$F$439,5,FALSE)),0)</f>
        <v>0</v>
      </c>
      <c r="J2939">
        <f>IF(B2939=2012,IF(D2939="00",L2939,VLOOKUP(H2939,district_latlong_lookup!$A$1:$F$439,6,FALSE)),0)</f>
        <v>0</v>
      </c>
      <c r="K2939">
        <f>VLOOKUP(E2939&amp;"*",state_latlong_lookup!$A$1:$D$56,3,FALSE)</f>
        <v>40.336300000000001</v>
      </c>
      <c r="L2939">
        <f>VLOOKUP(E2939&amp;"*",state_latlong_lookup!$A$1:$D$56,4,FALSE)</f>
        <v>-89.002200000000002</v>
      </c>
      <c r="M2939">
        <v>100</v>
      </c>
      <c r="N2939" t="str">
        <f t="shared" si="90"/>
        <v>Democrat</v>
      </c>
      <c r="O2939" t="s">
        <v>897</v>
      </c>
      <c r="P2939">
        <v>-0.20100000000000001</v>
      </c>
      <c r="Q2939">
        <v>423500</v>
      </c>
      <c r="R2939" t="s">
        <v>1452</v>
      </c>
    </row>
    <row r="2940" spans="1:18">
      <c r="A2940">
        <v>107</v>
      </c>
      <c r="B2940">
        <f>VLOOKUP(A2940,year_congress_lookup!$A$1:$B$10,2)</f>
        <v>2002</v>
      </c>
      <c r="C2940">
        <v>29718</v>
      </c>
      <c r="D2940" s="1" t="s">
        <v>1807</v>
      </c>
      <c r="E2940" t="s">
        <v>46</v>
      </c>
      <c r="F2940" t="str">
        <f>VLOOKUP(E2940&amp;"*",state_latlong_lookup!$A$1:$D$56,2,FALSE)</f>
        <v>IL</v>
      </c>
      <c r="G2940" t="str">
        <f>VLOOKUP(E2940&amp;"*",state_latlong_lookup!$A$1:$D$56,1,FALSE)</f>
        <v>ILLINOIS</v>
      </c>
      <c r="H2940" t="str">
        <f t="shared" si="91"/>
        <v>107_IL_20</v>
      </c>
      <c r="I2940">
        <f>IF(B2940=2012,IF(D2940="00",K2940,VLOOKUP(H2940,district_latlong_lookup!$A$1:$F$439,5,FALSE)),0)</f>
        <v>0</v>
      </c>
      <c r="J2940">
        <f>IF(B2940=2012,IF(D2940="00",L2940,VLOOKUP(H2940,district_latlong_lookup!$A$1:$F$439,6,FALSE)),0)</f>
        <v>0</v>
      </c>
      <c r="K2940">
        <f>VLOOKUP(E2940&amp;"*",state_latlong_lookup!$A$1:$D$56,3,FALSE)</f>
        <v>40.336300000000001</v>
      </c>
      <c r="L2940">
        <f>VLOOKUP(E2940&amp;"*",state_latlong_lookup!$A$1:$D$56,4,FALSE)</f>
        <v>-89.002200000000002</v>
      </c>
      <c r="M2940">
        <v>200</v>
      </c>
      <c r="N2940" t="str">
        <f t="shared" si="90"/>
        <v>Republican</v>
      </c>
      <c r="O2940" t="s">
        <v>844</v>
      </c>
      <c r="P2940">
        <v>0.52600000000000002</v>
      </c>
      <c r="Q2940">
        <v>425000</v>
      </c>
      <c r="R2940" t="s">
        <v>1453</v>
      </c>
    </row>
    <row r="2941" spans="1:18">
      <c r="A2941">
        <v>107</v>
      </c>
      <c r="B2941">
        <f>VLOOKUP(A2941,year_congress_lookup!$A$1:$B$10,2)</f>
        <v>2002</v>
      </c>
      <c r="C2941">
        <v>15124</v>
      </c>
      <c r="D2941" s="1" t="s">
        <v>1787</v>
      </c>
      <c r="E2941" t="s">
        <v>45</v>
      </c>
      <c r="F2941" t="str">
        <f>VLOOKUP(E2941&amp;"*",state_latlong_lookup!$A$1:$D$56,2,FALSE)</f>
        <v>IN</v>
      </c>
      <c r="G2941" t="str">
        <f>VLOOKUP(E2941&amp;"*",state_latlong_lookup!$A$1:$D$56,1,FALSE)</f>
        <v>INDIANA</v>
      </c>
      <c r="H2941" t="str">
        <f t="shared" si="91"/>
        <v>107_IN_01</v>
      </c>
      <c r="I2941">
        <f>IF(B2941=2012,IF(D2941="00",K2941,VLOOKUP(H2941,district_latlong_lookup!$A$1:$F$439,5,FALSE)),0)</f>
        <v>0</v>
      </c>
      <c r="J2941">
        <f>IF(B2941=2012,IF(D2941="00",L2941,VLOOKUP(H2941,district_latlong_lookup!$A$1:$F$439,6,FALSE)),0)</f>
        <v>0</v>
      </c>
      <c r="K2941">
        <f>VLOOKUP(E2941&amp;"*",state_latlong_lookup!$A$1:$D$56,3,FALSE)</f>
        <v>39.864699999999999</v>
      </c>
      <c r="L2941">
        <f>VLOOKUP(E2941&amp;"*",state_latlong_lookup!$A$1:$D$56,4,FALSE)</f>
        <v>-86.260400000000004</v>
      </c>
      <c r="M2941">
        <v>100</v>
      </c>
      <c r="N2941" t="str">
        <f t="shared" si="90"/>
        <v>Democrat</v>
      </c>
      <c r="O2941" t="s">
        <v>525</v>
      </c>
      <c r="P2941">
        <v>-0.41499999999999998</v>
      </c>
      <c r="Q2941">
        <v>544000</v>
      </c>
      <c r="R2941" t="s">
        <v>1454</v>
      </c>
    </row>
    <row r="2942" spans="1:18">
      <c r="A2942">
        <v>107</v>
      </c>
      <c r="B2942">
        <f>VLOOKUP(A2942,year_congress_lookup!$A$1:$B$10,2)</f>
        <v>2002</v>
      </c>
      <c r="C2942">
        <v>20117</v>
      </c>
      <c r="D2942" s="1" t="s">
        <v>1788</v>
      </c>
      <c r="E2942" t="s">
        <v>45</v>
      </c>
      <c r="F2942" t="str">
        <f>VLOOKUP(E2942&amp;"*",state_latlong_lookup!$A$1:$D$56,2,FALSE)</f>
        <v>IN</v>
      </c>
      <c r="G2942" t="str">
        <f>VLOOKUP(E2942&amp;"*",state_latlong_lookup!$A$1:$D$56,1,FALSE)</f>
        <v>INDIANA</v>
      </c>
      <c r="H2942" t="str">
        <f t="shared" si="91"/>
        <v>107_IN_02</v>
      </c>
      <c r="I2942">
        <f>IF(B2942=2012,IF(D2942="00",K2942,VLOOKUP(H2942,district_latlong_lookup!$A$1:$F$439,5,FALSE)),0)</f>
        <v>0</v>
      </c>
      <c r="J2942">
        <f>IF(B2942=2012,IF(D2942="00",L2942,VLOOKUP(H2942,district_latlong_lookup!$A$1:$F$439,6,FALSE)),0)</f>
        <v>0</v>
      </c>
      <c r="K2942">
        <f>VLOOKUP(E2942&amp;"*",state_latlong_lookup!$A$1:$D$56,3,FALSE)</f>
        <v>39.864699999999999</v>
      </c>
      <c r="L2942">
        <f>VLOOKUP(E2942&amp;"*",state_latlong_lookup!$A$1:$D$56,4,FALSE)</f>
        <v>-86.260400000000004</v>
      </c>
      <c r="M2942">
        <v>200</v>
      </c>
      <c r="N2942" t="str">
        <f t="shared" si="90"/>
        <v>Republican</v>
      </c>
      <c r="O2942" t="s">
        <v>936</v>
      </c>
      <c r="P2942">
        <v>0.79</v>
      </c>
      <c r="Q2942">
        <v>2546000</v>
      </c>
      <c r="R2942" t="s">
        <v>1455</v>
      </c>
    </row>
    <row r="2943" spans="1:18">
      <c r="A2943">
        <v>107</v>
      </c>
      <c r="B2943">
        <f>VLOOKUP(A2943,year_congress_lookup!$A$1:$B$10,2)</f>
        <v>2002</v>
      </c>
      <c r="C2943">
        <v>29117</v>
      </c>
      <c r="D2943" s="1" t="s">
        <v>1789</v>
      </c>
      <c r="E2943" t="s">
        <v>45</v>
      </c>
      <c r="F2943" t="str">
        <f>VLOOKUP(E2943&amp;"*",state_latlong_lookup!$A$1:$D$56,2,FALSE)</f>
        <v>IN</v>
      </c>
      <c r="G2943" t="str">
        <f>VLOOKUP(E2943&amp;"*",state_latlong_lookup!$A$1:$D$56,1,FALSE)</f>
        <v>INDIANA</v>
      </c>
      <c r="H2943" t="str">
        <f t="shared" si="91"/>
        <v>107_IN_03</v>
      </c>
      <c r="I2943">
        <f>IF(B2943=2012,IF(D2943="00",K2943,VLOOKUP(H2943,district_latlong_lookup!$A$1:$F$439,5,FALSE)),0)</f>
        <v>0</v>
      </c>
      <c r="J2943">
        <f>IF(B2943=2012,IF(D2943="00",L2943,VLOOKUP(H2943,district_latlong_lookup!$A$1:$F$439,6,FALSE)),0)</f>
        <v>0</v>
      </c>
      <c r="K2943">
        <f>VLOOKUP(E2943&amp;"*",state_latlong_lookup!$A$1:$D$56,3,FALSE)</f>
        <v>39.864699999999999</v>
      </c>
      <c r="L2943">
        <f>VLOOKUP(E2943&amp;"*",state_latlong_lookup!$A$1:$D$56,4,FALSE)</f>
        <v>-86.260400000000004</v>
      </c>
      <c r="M2943">
        <v>100</v>
      </c>
      <c r="N2943" t="str">
        <f t="shared" si="90"/>
        <v>Democrat</v>
      </c>
      <c r="O2943" t="s">
        <v>527</v>
      </c>
      <c r="P2943">
        <v>-0.17499999999999999</v>
      </c>
      <c r="Q2943">
        <v>1138500</v>
      </c>
      <c r="R2943" t="s">
        <v>1456</v>
      </c>
    </row>
    <row r="2944" spans="1:18">
      <c r="A2944">
        <v>107</v>
      </c>
      <c r="B2944">
        <f>VLOOKUP(A2944,year_congress_lookup!$A$1:$B$10,2)</f>
        <v>2002</v>
      </c>
      <c r="C2944">
        <v>29519</v>
      </c>
      <c r="D2944" s="1" t="s">
        <v>1790</v>
      </c>
      <c r="E2944" t="s">
        <v>45</v>
      </c>
      <c r="F2944" t="str">
        <f>VLOOKUP(E2944&amp;"*",state_latlong_lookup!$A$1:$D$56,2,FALSE)</f>
        <v>IN</v>
      </c>
      <c r="G2944" t="str">
        <f>VLOOKUP(E2944&amp;"*",state_latlong_lookup!$A$1:$D$56,1,FALSE)</f>
        <v>INDIANA</v>
      </c>
      <c r="H2944" t="str">
        <f t="shared" si="91"/>
        <v>107_IN_04</v>
      </c>
      <c r="I2944">
        <f>IF(B2944=2012,IF(D2944="00",K2944,VLOOKUP(H2944,district_latlong_lookup!$A$1:$F$439,5,FALSE)),0)</f>
        <v>0</v>
      </c>
      <c r="J2944">
        <f>IF(B2944=2012,IF(D2944="00",L2944,VLOOKUP(H2944,district_latlong_lookup!$A$1:$F$439,6,FALSE)),0)</f>
        <v>0</v>
      </c>
      <c r="K2944">
        <f>VLOOKUP(E2944&amp;"*",state_latlong_lookup!$A$1:$D$56,3,FALSE)</f>
        <v>39.864699999999999</v>
      </c>
      <c r="L2944">
        <f>VLOOKUP(E2944&amp;"*",state_latlong_lookup!$A$1:$D$56,4,FALSE)</f>
        <v>-86.260400000000004</v>
      </c>
      <c r="M2944">
        <v>200</v>
      </c>
      <c r="N2944" t="str">
        <f t="shared" si="90"/>
        <v>Republican</v>
      </c>
      <c r="O2944" t="s">
        <v>782</v>
      </c>
      <c r="P2944">
        <v>0.63700000000000001</v>
      </c>
      <c r="Q2944">
        <v>3646000</v>
      </c>
      <c r="R2944" t="s">
        <v>1457</v>
      </c>
    </row>
    <row r="2945" spans="1:18">
      <c r="A2945">
        <v>107</v>
      </c>
      <c r="B2945">
        <f>VLOOKUP(A2945,year_congress_lookup!$A$1:$B$10,2)</f>
        <v>2002</v>
      </c>
      <c r="C2945">
        <v>29350</v>
      </c>
      <c r="D2945" s="1" t="s">
        <v>1791</v>
      </c>
      <c r="E2945" t="s">
        <v>45</v>
      </c>
      <c r="F2945" t="str">
        <f>VLOOKUP(E2945&amp;"*",state_latlong_lookup!$A$1:$D$56,2,FALSE)</f>
        <v>IN</v>
      </c>
      <c r="G2945" t="str">
        <f>VLOOKUP(E2945&amp;"*",state_latlong_lookup!$A$1:$D$56,1,FALSE)</f>
        <v>INDIANA</v>
      </c>
      <c r="H2945" t="str">
        <f t="shared" si="91"/>
        <v>107_IN_05</v>
      </c>
      <c r="I2945">
        <f>IF(B2945=2012,IF(D2945="00",K2945,VLOOKUP(H2945,district_latlong_lookup!$A$1:$F$439,5,FALSE)),0)</f>
        <v>0</v>
      </c>
      <c r="J2945">
        <f>IF(B2945=2012,IF(D2945="00",L2945,VLOOKUP(H2945,district_latlong_lookup!$A$1:$F$439,6,FALSE)),0)</f>
        <v>0</v>
      </c>
      <c r="K2945">
        <f>VLOOKUP(E2945&amp;"*",state_latlong_lookup!$A$1:$D$56,3,FALSE)</f>
        <v>39.864699999999999</v>
      </c>
      <c r="L2945">
        <f>VLOOKUP(E2945&amp;"*",state_latlong_lookup!$A$1:$D$56,4,FALSE)</f>
        <v>-86.260400000000004</v>
      </c>
      <c r="M2945">
        <v>200</v>
      </c>
      <c r="N2945" t="str">
        <f t="shared" si="90"/>
        <v>Republican</v>
      </c>
      <c r="O2945" t="s">
        <v>528</v>
      </c>
      <c r="P2945">
        <v>0.56699999999999995</v>
      </c>
      <c r="Q2945">
        <v>375000</v>
      </c>
      <c r="R2945" t="s">
        <v>1458</v>
      </c>
    </row>
    <row r="2946" spans="1:18">
      <c r="A2946">
        <v>107</v>
      </c>
      <c r="B2946">
        <f>VLOOKUP(A2946,year_congress_lookup!$A$1:$B$10,2)</f>
        <v>2002</v>
      </c>
      <c r="C2946">
        <v>15014</v>
      </c>
      <c r="D2946" s="1" t="s">
        <v>1792</v>
      </c>
      <c r="E2946" t="s">
        <v>45</v>
      </c>
      <c r="F2946" t="str">
        <f>VLOOKUP(E2946&amp;"*",state_latlong_lookup!$A$1:$D$56,2,FALSE)</f>
        <v>IN</v>
      </c>
      <c r="G2946" t="str">
        <f>VLOOKUP(E2946&amp;"*",state_latlong_lookup!$A$1:$D$56,1,FALSE)</f>
        <v>INDIANA</v>
      </c>
      <c r="H2946" t="str">
        <f t="shared" si="91"/>
        <v>107_IN_06</v>
      </c>
      <c r="I2946">
        <f>IF(B2946=2012,IF(D2946="00",K2946,VLOOKUP(H2946,district_latlong_lookup!$A$1:$F$439,5,FALSE)),0)</f>
        <v>0</v>
      </c>
      <c r="J2946">
        <f>IF(B2946=2012,IF(D2946="00",L2946,VLOOKUP(H2946,district_latlong_lookup!$A$1:$F$439,6,FALSE)),0)</f>
        <v>0</v>
      </c>
      <c r="K2946">
        <f>VLOOKUP(E2946&amp;"*",state_latlong_lookup!$A$1:$D$56,3,FALSE)</f>
        <v>39.864699999999999</v>
      </c>
      <c r="L2946">
        <f>VLOOKUP(E2946&amp;"*",state_latlong_lookup!$A$1:$D$56,4,FALSE)</f>
        <v>-86.260400000000004</v>
      </c>
      <c r="M2946">
        <v>200</v>
      </c>
      <c r="N2946" t="str">
        <f t="shared" ref="N2946:N3009" si="92">IF(M2946=100,"Democrat",IF(M2946=200,"Republican",IF(M2946=328,"Independent")))</f>
        <v>Republican</v>
      </c>
      <c r="O2946" t="s">
        <v>179</v>
      </c>
      <c r="P2946">
        <v>0.70599999999999996</v>
      </c>
      <c r="Q2946">
        <v>1361500</v>
      </c>
      <c r="R2946" t="s">
        <v>1459</v>
      </c>
    </row>
    <row r="2947" spans="1:18">
      <c r="A2947">
        <v>107</v>
      </c>
      <c r="B2947">
        <f>VLOOKUP(A2947,year_congress_lookup!$A$1:$B$10,2)</f>
        <v>2002</v>
      </c>
      <c r="C2947">
        <v>20118</v>
      </c>
      <c r="D2947" s="1" t="s">
        <v>1793</v>
      </c>
      <c r="E2947" t="s">
        <v>45</v>
      </c>
      <c r="F2947" t="str">
        <f>VLOOKUP(E2947&amp;"*",state_latlong_lookup!$A$1:$D$56,2,FALSE)</f>
        <v>IN</v>
      </c>
      <c r="G2947" t="str">
        <f>VLOOKUP(E2947&amp;"*",state_latlong_lookup!$A$1:$D$56,1,FALSE)</f>
        <v>INDIANA</v>
      </c>
      <c r="H2947" t="str">
        <f t="shared" ref="H2947:H3010" si="93">CONCATENATE(A2947,"_",F2947,"_",D2947)</f>
        <v>107_IN_07</v>
      </c>
      <c r="I2947">
        <f>IF(B2947=2012,IF(D2947="00",K2947,VLOOKUP(H2947,district_latlong_lookup!$A$1:$F$439,5,FALSE)),0)</f>
        <v>0</v>
      </c>
      <c r="J2947">
        <f>IF(B2947=2012,IF(D2947="00",L2947,VLOOKUP(H2947,district_latlong_lookup!$A$1:$F$439,6,FALSE)),0)</f>
        <v>0</v>
      </c>
      <c r="K2947">
        <f>VLOOKUP(E2947&amp;"*",state_latlong_lookup!$A$1:$D$56,3,FALSE)</f>
        <v>39.864699999999999</v>
      </c>
      <c r="L2947">
        <f>VLOOKUP(E2947&amp;"*",state_latlong_lookup!$A$1:$D$56,4,FALSE)</f>
        <v>-86.260400000000004</v>
      </c>
      <c r="M2947">
        <v>200</v>
      </c>
      <c r="N2947" t="str">
        <f t="shared" si="92"/>
        <v>Republican</v>
      </c>
      <c r="O2947" t="s">
        <v>937</v>
      </c>
      <c r="P2947">
        <v>0.80100000000000005</v>
      </c>
      <c r="Q2947">
        <v>367500</v>
      </c>
      <c r="R2947" t="s">
        <v>1460</v>
      </c>
    </row>
    <row r="2948" spans="1:18">
      <c r="A2948">
        <v>107</v>
      </c>
      <c r="B2948">
        <f>VLOOKUP(A2948,year_congress_lookup!$A$1:$B$10,2)</f>
        <v>2002</v>
      </c>
      <c r="C2948">
        <v>29520</v>
      </c>
      <c r="D2948" s="1" t="s">
        <v>1795</v>
      </c>
      <c r="E2948" t="s">
        <v>45</v>
      </c>
      <c r="F2948" t="str">
        <f>VLOOKUP(E2948&amp;"*",state_latlong_lookup!$A$1:$D$56,2,FALSE)</f>
        <v>IN</v>
      </c>
      <c r="G2948" t="str">
        <f>VLOOKUP(E2948&amp;"*",state_latlong_lookup!$A$1:$D$56,1,FALSE)</f>
        <v>INDIANA</v>
      </c>
      <c r="H2948" t="str">
        <f t="shared" si="93"/>
        <v>107_IN_08</v>
      </c>
      <c r="I2948">
        <f>IF(B2948=2012,IF(D2948="00",K2948,VLOOKUP(H2948,district_latlong_lookup!$A$1:$F$439,5,FALSE)),0)</f>
        <v>0</v>
      </c>
      <c r="J2948">
        <f>IF(B2948=2012,IF(D2948="00",L2948,VLOOKUP(H2948,district_latlong_lookup!$A$1:$F$439,6,FALSE)),0)</f>
        <v>0</v>
      </c>
      <c r="K2948">
        <f>VLOOKUP(E2948&amp;"*",state_latlong_lookup!$A$1:$D$56,3,FALSE)</f>
        <v>39.864699999999999</v>
      </c>
      <c r="L2948">
        <f>VLOOKUP(E2948&amp;"*",state_latlong_lookup!$A$1:$D$56,4,FALSE)</f>
        <v>-86.260400000000004</v>
      </c>
      <c r="M2948">
        <v>200</v>
      </c>
      <c r="N2948" t="str">
        <f t="shared" si="92"/>
        <v>Republican</v>
      </c>
      <c r="O2948" t="s">
        <v>783</v>
      </c>
      <c r="P2948">
        <v>0.79200000000000004</v>
      </c>
      <c r="Q2948">
        <v>561500</v>
      </c>
    </row>
    <row r="2949" spans="1:18">
      <c r="A2949">
        <v>107</v>
      </c>
      <c r="B2949">
        <f>VLOOKUP(A2949,year_congress_lookup!$A$1:$B$10,2)</f>
        <v>2002</v>
      </c>
      <c r="C2949">
        <v>29914</v>
      </c>
      <c r="D2949" s="1" t="s">
        <v>1796</v>
      </c>
      <c r="E2949" t="s">
        <v>45</v>
      </c>
      <c r="F2949" t="str">
        <f>VLOOKUP(E2949&amp;"*",state_latlong_lookup!$A$1:$D$56,2,FALSE)</f>
        <v>IN</v>
      </c>
      <c r="G2949" t="str">
        <f>VLOOKUP(E2949&amp;"*",state_latlong_lookup!$A$1:$D$56,1,FALSE)</f>
        <v>INDIANA</v>
      </c>
      <c r="H2949" t="str">
        <f t="shared" si="93"/>
        <v>107_IN_09</v>
      </c>
      <c r="I2949">
        <f>IF(B2949=2012,IF(D2949="00",K2949,VLOOKUP(H2949,district_latlong_lookup!$A$1:$F$439,5,FALSE)),0)</f>
        <v>0</v>
      </c>
      <c r="J2949">
        <f>IF(B2949=2012,IF(D2949="00",L2949,VLOOKUP(H2949,district_latlong_lookup!$A$1:$F$439,6,FALSE)),0)</f>
        <v>0</v>
      </c>
      <c r="K2949">
        <f>VLOOKUP(E2949&amp;"*",state_latlong_lookup!$A$1:$D$56,3,FALSE)</f>
        <v>39.864699999999999</v>
      </c>
      <c r="L2949">
        <f>VLOOKUP(E2949&amp;"*",state_latlong_lookup!$A$1:$D$56,4,FALSE)</f>
        <v>-86.260400000000004</v>
      </c>
      <c r="M2949">
        <v>100</v>
      </c>
      <c r="N2949" t="str">
        <f t="shared" si="92"/>
        <v>Democrat</v>
      </c>
      <c r="O2949" t="s">
        <v>898</v>
      </c>
      <c r="P2949">
        <v>-0.152</v>
      </c>
      <c r="Q2949">
        <v>2445000</v>
      </c>
      <c r="R2949" t="s">
        <v>1461</v>
      </c>
    </row>
    <row r="2950" spans="1:18">
      <c r="A2950">
        <v>107</v>
      </c>
      <c r="B2950">
        <f>VLOOKUP(A2950,year_congress_lookup!$A$1:$B$10,2)</f>
        <v>2002</v>
      </c>
      <c r="C2950">
        <v>29720</v>
      </c>
      <c r="D2950" s="1" t="s">
        <v>1797</v>
      </c>
      <c r="E2950" t="s">
        <v>45</v>
      </c>
      <c r="F2950" t="str">
        <f>VLOOKUP(E2950&amp;"*",state_latlong_lookup!$A$1:$D$56,2,FALSE)</f>
        <v>IN</v>
      </c>
      <c r="G2950" t="str">
        <f>VLOOKUP(E2950&amp;"*",state_latlong_lookup!$A$1:$D$56,1,FALSE)</f>
        <v>INDIANA</v>
      </c>
      <c r="H2950" t="str">
        <f t="shared" si="93"/>
        <v>107_IN_10</v>
      </c>
      <c r="I2950">
        <f>IF(B2950=2012,IF(D2950="00",K2950,VLOOKUP(H2950,district_latlong_lookup!$A$1:$F$439,5,FALSE)),0)</f>
        <v>0</v>
      </c>
      <c r="J2950">
        <f>IF(B2950=2012,IF(D2950="00",L2950,VLOOKUP(H2950,district_latlong_lookup!$A$1:$F$439,6,FALSE)),0)</f>
        <v>0</v>
      </c>
      <c r="K2950">
        <f>VLOOKUP(E2950&amp;"*",state_latlong_lookup!$A$1:$D$56,3,FALSE)</f>
        <v>39.864699999999999</v>
      </c>
      <c r="L2950">
        <f>VLOOKUP(E2950&amp;"*",state_latlong_lookup!$A$1:$D$56,4,FALSE)</f>
        <v>-86.260400000000004</v>
      </c>
      <c r="M2950">
        <v>100</v>
      </c>
      <c r="N2950" t="str">
        <f t="shared" si="92"/>
        <v>Democrat</v>
      </c>
      <c r="O2950" t="s">
        <v>846</v>
      </c>
      <c r="P2950">
        <v>-0.46</v>
      </c>
      <c r="Q2950">
        <v>751500</v>
      </c>
    </row>
    <row r="2951" spans="1:18">
      <c r="A2951">
        <v>107</v>
      </c>
      <c r="B2951">
        <f>VLOOKUP(A2951,year_congress_lookup!$A$1:$B$10,2)</f>
        <v>2002</v>
      </c>
      <c r="C2951">
        <v>14432</v>
      </c>
      <c r="D2951" s="1" t="s">
        <v>1787</v>
      </c>
      <c r="E2951" t="s">
        <v>84</v>
      </c>
      <c r="F2951" t="str">
        <f>VLOOKUP(E2951&amp;"*",state_latlong_lookup!$A$1:$D$56,2,FALSE)</f>
        <v>IA</v>
      </c>
      <c r="G2951" t="str">
        <f>VLOOKUP(E2951&amp;"*",state_latlong_lookup!$A$1:$D$56,1,FALSE)</f>
        <v>IOWA</v>
      </c>
      <c r="H2951" t="str">
        <f t="shared" si="93"/>
        <v>107_IA_01</v>
      </c>
      <c r="I2951">
        <f>IF(B2951=2012,IF(D2951="00",K2951,VLOOKUP(H2951,district_latlong_lookup!$A$1:$F$439,5,FALSE)),0)</f>
        <v>0</v>
      </c>
      <c r="J2951">
        <f>IF(B2951=2012,IF(D2951="00",L2951,VLOOKUP(H2951,district_latlong_lookup!$A$1:$F$439,6,FALSE)),0)</f>
        <v>0</v>
      </c>
      <c r="K2951">
        <f>VLOOKUP(E2951&amp;"*",state_latlong_lookup!$A$1:$D$56,3,FALSE)</f>
        <v>42.004600000000003</v>
      </c>
      <c r="L2951">
        <f>VLOOKUP(E2951&amp;"*",state_latlong_lookup!$A$1:$D$56,4,FALSE)</f>
        <v>-93.213999999999999</v>
      </c>
      <c r="M2951">
        <v>200</v>
      </c>
      <c r="N2951" t="str">
        <f t="shared" si="92"/>
        <v>Republican</v>
      </c>
      <c r="O2951" t="s">
        <v>531</v>
      </c>
      <c r="P2951">
        <v>0.20100000000000001</v>
      </c>
      <c r="Q2951">
        <v>822000</v>
      </c>
      <c r="R2951" t="s">
        <v>1462</v>
      </c>
    </row>
    <row r="2952" spans="1:18">
      <c r="A2952">
        <v>107</v>
      </c>
      <c r="B2952">
        <f>VLOOKUP(A2952,year_congress_lookup!$A$1:$B$10,2)</f>
        <v>2002</v>
      </c>
      <c r="C2952">
        <v>29118</v>
      </c>
      <c r="D2952" s="1" t="s">
        <v>1788</v>
      </c>
      <c r="E2952" t="s">
        <v>84</v>
      </c>
      <c r="F2952" t="str">
        <f>VLOOKUP(E2952&amp;"*",state_latlong_lookup!$A$1:$D$56,2,FALSE)</f>
        <v>IA</v>
      </c>
      <c r="G2952" t="str">
        <f>VLOOKUP(E2952&amp;"*",state_latlong_lookup!$A$1:$D$56,1,FALSE)</f>
        <v>IOWA</v>
      </c>
      <c r="H2952" t="str">
        <f t="shared" si="93"/>
        <v>107_IA_02</v>
      </c>
      <c r="I2952">
        <f>IF(B2952=2012,IF(D2952="00",K2952,VLOOKUP(H2952,district_latlong_lookup!$A$1:$F$439,5,FALSE)),0)</f>
        <v>0</v>
      </c>
      <c r="J2952">
        <f>IF(B2952=2012,IF(D2952="00",L2952,VLOOKUP(H2952,district_latlong_lookup!$A$1:$F$439,6,FALSE)),0)</f>
        <v>0</v>
      </c>
      <c r="K2952">
        <f>VLOOKUP(E2952&amp;"*",state_latlong_lookup!$A$1:$D$56,3,FALSE)</f>
        <v>42.004600000000003</v>
      </c>
      <c r="L2952">
        <f>VLOOKUP(E2952&amp;"*",state_latlong_lookup!$A$1:$D$56,4,FALSE)</f>
        <v>-93.213999999999999</v>
      </c>
      <c r="M2952">
        <v>200</v>
      </c>
      <c r="N2952" t="str">
        <f t="shared" si="92"/>
        <v>Republican</v>
      </c>
      <c r="O2952" t="s">
        <v>532</v>
      </c>
      <c r="P2952">
        <v>0.51500000000000001</v>
      </c>
      <c r="Q2952">
        <v>1093000</v>
      </c>
      <c r="R2952" t="s">
        <v>1463</v>
      </c>
    </row>
    <row r="2953" spans="1:18">
      <c r="A2953">
        <v>107</v>
      </c>
      <c r="B2953">
        <f>VLOOKUP(A2953,year_congress_lookup!$A$1:$B$10,2)</f>
        <v>2002</v>
      </c>
      <c r="C2953">
        <v>29721</v>
      </c>
      <c r="D2953" s="1" t="s">
        <v>1789</v>
      </c>
      <c r="E2953" t="s">
        <v>84</v>
      </c>
      <c r="F2953" t="str">
        <f>VLOOKUP(E2953&amp;"*",state_latlong_lookup!$A$1:$D$56,2,FALSE)</f>
        <v>IA</v>
      </c>
      <c r="G2953" t="str">
        <f>VLOOKUP(E2953&amp;"*",state_latlong_lookup!$A$1:$D$56,1,FALSE)</f>
        <v>IOWA</v>
      </c>
      <c r="H2953" t="str">
        <f t="shared" si="93"/>
        <v>107_IA_03</v>
      </c>
      <c r="I2953">
        <f>IF(B2953=2012,IF(D2953="00",K2953,VLOOKUP(H2953,district_latlong_lookup!$A$1:$F$439,5,FALSE)),0)</f>
        <v>0</v>
      </c>
      <c r="J2953">
        <f>IF(B2953=2012,IF(D2953="00",L2953,VLOOKUP(H2953,district_latlong_lookup!$A$1:$F$439,6,FALSE)),0)</f>
        <v>0</v>
      </c>
      <c r="K2953">
        <f>VLOOKUP(E2953&amp;"*",state_latlong_lookup!$A$1:$D$56,3,FALSE)</f>
        <v>42.004600000000003</v>
      </c>
      <c r="L2953">
        <f>VLOOKUP(E2953&amp;"*",state_latlong_lookup!$A$1:$D$56,4,FALSE)</f>
        <v>-93.213999999999999</v>
      </c>
      <c r="M2953">
        <v>100</v>
      </c>
      <c r="N2953" t="str">
        <f t="shared" si="92"/>
        <v>Democrat</v>
      </c>
      <c r="O2953" t="s">
        <v>847</v>
      </c>
      <c r="P2953">
        <v>-0.192</v>
      </c>
      <c r="Q2953">
        <v>472000</v>
      </c>
      <c r="R2953" t="s">
        <v>1464</v>
      </c>
    </row>
    <row r="2954" spans="1:18">
      <c r="A2954">
        <v>107</v>
      </c>
      <c r="B2954">
        <f>VLOOKUP(A2954,year_congress_lookup!$A$1:$B$10,2)</f>
        <v>2002</v>
      </c>
      <c r="C2954">
        <v>29521</v>
      </c>
      <c r="D2954" s="1" t="s">
        <v>1790</v>
      </c>
      <c r="E2954" t="s">
        <v>84</v>
      </c>
      <c r="F2954" t="str">
        <f>VLOOKUP(E2954&amp;"*",state_latlong_lookup!$A$1:$D$56,2,FALSE)</f>
        <v>IA</v>
      </c>
      <c r="G2954" t="str">
        <f>VLOOKUP(E2954&amp;"*",state_latlong_lookup!$A$1:$D$56,1,FALSE)</f>
        <v>IOWA</v>
      </c>
      <c r="H2954" t="str">
        <f t="shared" si="93"/>
        <v>107_IA_04</v>
      </c>
      <c r="I2954">
        <f>IF(B2954=2012,IF(D2954="00",K2954,VLOOKUP(H2954,district_latlong_lookup!$A$1:$F$439,5,FALSE)),0)</f>
        <v>0</v>
      </c>
      <c r="J2954">
        <f>IF(B2954=2012,IF(D2954="00",L2954,VLOOKUP(H2954,district_latlong_lookup!$A$1:$F$439,6,FALSE)),0)</f>
        <v>0</v>
      </c>
      <c r="K2954">
        <f>VLOOKUP(E2954&amp;"*",state_latlong_lookup!$A$1:$D$56,3,FALSE)</f>
        <v>42.004600000000003</v>
      </c>
      <c r="L2954">
        <f>VLOOKUP(E2954&amp;"*",state_latlong_lookup!$A$1:$D$56,4,FALSE)</f>
        <v>-93.213999999999999</v>
      </c>
      <c r="M2954">
        <v>200</v>
      </c>
      <c r="N2954" t="str">
        <f t="shared" si="92"/>
        <v>Republican</v>
      </c>
      <c r="O2954" t="s">
        <v>784</v>
      </c>
      <c r="P2954">
        <v>0.32200000000000001</v>
      </c>
      <c r="Q2954">
        <v>439500</v>
      </c>
    </row>
    <row r="2955" spans="1:18">
      <c r="A2955">
        <v>107</v>
      </c>
      <c r="B2955">
        <f>VLOOKUP(A2955,year_congress_lookup!$A$1:$B$10,2)</f>
        <v>2002</v>
      </c>
      <c r="C2955">
        <v>29522</v>
      </c>
      <c r="D2955" s="1" t="s">
        <v>1791</v>
      </c>
      <c r="E2955" t="s">
        <v>84</v>
      </c>
      <c r="F2955" t="str">
        <f>VLOOKUP(E2955&amp;"*",state_latlong_lookup!$A$1:$D$56,2,FALSE)</f>
        <v>IA</v>
      </c>
      <c r="G2955" t="str">
        <f>VLOOKUP(E2955&amp;"*",state_latlong_lookup!$A$1:$D$56,1,FALSE)</f>
        <v>IOWA</v>
      </c>
      <c r="H2955" t="str">
        <f t="shared" si="93"/>
        <v>107_IA_05</v>
      </c>
      <c r="I2955">
        <f>IF(B2955=2012,IF(D2955="00",K2955,VLOOKUP(H2955,district_latlong_lookup!$A$1:$F$439,5,FALSE)),0)</f>
        <v>0</v>
      </c>
      <c r="J2955">
        <f>IF(B2955=2012,IF(D2955="00",L2955,VLOOKUP(H2955,district_latlong_lookup!$A$1:$F$439,6,FALSE)),0)</f>
        <v>0</v>
      </c>
      <c r="K2955">
        <f>VLOOKUP(E2955&amp;"*",state_latlong_lookup!$A$1:$D$56,3,FALSE)</f>
        <v>42.004600000000003</v>
      </c>
      <c r="L2955">
        <f>VLOOKUP(E2955&amp;"*",state_latlong_lookup!$A$1:$D$56,4,FALSE)</f>
        <v>-93.213999999999999</v>
      </c>
      <c r="M2955">
        <v>200</v>
      </c>
      <c r="N2955" t="str">
        <f t="shared" si="92"/>
        <v>Republican</v>
      </c>
      <c r="O2955" t="s">
        <v>103</v>
      </c>
      <c r="P2955">
        <v>0.48</v>
      </c>
      <c r="Q2955">
        <v>791500</v>
      </c>
      <c r="R2955" t="s">
        <v>1465</v>
      </c>
    </row>
    <row r="2956" spans="1:18">
      <c r="A2956">
        <v>107</v>
      </c>
      <c r="B2956">
        <f>VLOOKUP(A2956,year_congress_lookup!$A$1:$B$10,2)</f>
        <v>2002</v>
      </c>
      <c r="C2956">
        <v>29722</v>
      </c>
      <c r="D2956" s="1" t="s">
        <v>1787</v>
      </c>
      <c r="E2956" t="s">
        <v>105</v>
      </c>
      <c r="F2956" t="str">
        <f>VLOOKUP(E2956&amp;"*",state_latlong_lookup!$A$1:$D$56,2,FALSE)</f>
        <v>KS</v>
      </c>
      <c r="G2956" t="str">
        <f>VLOOKUP(E2956&amp;"*",state_latlong_lookup!$A$1:$D$56,1,FALSE)</f>
        <v>KANSAS</v>
      </c>
      <c r="H2956" t="str">
        <f t="shared" si="93"/>
        <v>107_KS_01</v>
      </c>
      <c r="I2956">
        <f>IF(B2956=2012,IF(D2956="00",K2956,VLOOKUP(H2956,district_latlong_lookup!$A$1:$F$439,5,FALSE)),0)</f>
        <v>0</v>
      </c>
      <c r="J2956">
        <f>IF(B2956=2012,IF(D2956="00",L2956,VLOOKUP(H2956,district_latlong_lookup!$A$1:$F$439,6,FALSE)),0)</f>
        <v>0</v>
      </c>
      <c r="K2956">
        <f>VLOOKUP(E2956&amp;"*",state_latlong_lookup!$A$1:$D$56,3,FALSE)</f>
        <v>38.511099999999999</v>
      </c>
      <c r="L2956">
        <f>VLOOKUP(E2956&amp;"*",state_latlong_lookup!$A$1:$D$56,4,FALSE)</f>
        <v>-96.8005</v>
      </c>
      <c r="M2956">
        <v>200</v>
      </c>
      <c r="N2956" t="str">
        <f t="shared" si="92"/>
        <v>Republican</v>
      </c>
      <c r="O2956" t="s">
        <v>395</v>
      </c>
      <c r="P2956">
        <v>0.50700000000000001</v>
      </c>
      <c r="Q2956">
        <v>793000</v>
      </c>
      <c r="R2956" t="s">
        <v>1466</v>
      </c>
    </row>
    <row r="2957" spans="1:18">
      <c r="A2957">
        <v>107</v>
      </c>
      <c r="B2957">
        <f>VLOOKUP(A2957,year_congress_lookup!$A$1:$B$10,2)</f>
        <v>2002</v>
      </c>
      <c r="C2957">
        <v>29723</v>
      </c>
      <c r="D2957" s="1" t="s">
        <v>1788</v>
      </c>
      <c r="E2957" t="s">
        <v>105</v>
      </c>
      <c r="F2957" t="str">
        <f>VLOOKUP(E2957&amp;"*",state_latlong_lookup!$A$1:$D$56,2,FALSE)</f>
        <v>KS</v>
      </c>
      <c r="G2957" t="str">
        <f>VLOOKUP(E2957&amp;"*",state_latlong_lookup!$A$1:$D$56,1,FALSE)</f>
        <v>KANSAS</v>
      </c>
      <c r="H2957" t="str">
        <f t="shared" si="93"/>
        <v>107_KS_02</v>
      </c>
      <c r="I2957">
        <f>IF(B2957=2012,IF(D2957="00",K2957,VLOOKUP(H2957,district_latlong_lookup!$A$1:$F$439,5,FALSE)),0)</f>
        <v>0</v>
      </c>
      <c r="J2957">
        <f>IF(B2957=2012,IF(D2957="00",L2957,VLOOKUP(H2957,district_latlong_lookup!$A$1:$F$439,6,FALSE)),0)</f>
        <v>0</v>
      </c>
      <c r="K2957">
        <f>VLOOKUP(E2957&amp;"*",state_latlong_lookup!$A$1:$D$56,3,FALSE)</f>
        <v>38.511099999999999</v>
      </c>
      <c r="L2957">
        <f>VLOOKUP(E2957&amp;"*",state_latlong_lookup!$A$1:$D$56,4,FALSE)</f>
        <v>-96.8005</v>
      </c>
      <c r="M2957">
        <v>200</v>
      </c>
      <c r="N2957" t="str">
        <f t="shared" si="92"/>
        <v>Republican</v>
      </c>
      <c r="O2957" t="s">
        <v>848</v>
      </c>
      <c r="P2957">
        <v>0.64200000000000002</v>
      </c>
      <c r="Q2957">
        <v>423000</v>
      </c>
      <c r="R2957" t="s">
        <v>1467</v>
      </c>
    </row>
    <row r="2958" spans="1:18">
      <c r="A2958">
        <v>107</v>
      </c>
      <c r="B2958">
        <f>VLOOKUP(A2958,year_congress_lookup!$A$1:$B$10,2)</f>
        <v>2002</v>
      </c>
      <c r="C2958">
        <v>29915</v>
      </c>
      <c r="D2958" s="1" t="s">
        <v>1789</v>
      </c>
      <c r="E2958" t="s">
        <v>105</v>
      </c>
      <c r="F2958" t="str">
        <f>VLOOKUP(E2958&amp;"*",state_latlong_lookup!$A$1:$D$56,2,FALSE)</f>
        <v>KS</v>
      </c>
      <c r="G2958" t="str">
        <f>VLOOKUP(E2958&amp;"*",state_latlong_lookup!$A$1:$D$56,1,FALSE)</f>
        <v>KANSAS</v>
      </c>
      <c r="H2958" t="str">
        <f t="shared" si="93"/>
        <v>107_KS_03</v>
      </c>
      <c r="I2958">
        <f>IF(B2958=2012,IF(D2958="00",K2958,VLOOKUP(H2958,district_latlong_lookup!$A$1:$F$439,5,FALSE)),0)</f>
        <v>0</v>
      </c>
      <c r="J2958">
        <f>IF(B2958=2012,IF(D2958="00",L2958,VLOOKUP(H2958,district_latlong_lookup!$A$1:$F$439,6,FALSE)),0)</f>
        <v>0</v>
      </c>
      <c r="K2958">
        <f>VLOOKUP(E2958&amp;"*",state_latlong_lookup!$A$1:$D$56,3,FALSE)</f>
        <v>38.511099999999999</v>
      </c>
      <c r="L2958">
        <f>VLOOKUP(E2958&amp;"*",state_latlong_lookup!$A$1:$D$56,4,FALSE)</f>
        <v>-96.8005</v>
      </c>
      <c r="M2958">
        <v>100</v>
      </c>
      <c r="N2958" t="str">
        <f t="shared" si="92"/>
        <v>Democrat</v>
      </c>
      <c r="O2958" t="s">
        <v>899</v>
      </c>
      <c r="P2958">
        <v>-0.26200000000000001</v>
      </c>
      <c r="Q2958">
        <v>10000</v>
      </c>
      <c r="R2958" t="s">
        <v>1468</v>
      </c>
    </row>
    <row r="2959" spans="1:18">
      <c r="A2959">
        <v>107</v>
      </c>
      <c r="B2959">
        <f>VLOOKUP(A2959,year_congress_lookup!$A$1:$B$10,2)</f>
        <v>2002</v>
      </c>
      <c r="C2959">
        <v>29524</v>
      </c>
      <c r="D2959" s="1" t="s">
        <v>1790</v>
      </c>
      <c r="E2959" t="s">
        <v>105</v>
      </c>
      <c r="F2959" t="str">
        <f>VLOOKUP(E2959&amp;"*",state_latlong_lookup!$A$1:$D$56,2,FALSE)</f>
        <v>KS</v>
      </c>
      <c r="G2959" t="str">
        <f>VLOOKUP(E2959&amp;"*",state_latlong_lookup!$A$1:$D$56,1,FALSE)</f>
        <v>KANSAS</v>
      </c>
      <c r="H2959" t="str">
        <f t="shared" si="93"/>
        <v>107_KS_04</v>
      </c>
      <c r="I2959">
        <f>IF(B2959=2012,IF(D2959="00",K2959,VLOOKUP(H2959,district_latlong_lookup!$A$1:$F$439,5,FALSE)),0)</f>
        <v>0</v>
      </c>
      <c r="J2959">
        <f>IF(B2959=2012,IF(D2959="00",L2959,VLOOKUP(H2959,district_latlong_lookup!$A$1:$F$439,6,FALSE)),0)</f>
        <v>0</v>
      </c>
      <c r="K2959">
        <f>VLOOKUP(E2959&amp;"*",state_latlong_lookup!$A$1:$D$56,3,FALSE)</f>
        <v>38.511099999999999</v>
      </c>
      <c r="L2959">
        <f>VLOOKUP(E2959&amp;"*",state_latlong_lookup!$A$1:$D$56,4,FALSE)</f>
        <v>-96.8005</v>
      </c>
      <c r="M2959">
        <v>200</v>
      </c>
      <c r="N2959" t="str">
        <f t="shared" si="92"/>
        <v>Republican</v>
      </c>
      <c r="O2959" t="s">
        <v>785</v>
      </c>
      <c r="P2959">
        <v>0.59399999999999997</v>
      </c>
      <c r="Q2959">
        <v>10000</v>
      </c>
      <c r="R2959" t="s">
        <v>1469</v>
      </c>
    </row>
    <row r="2960" spans="1:18">
      <c r="A2960">
        <v>107</v>
      </c>
      <c r="B2960">
        <f>VLOOKUP(A2960,year_congress_lookup!$A$1:$B$10,2)</f>
        <v>2002</v>
      </c>
      <c r="C2960">
        <v>29525</v>
      </c>
      <c r="D2960" s="1" t="s">
        <v>1787</v>
      </c>
      <c r="E2960" t="s">
        <v>25</v>
      </c>
      <c r="F2960" t="str">
        <f>VLOOKUP(E2960&amp;"*",state_latlong_lookup!$A$1:$D$56,2,FALSE)</f>
        <v>KY</v>
      </c>
      <c r="G2960" t="str">
        <f>VLOOKUP(E2960&amp;"*",state_latlong_lookup!$A$1:$D$56,1,FALSE)</f>
        <v>KENTUCKY</v>
      </c>
      <c r="H2960" t="str">
        <f t="shared" si="93"/>
        <v>107_KY_01</v>
      </c>
      <c r="I2960">
        <f>IF(B2960=2012,IF(D2960="00",K2960,VLOOKUP(H2960,district_latlong_lookup!$A$1:$F$439,5,FALSE)),0)</f>
        <v>0</v>
      </c>
      <c r="J2960">
        <f>IF(B2960=2012,IF(D2960="00",L2960,VLOOKUP(H2960,district_latlong_lookup!$A$1:$F$439,6,FALSE)),0)</f>
        <v>0</v>
      </c>
      <c r="K2960">
        <f>VLOOKUP(E2960&amp;"*",state_latlong_lookup!$A$1:$D$56,3,FALSE)</f>
        <v>37.668999999999997</v>
      </c>
      <c r="L2960">
        <f>VLOOKUP(E2960&amp;"*",state_latlong_lookup!$A$1:$D$56,4,FALSE)</f>
        <v>-84.651399999999995</v>
      </c>
      <c r="M2960">
        <v>200</v>
      </c>
      <c r="N2960" t="str">
        <f t="shared" si="92"/>
        <v>Republican</v>
      </c>
      <c r="O2960" t="s">
        <v>786</v>
      </c>
      <c r="P2960">
        <v>0.438</v>
      </c>
      <c r="Q2960">
        <v>629000</v>
      </c>
      <c r="R2960" t="s">
        <v>1470</v>
      </c>
    </row>
    <row r="2961" spans="1:18">
      <c r="A2961">
        <v>107</v>
      </c>
      <c r="B2961">
        <f>VLOOKUP(A2961,year_congress_lookup!$A$1:$B$10,2)</f>
        <v>2002</v>
      </c>
      <c r="C2961">
        <v>29352</v>
      </c>
      <c r="D2961" s="1" t="s">
        <v>1788</v>
      </c>
      <c r="E2961" t="s">
        <v>25</v>
      </c>
      <c r="F2961" t="str">
        <f>VLOOKUP(E2961&amp;"*",state_latlong_lookup!$A$1:$D$56,2,FALSE)</f>
        <v>KY</v>
      </c>
      <c r="G2961" t="str">
        <f>VLOOKUP(E2961&amp;"*",state_latlong_lookup!$A$1:$D$56,1,FALSE)</f>
        <v>KENTUCKY</v>
      </c>
      <c r="H2961" t="str">
        <f t="shared" si="93"/>
        <v>107_KY_02</v>
      </c>
      <c r="I2961">
        <f>IF(B2961=2012,IF(D2961="00",K2961,VLOOKUP(H2961,district_latlong_lookup!$A$1:$F$439,5,FALSE)),0)</f>
        <v>0</v>
      </c>
      <c r="J2961">
        <f>IF(B2961=2012,IF(D2961="00",L2961,VLOOKUP(H2961,district_latlong_lookup!$A$1:$F$439,6,FALSE)),0)</f>
        <v>0</v>
      </c>
      <c r="K2961">
        <f>VLOOKUP(E2961&amp;"*",state_latlong_lookup!$A$1:$D$56,3,FALSE)</f>
        <v>37.668999999999997</v>
      </c>
      <c r="L2961">
        <f>VLOOKUP(E2961&amp;"*",state_latlong_lookup!$A$1:$D$56,4,FALSE)</f>
        <v>-84.651399999999995</v>
      </c>
      <c r="M2961">
        <v>200</v>
      </c>
      <c r="N2961" t="str">
        <f t="shared" si="92"/>
        <v>Republican</v>
      </c>
      <c r="O2961" t="s">
        <v>79</v>
      </c>
      <c r="P2961">
        <v>0.52700000000000002</v>
      </c>
      <c r="Q2961">
        <v>10000</v>
      </c>
    </row>
    <row r="2962" spans="1:18">
      <c r="A2962">
        <v>107</v>
      </c>
      <c r="B2962">
        <f>VLOOKUP(A2962,year_congress_lookup!$A$1:$B$10,2)</f>
        <v>2002</v>
      </c>
      <c r="C2962">
        <v>29725</v>
      </c>
      <c r="D2962" s="1" t="s">
        <v>1789</v>
      </c>
      <c r="E2962" t="s">
        <v>25</v>
      </c>
      <c r="F2962" t="str">
        <f>VLOOKUP(E2962&amp;"*",state_latlong_lookup!$A$1:$D$56,2,FALSE)</f>
        <v>KY</v>
      </c>
      <c r="G2962" t="str">
        <f>VLOOKUP(E2962&amp;"*",state_latlong_lookup!$A$1:$D$56,1,FALSE)</f>
        <v>KENTUCKY</v>
      </c>
      <c r="H2962" t="str">
        <f t="shared" si="93"/>
        <v>107_KY_03</v>
      </c>
      <c r="I2962">
        <f>IF(B2962=2012,IF(D2962="00",K2962,VLOOKUP(H2962,district_latlong_lookup!$A$1:$F$439,5,FALSE)),0)</f>
        <v>0</v>
      </c>
      <c r="J2962">
        <f>IF(B2962=2012,IF(D2962="00",L2962,VLOOKUP(H2962,district_latlong_lookup!$A$1:$F$439,6,FALSE)),0)</f>
        <v>0</v>
      </c>
      <c r="K2962">
        <f>VLOOKUP(E2962&amp;"*",state_latlong_lookup!$A$1:$D$56,3,FALSE)</f>
        <v>37.668999999999997</v>
      </c>
      <c r="L2962">
        <f>VLOOKUP(E2962&amp;"*",state_latlong_lookup!$A$1:$D$56,4,FALSE)</f>
        <v>-84.651399999999995</v>
      </c>
      <c r="M2962">
        <v>200</v>
      </c>
      <c r="N2962" t="str">
        <f t="shared" si="92"/>
        <v>Republican</v>
      </c>
      <c r="O2962" t="s">
        <v>850</v>
      </c>
      <c r="P2962">
        <v>0.46600000000000003</v>
      </c>
      <c r="Q2962">
        <v>928500</v>
      </c>
      <c r="R2962" t="s">
        <v>1471</v>
      </c>
    </row>
    <row r="2963" spans="1:18">
      <c r="A2963">
        <v>107</v>
      </c>
      <c r="B2963">
        <f>VLOOKUP(A2963,year_congress_lookup!$A$1:$B$10,2)</f>
        <v>2002</v>
      </c>
      <c r="C2963">
        <v>29916</v>
      </c>
      <c r="D2963" s="1" t="s">
        <v>1790</v>
      </c>
      <c r="E2963" t="s">
        <v>25</v>
      </c>
      <c r="F2963" t="str">
        <f>VLOOKUP(E2963&amp;"*",state_latlong_lookup!$A$1:$D$56,2,FALSE)</f>
        <v>KY</v>
      </c>
      <c r="G2963" t="str">
        <f>VLOOKUP(E2963&amp;"*",state_latlong_lookup!$A$1:$D$56,1,FALSE)</f>
        <v>KENTUCKY</v>
      </c>
      <c r="H2963" t="str">
        <f t="shared" si="93"/>
        <v>107_KY_04</v>
      </c>
      <c r="I2963">
        <f>IF(B2963=2012,IF(D2963="00",K2963,VLOOKUP(H2963,district_latlong_lookup!$A$1:$F$439,5,FALSE)),0)</f>
        <v>0</v>
      </c>
      <c r="J2963">
        <f>IF(B2963=2012,IF(D2963="00",L2963,VLOOKUP(H2963,district_latlong_lookup!$A$1:$F$439,6,FALSE)),0)</f>
        <v>0</v>
      </c>
      <c r="K2963">
        <f>VLOOKUP(E2963&amp;"*",state_latlong_lookup!$A$1:$D$56,3,FALSE)</f>
        <v>37.668999999999997</v>
      </c>
      <c r="L2963">
        <f>VLOOKUP(E2963&amp;"*",state_latlong_lookup!$A$1:$D$56,4,FALSE)</f>
        <v>-84.651399999999995</v>
      </c>
      <c r="M2963">
        <v>100</v>
      </c>
      <c r="N2963" t="str">
        <f t="shared" si="92"/>
        <v>Democrat</v>
      </c>
      <c r="O2963" t="s">
        <v>901</v>
      </c>
      <c r="P2963">
        <v>-5.0999999999999997E-2</v>
      </c>
      <c r="Q2963">
        <v>593500</v>
      </c>
      <c r="R2963" t="s">
        <v>1472</v>
      </c>
    </row>
    <row r="2964" spans="1:18">
      <c r="A2964">
        <v>107</v>
      </c>
      <c r="B2964">
        <f>VLOOKUP(A2964,year_congress_lookup!$A$1:$B$10,2)</f>
        <v>2002</v>
      </c>
      <c r="C2964">
        <v>14854</v>
      </c>
      <c r="D2964" s="1" t="s">
        <v>1791</v>
      </c>
      <c r="E2964" t="s">
        <v>25</v>
      </c>
      <c r="F2964" t="str">
        <f>VLOOKUP(E2964&amp;"*",state_latlong_lookup!$A$1:$D$56,2,FALSE)</f>
        <v>KY</v>
      </c>
      <c r="G2964" t="str">
        <f>VLOOKUP(E2964&amp;"*",state_latlong_lookup!$A$1:$D$56,1,FALSE)</f>
        <v>KENTUCKY</v>
      </c>
      <c r="H2964" t="str">
        <f t="shared" si="93"/>
        <v>107_KY_05</v>
      </c>
      <c r="I2964">
        <f>IF(B2964=2012,IF(D2964="00",K2964,VLOOKUP(H2964,district_latlong_lookup!$A$1:$F$439,5,FALSE)),0)</f>
        <v>0</v>
      </c>
      <c r="J2964">
        <f>IF(B2964=2012,IF(D2964="00",L2964,VLOOKUP(H2964,district_latlong_lookup!$A$1:$F$439,6,FALSE)),0)</f>
        <v>0</v>
      </c>
      <c r="K2964">
        <f>VLOOKUP(E2964&amp;"*",state_latlong_lookup!$A$1:$D$56,3,FALSE)</f>
        <v>37.668999999999997</v>
      </c>
      <c r="L2964">
        <f>VLOOKUP(E2964&amp;"*",state_latlong_lookup!$A$1:$D$56,4,FALSE)</f>
        <v>-84.651399999999995</v>
      </c>
      <c r="M2964">
        <v>200</v>
      </c>
      <c r="N2964" t="str">
        <f t="shared" si="92"/>
        <v>Republican</v>
      </c>
      <c r="O2964" t="s">
        <v>542</v>
      </c>
      <c r="P2964">
        <v>0.439</v>
      </c>
      <c r="Q2964">
        <v>10000</v>
      </c>
      <c r="R2964" t="s">
        <v>1473</v>
      </c>
    </row>
    <row r="2965" spans="1:18">
      <c r="A2965">
        <v>107</v>
      </c>
      <c r="B2965">
        <f>VLOOKUP(A2965,year_congress_lookup!$A$1:$B$10,2)</f>
        <v>2002</v>
      </c>
      <c r="C2965">
        <v>29917</v>
      </c>
      <c r="D2965" s="1" t="s">
        <v>1792</v>
      </c>
      <c r="E2965" t="s">
        <v>25</v>
      </c>
      <c r="F2965" t="str">
        <f>VLOOKUP(E2965&amp;"*",state_latlong_lookup!$A$1:$D$56,2,FALSE)</f>
        <v>KY</v>
      </c>
      <c r="G2965" t="str">
        <f>VLOOKUP(E2965&amp;"*",state_latlong_lookup!$A$1:$D$56,1,FALSE)</f>
        <v>KENTUCKY</v>
      </c>
      <c r="H2965" t="str">
        <f t="shared" si="93"/>
        <v>107_KY_06</v>
      </c>
      <c r="I2965">
        <f>IF(B2965=2012,IF(D2965="00",K2965,VLOOKUP(H2965,district_latlong_lookup!$A$1:$F$439,5,FALSE)),0)</f>
        <v>0</v>
      </c>
      <c r="J2965">
        <f>IF(B2965=2012,IF(D2965="00",L2965,VLOOKUP(H2965,district_latlong_lookup!$A$1:$F$439,6,FALSE)),0)</f>
        <v>0</v>
      </c>
      <c r="K2965">
        <f>VLOOKUP(E2965&amp;"*",state_latlong_lookup!$A$1:$D$56,3,FALSE)</f>
        <v>37.668999999999997</v>
      </c>
      <c r="L2965">
        <f>VLOOKUP(E2965&amp;"*",state_latlong_lookup!$A$1:$D$56,4,FALSE)</f>
        <v>-84.651399999999995</v>
      </c>
      <c r="M2965">
        <v>200</v>
      </c>
      <c r="N2965" t="str">
        <f t="shared" si="92"/>
        <v>Republican</v>
      </c>
      <c r="O2965" t="s">
        <v>902</v>
      </c>
      <c r="P2965">
        <v>0.36799999999999999</v>
      </c>
      <c r="Q2965">
        <v>10000</v>
      </c>
      <c r="R2965" t="s">
        <v>1474</v>
      </c>
    </row>
    <row r="2966" spans="1:18">
      <c r="A2966">
        <v>107</v>
      </c>
      <c r="B2966">
        <f>VLOOKUP(A2966,year_congress_lookup!$A$1:$B$10,2)</f>
        <v>2002</v>
      </c>
      <c r="C2966">
        <v>29918</v>
      </c>
      <c r="D2966" s="1" t="s">
        <v>1787</v>
      </c>
      <c r="E2966" t="s">
        <v>42</v>
      </c>
      <c r="F2966" t="str">
        <f>VLOOKUP(E2966&amp;"*",state_latlong_lookup!$A$1:$D$56,2,FALSE)</f>
        <v>LA</v>
      </c>
      <c r="G2966" t="str">
        <f>VLOOKUP(E2966&amp;"*",state_latlong_lookup!$A$1:$D$56,1,FALSE)</f>
        <v>LOUISIANNA</v>
      </c>
      <c r="H2966" t="str">
        <f t="shared" si="93"/>
        <v>107_LA_01</v>
      </c>
      <c r="I2966">
        <f>IF(B2966=2012,IF(D2966="00",K2966,VLOOKUP(H2966,district_latlong_lookup!$A$1:$F$439,5,FALSE)),0)</f>
        <v>0</v>
      </c>
      <c r="J2966">
        <f>IF(B2966=2012,IF(D2966="00",L2966,VLOOKUP(H2966,district_latlong_lookup!$A$1:$F$439,6,FALSE)),0)</f>
        <v>0</v>
      </c>
      <c r="K2966">
        <f>VLOOKUP(E2966&amp;"*",state_latlong_lookup!$A$1:$D$56,3,FALSE)</f>
        <v>31.180099999999999</v>
      </c>
      <c r="L2966">
        <f>VLOOKUP(E2966&amp;"*",state_latlong_lookup!$A$1:$D$56,4,FALSE)</f>
        <v>-91.874899999999997</v>
      </c>
      <c r="M2966">
        <v>200</v>
      </c>
      <c r="N2966" t="str">
        <f t="shared" si="92"/>
        <v>Republican</v>
      </c>
      <c r="O2966" t="s">
        <v>903</v>
      </c>
      <c r="P2966">
        <v>0.58299999999999996</v>
      </c>
      <c r="Q2966">
        <v>10000</v>
      </c>
      <c r="R2966" t="s">
        <v>1475</v>
      </c>
    </row>
    <row r="2967" spans="1:18">
      <c r="A2967">
        <v>107</v>
      </c>
      <c r="B2967">
        <f>VLOOKUP(A2967,year_congress_lookup!$A$1:$B$10,2)</f>
        <v>2002</v>
      </c>
      <c r="C2967">
        <v>29120</v>
      </c>
      <c r="D2967" s="1" t="s">
        <v>1788</v>
      </c>
      <c r="E2967" t="s">
        <v>42</v>
      </c>
      <c r="F2967" t="str">
        <f>VLOOKUP(E2967&amp;"*",state_latlong_lookup!$A$1:$D$56,2,FALSE)</f>
        <v>LA</v>
      </c>
      <c r="G2967" t="str">
        <f>VLOOKUP(E2967&amp;"*",state_latlong_lookup!$A$1:$D$56,1,FALSE)</f>
        <v>LOUISIANNA</v>
      </c>
      <c r="H2967" t="str">
        <f t="shared" si="93"/>
        <v>107_LA_02</v>
      </c>
      <c r="I2967">
        <f>IF(B2967=2012,IF(D2967="00",K2967,VLOOKUP(H2967,district_latlong_lookup!$A$1:$F$439,5,FALSE)),0)</f>
        <v>0</v>
      </c>
      <c r="J2967">
        <f>IF(B2967=2012,IF(D2967="00",L2967,VLOOKUP(H2967,district_latlong_lookup!$A$1:$F$439,6,FALSE)),0)</f>
        <v>0</v>
      </c>
      <c r="K2967">
        <f>VLOOKUP(E2967&amp;"*",state_latlong_lookup!$A$1:$D$56,3,FALSE)</f>
        <v>31.180099999999999</v>
      </c>
      <c r="L2967">
        <f>VLOOKUP(E2967&amp;"*",state_latlong_lookup!$A$1:$D$56,4,FALSE)</f>
        <v>-91.874899999999997</v>
      </c>
      <c r="M2967">
        <v>100</v>
      </c>
      <c r="N2967" t="str">
        <f t="shared" si="92"/>
        <v>Democrat</v>
      </c>
      <c r="O2967" t="s">
        <v>544</v>
      </c>
      <c r="P2967">
        <v>-0.40200000000000002</v>
      </c>
      <c r="Q2967">
        <v>566000</v>
      </c>
      <c r="R2967" t="s">
        <v>1476</v>
      </c>
    </row>
    <row r="2968" spans="1:18">
      <c r="A2968">
        <v>107</v>
      </c>
      <c r="B2968">
        <f>VLOOKUP(A2968,year_congress_lookup!$A$1:$B$10,2)</f>
        <v>2002</v>
      </c>
      <c r="C2968">
        <v>94679</v>
      </c>
      <c r="D2968" s="1" t="s">
        <v>1789</v>
      </c>
      <c r="E2968" t="s">
        <v>42</v>
      </c>
      <c r="F2968" t="str">
        <f>VLOOKUP(E2968&amp;"*",state_latlong_lookup!$A$1:$D$56,2,FALSE)</f>
        <v>LA</v>
      </c>
      <c r="G2968" t="str">
        <f>VLOOKUP(E2968&amp;"*",state_latlong_lookup!$A$1:$D$56,1,FALSE)</f>
        <v>LOUISIANNA</v>
      </c>
      <c r="H2968" t="str">
        <f t="shared" si="93"/>
        <v>107_LA_03</v>
      </c>
      <c r="I2968">
        <f>IF(B2968=2012,IF(D2968="00",K2968,VLOOKUP(H2968,district_latlong_lookup!$A$1:$F$439,5,FALSE)),0)</f>
        <v>0</v>
      </c>
      <c r="J2968">
        <f>IF(B2968=2012,IF(D2968="00",L2968,VLOOKUP(H2968,district_latlong_lookup!$A$1:$F$439,6,FALSE)),0)</f>
        <v>0</v>
      </c>
      <c r="K2968">
        <f>VLOOKUP(E2968&amp;"*",state_latlong_lookup!$A$1:$D$56,3,FALSE)</f>
        <v>31.180099999999999</v>
      </c>
      <c r="L2968">
        <f>VLOOKUP(E2968&amp;"*",state_latlong_lookup!$A$1:$D$56,4,FALSE)</f>
        <v>-91.874899999999997</v>
      </c>
      <c r="M2968">
        <v>200</v>
      </c>
      <c r="N2968" t="str">
        <f t="shared" si="92"/>
        <v>Republican</v>
      </c>
      <c r="O2968" t="s">
        <v>545</v>
      </c>
      <c r="P2968">
        <v>0.47</v>
      </c>
      <c r="Q2968">
        <v>10000</v>
      </c>
    </row>
    <row r="2969" spans="1:18">
      <c r="A2969">
        <v>107</v>
      </c>
      <c r="B2969">
        <f>VLOOKUP(A2969,year_congress_lookup!$A$1:$B$10,2)</f>
        <v>2002</v>
      </c>
      <c r="C2969">
        <v>15451</v>
      </c>
      <c r="D2969" s="1" t="s">
        <v>1790</v>
      </c>
      <c r="E2969" t="s">
        <v>42</v>
      </c>
      <c r="F2969" t="str">
        <f>VLOOKUP(E2969&amp;"*",state_latlong_lookup!$A$1:$D$56,2,FALSE)</f>
        <v>LA</v>
      </c>
      <c r="G2969" t="str">
        <f>VLOOKUP(E2969&amp;"*",state_latlong_lookup!$A$1:$D$56,1,FALSE)</f>
        <v>LOUISIANNA</v>
      </c>
      <c r="H2969" t="str">
        <f t="shared" si="93"/>
        <v>107_LA_04</v>
      </c>
      <c r="I2969">
        <f>IF(B2969=2012,IF(D2969="00",K2969,VLOOKUP(H2969,district_latlong_lookup!$A$1:$F$439,5,FALSE)),0)</f>
        <v>0</v>
      </c>
      <c r="J2969">
        <f>IF(B2969=2012,IF(D2969="00",L2969,VLOOKUP(H2969,district_latlong_lookup!$A$1:$F$439,6,FALSE)),0)</f>
        <v>0</v>
      </c>
      <c r="K2969">
        <f>VLOOKUP(E2969&amp;"*",state_latlong_lookup!$A$1:$D$56,3,FALSE)</f>
        <v>31.180099999999999</v>
      </c>
      <c r="L2969">
        <f>VLOOKUP(E2969&amp;"*",state_latlong_lookup!$A$1:$D$56,4,FALSE)</f>
        <v>-91.874899999999997</v>
      </c>
      <c r="M2969">
        <v>200</v>
      </c>
      <c r="N2969" t="str">
        <f t="shared" si="92"/>
        <v>Republican</v>
      </c>
      <c r="O2969" t="s">
        <v>547</v>
      </c>
      <c r="P2969">
        <v>0.48499999999999999</v>
      </c>
      <c r="Q2969">
        <v>1716500</v>
      </c>
      <c r="R2969" t="s">
        <v>1477</v>
      </c>
    </row>
    <row r="2970" spans="1:18">
      <c r="A2970">
        <v>107</v>
      </c>
      <c r="B2970">
        <f>VLOOKUP(A2970,year_congress_lookup!$A$1:$B$10,2)</f>
        <v>2002</v>
      </c>
      <c r="C2970">
        <v>29726</v>
      </c>
      <c r="D2970" s="1" t="s">
        <v>1791</v>
      </c>
      <c r="E2970" t="s">
        <v>42</v>
      </c>
      <c r="F2970" t="str">
        <f>VLOOKUP(E2970&amp;"*",state_latlong_lookup!$A$1:$D$56,2,FALSE)</f>
        <v>LA</v>
      </c>
      <c r="G2970" t="str">
        <f>VLOOKUP(E2970&amp;"*",state_latlong_lookup!$A$1:$D$56,1,FALSE)</f>
        <v>LOUISIANNA</v>
      </c>
      <c r="H2970" t="str">
        <f t="shared" si="93"/>
        <v>107_LA_05</v>
      </c>
      <c r="I2970">
        <f>IF(B2970=2012,IF(D2970="00",K2970,VLOOKUP(H2970,district_latlong_lookup!$A$1:$F$439,5,FALSE)),0)</f>
        <v>0</v>
      </c>
      <c r="J2970">
        <f>IF(B2970=2012,IF(D2970="00",L2970,VLOOKUP(H2970,district_latlong_lookup!$A$1:$F$439,6,FALSE)),0)</f>
        <v>0</v>
      </c>
      <c r="K2970">
        <f>VLOOKUP(E2970&amp;"*",state_latlong_lookup!$A$1:$D$56,3,FALSE)</f>
        <v>31.180099999999999</v>
      </c>
      <c r="L2970">
        <f>VLOOKUP(E2970&amp;"*",state_latlong_lookup!$A$1:$D$56,4,FALSE)</f>
        <v>-91.874899999999997</v>
      </c>
      <c r="M2970">
        <v>200</v>
      </c>
      <c r="N2970" t="str">
        <f t="shared" si="92"/>
        <v>Republican</v>
      </c>
      <c r="O2970" t="s">
        <v>851</v>
      </c>
      <c r="P2970">
        <v>0.441</v>
      </c>
      <c r="Q2970">
        <v>1019500</v>
      </c>
    </row>
    <row r="2971" spans="1:18">
      <c r="A2971">
        <v>107</v>
      </c>
      <c r="B2971">
        <f>VLOOKUP(A2971,year_congress_lookup!$A$1:$B$10,2)</f>
        <v>2002</v>
      </c>
      <c r="C2971">
        <v>15401</v>
      </c>
      <c r="D2971" s="1" t="s">
        <v>1792</v>
      </c>
      <c r="E2971" t="s">
        <v>42</v>
      </c>
      <c r="F2971" t="str">
        <f>VLOOKUP(E2971&amp;"*",state_latlong_lookup!$A$1:$D$56,2,FALSE)</f>
        <v>LA</v>
      </c>
      <c r="G2971" t="str">
        <f>VLOOKUP(E2971&amp;"*",state_latlong_lookup!$A$1:$D$56,1,FALSE)</f>
        <v>LOUISIANNA</v>
      </c>
      <c r="H2971" t="str">
        <f t="shared" si="93"/>
        <v>107_LA_06</v>
      </c>
      <c r="I2971">
        <f>IF(B2971=2012,IF(D2971="00",K2971,VLOOKUP(H2971,district_latlong_lookup!$A$1:$F$439,5,FALSE)),0)</f>
        <v>0</v>
      </c>
      <c r="J2971">
        <f>IF(B2971=2012,IF(D2971="00",L2971,VLOOKUP(H2971,district_latlong_lookup!$A$1:$F$439,6,FALSE)),0)</f>
        <v>0</v>
      </c>
      <c r="K2971">
        <f>VLOOKUP(E2971&amp;"*",state_latlong_lookup!$A$1:$D$56,3,FALSE)</f>
        <v>31.180099999999999</v>
      </c>
      <c r="L2971">
        <f>VLOOKUP(E2971&amp;"*",state_latlong_lookup!$A$1:$D$56,4,FALSE)</f>
        <v>-91.874899999999997</v>
      </c>
      <c r="M2971">
        <v>200</v>
      </c>
      <c r="N2971" t="str">
        <f t="shared" si="92"/>
        <v>Republican</v>
      </c>
      <c r="O2971" t="s">
        <v>108</v>
      </c>
      <c r="P2971">
        <v>0.51800000000000002</v>
      </c>
      <c r="Q2971">
        <v>688000</v>
      </c>
      <c r="R2971" t="s">
        <v>1478</v>
      </c>
    </row>
    <row r="2972" spans="1:18">
      <c r="A2972">
        <v>107</v>
      </c>
      <c r="B2972">
        <f>VLOOKUP(A2972,year_congress_lookup!$A$1:$B$10,2)</f>
        <v>2002</v>
      </c>
      <c r="C2972">
        <v>29727</v>
      </c>
      <c r="D2972" s="1" t="s">
        <v>1793</v>
      </c>
      <c r="E2972" t="s">
        <v>42</v>
      </c>
      <c r="F2972" t="str">
        <f>VLOOKUP(E2972&amp;"*",state_latlong_lookup!$A$1:$D$56,2,FALSE)</f>
        <v>LA</v>
      </c>
      <c r="G2972" t="str">
        <f>VLOOKUP(E2972&amp;"*",state_latlong_lookup!$A$1:$D$56,1,FALSE)</f>
        <v>LOUISIANNA</v>
      </c>
      <c r="H2972" t="str">
        <f t="shared" si="93"/>
        <v>107_LA_07</v>
      </c>
      <c r="I2972">
        <f>IF(B2972=2012,IF(D2972="00",K2972,VLOOKUP(H2972,district_latlong_lookup!$A$1:$F$439,5,FALSE)),0)</f>
        <v>0</v>
      </c>
      <c r="J2972">
        <f>IF(B2972=2012,IF(D2972="00",L2972,VLOOKUP(H2972,district_latlong_lookup!$A$1:$F$439,6,FALSE)),0)</f>
        <v>0</v>
      </c>
      <c r="K2972">
        <f>VLOOKUP(E2972&amp;"*",state_latlong_lookup!$A$1:$D$56,3,FALSE)</f>
        <v>31.180099999999999</v>
      </c>
      <c r="L2972">
        <f>VLOOKUP(E2972&amp;"*",state_latlong_lookup!$A$1:$D$56,4,FALSE)</f>
        <v>-91.874899999999997</v>
      </c>
      <c r="M2972">
        <v>100</v>
      </c>
      <c r="N2972" t="str">
        <f t="shared" si="92"/>
        <v>Democrat</v>
      </c>
      <c r="O2972" t="s">
        <v>852</v>
      </c>
      <c r="P2972">
        <v>-0.114</v>
      </c>
      <c r="Q2972">
        <v>588000</v>
      </c>
      <c r="R2972" t="s">
        <v>1479</v>
      </c>
    </row>
    <row r="2973" spans="1:18">
      <c r="A2973">
        <v>107</v>
      </c>
      <c r="B2973">
        <f>VLOOKUP(A2973,year_congress_lookup!$A$1:$B$10,2)</f>
        <v>2002</v>
      </c>
      <c r="C2973">
        <v>29728</v>
      </c>
      <c r="D2973" s="1" t="s">
        <v>1787</v>
      </c>
      <c r="E2973" t="s">
        <v>49</v>
      </c>
      <c r="F2973" t="str">
        <f>VLOOKUP(E2973&amp;"*",state_latlong_lookup!$A$1:$D$56,2,FALSE)</f>
        <v>ME</v>
      </c>
      <c r="G2973" t="str">
        <f>VLOOKUP(E2973&amp;"*",state_latlong_lookup!$A$1:$D$56,1,FALSE)</f>
        <v>MAINE</v>
      </c>
      <c r="H2973" t="str">
        <f t="shared" si="93"/>
        <v>107_ME_01</v>
      </c>
      <c r="I2973">
        <f>IF(B2973=2012,IF(D2973="00",K2973,VLOOKUP(H2973,district_latlong_lookup!$A$1:$F$439,5,FALSE)),0)</f>
        <v>0</v>
      </c>
      <c r="J2973">
        <f>IF(B2973=2012,IF(D2973="00",L2973,VLOOKUP(H2973,district_latlong_lookup!$A$1:$F$439,6,FALSE)),0)</f>
        <v>0</v>
      </c>
      <c r="K2973">
        <f>VLOOKUP(E2973&amp;"*",state_latlong_lookup!$A$1:$D$56,3,FALSE)</f>
        <v>44.607399999999998</v>
      </c>
      <c r="L2973">
        <f>VLOOKUP(E2973&amp;"*",state_latlong_lookup!$A$1:$D$56,4,FALSE)</f>
        <v>-69.3977</v>
      </c>
      <c r="M2973">
        <v>100</v>
      </c>
      <c r="N2973" t="str">
        <f t="shared" si="92"/>
        <v>Democrat</v>
      </c>
      <c r="O2973" t="s">
        <v>71</v>
      </c>
      <c r="P2973">
        <v>-0.39200000000000002</v>
      </c>
      <c r="Q2973">
        <v>561500</v>
      </c>
    </row>
    <row r="2974" spans="1:18">
      <c r="A2974">
        <v>107</v>
      </c>
      <c r="B2974">
        <f>VLOOKUP(A2974,year_congress_lookup!$A$1:$B$10,2)</f>
        <v>2002</v>
      </c>
      <c r="C2974">
        <v>29528</v>
      </c>
      <c r="D2974" s="1" t="s">
        <v>1788</v>
      </c>
      <c r="E2974" t="s">
        <v>49</v>
      </c>
      <c r="F2974" t="str">
        <f>VLOOKUP(E2974&amp;"*",state_latlong_lookup!$A$1:$D$56,2,FALSE)</f>
        <v>ME</v>
      </c>
      <c r="G2974" t="str">
        <f>VLOOKUP(E2974&amp;"*",state_latlong_lookup!$A$1:$D$56,1,FALSE)</f>
        <v>MAINE</v>
      </c>
      <c r="H2974" t="str">
        <f t="shared" si="93"/>
        <v>107_ME_02</v>
      </c>
      <c r="I2974">
        <f>IF(B2974=2012,IF(D2974="00",K2974,VLOOKUP(H2974,district_latlong_lookup!$A$1:$F$439,5,FALSE)),0)</f>
        <v>0</v>
      </c>
      <c r="J2974">
        <f>IF(B2974=2012,IF(D2974="00",L2974,VLOOKUP(H2974,district_latlong_lookup!$A$1:$F$439,6,FALSE)),0)</f>
        <v>0</v>
      </c>
      <c r="K2974">
        <f>VLOOKUP(E2974&amp;"*",state_latlong_lookup!$A$1:$D$56,3,FALSE)</f>
        <v>44.607399999999998</v>
      </c>
      <c r="L2974">
        <f>VLOOKUP(E2974&amp;"*",state_latlong_lookup!$A$1:$D$56,4,FALSE)</f>
        <v>-69.3977</v>
      </c>
      <c r="M2974">
        <v>100</v>
      </c>
      <c r="N2974" t="str">
        <f t="shared" si="92"/>
        <v>Democrat</v>
      </c>
      <c r="O2974" t="s">
        <v>788</v>
      </c>
      <c r="P2974">
        <v>-0.32700000000000001</v>
      </c>
      <c r="Q2974">
        <v>1165000</v>
      </c>
    </row>
    <row r="2975" spans="1:18">
      <c r="A2975">
        <v>107</v>
      </c>
      <c r="B2975">
        <f>VLOOKUP(A2975,year_congress_lookup!$A$1:$B$10,2)</f>
        <v>2002</v>
      </c>
      <c r="C2975">
        <v>29122</v>
      </c>
      <c r="D2975" s="1" t="s">
        <v>1787</v>
      </c>
      <c r="E2975" t="s">
        <v>5</v>
      </c>
      <c r="F2975" t="str">
        <f>VLOOKUP(E2975&amp;"*",state_latlong_lookup!$A$1:$D$56,2,FALSE)</f>
        <v>MD</v>
      </c>
      <c r="G2975" t="str">
        <f>VLOOKUP(E2975&amp;"*",state_latlong_lookup!$A$1:$D$56,1,FALSE)</f>
        <v>MARYLAND</v>
      </c>
      <c r="H2975" t="str">
        <f t="shared" si="93"/>
        <v>107_MD_01</v>
      </c>
      <c r="I2975">
        <f>IF(B2975=2012,IF(D2975="00",K2975,VLOOKUP(H2975,district_latlong_lookup!$A$1:$F$439,5,FALSE)),0)</f>
        <v>0</v>
      </c>
      <c r="J2975">
        <f>IF(B2975=2012,IF(D2975="00",L2975,VLOOKUP(H2975,district_latlong_lookup!$A$1:$F$439,6,FALSE)),0)</f>
        <v>0</v>
      </c>
      <c r="K2975">
        <f>VLOOKUP(E2975&amp;"*",state_latlong_lookup!$A$1:$D$56,3,FALSE)</f>
        <v>39.072400000000002</v>
      </c>
      <c r="L2975">
        <f>VLOOKUP(E2975&amp;"*",state_latlong_lookup!$A$1:$D$56,4,FALSE)</f>
        <v>-76.790199999999999</v>
      </c>
      <c r="M2975">
        <v>200</v>
      </c>
      <c r="N2975" t="str">
        <f t="shared" si="92"/>
        <v>Republican</v>
      </c>
      <c r="O2975" t="s">
        <v>550</v>
      </c>
      <c r="P2975">
        <v>0.34599999999999997</v>
      </c>
      <c r="Q2975">
        <v>14000</v>
      </c>
      <c r="R2975" t="s">
        <v>1480</v>
      </c>
    </row>
    <row r="2976" spans="1:18">
      <c r="A2976">
        <v>107</v>
      </c>
      <c r="B2976">
        <f>VLOOKUP(A2976,year_congress_lookup!$A$1:$B$10,2)</f>
        <v>2002</v>
      </c>
      <c r="C2976">
        <v>29529</v>
      </c>
      <c r="D2976" s="1" t="s">
        <v>1788</v>
      </c>
      <c r="E2976" t="s">
        <v>5</v>
      </c>
      <c r="F2976" t="str">
        <f>VLOOKUP(E2976&amp;"*",state_latlong_lookup!$A$1:$D$56,2,FALSE)</f>
        <v>MD</v>
      </c>
      <c r="G2976" t="str">
        <f>VLOOKUP(E2976&amp;"*",state_latlong_lookup!$A$1:$D$56,1,FALSE)</f>
        <v>MARYLAND</v>
      </c>
      <c r="H2976" t="str">
        <f t="shared" si="93"/>
        <v>107_MD_02</v>
      </c>
      <c r="I2976">
        <f>IF(B2976=2012,IF(D2976="00",K2976,VLOOKUP(H2976,district_latlong_lookup!$A$1:$F$439,5,FALSE)),0)</f>
        <v>0</v>
      </c>
      <c r="J2976">
        <f>IF(B2976=2012,IF(D2976="00",L2976,VLOOKUP(H2976,district_latlong_lookup!$A$1:$F$439,6,FALSE)),0)</f>
        <v>0</v>
      </c>
      <c r="K2976">
        <f>VLOOKUP(E2976&amp;"*",state_latlong_lookup!$A$1:$D$56,3,FALSE)</f>
        <v>39.072400000000002</v>
      </c>
      <c r="L2976">
        <f>VLOOKUP(E2976&amp;"*",state_latlong_lookup!$A$1:$D$56,4,FALSE)</f>
        <v>-76.790199999999999</v>
      </c>
      <c r="M2976">
        <v>200</v>
      </c>
      <c r="N2976" t="str">
        <f t="shared" si="92"/>
        <v>Republican</v>
      </c>
      <c r="O2976" t="s">
        <v>789</v>
      </c>
      <c r="P2976">
        <v>0.48299999999999998</v>
      </c>
      <c r="Q2976">
        <v>670500</v>
      </c>
    </row>
    <row r="2977" spans="1:18">
      <c r="A2977">
        <v>107</v>
      </c>
      <c r="B2977">
        <f>VLOOKUP(A2977,year_congress_lookup!$A$1:$B$10,2)</f>
        <v>2002</v>
      </c>
      <c r="C2977">
        <v>15408</v>
      </c>
      <c r="D2977" s="1" t="s">
        <v>1789</v>
      </c>
      <c r="E2977" t="s">
        <v>5</v>
      </c>
      <c r="F2977" t="str">
        <f>VLOOKUP(E2977&amp;"*",state_latlong_lookup!$A$1:$D$56,2,FALSE)</f>
        <v>MD</v>
      </c>
      <c r="G2977" t="str">
        <f>VLOOKUP(E2977&amp;"*",state_latlong_lookup!$A$1:$D$56,1,FALSE)</f>
        <v>MARYLAND</v>
      </c>
      <c r="H2977" t="str">
        <f t="shared" si="93"/>
        <v>107_MD_03</v>
      </c>
      <c r="I2977">
        <f>IF(B2977=2012,IF(D2977="00",K2977,VLOOKUP(H2977,district_latlong_lookup!$A$1:$F$439,5,FALSE)),0)</f>
        <v>0</v>
      </c>
      <c r="J2977">
        <f>IF(B2977=2012,IF(D2977="00",L2977,VLOOKUP(H2977,district_latlong_lookup!$A$1:$F$439,6,FALSE)),0)</f>
        <v>0</v>
      </c>
      <c r="K2977">
        <f>VLOOKUP(E2977&amp;"*",state_latlong_lookup!$A$1:$D$56,3,FALSE)</f>
        <v>39.072400000000002</v>
      </c>
      <c r="L2977">
        <f>VLOOKUP(E2977&amp;"*",state_latlong_lookup!$A$1:$D$56,4,FALSE)</f>
        <v>-76.790199999999999</v>
      </c>
      <c r="M2977">
        <v>100</v>
      </c>
      <c r="N2977" t="str">
        <f t="shared" si="92"/>
        <v>Democrat</v>
      </c>
      <c r="O2977" t="s">
        <v>366</v>
      </c>
      <c r="P2977">
        <v>-0.30199999999999999</v>
      </c>
      <c r="Q2977">
        <v>370500</v>
      </c>
      <c r="R2977" t="s">
        <v>1481</v>
      </c>
    </row>
    <row r="2978" spans="1:18">
      <c r="A2978">
        <v>107</v>
      </c>
      <c r="B2978">
        <f>VLOOKUP(A2978,year_congress_lookup!$A$1:$B$10,2)</f>
        <v>2002</v>
      </c>
      <c r="C2978">
        <v>29355</v>
      </c>
      <c r="D2978" s="1" t="s">
        <v>1790</v>
      </c>
      <c r="E2978" t="s">
        <v>5</v>
      </c>
      <c r="F2978" t="str">
        <f>VLOOKUP(E2978&amp;"*",state_latlong_lookup!$A$1:$D$56,2,FALSE)</f>
        <v>MD</v>
      </c>
      <c r="G2978" t="str">
        <f>VLOOKUP(E2978&amp;"*",state_latlong_lookup!$A$1:$D$56,1,FALSE)</f>
        <v>MARYLAND</v>
      </c>
      <c r="H2978" t="str">
        <f t="shared" si="93"/>
        <v>107_MD_04</v>
      </c>
      <c r="I2978">
        <f>IF(B2978=2012,IF(D2978="00",K2978,VLOOKUP(H2978,district_latlong_lookup!$A$1:$F$439,5,FALSE)),0)</f>
        <v>0</v>
      </c>
      <c r="J2978">
        <f>IF(B2978=2012,IF(D2978="00",L2978,VLOOKUP(H2978,district_latlong_lookup!$A$1:$F$439,6,FALSE)),0)</f>
        <v>0</v>
      </c>
      <c r="K2978">
        <f>VLOOKUP(E2978&amp;"*",state_latlong_lookup!$A$1:$D$56,3,FALSE)</f>
        <v>39.072400000000002</v>
      </c>
      <c r="L2978">
        <f>VLOOKUP(E2978&amp;"*",state_latlong_lookup!$A$1:$D$56,4,FALSE)</f>
        <v>-76.790199999999999</v>
      </c>
      <c r="M2978">
        <v>100</v>
      </c>
      <c r="N2978" t="str">
        <f t="shared" si="92"/>
        <v>Democrat</v>
      </c>
      <c r="O2978" t="s">
        <v>552</v>
      </c>
      <c r="P2978">
        <v>-0.36799999999999999</v>
      </c>
      <c r="Q2978">
        <v>425000</v>
      </c>
      <c r="R2978" t="s">
        <v>1482</v>
      </c>
    </row>
    <row r="2979" spans="1:18">
      <c r="A2979">
        <v>107</v>
      </c>
      <c r="B2979">
        <f>VLOOKUP(A2979,year_congress_lookup!$A$1:$B$10,2)</f>
        <v>2002</v>
      </c>
      <c r="C2979">
        <v>14873</v>
      </c>
      <c r="D2979" s="1" t="s">
        <v>1791</v>
      </c>
      <c r="E2979" t="s">
        <v>5</v>
      </c>
      <c r="F2979" t="str">
        <f>VLOOKUP(E2979&amp;"*",state_latlong_lookup!$A$1:$D$56,2,FALSE)</f>
        <v>MD</v>
      </c>
      <c r="G2979" t="str">
        <f>VLOOKUP(E2979&amp;"*",state_latlong_lookup!$A$1:$D$56,1,FALSE)</f>
        <v>MARYLAND</v>
      </c>
      <c r="H2979" t="str">
        <f t="shared" si="93"/>
        <v>107_MD_05</v>
      </c>
      <c r="I2979">
        <f>IF(B2979=2012,IF(D2979="00",K2979,VLOOKUP(H2979,district_latlong_lookup!$A$1:$F$439,5,FALSE)),0)</f>
        <v>0</v>
      </c>
      <c r="J2979">
        <f>IF(B2979=2012,IF(D2979="00",L2979,VLOOKUP(H2979,district_latlong_lookup!$A$1:$F$439,6,FALSE)),0)</f>
        <v>0</v>
      </c>
      <c r="K2979">
        <f>VLOOKUP(E2979&amp;"*",state_latlong_lookup!$A$1:$D$56,3,FALSE)</f>
        <v>39.072400000000002</v>
      </c>
      <c r="L2979">
        <f>VLOOKUP(E2979&amp;"*",state_latlong_lookup!$A$1:$D$56,4,FALSE)</f>
        <v>-76.790199999999999</v>
      </c>
      <c r="M2979">
        <v>100</v>
      </c>
      <c r="N2979" t="str">
        <f t="shared" si="92"/>
        <v>Democrat</v>
      </c>
      <c r="O2979" t="s">
        <v>553</v>
      </c>
      <c r="P2979">
        <v>-0.34599999999999997</v>
      </c>
      <c r="Q2979">
        <v>10000</v>
      </c>
      <c r="R2979" t="s">
        <v>1483</v>
      </c>
    </row>
    <row r="2980" spans="1:18">
      <c r="A2980">
        <v>107</v>
      </c>
      <c r="B2980">
        <f>VLOOKUP(A2980,year_congress_lookup!$A$1:$B$10,2)</f>
        <v>2002</v>
      </c>
      <c r="C2980">
        <v>29356</v>
      </c>
      <c r="D2980" s="1" t="s">
        <v>1792</v>
      </c>
      <c r="E2980" t="s">
        <v>5</v>
      </c>
      <c r="F2980" t="str">
        <f>VLOOKUP(E2980&amp;"*",state_latlong_lookup!$A$1:$D$56,2,FALSE)</f>
        <v>MD</v>
      </c>
      <c r="G2980" t="str">
        <f>VLOOKUP(E2980&amp;"*",state_latlong_lookup!$A$1:$D$56,1,FALSE)</f>
        <v>MARYLAND</v>
      </c>
      <c r="H2980" t="str">
        <f t="shared" si="93"/>
        <v>107_MD_06</v>
      </c>
      <c r="I2980">
        <f>IF(B2980=2012,IF(D2980="00",K2980,VLOOKUP(H2980,district_latlong_lookup!$A$1:$F$439,5,FALSE)),0)</f>
        <v>0</v>
      </c>
      <c r="J2980">
        <f>IF(B2980=2012,IF(D2980="00",L2980,VLOOKUP(H2980,district_latlong_lookup!$A$1:$F$439,6,FALSE)),0)</f>
        <v>0</v>
      </c>
      <c r="K2980">
        <f>VLOOKUP(E2980&amp;"*",state_latlong_lookup!$A$1:$D$56,3,FALSE)</f>
        <v>39.072400000000002</v>
      </c>
      <c r="L2980">
        <f>VLOOKUP(E2980&amp;"*",state_latlong_lookup!$A$1:$D$56,4,FALSE)</f>
        <v>-76.790199999999999</v>
      </c>
      <c r="M2980">
        <v>200</v>
      </c>
      <c r="N2980" t="str">
        <f t="shared" si="92"/>
        <v>Republican</v>
      </c>
      <c r="O2980" t="s">
        <v>199</v>
      </c>
      <c r="P2980">
        <v>0.66800000000000004</v>
      </c>
      <c r="Q2980">
        <v>10000</v>
      </c>
    </row>
    <row r="2981" spans="1:18">
      <c r="A2981">
        <v>107</v>
      </c>
      <c r="B2981">
        <f>VLOOKUP(A2981,year_congress_lookup!$A$1:$B$10,2)</f>
        <v>2002</v>
      </c>
      <c r="C2981">
        <v>29587</v>
      </c>
      <c r="D2981" s="1" t="s">
        <v>1793</v>
      </c>
      <c r="E2981" t="s">
        <v>5</v>
      </c>
      <c r="F2981" t="str">
        <f>VLOOKUP(E2981&amp;"*",state_latlong_lookup!$A$1:$D$56,2,FALSE)</f>
        <v>MD</v>
      </c>
      <c r="G2981" t="str">
        <f>VLOOKUP(E2981&amp;"*",state_latlong_lookup!$A$1:$D$56,1,FALSE)</f>
        <v>MARYLAND</v>
      </c>
      <c r="H2981" t="str">
        <f t="shared" si="93"/>
        <v>107_MD_07</v>
      </c>
      <c r="I2981">
        <f>IF(B2981=2012,IF(D2981="00",K2981,VLOOKUP(H2981,district_latlong_lookup!$A$1:$F$439,5,FALSE)),0)</f>
        <v>0</v>
      </c>
      <c r="J2981">
        <f>IF(B2981=2012,IF(D2981="00",L2981,VLOOKUP(H2981,district_latlong_lookup!$A$1:$F$439,6,FALSE)),0)</f>
        <v>0</v>
      </c>
      <c r="K2981">
        <f>VLOOKUP(E2981&amp;"*",state_latlong_lookup!$A$1:$D$56,3,FALSE)</f>
        <v>39.072400000000002</v>
      </c>
      <c r="L2981">
        <f>VLOOKUP(E2981&amp;"*",state_latlong_lookup!$A$1:$D$56,4,FALSE)</f>
        <v>-76.790199999999999</v>
      </c>
      <c r="M2981">
        <v>100</v>
      </c>
      <c r="N2981" t="str">
        <f t="shared" si="92"/>
        <v>Democrat</v>
      </c>
      <c r="O2981" t="s">
        <v>790</v>
      </c>
      <c r="P2981">
        <v>-0.42099999999999999</v>
      </c>
      <c r="Q2981">
        <v>10000</v>
      </c>
    </row>
    <row r="2982" spans="1:18">
      <c r="A2982">
        <v>107</v>
      </c>
      <c r="B2982">
        <f>VLOOKUP(A2982,year_congress_lookup!$A$1:$B$10,2)</f>
        <v>2002</v>
      </c>
      <c r="C2982">
        <v>15434</v>
      </c>
      <c r="D2982" s="1" t="s">
        <v>1795</v>
      </c>
      <c r="E2982" t="s">
        <v>5</v>
      </c>
      <c r="F2982" t="str">
        <f>VLOOKUP(E2982&amp;"*",state_latlong_lookup!$A$1:$D$56,2,FALSE)</f>
        <v>MD</v>
      </c>
      <c r="G2982" t="str">
        <f>VLOOKUP(E2982&amp;"*",state_latlong_lookup!$A$1:$D$56,1,FALSE)</f>
        <v>MARYLAND</v>
      </c>
      <c r="H2982" t="str">
        <f t="shared" si="93"/>
        <v>107_MD_08</v>
      </c>
      <c r="I2982">
        <f>IF(B2982=2012,IF(D2982="00",K2982,VLOOKUP(H2982,district_latlong_lookup!$A$1:$F$439,5,FALSE)),0)</f>
        <v>0</v>
      </c>
      <c r="J2982">
        <f>IF(B2982=2012,IF(D2982="00",L2982,VLOOKUP(H2982,district_latlong_lookup!$A$1:$F$439,6,FALSE)),0)</f>
        <v>0</v>
      </c>
      <c r="K2982">
        <f>VLOOKUP(E2982&amp;"*",state_latlong_lookup!$A$1:$D$56,3,FALSE)</f>
        <v>39.072400000000002</v>
      </c>
      <c r="L2982">
        <f>VLOOKUP(E2982&amp;"*",state_latlong_lookup!$A$1:$D$56,4,FALSE)</f>
        <v>-76.790199999999999</v>
      </c>
      <c r="M2982">
        <v>200</v>
      </c>
      <c r="N2982" t="str">
        <f t="shared" si="92"/>
        <v>Republican</v>
      </c>
      <c r="O2982" t="s">
        <v>555</v>
      </c>
      <c r="P2982">
        <v>0.08</v>
      </c>
      <c r="Q2982">
        <v>3639000</v>
      </c>
    </row>
    <row r="2983" spans="1:18">
      <c r="A2983">
        <v>107</v>
      </c>
      <c r="B2983">
        <f>VLOOKUP(A2983,year_congress_lookup!$A$1:$B$10,2)</f>
        <v>2002</v>
      </c>
      <c r="C2983">
        <v>29123</v>
      </c>
      <c r="D2983" s="1" t="s">
        <v>1787</v>
      </c>
      <c r="E2983" t="s">
        <v>6</v>
      </c>
      <c r="F2983" t="str">
        <f>VLOOKUP(E2983&amp;"*",state_latlong_lookup!$A$1:$D$56,2,FALSE)</f>
        <v>MA</v>
      </c>
      <c r="G2983" t="str">
        <f>VLOOKUP(E2983&amp;"*",state_latlong_lookup!$A$1:$D$56,1,FALSE)</f>
        <v>MASSACHUSETTS</v>
      </c>
      <c r="H2983" t="str">
        <f t="shared" si="93"/>
        <v>107_MA_01</v>
      </c>
      <c r="I2983">
        <f>IF(B2983=2012,IF(D2983="00",K2983,VLOOKUP(H2983,district_latlong_lookup!$A$1:$F$439,5,FALSE)),0)</f>
        <v>0</v>
      </c>
      <c r="J2983">
        <f>IF(B2983=2012,IF(D2983="00",L2983,VLOOKUP(H2983,district_latlong_lookup!$A$1:$F$439,6,FALSE)),0)</f>
        <v>0</v>
      </c>
      <c r="K2983">
        <f>VLOOKUP(E2983&amp;"*",state_latlong_lookup!$A$1:$D$56,3,FALSE)</f>
        <v>42.237299999999998</v>
      </c>
      <c r="L2983">
        <f>VLOOKUP(E2983&amp;"*",state_latlong_lookup!$A$1:$D$56,4,FALSE)</f>
        <v>-71.531400000000005</v>
      </c>
      <c r="M2983">
        <v>100</v>
      </c>
      <c r="N2983" t="str">
        <f t="shared" si="92"/>
        <v>Democrat</v>
      </c>
      <c r="O2983" t="s">
        <v>556</v>
      </c>
      <c r="P2983">
        <v>-0.57499999999999996</v>
      </c>
      <c r="Q2983">
        <v>1186500</v>
      </c>
    </row>
    <row r="2984" spans="1:18">
      <c r="A2984">
        <v>107</v>
      </c>
      <c r="B2984">
        <f>VLOOKUP(A2984,year_congress_lookup!$A$1:$B$10,2)</f>
        <v>2002</v>
      </c>
      <c r="C2984">
        <v>15616</v>
      </c>
      <c r="D2984" s="1" t="s">
        <v>1788</v>
      </c>
      <c r="E2984" t="s">
        <v>6</v>
      </c>
      <c r="F2984" t="str">
        <f>VLOOKUP(E2984&amp;"*",state_latlong_lookup!$A$1:$D$56,2,FALSE)</f>
        <v>MA</v>
      </c>
      <c r="G2984" t="str">
        <f>VLOOKUP(E2984&amp;"*",state_latlong_lookup!$A$1:$D$56,1,FALSE)</f>
        <v>MASSACHUSETTS</v>
      </c>
      <c r="H2984" t="str">
        <f t="shared" si="93"/>
        <v>107_MA_02</v>
      </c>
      <c r="I2984">
        <f>IF(B2984=2012,IF(D2984="00",K2984,VLOOKUP(H2984,district_latlong_lookup!$A$1:$F$439,5,FALSE)),0)</f>
        <v>0</v>
      </c>
      <c r="J2984">
        <f>IF(B2984=2012,IF(D2984="00",L2984,VLOOKUP(H2984,district_latlong_lookup!$A$1:$F$439,6,FALSE)),0)</f>
        <v>0</v>
      </c>
      <c r="K2984">
        <f>VLOOKUP(E2984&amp;"*",state_latlong_lookup!$A$1:$D$56,3,FALSE)</f>
        <v>42.237299999999998</v>
      </c>
      <c r="L2984">
        <f>VLOOKUP(E2984&amp;"*",state_latlong_lookup!$A$1:$D$56,4,FALSE)</f>
        <v>-71.531400000000005</v>
      </c>
      <c r="M2984">
        <v>100</v>
      </c>
      <c r="N2984" t="str">
        <f t="shared" si="92"/>
        <v>Democrat</v>
      </c>
      <c r="O2984" t="s">
        <v>557</v>
      </c>
      <c r="P2984">
        <v>-0.42</v>
      </c>
      <c r="Q2984">
        <v>661500</v>
      </c>
    </row>
    <row r="2985" spans="1:18">
      <c r="A2985">
        <v>107</v>
      </c>
      <c r="B2985">
        <f>VLOOKUP(A2985,year_congress_lookup!$A$1:$B$10,2)</f>
        <v>2002</v>
      </c>
      <c r="C2985">
        <v>29729</v>
      </c>
      <c r="D2985" s="1" t="s">
        <v>1789</v>
      </c>
      <c r="E2985" t="s">
        <v>6</v>
      </c>
      <c r="F2985" t="str">
        <f>VLOOKUP(E2985&amp;"*",state_latlong_lookup!$A$1:$D$56,2,FALSE)</f>
        <v>MA</v>
      </c>
      <c r="G2985" t="str">
        <f>VLOOKUP(E2985&amp;"*",state_latlong_lookup!$A$1:$D$56,1,FALSE)</f>
        <v>MASSACHUSETTS</v>
      </c>
      <c r="H2985" t="str">
        <f t="shared" si="93"/>
        <v>107_MA_03</v>
      </c>
      <c r="I2985">
        <f>IF(B2985=2012,IF(D2985="00",K2985,VLOOKUP(H2985,district_latlong_lookup!$A$1:$F$439,5,FALSE)),0)</f>
        <v>0</v>
      </c>
      <c r="J2985">
        <f>IF(B2985=2012,IF(D2985="00",L2985,VLOOKUP(H2985,district_latlong_lookup!$A$1:$F$439,6,FALSE)),0)</f>
        <v>0</v>
      </c>
      <c r="K2985">
        <f>VLOOKUP(E2985&amp;"*",state_latlong_lookup!$A$1:$D$56,3,FALSE)</f>
        <v>42.237299999999998</v>
      </c>
      <c r="L2985">
        <f>VLOOKUP(E2985&amp;"*",state_latlong_lookup!$A$1:$D$56,4,FALSE)</f>
        <v>-71.531400000000005</v>
      </c>
      <c r="M2985">
        <v>100</v>
      </c>
      <c r="N2985" t="str">
        <f t="shared" si="92"/>
        <v>Democrat</v>
      </c>
      <c r="O2985" t="s">
        <v>207</v>
      </c>
      <c r="P2985">
        <v>-0.52100000000000002</v>
      </c>
      <c r="Q2985">
        <v>10000</v>
      </c>
      <c r="R2985" t="s">
        <v>1484</v>
      </c>
    </row>
    <row r="2986" spans="1:18">
      <c r="A2986">
        <v>107</v>
      </c>
      <c r="B2986">
        <f>VLOOKUP(A2986,year_congress_lookup!$A$1:$B$10,2)</f>
        <v>2002</v>
      </c>
      <c r="C2986">
        <v>14824</v>
      </c>
      <c r="D2986" s="1" t="s">
        <v>1790</v>
      </c>
      <c r="E2986" t="s">
        <v>6</v>
      </c>
      <c r="F2986" t="str">
        <f>VLOOKUP(E2986&amp;"*",state_latlong_lookup!$A$1:$D$56,2,FALSE)</f>
        <v>MA</v>
      </c>
      <c r="G2986" t="str">
        <f>VLOOKUP(E2986&amp;"*",state_latlong_lookup!$A$1:$D$56,1,FALSE)</f>
        <v>MASSACHUSETTS</v>
      </c>
      <c r="H2986" t="str">
        <f t="shared" si="93"/>
        <v>107_MA_04</v>
      </c>
      <c r="I2986">
        <f>IF(B2986=2012,IF(D2986="00",K2986,VLOOKUP(H2986,district_latlong_lookup!$A$1:$F$439,5,FALSE)),0)</f>
        <v>0</v>
      </c>
      <c r="J2986">
        <f>IF(B2986=2012,IF(D2986="00",L2986,VLOOKUP(H2986,district_latlong_lookup!$A$1:$F$439,6,FALSE)),0)</f>
        <v>0</v>
      </c>
      <c r="K2986">
        <f>VLOOKUP(E2986&amp;"*",state_latlong_lookup!$A$1:$D$56,3,FALSE)</f>
        <v>42.237299999999998</v>
      </c>
      <c r="L2986">
        <f>VLOOKUP(E2986&amp;"*",state_latlong_lookup!$A$1:$D$56,4,FALSE)</f>
        <v>-71.531400000000005</v>
      </c>
      <c r="M2986">
        <v>100</v>
      </c>
      <c r="N2986" t="str">
        <f t="shared" si="92"/>
        <v>Democrat</v>
      </c>
      <c r="O2986" t="s">
        <v>559</v>
      </c>
      <c r="P2986">
        <v>-0.53100000000000003</v>
      </c>
      <c r="Q2986">
        <v>1027000</v>
      </c>
      <c r="R2986" t="s">
        <v>1485</v>
      </c>
    </row>
    <row r="2987" spans="1:18">
      <c r="A2987">
        <v>107</v>
      </c>
      <c r="B2987">
        <f>VLOOKUP(A2987,year_congress_lookup!$A$1:$B$10,2)</f>
        <v>2002</v>
      </c>
      <c r="C2987">
        <v>29358</v>
      </c>
      <c r="D2987" s="1" t="s">
        <v>1791</v>
      </c>
      <c r="E2987" t="s">
        <v>6</v>
      </c>
      <c r="F2987" t="str">
        <f>VLOOKUP(E2987&amp;"*",state_latlong_lookup!$A$1:$D$56,2,FALSE)</f>
        <v>MA</v>
      </c>
      <c r="G2987" t="str">
        <f>VLOOKUP(E2987&amp;"*",state_latlong_lookup!$A$1:$D$56,1,FALSE)</f>
        <v>MASSACHUSETTS</v>
      </c>
      <c r="H2987" t="str">
        <f t="shared" si="93"/>
        <v>107_MA_05</v>
      </c>
      <c r="I2987">
        <f>IF(B2987=2012,IF(D2987="00",K2987,VLOOKUP(H2987,district_latlong_lookup!$A$1:$F$439,5,FALSE)),0)</f>
        <v>0</v>
      </c>
      <c r="J2987">
        <f>IF(B2987=2012,IF(D2987="00",L2987,VLOOKUP(H2987,district_latlong_lookup!$A$1:$F$439,6,FALSE)),0)</f>
        <v>0</v>
      </c>
      <c r="K2987">
        <f>VLOOKUP(E2987&amp;"*",state_latlong_lookup!$A$1:$D$56,3,FALSE)</f>
        <v>42.237299999999998</v>
      </c>
      <c r="L2987">
        <f>VLOOKUP(E2987&amp;"*",state_latlong_lookup!$A$1:$D$56,4,FALSE)</f>
        <v>-71.531400000000005</v>
      </c>
      <c r="M2987">
        <v>100</v>
      </c>
      <c r="N2987" t="str">
        <f t="shared" si="92"/>
        <v>Democrat</v>
      </c>
      <c r="O2987" t="s">
        <v>560</v>
      </c>
      <c r="P2987">
        <v>-0.39900000000000002</v>
      </c>
      <c r="Q2987">
        <v>634000</v>
      </c>
      <c r="R2987" t="s">
        <v>1486</v>
      </c>
    </row>
    <row r="2988" spans="1:18">
      <c r="A2988">
        <v>107</v>
      </c>
      <c r="B2988">
        <f>VLOOKUP(A2988,year_congress_lookup!$A$1:$B$10,2)</f>
        <v>2002</v>
      </c>
      <c r="C2988">
        <v>29730</v>
      </c>
      <c r="D2988" s="1" t="s">
        <v>1792</v>
      </c>
      <c r="E2988" t="s">
        <v>6</v>
      </c>
      <c r="F2988" t="str">
        <f>VLOOKUP(E2988&amp;"*",state_latlong_lookup!$A$1:$D$56,2,FALSE)</f>
        <v>MA</v>
      </c>
      <c r="G2988" t="str">
        <f>VLOOKUP(E2988&amp;"*",state_latlong_lookup!$A$1:$D$56,1,FALSE)</f>
        <v>MASSACHUSETTS</v>
      </c>
      <c r="H2988" t="str">
        <f t="shared" si="93"/>
        <v>107_MA_06</v>
      </c>
      <c r="I2988">
        <f>IF(B2988=2012,IF(D2988="00",K2988,VLOOKUP(H2988,district_latlong_lookup!$A$1:$F$439,5,FALSE)),0)</f>
        <v>0</v>
      </c>
      <c r="J2988">
        <f>IF(B2988=2012,IF(D2988="00",L2988,VLOOKUP(H2988,district_latlong_lookup!$A$1:$F$439,6,FALSE)),0)</f>
        <v>0</v>
      </c>
      <c r="K2988">
        <f>VLOOKUP(E2988&amp;"*",state_latlong_lookup!$A$1:$D$56,3,FALSE)</f>
        <v>42.237299999999998</v>
      </c>
      <c r="L2988">
        <f>VLOOKUP(E2988&amp;"*",state_latlong_lookup!$A$1:$D$56,4,FALSE)</f>
        <v>-71.531400000000005</v>
      </c>
      <c r="M2988">
        <v>100</v>
      </c>
      <c r="N2988" t="str">
        <f t="shared" si="92"/>
        <v>Democrat</v>
      </c>
      <c r="O2988" t="s">
        <v>853</v>
      </c>
      <c r="P2988">
        <v>-0.52</v>
      </c>
      <c r="Q2988">
        <v>1887000</v>
      </c>
      <c r="R2988" t="s">
        <v>1487</v>
      </c>
    </row>
    <row r="2989" spans="1:18">
      <c r="A2989">
        <v>107</v>
      </c>
      <c r="B2989">
        <f>VLOOKUP(A2989,year_congress_lookup!$A$1:$B$10,2)</f>
        <v>2002</v>
      </c>
      <c r="C2989">
        <v>14435</v>
      </c>
      <c r="D2989" s="1" t="s">
        <v>1793</v>
      </c>
      <c r="E2989" t="s">
        <v>6</v>
      </c>
      <c r="F2989" t="str">
        <f>VLOOKUP(E2989&amp;"*",state_latlong_lookup!$A$1:$D$56,2,FALSE)</f>
        <v>MA</v>
      </c>
      <c r="G2989" t="str">
        <f>VLOOKUP(E2989&amp;"*",state_latlong_lookup!$A$1:$D$56,1,FALSE)</f>
        <v>MASSACHUSETTS</v>
      </c>
      <c r="H2989" t="str">
        <f t="shared" si="93"/>
        <v>107_MA_07</v>
      </c>
      <c r="I2989">
        <f>IF(B2989=2012,IF(D2989="00",K2989,VLOOKUP(H2989,district_latlong_lookup!$A$1:$F$439,5,FALSE)),0)</f>
        <v>0</v>
      </c>
      <c r="J2989">
        <f>IF(B2989=2012,IF(D2989="00",L2989,VLOOKUP(H2989,district_latlong_lookup!$A$1:$F$439,6,FALSE)),0)</f>
        <v>0</v>
      </c>
      <c r="K2989">
        <f>VLOOKUP(E2989&amp;"*",state_latlong_lookup!$A$1:$D$56,3,FALSE)</f>
        <v>42.237299999999998</v>
      </c>
      <c r="L2989">
        <f>VLOOKUP(E2989&amp;"*",state_latlong_lookup!$A$1:$D$56,4,FALSE)</f>
        <v>-71.531400000000005</v>
      </c>
      <c r="M2989">
        <v>100</v>
      </c>
      <c r="N2989" t="str">
        <f t="shared" si="92"/>
        <v>Democrat</v>
      </c>
      <c r="O2989" t="s">
        <v>562</v>
      </c>
      <c r="P2989">
        <v>-0.52800000000000002</v>
      </c>
      <c r="Q2989">
        <v>916500</v>
      </c>
      <c r="R2989" t="s">
        <v>1488</v>
      </c>
    </row>
    <row r="2990" spans="1:18">
      <c r="A2990">
        <v>107</v>
      </c>
      <c r="B2990">
        <f>VLOOKUP(A2990,year_congress_lookup!$A$1:$B$10,2)</f>
        <v>2002</v>
      </c>
      <c r="C2990">
        <v>29919</v>
      </c>
      <c r="D2990" s="1" t="s">
        <v>1795</v>
      </c>
      <c r="E2990" t="s">
        <v>6</v>
      </c>
      <c r="F2990" t="str">
        <f>VLOOKUP(E2990&amp;"*",state_latlong_lookup!$A$1:$D$56,2,FALSE)</f>
        <v>MA</v>
      </c>
      <c r="G2990" t="str">
        <f>VLOOKUP(E2990&amp;"*",state_latlong_lookup!$A$1:$D$56,1,FALSE)</f>
        <v>MASSACHUSETTS</v>
      </c>
      <c r="H2990" t="str">
        <f t="shared" si="93"/>
        <v>107_MA_08</v>
      </c>
      <c r="I2990">
        <f>IF(B2990=2012,IF(D2990="00",K2990,VLOOKUP(H2990,district_latlong_lookup!$A$1:$F$439,5,FALSE)),0)</f>
        <v>0</v>
      </c>
      <c r="J2990">
        <f>IF(B2990=2012,IF(D2990="00",L2990,VLOOKUP(H2990,district_latlong_lookup!$A$1:$F$439,6,FALSE)),0)</f>
        <v>0</v>
      </c>
      <c r="K2990">
        <f>VLOOKUP(E2990&amp;"*",state_latlong_lookup!$A$1:$D$56,3,FALSE)</f>
        <v>42.237299999999998</v>
      </c>
      <c r="L2990">
        <f>VLOOKUP(E2990&amp;"*",state_latlong_lookup!$A$1:$D$56,4,FALSE)</f>
        <v>-71.531400000000005</v>
      </c>
      <c r="M2990">
        <v>100</v>
      </c>
      <c r="N2990" t="str">
        <f t="shared" si="92"/>
        <v>Democrat</v>
      </c>
      <c r="O2990" t="s">
        <v>904</v>
      </c>
      <c r="P2990">
        <v>-0.58299999999999996</v>
      </c>
      <c r="Q2990">
        <v>999500</v>
      </c>
      <c r="R2990" t="s">
        <v>1489</v>
      </c>
    </row>
    <row r="2991" spans="1:18">
      <c r="A2991">
        <v>107</v>
      </c>
      <c r="B2991">
        <f>VLOOKUP(A2991,year_congress_lookup!$A$1:$B$10,2)</f>
        <v>2002</v>
      </c>
      <c r="C2991">
        <v>14039</v>
      </c>
      <c r="D2991" s="1" t="s">
        <v>1796</v>
      </c>
      <c r="E2991" t="s">
        <v>6</v>
      </c>
      <c r="F2991" t="str">
        <f>VLOOKUP(E2991&amp;"*",state_latlong_lookup!$A$1:$D$56,2,FALSE)</f>
        <v>MA</v>
      </c>
      <c r="G2991" t="str">
        <f>VLOOKUP(E2991&amp;"*",state_latlong_lookup!$A$1:$D$56,1,FALSE)</f>
        <v>MASSACHUSETTS</v>
      </c>
      <c r="H2991" t="str">
        <f t="shared" si="93"/>
        <v>107_MA_09</v>
      </c>
      <c r="I2991">
        <f>IF(B2991=2012,IF(D2991="00",K2991,VLOOKUP(H2991,district_latlong_lookup!$A$1:$F$439,5,FALSE)),0)</f>
        <v>0</v>
      </c>
      <c r="J2991">
        <f>IF(B2991=2012,IF(D2991="00",L2991,VLOOKUP(H2991,district_latlong_lookup!$A$1:$F$439,6,FALSE)),0)</f>
        <v>0</v>
      </c>
      <c r="K2991">
        <f>VLOOKUP(E2991&amp;"*",state_latlong_lookup!$A$1:$D$56,3,FALSE)</f>
        <v>42.237299999999998</v>
      </c>
      <c r="L2991">
        <f>VLOOKUP(E2991&amp;"*",state_latlong_lookup!$A$1:$D$56,4,FALSE)</f>
        <v>-71.531400000000005</v>
      </c>
      <c r="M2991">
        <v>100</v>
      </c>
      <c r="N2991" t="str">
        <f t="shared" si="92"/>
        <v>Democrat</v>
      </c>
      <c r="O2991" t="s">
        <v>564</v>
      </c>
      <c r="P2991">
        <v>-0.40699999999999997</v>
      </c>
      <c r="Q2991">
        <v>371000</v>
      </c>
      <c r="R2991" t="s">
        <v>1490</v>
      </c>
    </row>
    <row r="2992" spans="1:18">
      <c r="A2992">
        <v>107</v>
      </c>
      <c r="B2992">
        <f>VLOOKUP(A2992,year_congress_lookup!$A$1:$B$10,2)</f>
        <v>2002</v>
      </c>
      <c r="C2992">
        <v>20119</v>
      </c>
      <c r="D2992" s="1" t="s">
        <v>1796</v>
      </c>
      <c r="E2992" t="s">
        <v>6</v>
      </c>
      <c r="F2992" t="str">
        <f>VLOOKUP(E2992&amp;"*",state_latlong_lookup!$A$1:$D$56,2,FALSE)</f>
        <v>MA</v>
      </c>
      <c r="G2992" t="str">
        <f>VLOOKUP(E2992&amp;"*",state_latlong_lookup!$A$1:$D$56,1,FALSE)</f>
        <v>MASSACHUSETTS</v>
      </c>
      <c r="H2992" t="str">
        <f t="shared" si="93"/>
        <v>107_MA_09</v>
      </c>
      <c r="I2992">
        <f>IF(B2992=2012,IF(D2992="00",K2992,VLOOKUP(H2992,district_latlong_lookup!$A$1:$F$439,5,FALSE)),0)</f>
        <v>0</v>
      </c>
      <c r="J2992">
        <f>IF(B2992=2012,IF(D2992="00",L2992,VLOOKUP(H2992,district_latlong_lookup!$A$1:$F$439,6,FALSE)),0)</f>
        <v>0</v>
      </c>
      <c r="K2992">
        <f>VLOOKUP(E2992&amp;"*",state_latlong_lookup!$A$1:$D$56,3,FALSE)</f>
        <v>42.237299999999998</v>
      </c>
      <c r="L2992">
        <f>VLOOKUP(E2992&amp;"*",state_latlong_lookup!$A$1:$D$56,4,FALSE)</f>
        <v>-71.531400000000005</v>
      </c>
      <c r="M2992">
        <v>100</v>
      </c>
      <c r="N2992" t="str">
        <f t="shared" si="92"/>
        <v>Democrat</v>
      </c>
      <c r="O2992" t="s">
        <v>938</v>
      </c>
      <c r="P2992">
        <v>-0.36099999999999999</v>
      </c>
      <c r="Q2992">
        <v>10000</v>
      </c>
      <c r="R2992" t="s">
        <v>1491</v>
      </c>
    </row>
    <row r="2993" spans="1:18">
      <c r="A2993">
        <v>107</v>
      </c>
      <c r="B2993">
        <f>VLOOKUP(A2993,year_congress_lookup!$A$1:$B$10,2)</f>
        <v>2002</v>
      </c>
      <c r="C2993">
        <v>29731</v>
      </c>
      <c r="D2993" s="1" t="s">
        <v>1797</v>
      </c>
      <c r="E2993" t="s">
        <v>6</v>
      </c>
      <c r="F2993" t="str">
        <f>VLOOKUP(E2993&amp;"*",state_latlong_lookup!$A$1:$D$56,2,FALSE)</f>
        <v>MA</v>
      </c>
      <c r="G2993" t="str">
        <f>VLOOKUP(E2993&amp;"*",state_latlong_lookup!$A$1:$D$56,1,FALSE)</f>
        <v>MASSACHUSETTS</v>
      </c>
      <c r="H2993" t="str">
        <f t="shared" si="93"/>
        <v>107_MA_10</v>
      </c>
      <c r="I2993">
        <f>IF(B2993=2012,IF(D2993="00",K2993,VLOOKUP(H2993,district_latlong_lookup!$A$1:$F$439,5,FALSE)),0)</f>
        <v>0</v>
      </c>
      <c r="J2993">
        <f>IF(B2993=2012,IF(D2993="00",L2993,VLOOKUP(H2993,district_latlong_lookup!$A$1:$F$439,6,FALSE)),0)</f>
        <v>0</v>
      </c>
      <c r="K2993">
        <f>VLOOKUP(E2993&amp;"*",state_latlong_lookup!$A$1:$D$56,3,FALSE)</f>
        <v>42.237299999999998</v>
      </c>
      <c r="L2993">
        <f>VLOOKUP(E2993&amp;"*",state_latlong_lookup!$A$1:$D$56,4,FALSE)</f>
        <v>-71.531400000000005</v>
      </c>
      <c r="M2993">
        <v>100</v>
      </c>
      <c r="N2993" t="str">
        <f t="shared" si="92"/>
        <v>Democrat</v>
      </c>
      <c r="O2993" t="s">
        <v>854</v>
      </c>
      <c r="P2993">
        <v>-0.50800000000000001</v>
      </c>
      <c r="Q2993">
        <v>583500</v>
      </c>
      <c r="R2993" t="s">
        <v>1492</v>
      </c>
    </row>
    <row r="2994" spans="1:18">
      <c r="A2994">
        <v>107</v>
      </c>
      <c r="B2994">
        <f>VLOOKUP(A2994,year_congress_lookup!$A$1:$B$10,2)</f>
        <v>2002</v>
      </c>
      <c r="C2994">
        <v>29360</v>
      </c>
      <c r="D2994" s="1" t="s">
        <v>1787</v>
      </c>
      <c r="E2994" t="s">
        <v>64</v>
      </c>
      <c r="F2994" t="str">
        <f>VLOOKUP(E2994&amp;"*",state_latlong_lookup!$A$1:$D$56,2,FALSE)</f>
        <v>MI</v>
      </c>
      <c r="G2994" t="str">
        <f>VLOOKUP(E2994&amp;"*",state_latlong_lookup!$A$1:$D$56,1,FALSE)</f>
        <v>MICHIGAN</v>
      </c>
      <c r="H2994" t="str">
        <f t="shared" si="93"/>
        <v>107_MI_01</v>
      </c>
      <c r="I2994">
        <f>IF(B2994=2012,IF(D2994="00",K2994,VLOOKUP(H2994,district_latlong_lookup!$A$1:$F$439,5,FALSE)),0)</f>
        <v>0</v>
      </c>
      <c r="J2994">
        <f>IF(B2994=2012,IF(D2994="00",L2994,VLOOKUP(H2994,district_latlong_lookup!$A$1:$F$439,6,FALSE)),0)</f>
        <v>0</v>
      </c>
      <c r="K2994">
        <f>VLOOKUP(E2994&amp;"*",state_latlong_lookup!$A$1:$D$56,3,FALSE)</f>
        <v>43.3504</v>
      </c>
      <c r="L2994">
        <f>VLOOKUP(E2994&amp;"*",state_latlong_lookup!$A$1:$D$56,4,FALSE)</f>
        <v>-84.560299999999998</v>
      </c>
      <c r="M2994">
        <v>100</v>
      </c>
      <c r="N2994" t="str">
        <f t="shared" si="92"/>
        <v>Democrat</v>
      </c>
      <c r="O2994" t="s">
        <v>566</v>
      </c>
      <c r="P2994">
        <v>-0.39600000000000002</v>
      </c>
      <c r="Q2994">
        <v>540500</v>
      </c>
    </row>
    <row r="2995" spans="1:18">
      <c r="A2995">
        <v>107</v>
      </c>
      <c r="B2995">
        <f>VLOOKUP(A2995,year_congress_lookup!$A$1:$B$10,2)</f>
        <v>2002</v>
      </c>
      <c r="C2995">
        <v>29361</v>
      </c>
      <c r="D2995" s="1" t="s">
        <v>1788</v>
      </c>
      <c r="E2995" t="s">
        <v>64</v>
      </c>
      <c r="F2995" t="str">
        <f>VLOOKUP(E2995&amp;"*",state_latlong_lookup!$A$1:$D$56,2,FALSE)</f>
        <v>MI</v>
      </c>
      <c r="G2995" t="str">
        <f>VLOOKUP(E2995&amp;"*",state_latlong_lookup!$A$1:$D$56,1,FALSE)</f>
        <v>MICHIGAN</v>
      </c>
      <c r="H2995" t="str">
        <f t="shared" si="93"/>
        <v>107_MI_02</v>
      </c>
      <c r="I2995">
        <f>IF(B2995=2012,IF(D2995="00",K2995,VLOOKUP(H2995,district_latlong_lookup!$A$1:$F$439,5,FALSE)),0)</f>
        <v>0</v>
      </c>
      <c r="J2995">
        <f>IF(B2995=2012,IF(D2995="00",L2995,VLOOKUP(H2995,district_latlong_lookup!$A$1:$F$439,6,FALSE)),0)</f>
        <v>0</v>
      </c>
      <c r="K2995">
        <f>VLOOKUP(E2995&amp;"*",state_latlong_lookup!$A$1:$D$56,3,FALSE)</f>
        <v>43.3504</v>
      </c>
      <c r="L2995">
        <f>VLOOKUP(E2995&amp;"*",state_latlong_lookup!$A$1:$D$56,4,FALSE)</f>
        <v>-84.560299999999998</v>
      </c>
      <c r="M2995">
        <v>200</v>
      </c>
      <c r="N2995" t="str">
        <f t="shared" si="92"/>
        <v>Republican</v>
      </c>
      <c r="O2995" t="s">
        <v>567</v>
      </c>
      <c r="P2995">
        <v>0.72</v>
      </c>
      <c r="Q2995">
        <v>585000</v>
      </c>
      <c r="R2995" t="s">
        <v>1493</v>
      </c>
    </row>
    <row r="2996" spans="1:18">
      <c r="A2996">
        <v>107</v>
      </c>
      <c r="B2996">
        <f>VLOOKUP(A2996,year_congress_lookup!$A$1:$B$10,2)</f>
        <v>2002</v>
      </c>
      <c r="C2996">
        <v>29362</v>
      </c>
      <c r="D2996" s="1" t="s">
        <v>1789</v>
      </c>
      <c r="E2996" t="s">
        <v>64</v>
      </c>
      <c r="F2996" t="str">
        <f>VLOOKUP(E2996&amp;"*",state_latlong_lookup!$A$1:$D$56,2,FALSE)</f>
        <v>MI</v>
      </c>
      <c r="G2996" t="str">
        <f>VLOOKUP(E2996&amp;"*",state_latlong_lookup!$A$1:$D$56,1,FALSE)</f>
        <v>MICHIGAN</v>
      </c>
      <c r="H2996" t="str">
        <f t="shared" si="93"/>
        <v>107_MI_03</v>
      </c>
      <c r="I2996">
        <f>IF(B2996=2012,IF(D2996="00",K2996,VLOOKUP(H2996,district_latlong_lookup!$A$1:$F$439,5,FALSE)),0)</f>
        <v>0</v>
      </c>
      <c r="J2996">
        <f>IF(B2996=2012,IF(D2996="00",L2996,VLOOKUP(H2996,district_latlong_lookup!$A$1:$F$439,6,FALSE)),0)</f>
        <v>0</v>
      </c>
      <c r="K2996">
        <f>VLOOKUP(E2996&amp;"*",state_latlong_lookup!$A$1:$D$56,3,FALSE)</f>
        <v>43.3504</v>
      </c>
      <c r="L2996">
        <f>VLOOKUP(E2996&amp;"*",state_latlong_lookup!$A$1:$D$56,4,FALSE)</f>
        <v>-84.560299999999998</v>
      </c>
      <c r="M2996">
        <v>200</v>
      </c>
      <c r="N2996" t="str">
        <f t="shared" si="92"/>
        <v>Republican</v>
      </c>
      <c r="O2996" t="s">
        <v>568</v>
      </c>
      <c r="P2996">
        <v>0.57099999999999995</v>
      </c>
      <c r="Q2996">
        <v>549000</v>
      </c>
      <c r="R2996" t="s">
        <v>1494</v>
      </c>
    </row>
    <row r="2997" spans="1:18">
      <c r="A2997">
        <v>107</v>
      </c>
      <c r="B2997">
        <f>VLOOKUP(A2997,year_congress_lookup!$A$1:$B$10,2)</f>
        <v>2002</v>
      </c>
      <c r="C2997">
        <v>29124</v>
      </c>
      <c r="D2997" s="1" t="s">
        <v>1790</v>
      </c>
      <c r="E2997" t="s">
        <v>64</v>
      </c>
      <c r="F2997" t="str">
        <f>VLOOKUP(E2997&amp;"*",state_latlong_lookup!$A$1:$D$56,2,FALSE)</f>
        <v>MI</v>
      </c>
      <c r="G2997" t="str">
        <f>VLOOKUP(E2997&amp;"*",state_latlong_lookup!$A$1:$D$56,1,FALSE)</f>
        <v>MICHIGAN</v>
      </c>
      <c r="H2997" t="str">
        <f t="shared" si="93"/>
        <v>107_MI_04</v>
      </c>
      <c r="I2997">
        <f>IF(B2997=2012,IF(D2997="00",K2997,VLOOKUP(H2997,district_latlong_lookup!$A$1:$F$439,5,FALSE)),0)</f>
        <v>0</v>
      </c>
      <c r="J2997">
        <f>IF(B2997=2012,IF(D2997="00",L2997,VLOOKUP(H2997,district_latlong_lookup!$A$1:$F$439,6,FALSE)),0)</f>
        <v>0</v>
      </c>
      <c r="K2997">
        <f>VLOOKUP(E2997&amp;"*",state_latlong_lookup!$A$1:$D$56,3,FALSE)</f>
        <v>43.3504</v>
      </c>
      <c r="L2997">
        <f>VLOOKUP(E2997&amp;"*",state_latlong_lookup!$A$1:$D$56,4,FALSE)</f>
        <v>-84.560299999999998</v>
      </c>
      <c r="M2997">
        <v>200</v>
      </c>
      <c r="N2997" t="str">
        <f t="shared" si="92"/>
        <v>Republican</v>
      </c>
      <c r="O2997" t="s">
        <v>569</v>
      </c>
      <c r="P2997">
        <v>0.52200000000000002</v>
      </c>
      <c r="Q2997">
        <v>368000</v>
      </c>
      <c r="R2997" t="s">
        <v>1495</v>
      </c>
    </row>
    <row r="2998" spans="1:18">
      <c r="A2998">
        <v>107</v>
      </c>
      <c r="B2998">
        <f>VLOOKUP(A2998,year_congress_lookup!$A$1:$B$10,2)</f>
        <v>2002</v>
      </c>
      <c r="C2998">
        <v>29363</v>
      </c>
      <c r="D2998" s="1" t="s">
        <v>1791</v>
      </c>
      <c r="E2998" t="s">
        <v>64</v>
      </c>
      <c r="F2998" t="str">
        <f>VLOOKUP(E2998&amp;"*",state_latlong_lookup!$A$1:$D$56,2,FALSE)</f>
        <v>MI</v>
      </c>
      <c r="G2998" t="str">
        <f>VLOOKUP(E2998&amp;"*",state_latlong_lookup!$A$1:$D$56,1,FALSE)</f>
        <v>MICHIGAN</v>
      </c>
      <c r="H2998" t="str">
        <f t="shared" si="93"/>
        <v>107_MI_05</v>
      </c>
      <c r="I2998">
        <f>IF(B2998=2012,IF(D2998="00",K2998,VLOOKUP(H2998,district_latlong_lookup!$A$1:$F$439,5,FALSE)),0)</f>
        <v>0</v>
      </c>
      <c r="J2998">
        <f>IF(B2998=2012,IF(D2998="00",L2998,VLOOKUP(H2998,district_latlong_lookup!$A$1:$F$439,6,FALSE)),0)</f>
        <v>0</v>
      </c>
      <c r="K2998">
        <f>VLOOKUP(E2998&amp;"*",state_latlong_lookup!$A$1:$D$56,3,FALSE)</f>
        <v>43.3504</v>
      </c>
      <c r="L2998">
        <f>VLOOKUP(E2998&amp;"*",state_latlong_lookup!$A$1:$D$56,4,FALSE)</f>
        <v>-84.560299999999998</v>
      </c>
      <c r="M2998">
        <v>100</v>
      </c>
      <c r="N2998" t="str">
        <f t="shared" si="92"/>
        <v>Democrat</v>
      </c>
      <c r="O2998" t="s">
        <v>570</v>
      </c>
      <c r="P2998">
        <v>-0.153</v>
      </c>
      <c r="Q2998">
        <v>234000</v>
      </c>
    </row>
    <row r="2999" spans="1:18">
      <c r="A2999">
        <v>107</v>
      </c>
      <c r="B2999">
        <f>VLOOKUP(A2999,year_congress_lookup!$A$1:$B$10,2)</f>
        <v>2002</v>
      </c>
      <c r="C2999">
        <v>15446</v>
      </c>
      <c r="D2999" s="1" t="s">
        <v>1792</v>
      </c>
      <c r="E2999" t="s">
        <v>64</v>
      </c>
      <c r="F2999" t="str">
        <f>VLOOKUP(E2999&amp;"*",state_latlong_lookup!$A$1:$D$56,2,FALSE)</f>
        <v>MI</v>
      </c>
      <c r="G2999" t="str">
        <f>VLOOKUP(E2999&amp;"*",state_latlong_lookup!$A$1:$D$56,1,FALSE)</f>
        <v>MICHIGAN</v>
      </c>
      <c r="H2999" t="str">
        <f t="shared" si="93"/>
        <v>107_MI_06</v>
      </c>
      <c r="I2999">
        <f>IF(B2999=2012,IF(D2999="00",K2999,VLOOKUP(H2999,district_latlong_lookup!$A$1:$F$439,5,FALSE)),0)</f>
        <v>0</v>
      </c>
      <c r="J2999">
        <f>IF(B2999=2012,IF(D2999="00",L2999,VLOOKUP(H2999,district_latlong_lookup!$A$1:$F$439,6,FALSE)),0)</f>
        <v>0</v>
      </c>
      <c r="K2999">
        <f>VLOOKUP(E2999&amp;"*",state_latlong_lookup!$A$1:$D$56,3,FALSE)</f>
        <v>43.3504</v>
      </c>
      <c r="L2999">
        <f>VLOOKUP(E2999&amp;"*",state_latlong_lookup!$A$1:$D$56,4,FALSE)</f>
        <v>-84.560299999999998</v>
      </c>
      <c r="M2999">
        <v>200</v>
      </c>
      <c r="N2999" t="str">
        <f t="shared" si="92"/>
        <v>Republican</v>
      </c>
      <c r="O2999" t="s">
        <v>192</v>
      </c>
      <c r="P2999">
        <v>0.50600000000000001</v>
      </c>
      <c r="Q2999">
        <v>10000</v>
      </c>
      <c r="R2999" t="s">
        <v>1496</v>
      </c>
    </row>
    <row r="3000" spans="1:18">
      <c r="A3000">
        <v>107</v>
      </c>
      <c r="B3000">
        <f>VLOOKUP(A3000,year_congress_lookup!$A$1:$B$10,2)</f>
        <v>2002</v>
      </c>
      <c r="C3000">
        <v>29364</v>
      </c>
      <c r="D3000" s="1" t="s">
        <v>1793</v>
      </c>
      <c r="E3000" t="s">
        <v>64</v>
      </c>
      <c r="F3000" t="str">
        <f>VLOOKUP(E3000&amp;"*",state_latlong_lookup!$A$1:$D$56,2,FALSE)</f>
        <v>MI</v>
      </c>
      <c r="G3000" t="str">
        <f>VLOOKUP(E3000&amp;"*",state_latlong_lookup!$A$1:$D$56,1,FALSE)</f>
        <v>MICHIGAN</v>
      </c>
      <c r="H3000" t="str">
        <f t="shared" si="93"/>
        <v>107_MI_07</v>
      </c>
      <c r="I3000">
        <f>IF(B3000=2012,IF(D3000="00",K3000,VLOOKUP(H3000,district_latlong_lookup!$A$1:$F$439,5,FALSE)),0)</f>
        <v>0</v>
      </c>
      <c r="J3000">
        <f>IF(B3000=2012,IF(D3000="00",L3000,VLOOKUP(H3000,district_latlong_lookup!$A$1:$F$439,6,FALSE)),0)</f>
        <v>0</v>
      </c>
      <c r="K3000">
        <f>VLOOKUP(E3000&amp;"*",state_latlong_lookup!$A$1:$D$56,3,FALSE)</f>
        <v>43.3504</v>
      </c>
      <c r="L3000">
        <f>VLOOKUP(E3000&amp;"*",state_latlong_lookup!$A$1:$D$56,4,FALSE)</f>
        <v>-84.560299999999998</v>
      </c>
      <c r="M3000">
        <v>200</v>
      </c>
      <c r="N3000" t="str">
        <f t="shared" si="92"/>
        <v>Republican</v>
      </c>
      <c r="O3000" t="s">
        <v>571</v>
      </c>
      <c r="P3000">
        <v>0.74299999999999999</v>
      </c>
      <c r="Q3000">
        <v>1031500</v>
      </c>
      <c r="R3000" t="s">
        <v>1497</v>
      </c>
    </row>
    <row r="3001" spans="1:18">
      <c r="A3001">
        <v>107</v>
      </c>
      <c r="B3001">
        <f>VLOOKUP(A3001,year_congress_lookup!$A$1:$B$10,2)</f>
        <v>2002</v>
      </c>
      <c r="C3001">
        <v>20120</v>
      </c>
      <c r="D3001" s="1" t="s">
        <v>1795</v>
      </c>
      <c r="E3001" t="s">
        <v>64</v>
      </c>
      <c r="F3001" t="str">
        <f>VLOOKUP(E3001&amp;"*",state_latlong_lookup!$A$1:$D$56,2,FALSE)</f>
        <v>MI</v>
      </c>
      <c r="G3001" t="str">
        <f>VLOOKUP(E3001&amp;"*",state_latlong_lookup!$A$1:$D$56,1,FALSE)</f>
        <v>MICHIGAN</v>
      </c>
      <c r="H3001" t="str">
        <f t="shared" si="93"/>
        <v>107_MI_08</v>
      </c>
      <c r="I3001">
        <f>IF(B3001=2012,IF(D3001="00",K3001,VLOOKUP(H3001,district_latlong_lookup!$A$1:$F$439,5,FALSE)),0)</f>
        <v>0</v>
      </c>
      <c r="J3001">
        <f>IF(B3001=2012,IF(D3001="00",L3001,VLOOKUP(H3001,district_latlong_lookup!$A$1:$F$439,6,FALSE)),0)</f>
        <v>0</v>
      </c>
      <c r="K3001">
        <f>VLOOKUP(E3001&amp;"*",state_latlong_lookup!$A$1:$D$56,3,FALSE)</f>
        <v>43.3504</v>
      </c>
      <c r="L3001">
        <f>VLOOKUP(E3001&amp;"*",state_latlong_lookup!$A$1:$D$56,4,FALSE)</f>
        <v>-84.560299999999998</v>
      </c>
      <c r="M3001">
        <v>200</v>
      </c>
      <c r="N3001" t="str">
        <f t="shared" si="92"/>
        <v>Republican</v>
      </c>
      <c r="O3001" t="s">
        <v>542</v>
      </c>
      <c r="P3001">
        <v>0.55200000000000005</v>
      </c>
      <c r="Q3001">
        <v>10000</v>
      </c>
      <c r="R3001" t="s">
        <v>1498</v>
      </c>
    </row>
    <row r="3002" spans="1:18">
      <c r="A3002">
        <v>107</v>
      </c>
      <c r="B3002">
        <f>VLOOKUP(A3002,year_congress_lookup!$A$1:$B$10,2)</f>
        <v>2002</v>
      </c>
      <c r="C3002">
        <v>14430</v>
      </c>
      <c r="D3002" s="1" t="s">
        <v>1796</v>
      </c>
      <c r="E3002" t="s">
        <v>64</v>
      </c>
      <c r="F3002" t="str">
        <f>VLOOKUP(E3002&amp;"*",state_latlong_lookup!$A$1:$D$56,2,FALSE)</f>
        <v>MI</v>
      </c>
      <c r="G3002" t="str">
        <f>VLOOKUP(E3002&amp;"*",state_latlong_lookup!$A$1:$D$56,1,FALSE)</f>
        <v>MICHIGAN</v>
      </c>
      <c r="H3002" t="str">
        <f t="shared" si="93"/>
        <v>107_MI_09</v>
      </c>
      <c r="I3002">
        <f>IF(B3002=2012,IF(D3002="00",K3002,VLOOKUP(H3002,district_latlong_lookup!$A$1:$F$439,5,FALSE)),0)</f>
        <v>0</v>
      </c>
      <c r="J3002">
        <f>IF(B3002=2012,IF(D3002="00",L3002,VLOOKUP(H3002,district_latlong_lookup!$A$1:$F$439,6,FALSE)),0)</f>
        <v>0</v>
      </c>
      <c r="K3002">
        <f>VLOOKUP(E3002&amp;"*",state_latlong_lookup!$A$1:$D$56,3,FALSE)</f>
        <v>43.3504</v>
      </c>
      <c r="L3002">
        <f>VLOOKUP(E3002&amp;"*",state_latlong_lookup!$A$1:$D$56,4,FALSE)</f>
        <v>-84.560299999999998</v>
      </c>
      <c r="M3002">
        <v>100</v>
      </c>
      <c r="N3002" t="str">
        <f t="shared" si="92"/>
        <v>Democrat</v>
      </c>
      <c r="O3002" t="s">
        <v>573</v>
      </c>
      <c r="P3002">
        <v>-0.36899999999999999</v>
      </c>
      <c r="Q3002">
        <v>399500</v>
      </c>
    </row>
    <row r="3003" spans="1:18">
      <c r="A3003">
        <v>107</v>
      </c>
      <c r="B3003">
        <f>VLOOKUP(A3003,year_congress_lookup!$A$1:$B$10,2)</f>
        <v>2002</v>
      </c>
      <c r="C3003">
        <v>14407</v>
      </c>
      <c r="D3003" s="1" t="s">
        <v>1797</v>
      </c>
      <c r="E3003" t="s">
        <v>64</v>
      </c>
      <c r="F3003" t="str">
        <f>VLOOKUP(E3003&amp;"*",state_latlong_lookup!$A$1:$D$56,2,FALSE)</f>
        <v>MI</v>
      </c>
      <c r="G3003" t="str">
        <f>VLOOKUP(E3003&amp;"*",state_latlong_lookup!$A$1:$D$56,1,FALSE)</f>
        <v>MICHIGAN</v>
      </c>
      <c r="H3003" t="str">
        <f t="shared" si="93"/>
        <v>107_MI_10</v>
      </c>
      <c r="I3003">
        <f>IF(B3003=2012,IF(D3003="00",K3003,VLOOKUP(H3003,district_latlong_lookup!$A$1:$F$439,5,FALSE)),0)</f>
        <v>0</v>
      </c>
      <c r="J3003">
        <f>IF(B3003=2012,IF(D3003="00",L3003,VLOOKUP(H3003,district_latlong_lookup!$A$1:$F$439,6,FALSE)),0)</f>
        <v>0</v>
      </c>
      <c r="K3003">
        <f>VLOOKUP(E3003&amp;"*",state_latlong_lookup!$A$1:$D$56,3,FALSE)</f>
        <v>43.3504</v>
      </c>
      <c r="L3003">
        <f>VLOOKUP(E3003&amp;"*",state_latlong_lookup!$A$1:$D$56,4,FALSE)</f>
        <v>-84.560299999999998</v>
      </c>
      <c r="M3003">
        <v>100</v>
      </c>
      <c r="N3003" t="str">
        <f t="shared" si="92"/>
        <v>Democrat</v>
      </c>
      <c r="O3003" t="s">
        <v>574</v>
      </c>
      <c r="P3003">
        <v>-0.52400000000000002</v>
      </c>
      <c r="Q3003">
        <v>578500</v>
      </c>
      <c r="R3003" t="s">
        <v>1499</v>
      </c>
    </row>
    <row r="3004" spans="1:18">
      <c r="A3004">
        <v>107</v>
      </c>
      <c r="B3004">
        <f>VLOOKUP(A3004,year_congress_lookup!$A$1:$B$10,2)</f>
        <v>2002</v>
      </c>
      <c r="C3004">
        <v>29365</v>
      </c>
      <c r="D3004" s="1" t="s">
        <v>1798</v>
      </c>
      <c r="E3004" t="s">
        <v>64</v>
      </c>
      <c r="F3004" t="str">
        <f>VLOOKUP(E3004&amp;"*",state_latlong_lookup!$A$1:$D$56,2,FALSE)</f>
        <v>MI</v>
      </c>
      <c r="G3004" t="str">
        <f>VLOOKUP(E3004&amp;"*",state_latlong_lookup!$A$1:$D$56,1,FALSE)</f>
        <v>MICHIGAN</v>
      </c>
      <c r="H3004" t="str">
        <f t="shared" si="93"/>
        <v>107_MI_11</v>
      </c>
      <c r="I3004">
        <f>IF(B3004=2012,IF(D3004="00",K3004,VLOOKUP(H3004,district_latlong_lookup!$A$1:$F$439,5,FALSE)),0)</f>
        <v>0</v>
      </c>
      <c r="J3004">
        <f>IF(B3004=2012,IF(D3004="00",L3004,VLOOKUP(H3004,district_latlong_lookup!$A$1:$F$439,6,FALSE)),0)</f>
        <v>0</v>
      </c>
      <c r="K3004">
        <f>VLOOKUP(E3004&amp;"*",state_latlong_lookup!$A$1:$D$56,3,FALSE)</f>
        <v>43.3504</v>
      </c>
      <c r="L3004">
        <f>VLOOKUP(E3004&amp;"*",state_latlong_lookup!$A$1:$D$56,4,FALSE)</f>
        <v>-84.560299999999998</v>
      </c>
      <c r="M3004">
        <v>200</v>
      </c>
      <c r="N3004" t="str">
        <f t="shared" si="92"/>
        <v>Republican</v>
      </c>
      <c r="O3004" t="s">
        <v>575</v>
      </c>
      <c r="P3004">
        <v>0.52500000000000002</v>
      </c>
      <c r="Q3004">
        <v>10000</v>
      </c>
      <c r="R3004" t="s">
        <v>1500</v>
      </c>
    </row>
    <row r="3005" spans="1:18">
      <c r="A3005">
        <v>107</v>
      </c>
      <c r="B3005">
        <f>VLOOKUP(A3005,year_congress_lookup!$A$1:$B$10,2)</f>
        <v>2002</v>
      </c>
      <c r="C3005">
        <v>15033</v>
      </c>
      <c r="D3005" s="1" t="s">
        <v>1799</v>
      </c>
      <c r="E3005" t="s">
        <v>64</v>
      </c>
      <c r="F3005" t="str">
        <f>VLOOKUP(E3005&amp;"*",state_latlong_lookup!$A$1:$D$56,2,FALSE)</f>
        <v>MI</v>
      </c>
      <c r="G3005" t="str">
        <f>VLOOKUP(E3005&amp;"*",state_latlong_lookup!$A$1:$D$56,1,FALSE)</f>
        <v>MICHIGAN</v>
      </c>
      <c r="H3005" t="str">
        <f t="shared" si="93"/>
        <v>107_MI_12</v>
      </c>
      <c r="I3005">
        <f>IF(B3005=2012,IF(D3005="00",K3005,VLOOKUP(H3005,district_latlong_lookup!$A$1:$F$439,5,FALSE)),0)</f>
        <v>0</v>
      </c>
      <c r="J3005">
        <f>IF(B3005=2012,IF(D3005="00",L3005,VLOOKUP(H3005,district_latlong_lookup!$A$1:$F$439,6,FALSE)),0)</f>
        <v>0</v>
      </c>
      <c r="K3005">
        <f>VLOOKUP(E3005&amp;"*",state_latlong_lookup!$A$1:$D$56,3,FALSE)</f>
        <v>43.3504</v>
      </c>
      <c r="L3005">
        <f>VLOOKUP(E3005&amp;"*",state_latlong_lookup!$A$1:$D$56,4,FALSE)</f>
        <v>-84.560299999999998</v>
      </c>
      <c r="M3005">
        <v>100</v>
      </c>
      <c r="N3005" t="str">
        <f t="shared" si="92"/>
        <v>Democrat</v>
      </c>
      <c r="O3005" t="s">
        <v>576</v>
      </c>
      <c r="P3005">
        <v>-0.35099999999999998</v>
      </c>
      <c r="Q3005">
        <v>10000</v>
      </c>
      <c r="R3005" t="s">
        <v>1500</v>
      </c>
    </row>
    <row r="3006" spans="1:18">
      <c r="A3006">
        <v>107</v>
      </c>
      <c r="B3006">
        <f>VLOOKUP(A3006,year_congress_lookup!$A$1:$B$10,2)</f>
        <v>2002</v>
      </c>
      <c r="C3006">
        <v>29531</v>
      </c>
      <c r="D3006" s="1" t="s">
        <v>1800</v>
      </c>
      <c r="E3006" t="s">
        <v>64</v>
      </c>
      <c r="F3006" t="str">
        <f>VLOOKUP(E3006&amp;"*",state_latlong_lookup!$A$1:$D$56,2,FALSE)</f>
        <v>MI</v>
      </c>
      <c r="G3006" t="str">
        <f>VLOOKUP(E3006&amp;"*",state_latlong_lookup!$A$1:$D$56,1,FALSE)</f>
        <v>MICHIGAN</v>
      </c>
      <c r="H3006" t="str">
        <f t="shared" si="93"/>
        <v>107_MI_13</v>
      </c>
      <c r="I3006">
        <f>IF(B3006=2012,IF(D3006="00",K3006,VLOOKUP(H3006,district_latlong_lookup!$A$1:$F$439,5,FALSE)),0)</f>
        <v>0</v>
      </c>
      <c r="J3006">
        <f>IF(B3006=2012,IF(D3006="00",L3006,VLOOKUP(H3006,district_latlong_lookup!$A$1:$F$439,6,FALSE)),0)</f>
        <v>0</v>
      </c>
      <c r="K3006">
        <f>VLOOKUP(E3006&amp;"*",state_latlong_lookup!$A$1:$D$56,3,FALSE)</f>
        <v>43.3504</v>
      </c>
      <c r="L3006">
        <f>VLOOKUP(E3006&amp;"*",state_latlong_lookup!$A$1:$D$56,4,FALSE)</f>
        <v>-84.560299999999998</v>
      </c>
      <c r="M3006">
        <v>100</v>
      </c>
      <c r="N3006" t="str">
        <f t="shared" si="92"/>
        <v>Democrat</v>
      </c>
      <c r="O3006" t="s">
        <v>792</v>
      </c>
      <c r="P3006">
        <v>-0.38</v>
      </c>
      <c r="Q3006">
        <v>984500</v>
      </c>
      <c r="R3006" t="s">
        <v>1501</v>
      </c>
    </row>
    <row r="3007" spans="1:18">
      <c r="A3007">
        <v>107</v>
      </c>
      <c r="B3007">
        <f>VLOOKUP(A3007,year_congress_lookup!$A$1:$B$10,2)</f>
        <v>2002</v>
      </c>
      <c r="C3007">
        <v>10713</v>
      </c>
      <c r="D3007" s="1" t="s">
        <v>1801</v>
      </c>
      <c r="E3007" t="s">
        <v>64</v>
      </c>
      <c r="F3007" t="str">
        <f>VLOOKUP(E3007&amp;"*",state_latlong_lookup!$A$1:$D$56,2,FALSE)</f>
        <v>MI</v>
      </c>
      <c r="G3007" t="str">
        <f>VLOOKUP(E3007&amp;"*",state_latlong_lookup!$A$1:$D$56,1,FALSE)</f>
        <v>MICHIGAN</v>
      </c>
      <c r="H3007" t="str">
        <f t="shared" si="93"/>
        <v>107_MI_14</v>
      </c>
      <c r="I3007">
        <f>IF(B3007=2012,IF(D3007="00",K3007,VLOOKUP(H3007,district_latlong_lookup!$A$1:$F$439,5,FALSE)),0)</f>
        <v>0</v>
      </c>
      <c r="J3007">
        <f>IF(B3007=2012,IF(D3007="00",L3007,VLOOKUP(H3007,district_latlong_lookup!$A$1:$F$439,6,FALSE)),0)</f>
        <v>0</v>
      </c>
      <c r="K3007">
        <f>VLOOKUP(E3007&amp;"*",state_latlong_lookup!$A$1:$D$56,3,FALSE)</f>
        <v>43.3504</v>
      </c>
      <c r="L3007">
        <f>VLOOKUP(E3007&amp;"*",state_latlong_lookup!$A$1:$D$56,4,FALSE)</f>
        <v>-84.560299999999998</v>
      </c>
      <c r="M3007">
        <v>100</v>
      </c>
      <c r="N3007" t="str">
        <f t="shared" si="92"/>
        <v>Democrat</v>
      </c>
      <c r="O3007" t="s">
        <v>578</v>
      </c>
      <c r="P3007">
        <v>-0.63300000000000001</v>
      </c>
      <c r="Q3007">
        <v>10000</v>
      </c>
      <c r="R3007" t="s">
        <v>1502</v>
      </c>
    </row>
    <row r="3008" spans="1:18">
      <c r="A3008">
        <v>107</v>
      </c>
      <c r="B3008">
        <f>VLOOKUP(A3008,year_congress_lookup!$A$1:$B$10,2)</f>
        <v>2002</v>
      </c>
      <c r="C3008">
        <v>29733</v>
      </c>
      <c r="D3008" s="1" t="s">
        <v>1802</v>
      </c>
      <c r="E3008" t="s">
        <v>64</v>
      </c>
      <c r="F3008" t="str">
        <f>VLOOKUP(E3008&amp;"*",state_latlong_lookup!$A$1:$D$56,2,FALSE)</f>
        <v>MI</v>
      </c>
      <c r="G3008" t="str">
        <f>VLOOKUP(E3008&amp;"*",state_latlong_lookup!$A$1:$D$56,1,FALSE)</f>
        <v>MICHIGAN</v>
      </c>
      <c r="H3008" t="str">
        <f t="shared" si="93"/>
        <v>107_MI_15</v>
      </c>
      <c r="I3008">
        <f>IF(B3008=2012,IF(D3008="00",K3008,VLOOKUP(H3008,district_latlong_lookup!$A$1:$F$439,5,FALSE)),0)</f>
        <v>0</v>
      </c>
      <c r="J3008">
        <f>IF(B3008=2012,IF(D3008="00",L3008,VLOOKUP(H3008,district_latlong_lookup!$A$1:$F$439,6,FALSE)),0)</f>
        <v>0</v>
      </c>
      <c r="K3008">
        <f>VLOOKUP(E3008&amp;"*",state_latlong_lookup!$A$1:$D$56,3,FALSE)</f>
        <v>43.3504</v>
      </c>
      <c r="L3008">
        <f>VLOOKUP(E3008&amp;"*",state_latlong_lookup!$A$1:$D$56,4,FALSE)</f>
        <v>-84.560299999999998</v>
      </c>
      <c r="M3008">
        <v>100</v>
      </c>
      <c r="N3008" t="str">
        <f t="shared" si="92"/>
        <v>Democrat</v>
      </c>
      <c r="O3008" t="s">
        <v>855</v>
      </c>
      <c r="P3008">
        <v>-0.48799999999999999</v>
      </c>
      <c r="Q3008">
        <v>512000</v>
      </c>
      <c r="R3008" t="s">
        <v>1503</v>
      </c>
    </row>
    <row r="3009" spans="1:18">
      <c r="A3009">
        <v>107</v>
      </c>
      <c r="B3009">
        <f>VLOOKUP(A3009,year_congress_lookup!$A$1:$B$10,2)</f>
        <v>2002</v>
      </c>
      <c r="C3009">
        <v>2605</v>
      </c>
      <c r="D3009" s="1" t="s">
        <v>1803</v>
      </c>
      <c r="E3009" t="s">
        <v>64</v>
      </c>
      <c r="F3009" t="str">
        <f>VLOOKUP(E3009&amp;"*",state_latlong_lookup!$A$1:$D$56,2,FALSE)</f>
        <v>MI</v>
      </c>
      <c r="G3009" t="str">
        <f>VLOOKUP(E3009&amp;"*",state_latlong_lookup!$A$1:$D$56,1,FALSE)</f>
        <v>MICHIGAN</v>
      </c>
      <c r="H3009" t="str">
        <f t="shared" si="93"/>
        <v>107_MI_16</v>
      </c>
      <c r="I3009">
        <f>IF(B3009=2012,IF(D3009="00",K3009,VLOOKUP(H3009,district_latlong_lookup!$A$1:$F$439,5,FALSE)),0)</f>
        <v>0</v>
      </c>
      <c r="J3009">
        <f>IF(B3009=2012,IF(D3009="00",L3009,VLOOKUP(H3009,district_latlong_lookup!$A$1:$F$439,6,FALSE)),0)</f>
        <v>0</v>
      </c>
      <c r="K3009">
        <f>VLOOKUP(E3009&amp;"*",state_latlong_lookup!$A$1:$D$56,3,FALSE)</f>
        <v>43.3504</v>
      </c>
      <c r="L3009">
        <f>VLOOKUP(E3009&amp;"*",state_latlong_lookup!$A$1:$D$56,4,FALSE)</f>
        <v>-84.560299999999998</v>
      </c>
      <c r="M3009">
        <v>100</v>
      </c>
      <c r="N3009" t="str">
        <f t="shared" si="92"/>
        <v>Democrat</v>
      </c>
      <c r="O3009" t="s">
        <v>580</v>
      </c>
      <c r="P3009">
        <v>-0.41899999999999998</v>
      </c>
      <c r="Q3009">
        <v>1249500</v>
      </c>
      <c r="R3009" t="s">
        <v>1504</v>
      </c>
    </row>
    <row r="3010" spans="1:18">
      <c r="A3010">
        <v>107</v>
      </c>
      <c r="B3010">
        <f>VLOOKUP(A3010,year_congress_lookup!$A$1:$B$10,2)</f>
        <v>2002</v>
      </c>
      <c r="C3010">
        <v>29532</v>
      </c>
      <c r="D3010" s="1" t="s">
        <v>1787</v>
      </c>
      <c r="E3010" t="s">
        <v>98</v>
      </c>
      <c r="F3010" t="str">
        <f>VLOOKUP(E3010&amp;"*",state_latlong_lookup!$A$1:$D$56,2,FALSE)</f>
        <v>MN</v>
      </c>
      <c r="G3010" t="str">
        <f>VLOOKUP(E3010&amp;"*",state_latlong_lookup!$A$1:$D$56,1,FALSE)</f>
        <v>MINNESOTA</v>
      </c>
      <c r="H3010" t="str">
        <f t="shared" si="93"/>
        <v>107_MN_01</v>
      </c>
      <c r="I3010">
        <f>IF(B3010=2012,IF(D3010="00",K3010,VLOOKUP(H3010,district_latlong_lookup!$A$1:$F$439,5,FALSE)),0)</f>
        <v>0</v>
      </c>
      <c r="J3010">
        <f>IF(B3010=2012,IF(D3010="00",L3010,VLOOKUP(H3010,district_latlong_lookup!$A$1:$F$439,6,FALSE)),0)</f>
        <v>0</v>
      </c>
      <c r="K3010">
        <f>VLOOKUP(E3010&amp;"*",state_latlong_lookup!$A$1:$D$56,3,FALSE)</f>
        <v>45.732599999999998</v>
      </c>
      <c r="L3010">
        <f>VLOOKUP(E3010&amp;"*",state_latlong_lookup!$A$1:$D$56,4,FALSE)</f>
        <v>-93.919600000000003</v>
      </c>
      <c r="M3010">
        <v>200</v>
      </c>
      <c r="N3010" t="str">
        <f t="shared" ref="N3010:N3073" si="94">IF(M3010=100,"Democrat",IF(M3010=200,"Republican",IF(M3010=328,"Independent")))</f>
        <v>Republican</v>
      </c>
      <c r="O3010" t="s">
        <v>793</v>
      </c>
      <c r="P3010">
        <v>0.73</v>
      </c>
      <c r="Q3010">
        <v>1605500</v>
      </c>
      <c r="R3010" t="s">
        <v>1505</v>
      </c>
    </row>
    <row r="3011" spans="1:18">
      <c r="A3011">
        <v>107</v>
      </c>
      <c r="B3011">
        <f>VLOOKUP(A3011,year_congress_lookup!$A$1:$B$10,2)</f>
        <v>2002</v>
      </c>
      <c r="C3011">
        <v>20121</v>
      </c>
      <c r="D3011" s="1" t="s">
        <v>1788</v>
      </c>
      <c r="E3011" t="s">
        <v>98</v>
      </c>
      <c r="F3011" t="str">
        <f>VLOOKUP(E3011&amp;"*",state_latlong_lookup!$A$1:$D$56,2,FALSE)</f>
        <v>MN</v>
      </c>
      <c r="G3011" t="str">
        <f>VLOOKUP(E3011&amp;"*",state_latlong_lookup!$A$1:$D$56,1,FALSE)</f>
        <v>MINNESOTA</v>
      </c>
      <c r="H3011" t="str">
        <f t="shared" ref="H3011:H3074" si="95">CONCATENATE(A3011,"_",F3011,"_",D3011)</f>
        <v>107_MN_02</v>
      </c>
      <c r="I3011">
        <f>IF(B3011=2012,IF(D3011="00",K3011,VLOOKUP(H3011,district_latlong_lookup!$A$1:$F$439,5,FALSE)),0)</f>
        <v>0</v>
      </c>
      <c r="J3011">
        <f>IF(B3011=2012,IF(D3011="00",L3011,VLOOKUP(H3011,district_latlong_lookup!$A$1:$F$439,6,FALSE)),0)</f>
        <v>0</v>
      </c>
      <c r="K3011">
        <f>VLOOKUP(E3011&amp;"*",state_latlong_lookup!$A$1:$D$56,3,FALSE)</f>
        <v>45.732599999999998</v>
      </c>
      <c r="L3011">
        <f>VLOOKUP(E3011&amp;"*",state_latlong_lookup!$A$1:$D$56,4,FALSE)</f>
        <v>-93.919600000000003</v>
      </c>
      <c r="M3011">
        <v>200</v>
      </c>
      <c r="N3011" t="str">
        <f t="shared" si="94"/>
        <v>Republican</v>
      </c>
      <c r="O3011" t="s">
        <v>97</v>
      </c>
      <c r="P3011">
        <v>0.67400000000000004</v>
      </c>
      <c r="Q3011">
        <v>10000</v>
      </c>
      <c r="R3011" t="s">
        <v>1506</v>
      </c>
    </row>
    <row r="3012" spans="1:18">
      <c r="A3012">
        <v>107</v>
      </c>
      <c r="B3012">
        <f>VLOOKUP(A3012,year_congress_lookup!$A$1:$B$10,2)</f>
        <v>2002</v>
      </c>
      <c r="C3012">
        <v>29126</v>
      </c>
      <c r="D3012" s="1" t="s">
        <v>1789</v>
      </c>
      <c r="E3012" t="s">
        <v>98</v>
      </c>
      <c r="F3012" t="str">
        <f>VLOOKUP(E3012&amp;"*",state_latlong_lookup!$A$1:$D$56,2,FALSE)</f>
        <v>MN</v>
      </c>
      <c r="G3012" t="str">
        <f>VLOOKUP(E3012&amp;"*",state_latlong_lookup!$A$1:$D$56,1,FALSE)</f>
        <v>MINNESOTA</v>
      </c>
      <c r="H3012" t="str">
        <f t="shared" si="95"/>
        <v>107_MN_03</v>
      </c>
      <c r="I3012">
        <f>IF(B3012=2012,IF(D3012="00",K3012,VLOOKUP(H3012,district_latlong_lookup!$A$1:$F$439,5,FALSE)),0)</f>
        <v>0</v>
      </c>
      <c r="J3012">
        <f>IF(B3012=2012,IF(D3012="00",L3012,VLOOKUP(H3012,district_latlong_lookup!$A$1:$F$439,6,FALSE)),0)</f>
        <v>0</v>
      </c>
      <c r="K3012">
        <f>VLOOKUP(E3012&amp;"*",state_latlong_lookup!$A$1:$D$56,3,FALSE)</f>
        <v>45.732599999999998</v>
      </c>
      <c r="L3012">
        <f>VLOOKUP(E3012&amp;"*",state_latlong_lookup!$A$1:$D$56,4,FALSE)</f>
        <v>-93.919600000000003</v>
      </c>
      <c r="M3012">
        <v>200</v>
      </c>
      <c r="N3012" t="str">
        <f t="shared" si="94"/>
        <v>Republican</v>
      </c>
      <c r="O3012" t="s">
        <v>583</v>
      </c>
      <c r="P3012">
        <v>0.51400000000000001</v>
      </c>
      <c r="Q3012">
        <v>10000</v>
      </c>
      <c r="R3012" t="s">
        <v>1507</v>
      </c>
    </row>
    <row r="3013" spans="1:18">
      <c r="A3013">
        <v>107</v>
      </c>
      <c r="B3013">
        <f>VLOOKUP(A3013,year_congress_lookup!$A$1:$B$10,2)</f>
        <v>2002</v>
      </c>
      <c r="C3013">
        <v>20122</v>
      </c>
      <c r="D3013" s="1" t="s">
        <v>1790</v>
      </c>
      <c r="E3013" t="s">
        <v>98</v>
      </c>
      <c r="F3013" t="str">
        <f>VLOOKUP(E3013&amp;"*",state_latlong_lookup!$A$1:$D$56,2,FALSE)</f>
        <v>MN</v>
      </c>
      <c r="G3013" t="str">
        <f>VLOOKUP(E3013&amp;"*",state_latlong_lookup!$A$1:$D$56,1,FALSE)</f>
        <v>MINNESOTA</v>
      </c>
      <c r="H3013" t="str">
        <f t="shared" si="95"/>
        <v>107_MN_04</v>
      </c>
      <c r="I3013">
        <f>IF(B3013=2012,IF(D3013="00",K3013,VLOOKUP(H3013,district_latlong_lookup!$A$1:$F$439,5,FALSE)),0)</f>
        <v>0</v>
      </c>
      <c r="J3013">
        <f>IF(B3013=2012,IF(D3013="00",L3013,VLOOKUP(H3013,district_latlong_lookup!$A$1:$F$439,6,FALSE)),0)</f>
        <v>0</v>
      </c>
      <c r="K3013">
        <f>VLOOKUP(E3013&amp;"*",state_latlong_lookup!$A$1:$D$56,3,FALSE)</f>
        <v>45.732599999999998</v>
      </c>
      <c r="L3013">
        <f>VLOOKUP(E3013&amp;"*",state_latlong_lookup!$A$1:$D$56,4,FALSE)</f>
        <v>-93.919600000000003</v>
      </c>
      <c r="M3013">
        <v>100</v>
      </c>
      <c r="N3013" t="str">
        <f t="shared" si="94"/>
        <v>Democrat</v>
      </c>
      <c r="O3013" t="s">
        <v>484</v>
      </c>
      <c r="P3013">
        <v>-0.433</v>
      </c>
      <c r="Q3013">
        <v>10000</v>
      </c>
      <c r="R3013" t="s">
        <v>1508</v>
      </c>
    </row>
    <row r="3014" spans="1:18">
      <c r="A3014">
        <v>107</v>
      </c>
      <c r="B3014">
        <f>VLOOKUP(A3014,year_congress_lookup!$A$1:$B$10,2)</f>
        <v>2002</v>
      </c>
      <c r="C3014">
        <v>14656</v>
      </c>
      <c r="D3014" s="1" t="s">
        <v>1791</v>
      </c>
      <c r="E3014" t="s">
        <v>98</v>
      </c>
      <c r="F3014" t="str">
        <f>VLOOKUP(E3014&amp;"*",state_latlong_lookup!$A$1:$D$56,2,FALSE)</f>
        <v>MN</v>
      </c>
      <c r="G3014" t="str">
        <f>VLOOKUP(E3014&amp;"*",state_latlong_lookup!$A$1:$D$56,1,FALSE)</f>
        <v>MINNESOTA</v>
      </c>
      <c r="H3014" t="str">
        <f t="shared" si="95"/>
        <v>107_MN_05</v>
      </c>
      <c r="I3014">
        <f>IF(B3014=2012,IF(D3014="00",K3014,VLOOKUP(H3014,district_latlong_lookup!$A$1:$F$439,5,FALSE)),0)</f>
        <v>0</v>
      </c>
      <c r="J3014">
        <f>IF(B3014=2012,IF(D3014="00",L3014,VLOOKUP(H3014,district_latlong_lookup!$A$1:$F$439,6,FALSE)),0)</f>
        <v>0</v>
      </c>
      <c r="K3014">
        <f>VLOOKUP(E3014&amp;"*",state_latlong_lookup!$A$1:$D$56,3,FALSE)</f>
        <v>45.732599999999998</v>
      </c>
      <c r="L3014">
        <f>VLOOKUP(E3014&amp;"*",state_latlong_lookup!$A$1:$D$56,4,FALSE)</f>
        <v>-93.919600000000003</v>
      </c>
      <c r="M3014">
        <v>100</v>
      </c>
      <c r="N3014" t="str">
        <f t="shared" si="94"/>
        <v>Democrat</v>
      </c>
      <c r="O3014" t="s">
        <v>585</v>
      </c>
      <c r="P3014">
        <v>-0.53900000000000003</v>
      </c>
      <c r="Q3014">
        <v>10000</v>
      </c>
      <c r="R3014" t="s">
        <v>1509</v>
      </c>
    </row>
    <row r="3015" spans="1:18">
      <c r="A3015">
        <v>107</v>
      </c>
      <c r="B3015">
        <f>VLOOKUP(A3015,year_congress_lookup!$A$1:$B$10,2)</f>
        <v>2002</v>
      </c>
      <c r="C3015">
        <v>29533</v>
      </c>
      <c r="D3015" s="1" t="s">
        <v>1792</v>
      </c>
      <c r="E3015" t="s">
        <v>98</v>
      </c>
      <c r="F3015" t="str">
        <f>VLOOKUP(E3015&amp;"*",state_latlong_lookup!$A$1:$D$56,2,FALSE)</f>
        <v>MN</v>
      </c>
      <c r="G3015" t="str">
        <f>VLOOKUP(E3015&amp;"*",state_latlong_lookup!$A$1:$D$56,1,FALSE)</f>
        <v>MINNESOTA</v>
      </c>
      <c r="H3015" t="str">
        <f t="shared" si="95"/>
        <v>107_MN_06</v>
      </c>
      <c r="I3015">
        <f>IF(B3015=2012,IF(D3015="00",K3015,VLOOKUP(H3015,district_latlong_lookup!$A$1:$F$439,5,FALSE)),0)</f>
        <v>0</v>
      </c>
      <c r="J3015">
        <f>IF(B3015=2012,IF(D3015="00",L3015,VLOOKUP(H3015,district_latlong_lookup!$A$1:$F$439,6,FALSE)),0)</f>
        <v>0</v>
      </c>
      <c r="K3015">
        <f>VLOOKUP(E3015&amp;"*",state_latlong_lookup!$A$1:$D$56,3,FALSE)</f>
        <v>45.732599999999998</v>
      </c>
      <c r="L3015">
        <f>VLOOKUP(E3015&amp;"*",state_latlong_lookup!$A$1:$D$56,4,FALSE)</f>
        <v>-93.919600000000003</v>
      </c>
      <c r="M3015">
        <v>100</v>
      </c>
      <c r="N3015" t="str">
        <f t="shared" si="94"/>
        <v>Democrat</v>
      </c>
      <c r="O3015" t="s">
        <v>794</v>
      </c>
      <c r="P3015">
        <v>-0.29499999999999998</v>
      </c>
      <c r="Q3015">
        <v>10000</v>
      </c>
    </row>
    <row r="3016" spans="1:18">
      <c r="A3016">
        <v>107</v>
      </c>
      <c r="B3016">
        <f>VLOOKUP(A3016,year_congress_lookup!$A$1:$B$10,2)</f>
        <v>2002</v>
      </c>
      <c r="C3016">
        <v>29127</v>
      </c>
      <c r="D3016" s="1" t="s">
        <v>1793</v>
      </c>
      <c r="E3016" t="s">
        <v>98</v>
      </c>
      <c r="F3016" t="str">
        <f>VLOOKUP(E3016&amp;"*",state_latlong_lookup!$A$1:$D$56,2,FALSE)</f>
        <v>MN</v>
      </c>
      <c r="G3016" t="str">
        <f>VLOOKUP(E3016&amp;"*",state_latlong_lookup!$A$1:$D$56,1,FALSE)</f>
        <v>MINNESOTA</v>
      </c>
      <c r="H3016" t="str">
        <f t="shared" si="95"/>
        <v>107_MN_07</v>
      </c>
      <c r="I3016">
        <f>IF(B3016=2012,IF(D3016="00",K3016,VLOOKUP(H3016,district_latlong_lookup!$A$1:$F$439,5,FALSE)),0)</f>
        <v>0</v>
      </c>
      <c r="J3016">
        <f>IF(B3016=2012,IF(D3016="00",L3016,VLOOKUP(H3016,district_latlong_lookup!$A$1:$F$439,6,FALSE)),0)</f>
        <v>0</v>
      </c>
      <c r="K3016">
        <f>VLOOKUP(E3016&amp;"*",state_latlong_lookup!$A$1:$D$56,3,FALSE)</f>
        <v>45.732599999999998</v>
      </c>
      <c r="L3016">
        <f>VLOOKUP(E3016&amp;"*",state_latlong_lookup!$A$1:$D$56,4,FALSE)</f>
        <v>-93.919600000000003</v>
      </c>
      <c r="M3016">
        <v>100</v>
      </c>
      <c r="N3016" t="str">
        <f t="shared" si="94"/>
        <v>Democrat</v>
      </c>
      <c r="O3016" t="s">
        <v>586</v>
      </c>
      <c r="P3016">
        <v>-0.14699999999999999</v>
      </c>
      <c r="Q3016">
        <v>1035500</v>
      </c>
    </row>
    <row r="3017" spans="1:18">
      <c r="A3017">
        <v>107</v>
      </c>
      <c r="B3017">
        <f>VLOOKUP(A3017,year_congress_lookup!$A$1:$B$10,2)</f>
        <v>2002</v>
      </c>
      <c r="C3017">
        <v>14265</v>
      </c>
      <c r="D3017" s="1" t="s">
        <v>1795</v>
      </c>
      <c r="E3017" t="s">
        <v>98</v>
      </c>
      <c r="F3017" t="str">
        <f>VLOOKUP(E3017&amp;"*",state_latlong_lookup!$A$1:$D$56,2,FALSE)</f>
        <v>MN</v>
      </c>
      <c r="G3017" t="str">
        <f>VLOOKUP(E3017&amp;"*",state_latlong_lookup!$A$1:$D$56,1,FALSE)</f>
        <v>MINNESOTA</v>
      </c>
      <c r="H3017" t="str">
        <f t="shared" si="95"/>
        <v>107_MN_08</v>
      </c>
      <c r="I3017">
        <f>IF(B3017=2012,IF(D3017="00",K3017,VLOOKUP(H3017,district_latlong_lookup!$A$1:$F$439,5,FALSE)),0)</f>
        <v>0</v>
      </c>
      <c r="J3017">
        <f>IF(B3017=2012,IF(D3017="00",L3017,VLOOKUP(H3017,district_latlong_lookup!$A$1:$F$439,6,FALSE)),0)</f>
        <v>0</v>
      </c>
      <c r="K3017">
        <f>VLOOKUP(E3017&amp;"*",state_latlong_lookup!$A$1:$D$56,3,FALSE)</f>
        <v>45.732599999999998</v>
      </c>
      <c r="L3017">
        <f>VLOOKUP(E3017&amp;"*",state_latlong_lookup!$A$1:$D$56,4,FALSE)</f>
        <v>-93.919600000000003</v>
      </c>
      <c r="M3017">
        <v>100</v>
      </c>
      <c r="N3017" t="str">
        <f t="shared" si="94"/>
        <v>Democrat</v>
      </c>
      <c r="O3017" t="s">
        <v>587</v>
      </c>
      <c r="P3017">
        <v>-0.53900000000000003</v>
      </c>
      <c r="Q3017">
        <v>503000</v>
      </c>
      <c r="R3017" t="s">
        <v>1510</v>
      </c>
    </row>
    <row r="3018" spans="1:18">
      <c r="A3018">
        <v>107</v>
      </c>
      <c r="B3018">
        <f>VLOOKUP(A3018,year_congress_lookup!$A$1:$B$10,2)</f>
        <v>2002</v>
      </c>
      <c r="C3018">
        <v>29534</v>
      </c>
      <c r="D3018" s="1" t="s">
        <v>1787</v>
      </c>
      <c r="E3018" t="s">
        <v>47</v>
      </c>
      <c r="F3018" t="str">
        <f>VLOOKUP(E3018&amp;"*",state_latlong_lookup!$A$1:$D$56,2,FALSE)</f>
        <v>MS</v>
      </c>
      <c r="G3018" t="str">
        <f>VLOOKUP(E3018&amp;"*",state_latlong_lookup!$A$1:$D$56,1,FALSE)</f>
        <v>MISSISSIPPI</v>
      </c>
      <c r="H3018" t="str">
        <f t="shared" si="95"/>
        <v>107_MS_01</v>
      </c>
      <c r="I3018">
        <f>IF(B3018=2012,IF(D3018="00",K3018,VLOOKUP(H3018,district_latlong_lookup!$A$1:$F$439,5,FALSE)),0)</f>
        <v>0</v>
      </c>
      <c r="J3018">
        <f>IF(B3018=2012,IF(D3018="00",L3018,VLOOKUP(H3018,district_latlong_lookup!$A$1:$F$439,6,FALSE)),0)</f>
        <v>0</v>
      </c>
      <c r="K3018">
        <f>VLOOKUP(E3018&amp;"*",state_latlong_lookup!$A$1:$D$56,3,FALSE)</f>
        <v>32.767299999999999</v>
      </c>
      <c r="L3018">
        <f>VLOOKUP(E3018&amp;"*",state_latlong_lookup!$A$1:$D$56,4,FALSE)</f>
        <v>-89.681200000000004</v>
      </c>
      <c r="M3018">
        <v>200</v>
      </c>
      <c r="N3018" t="str">
        <f t="shared" si="94"/>
        <v>Republican</v>
      </c>
      <c r="O3018" t="s">
        <v>368</v>
      </c>
      <c r="P3018">
        <v>0.503</v>
      </c>
      <c r="Q3018">
        <v>691500</v>
      </c>
      <c r="R3018" t="s">
        <v>1511</v>
      </c>
    </row>
    <row r="3019" spans="1:18">
      <c r="A3019">
        <v>107</v>
      </c>
      <c r="B3019">
        <f>VLOOKUP(A3019,year_congress_lookup!$A$1:$B$10,2)</f>
        <v>2002</v>
      </c>
      <c r="C3019">
        <v>29368</v>
      </c>
      <c r="D3019" s="1" t="s">
        <v>1788</v>
      </c>
      <c r="E3019" t="s">
        <v>47</v>
      </c>
      <c r="F3019" t="str">
        <f>VLOOKUP(E3019&amp;"*",state_latlong_lookup!$A$1:$D$56,2,FALSE)</f>
        <v>MS</v>
      </c>
      <c r="G3019" t="str">
        <f>VLOOKUP(E3019&amp;"*",state_latlong_lookup!$A$1:$D$56,1,FALSE)</f>
        <v>MISSISSIPPI</v>
      </c>
      <c r="H3019" t="str">
        <f t="shared" si="95"/>
        <v>107_MS_02</v>
      </c>
      <c r="I3019">
        <f>IF(B3019=2012,IF(D3019="00",K3019,VLOOKUP(H3019,district_latlong_lookup!$A$1:$F$439,5,FALSE)),0)</f>
        <v>0</v>
      </c>
      <c r="J3019">
        <f>IF(B3019=2012,IF(D3019="00",L3019,VLOOKUP(H3019,district_latlong_lookup!$A$1:$F$439,6,FALSE)),0)</f>
        <v>0</v>
      </c>
      <c r="K3019">
        <f>VLOOKUP(E3019&amp;"*",state_latlong_lookup!$A$1:$D$56,3,FALSE)</f>
        <v>32.767299999999999</v>
      </c>
      <c r="L3019">
        <f>VLOOKUP(E3019&amp;"*",state_latlong_lookup!$A$1:$D$56,4,FALSE)</f>
        <v>-89.681200000000004</v>
      </c>
      <c r="M3019">
        <v>100</v>
      </c>
      <c r="N3019" t="str">
        <f t="shared" si="94"/>
        <v>Democrat</v>
      </c>
      <c r="O3019" t="s">
        <v>44</v>
      </c>
      <c r="P3019">
        <v>-0.502</v>
      </c>
      <c r="Q3019">
        <v>543500</v>
      </c>
      <c r="R3019" t="s">
        <v>1512</v>
      </c>
    </row>
    <row r="3020" spans="1:18">
      <c r="A3020">
        <v>107</v>
      </c>
      <c r="B3020">
        <f>VLOOKUP(A3020,year_congress_lookup!$A$1:$B$10,2)</f>
        <v>2002</v>
      </c>
      <c r="C3020">
        <v>29734</v>
      </c>
      <c r="D3020" s="1" t="s">
        <v>1789</v>
      </c>
      <c r="E3020" t="s">
        <v>47</v>
      </c>
      <c r="F3020" t="str">
        <f>VLOOKUP(E3020&amp;"*",state_latlong_lookup!$A$1:$D$56,2,FALSE)</f>
        <v>MS</v>
      </c>
      <c r="G3020" t="str">
        <f>VLOOKUP(E3020&amp;"*",state_latlong_lookup!$A$1:$D$56,1,FALSE)</f>
        <v>MISSISSIPPI</v>
      </c>
      <c r="H3020" t="str">
        <f t="shared" si="95"/>
        <v>107_MS_03</v>
      </c>
      <c r="I3020">
        <f>IF(B3020=2012,IF(D3020="00",K3020,VLOOKUP(H3020,district_latlong_lookup!$A$1:$F$439,5,FALSE)),0)</f>
        <v>0</v>
      </c>
      <c r="J3020">
        <f>IF(B3020=2012,IF(D3020="00",L3020,VLOOKUP(H3020,district_latlong_lookup!$A$1:$F$439,6,FALSE)),0)</f>
        <v>0</v>
      </c>
      <c r="K3020">
        <f>VLOOKUP(E3020&amp;"*",state_latlong_lookup!$A$1:$D$56,3,FALSE)</f>
        <v>32.767299999999999</v>
      </c>
      <c r="L3020">
        <f>VLOOKUP(E3020&amp;"*",state_latlong_lookup!$A$1:$D$56,4,FALSE)</f>
        <v>-89.681200000000004</v>
      </c>
      <c r="M3020">
        <v>200</v>
      </c>
      <c r="N3020" t="str">
        <f t="shared" si="94"/>
        <v>Republican</v>
      </c>
      <c r="O3020" t="s">
        <v>39</v>
      </c>
      <c r="P3020">
        <v>0.47799999999999998</v>
      </c>
      <c r="Q3020">
        <v>439000</v>
      </c>
      <c r="R3020" t="s">
        <v>1513</v>
      </c>
    </row>
    <row r="3021" spans="1:18">
      <c r="A3021">
        <v>107</v>
      </c>
      <c r="B3021">
        <f>VLOOKUP(A3021,year_congress_lookup!$A$1:$B$10,2)</f>
        <v>2002</v>
      </c>
      <c r="C3021">
        <v>29920</v>
      </c>
      <c r="D3021" s="1" t="s">
        <v>1790</v>
      </c>
      <c r="E3021" t="s">
        <v>47</v>
      </c>
      <c r="F3021" t="str">
        <f>VLOOKUP(E3021&amp;"*",state_latlong_lookup!$A$1:$D$56,2,FALSE)</f>
        <v>MS</v>
      </c>
      <c r="G3021" t="str">
        <f>VLOOKUP(E3021&amp;"*",state_latlong_lookup!$A$1:$D$56,1,FALSE)</f>
        <v>MISSISSIPPI</v>
      </c>
      <c r="H3021" t="str">
        <f t="shared" si="95"/>
        <v>107_MS_04</v>
      </c>
      <c r="I3021">
        <f>IF(B3021=2012,IF(D3021="00",K3021,VLOOKUP(H3021,district_latlong_lookup!$A$1:$F$439,5,FALSE)),0)</f>
        <v>0</v>
      </c>
      <c r="J3021">
        <f>IF(B3021=2012,IF(D3021="00",L3021,VLOOKUP(H3021,district_latlong_lookup!$A$1:$F$439,6,FALSE)),0)</f>
        <v>0</v>
      </c>
      <c r="K3021">
        <f>VLOOKUP(E3021&amp;"*",state_latlong_lookup!$A$1:$D$56,3,FALSE)</f>
        <v>32.767299999999999</v>
      </c>
      <c r="L3021">
        <f>VLOOKUP(E3021&amp;"*",state_latlong_lookup!$A$1:$D$56,4,FALSE)</f>
        <v>-89.681200000000004</v>
      </c>
      <c r="M3021">
        <v>100</v>
      </c>
      <c r="N3021" t="str">
        <f t="shared" si="94"/>
        <v>Democrat</v>
      </c>
      <c r="O3021" t="s">
        <v>905</v>
      </c>
      <c r="P3021">
        <v>-9.5000000000000001E-2</v>
      </c>
      <c r="Q3021">
        <v>2087500</v>
      </c>
    </row>
    <row r="3022" spans="1:18">
      <c r="A3022">
        <v>107</v>
      </c>
      <c r="B3022">
        <f>VLOOKUP(A3022,year_congress_lookup!$A$1:$B$10,2)</f>
        <v>2002</v>
      </c>
      <c r="C3022">
        <v>15637</v>
      </c>
      <c r="D3022" s="1" t="s">
        <v>1791</v>
      </c>
      <c r="E3022" t="s">
        <v>47</v>
      </c>
      <c r="F3022" t="str">
        <f>VLOOKUP(E3022&amp;"*",state_latlong_lookup!$A$1:$D$56,2,FALSE)</f>
        <v>MS</v>
      </c>
      <c r="G3022" t="str">
        <f>VLOOKUP(E3022&amp;"*",state_latlong_lookup!$A$1:$D$56,1,FALSE)</f>
        <v>MISSISSIPPI</v>
      </c>
      <c r="H3022" t="str">
        <f t="shared" si="95"/>
        <v>107_MS_05</v>
      </c>
      <c r="I3022">
        <f>IF(B3022=2012,IF(D3022="00",K3022,VLOOKUP(H3022,district_latlong_lookup!$A$1:$F$439,5,FALSE)),0)</f>
        <v>0</v>
      </c>
      <c r="J3022">
        <f>IF(B3022=2012,IF(D3022="00",L3022,VLOOKUP(H3022,district_latlong_lookup!$A$1:$F$439,6,FALSE)),0)</f>
        <v>0</v>
      </c>
      <c r="K3022">
        <f>VLOOKUP(E3022&amp;"*",state_latlong_lookup!$A$1:$D$56,3,FALSE)</f>
        <v>32.767299999999999</v>
      </c>
      <c r="L3022">
        <f>VLOOKUP(E3022&amp;"*",state_latlong_lookup!$A$1:$D$56,4,FALSE)</f>
        <v>-89.681200000000004</v>
      </c>
      <c r="M3022">
        <v>100</v>
      </c>
      <c r="N3022" t="str">
        <f t="shared" si="94"/>
        <v>Democrat</v>
      </c>
      <c r="O3022" t="s">
        <v>590</v>
      </c>
      <c r="P3022">
        <v>-6.0999999999999999E-2</v>
      </c>
      <c r="Q3022">
        <v>460500</v>
      </c>
      <c r="R3022" t="s">
        <v>1514</v>
      </c>
    </row>
    <row r="3023" spans="1:18">
      <c r="A3023">
        <v>107</v>
      </c>
      <c r="B3023">
        <f>VLOOKUP(A3023,year_congress_lookup!$A$1:$B$10,2)</f>
        <v>2002</v>
      </c>
      <c r="C3023">
        <v>20147</v>
      </c>
      <c r="D3023" s="1" t="s">
        <v>1787</v>
      </c>
      <c r="E3023" t="s">
        <v>51</v>
      </c>
      <c r="F3023" t="str">
        <f>VLOOKUP(E3023&amp;"*",state_latlong_lookup!$A$1:$D$56,2,FALSE)</f>
        <v>MO</v>
      </c>
      <c r="G3023" t="str">
        <f>VLOOKUP(E3023&amp;"*",state_latlong_lookup!$A$1:$D$56,1,FALSE)</f>
        <v>MISSOURI</v>
      </c>
      <c r="H3023" t="str">
        <f t="shared" si="95"/>
        <v>107_MO_01</v>
      </c>
      <c r="I3023">
        <f>IF(B3023=2012,IF(D3023="00",K3023,VLOOKUP(H3023,district_latlong_lookup!$A$1:$F$439,5,FALSE)),0)</f>
        <v>0</v>
      </c>
      <c r="J3023">
        <f>IF(B3023=2012,IF(D3023="00",L3023,VLOOKUP(H3023,district_latlong_lookup!$A$1:$F$439,6,FALSE)),0)</f>
        <v>0</v>
      </c>
      <c r="K3023">
        <f>VLOOKUP(E3023&amp;"*",state_latlong_lookup!$A$1:$D$56,3,FALSE)</f>
        <v>38.462299999999999</v>
      </c>
      <c r="L3023">
        <f>VLOOKUP(E3023&amp;"*",state_latlong_lookup!$A$1:$D$56,4,FALSE)</f>
        <v>-92.302000000000007</v>
      </c>
      <c r="M3023">
        <v>100</v>
      </c>
      <c r="N3023" t="str">
        <f t="shared" si="94"/>
        <v>Democrat</v>
      </c>
      <c r="O3023" t="s">
        <v>59</v>
      </c>
      <c r="P3023">
        <v>-0.47099999999999997</v>
      </c>
      <c r="Q3023">
        <v>1052500</v>
      </c>
      <c r="R3023" t="s">
        <v>1515</v>
      </c>
    </row>
    <row r="3024" spans="1:18">
      <c r="A3024">
        <v>107</v>
      </c>
      <c r="B3024">
        <f>VLOOKUP(A3024,year_congress_lookup!$A$1:$B$10,2)</f>
        <v>2002</v>
      </c>
      <c r="C3024">
        <v>20123</v>
      </c>
      <c r="D3024" s="1" t="s">
        <v>1788</v>
      </c>
      <c r="E3024" t="s">
        <v>51</v>
      </c>
      <c r="F3024" t="str">
        <f>VLOOKUP(E3024&amp;"*",state_latlong_lookup!$A$1:$D$56,2,FALSE)</f>
        <v>MO</v>
      </c>
      <c r="G3024" t="str">
        <f>VLOOKUP(E3024&amp;"*",state_latlong_lookup!$A$1:$D$56,1,FALSE)</f>
        <v>MISSOURI</v>
      </c>
      <c r="H3024" t="str">
        <f t="shared" si="95"/>
        <v>107_MO_02</v>
      </c>
      <c r="I3024">
        <f>IF(B3024=2012,IF(D3024="00",K3024,VLOOKUP(H3024,district_latlong_lookup!$A$1:$F$439,5,FALSE)),0)</f>
        <v>0</v>
      </c>
      <c r="J3024">
        <f>IF(B3024=2012,IF(D3024="00",L3024,VLOOKUP(H3024,district_latlong_lookup!$A$1:$F$439,6,FALSE)),0)</f>
        <v>0</v>
      </c>
      <c r="K3024">
        <f>VLOOKUP(E3024&amp;"*",state_latlong_lookup!$A$1:$D$56,3,FALSE)</f>
        <v>38.462299999999999</v>
      </c>
      <c r="L3024">
        <f>VLOOKUP(E3024&amp;"*",state_latlong_lookup!$A$1:$D$56,4,FALSE)</f>
        <v>-92.302000000000007</v>
      </c>
      <c r="M3024">
        <v>200</v>
      </c>
      <c r="N3024" t="str">
        <f t="shared" si="94"/>
        <v>Republican</v>
      </c>
      <c r="O3024" t="s">
        <v>939</v>
      </c>
      <c r="P3024">
        <v>0.78400000000000003</v>
      </c>
      <c r="Q3024">
        <v>585000</v>
      </c>
      <c r="R3024" t="s">
        <v>1516</v>
      </c>
    </row>
    <row r="3025" spans="1:18">
      <c r="A3025">
        <v>107</v>
      </c>
      <c r="B3025">
        <f>VLOOKUP(A3025,year_congress_lookup!$A$1:$B$10,2)</f>
        <v>2002</v>
      </c>
      <c r="C3025">
        <v>14421</v>
      </c>
      <c r="D3025" s="1" t="s">
        <v>1789</v>
      </c>
      <c r="E3025" t="s">
        <v>51</v>
      </c>
      <c r="F3025" t="str">
        <f>VLOOKUP(E3025&amp;"*",state_latlong_lookup!$A$1:$D$56,2,FALSE)</f>
        <v>MO</v>
      </c>
      <c r="G3025" t="str">
        <f>VLOOKUP(E3025&amp;"*",state_latlong_lookup!$A$1:$D$56,1,FALSE)</f>
        <v>MISSOURI</v>
      </c>
      <c r="H3025" t="str">
        <f t="shared" si="95"/>
        <v>107_MO_03</v>
      </c>
      <c r="I3025">
        <f>IF(B3025=2012,IF(D3025="00",K3025,VLOOKUP(H3025,district_latlong_lookup!$A$1:$F$439,5,FALSE)),0)</f>
        <v>0</v>
      </c>
      <c r="J3025">
        <f>IF(B3025=2012,IF(D3025="00",L3025,VLOOKUP(H3025,district_latlong_lookup!$A$1:$F$439,6,FALSE)),0)</f>
        <v>0</v>
      </c>
      <c r="K3025">
        <f>VLOOKUP(E3025&amp;"*",state_latlong_lookup!$A$1:$D$56,3,FALSE)</f>
        <v>38.462299999999999</v>
      </c>
      <c r="L3025">
        <f>VLOOKUP(E3025&amp;"*",state_latlong_lookup!$A$1:$D$56,4,FALSE)</f>
        <v>-92.302000000000007</v>
      </c>
      <c r="M3025">
        <v>100</v>
      </c>
      <c r="N3025" t="str">
        <f t="shared" si="94"/>
        <v>Democrat</v>
      </c>
      <c r="O3025" t="s">
        <v>591</v>
      </c>
      <c r="P3025">
        <v>-0.49099999999999999</v>
      </c>
      <c r="Q3025">
        <v>10000</v>
      </c>
      <c r="R3025" t="s">
        <v>1517</v>
      </c>
    </row>
    <row r="3026" spans="1:18">
      <c r="A3026">
        <v>107</v>
      </c>
      <c r="B3026">
        <f>VLOOKUP(A3026,year_congress_lookup!$A$1:$B$10,2)</f>
        <v>2002</v>
      </c>
      <c r="C3026">
        <v>14451</v>
      </c>
      <c r="D3026" s="1" t="s">
        <v>1790</v>
      </c>
      <c r="E3026" t="s">
        <v>51</v>
      </c>
      <c r="F3026" t="str">
        <f>VLOOKUP(E3026&amp;"*",state_latlong_lookup!$A$1:$D$56,2,FALSE)</f>
        <v>MO</v>
      </c>
      <c r="G3026" t="str">
        <f>VLOOKUP(E3026&amp;"*",state_latlong_lookup!$A$1:$D$56,1,FALSE)</f>
        <v>MISSOURI</v>
      </c>
      <c r="H3026" t="str">
        <f t="shared" si="95"/>
        <v>107_MO_04</v>
      </c>
      <c r="I3026">
        <f>IF(B3026=2012,IF(D3026="00",K3026,VLOOKUP(H3026,district_latlong_lookup!$A$1:$F$439,5,FALSE)),0)</f>
        <v>0</v>
      </c>
      <c r="J3026">
        <f>IF(B3026=2012,IF(D3026="00",L3026,VLOOKUP(H3026,district_latlong_lookup!$A$1:$F$439,6,FALSE)),0)</f>
        <v>0</v>
      </c>
      <c r="K3026">
        <f>VLOOKUP(E3026&amp;"*",state_latlong_lookup!$A$1:$D$56,3,FALSE)</f>
        <v>38.462299999999999</v>
      </c>
      <c r="L3026">
        <f>VLOOKUP(E3026&amp;"*",state_latlong_lookup!$A$1:$D$56,4,FALSE)</f>
        <v>-92.302000000000007</v>
      </c>
      <c r="M3026">
        <v>100</v>
      </c>
      <c r="N3026" t="str">
        <f t="shared" si="94"/>
        <v>Democrat</v>
      </c>
      <c r="O3026" t="s">
        <v>592</v>
      </c>
      <c r="P3026">
        <v>-0.17599999999999999</v>
      </c>
      <c r="Q3026">
        <v>2439000</v>
      </c>
      <c r="R3026" t="s">
        <v>1518</v>
      </c>
    </row>
    <row r="3027" spans="1:18">
      <c r="A3027">
        <v>107</v>
      </c>
      <c r="B3027">
        <f>VLOOKUP(A3027,year_congress_lookup!$A$1:$B$10,2)</f>
        <v>2002</v>
      </c>
      <c r="C3027">
        <v>29535</v>
      </c>
      <c r="D3027" s="1" t="s">
        <v>1791</v>
      </c>
      <c r="E3027" t="s">
        <v>51</v>
      </c>
      <c r="F3027" t="str">
        <f>VLOOKUP(E3027&amp;"*",state_latlong_lookup!$A$1:$D$56,2,FALSE)</f>
        <v>MO</v>
      </c>
      <c r="G3027" t="str">
        <f>VLOOKUP(E3027&amp;"*",state_latlong_lookup!$A$1:$D$56,1,FALSE)</f>
        <v>MISSOURI</v>
      </c>
      <c r="H3027" t="str">
        <f t="shared" si="95"/>
        <v>107_MO_05</v>
      </c>
      <c r="I3027">
        <f>IF(B3027=2012,IF(D3027="00",K3027,VLOOKUP(H3027,district_latlong_lookup!$A$1:$F$439,5,FALSE)),0)</f>
        <v>0</v>
      </c>
      <c r="J3027">
        <f>IF(B3027=2012,IF(D3027="00",L3027,VLOOKUP(H3027,district_latlong_lookup!$A$1:$F$439,6,FALSE)),0)</f>
        <v>0</v>
      </c>
      <c r="K3027">
        <f>VLOOKUP(E3027&amp;"*",state_latlong_lookup!$A$1:$D$56,3,FALSE)</f>
        <v>38.462299999999999</v>
      </c>
      <c r="L3027">
        <f>VLOOKUP(E3027&amp;"*",state_latlong_lookup!$A$1:$D$56,4,FALSE)</f>
        <v>-92.302000000000007</v>
      </c>
      <c r="M3027">
        <v>100</v>
      </c>
      <c r="N3027" t="str">
        <f t="shared" si="94"/>
        <v>Democrat</v>
      </c>
      <c r="O3027" t="s">
        <v>185</v>
      </c>
      <c r="P3027">
        <v>-0.35699999999999998</v>
      </c>
      <c r="Q3027">
        <v>2769500</v>
      </c>
      <c r="R3027" t="s">
        <v>1519</v>
      </c>
    </row>
    <row r="3028" spans="1:18">
      <c r="A3028">
        <v>107</v>
      </c>
      <c r="B3028">
        <f>VLOOKUP(A3028,year_congress_lookup!$A$1:$B$10,2)</f>
        <v>2002</v>
      </c>
      <c r="C3028">
        <v>20124</v>
      </c>
      <c r="D3028" s="1" t="s">
        <v>1792</v>
      </c>
      <c r="E3028" t="s">
        <v>51</v>
      </c>
      <c r="F3028" t="str">
        <f>VLOOKUP(E3028&amp;"*",state_latlong_lookup!$A$1:$D$56,2,FALSE)</f>
        <v>MO</v>
      </c>
      <c r="G3028" t="str">
        <f>VLOOKUP(E3028&amp;"*",state_latlong_lookup!$A$1:$D$56,1,FALSE)</f>
        <v>MISSOURI</v>
      </c>
      <c r="H3028" t="str">
        <f t="shared" si="95"/>
        <v>107_MO_06</v>
      </c>
      <c r="I3028">
        <f>IF(B3028=2012,IF(D3028="00",K3028,VLOOKUP(H3028,district_latlong_lookup!$A$1:$F$439,5,FALSE)),0)</f>
        <v>0</v>
      </c>
      <c r="J3028">
        <f>IF(B3028=2012,IF(D3028="00",L3028,VLOOKUP(H3028,district_latlong_lookup!$A$1:$F$439,6,FALSE)),0)</f>
        <v>0</v>
      </c>
      <c r="K3028">
        <f>VLOOKUP(E3028&amp;"*",state_latlong_lookup!$A$1:$D$56,3,FALSE)</f>
        <v>38.462299999999999</v>
      </c>
      <c r="L3028">
        <f>VLOOKUP(E3028&amp;"*",state_latlong_lookup!$A$1:$D$56,4,FALSE)</f>
        <v>-92.302000000000007</v>
      </c>
      <c r="M3028">
        <v>200</v>
      </c>
      <c r="N3028" t="str">
        <f t="shared" si="94"/>
        <v>Republican</v>
      </c>
      <c r="O3028" t="s">
        <v>940</v>
      </c>
      <c r="P3028">
        <v>0.51900000000000002</v>
      </c>
      <c r="Q3028">
        <v>306000</v>
      </c>
      <c r="R3028" t="s">
        <v>1520</v>
      </c>
    </row>
    <row r="3029" spans="1:18">
      <c r="A3029">
        <v>107</v>
      </c>
      <c r="B3029">
        <f>VLOOKUP(A3029,year_congress_lookup!$A$1:$B$10,2)</f>
        <v>2002</v>
      </c>
      <c r="C3029">
        <v>29735</v>
      </c>
      <c r="D3029" s="1" t="s">
        <v>1793</v>
      </c>
      <c r="E3029" t="s">
        <v>51</v>
      </c>
      <c r="F3029" t="str">
        <f>VLOOKUP(E3029&amp;"*",state_latlong_lookup!$A$1:$D$56,2,FALSE)</f>
        <v>MO</v>
      </c>
      <c r="G3029" t="str">
        <f>VLOOKUP(E3029&amp;"*",state_latlong_lookup!$A$1:$D$56,1,FALSE)</f>
        <v>MISSOURI</v>
      </c>
      <c r="H3029" t="str">
        <f t="shared" si="95"/>
        <v>107_MO_07</v>
      </c>
      <c r="I3029">
        <f>IF(B3029=2012,IF(D3029="00",K3029,VLOOKUP(H3029,district_latlong_lookup!$A$1:$F$439,5,FALSE)),0)</f>
        <v>0</v>
      </c>
      <c r="J3029">
        <f>IF(B3029=2012,IF(D3029="00",L3029,VLOOKUP(H3029,district_latlong_lookup!$A$1:$F$439,6,FALSE)),0)</f>
        <v>0</v>
      </c>
      <c r="K3029">
        <f>VLOOKUP(E3029&amp;"*",state_latlong_lookup!$A$1:$D$56,3,FALSE)</f>
        <v>38.462299999999999</v>
      </c>
      <c r="L3029">
        <f>VLOOKUP(E3029&amp;"*",state_latlong_lookup!$A$1:$D$56,4,FALSE)</f>
        <v>-92.302000000000007</v>
      </c>
      <c r="M3029">
        <v>200</v>
      </c>
      <c r="N3029" t="str">
        <f t="shared" si="94"/>
        <v>Republican</v>
      </c>
      <c r="O3029" t="s">
        <v>397</v>
      </c>
      <c r="P3029">
        <v>0.61299999999999999</v>
      </c>
      <c r="Q3029">
        <v>10000</v>
      </c>
      <c r="R3029" t="s">
        <v>1521</v>
      </c>
    </row>
    <row r="3030" spans="1:18">
      <c r="A3030">
        <v>107</v>
      </c>
      <c r="B3030">
        <f>VLOOKUP(A3030,year_congress_lookup!$A$1:$B$10,2)</f>
        <v>2002</v>
      </c>
      <c r="C3030">
        <v>29736</v>
      </c>
      <c r="D3030" s="1" t="s">
        <v>1795</v>
      </c>
      <c r="E3030" t="s">
        <v>51</v>
      </c>
      <c r="F3030" t="str">
        <f>VLOOKUP(E3030&amp;"*",state_latlong_lookup!$A$1:$D$56,2,FALSE)</f>
        <v>MO</v>
      </c>
      <c r="G3030" t="str">
        <f>VLOOKUP(E3030&amp;"*",state_latlong_lookup!$A$1:$D$56,1,FALSE)</f>
        <v>MISSOURI</v>
      </c>
      <c r="H3030" t="str">
        <f t="shared" si="95"/>
        <v>107_MO_08</v>
      </c>
      <c r="I3030">
        <f>IF(B3030=2012,IF(D3030="00",K3030,VLOOKUP(H3030,district_latlong_lookup!$A$1:$F$439,5,FALSE)),0)</f>
        <v>0</v>
      </c>
      <c r="J3030">
        <f>IF(B3030=2012,IF(D3030="00",L3030,VLOOKUP(H3030,district_latlong_lookup!$A$1:$F$439,6,FALSE)),0)</f>
        <v>0</v>
      </c>
      <c r="K3030">
        <f>VLOOKUP(E3030&amp;"*",state_latlong_lookup!$A$1:$D$56,3,FALSE)</f>
        <v>38.462299999999999</v>
      </c>
      <c r="L3030">
        <f>VLOOKUP(E3030&amp;"*",state_latlong_lookup!$A$1:$D$56,4,FALSE)</f>
        <v>-92.302000000000007</v>
      </c>
      <c r="M3030">
        <v>200</v>
      </c>
      <c r="N3030" t="str">
        <f t="shared" si="94"/>
        <v>Republican</v>
      </c>
      <c r="O3030" t="s">
        <v>596</v>
      </c>
      <c r="P3030">
        <v>0.379</v>
      </c>
      <c r="Q3030">
        <v>1527500</v>
      </c>
      <c r="R3030" t="s">
        <v>1522</v>
      </c>
    </row>
    <row r="3031" spans="1:18">
      <c r="A3031">
        <v>107</v>
      </c>
      <c r="B3031">
        <f>VLOOKUP(A3031,year_congress_lookup!$A$1:$B$10,2)</f>
        <v>2002</v>
      </c>
      <c r="C3031">
        <v>29737</v>
      </c>
      <c r="D3031" s="1" t="s">
        <v>1796</v>
      </c>
      <c r="E3031" t="s">
        <v>51</v>
      </c>
      <c r="F3031" t="str">
        <f>VLOOKUP(E3031&amp;"*",state_latlong_lookup!$A$1:$D$56,2,FALSE)</f>
        <v>MO</v>
      </c>
      <c r="G3031" t="str">
        <f>VLOOKUP(E3031&amp;"*",state_latlong_lookup!$A$1:$D$56,1,FALSE)</f>
        <v>MISSOURI</v>
      </c>
      <c r="H3031" t="str">
        <f t="shared" si="95"/>
        <v>107_MO_09</v>
      </c>
      <c r="I3031">
        <f>IF(B3031=2012,IF(D3031="00",K3031,VLOOKUP(H3031,district_latlong_lookup!$A$1:$F$439,5,FALSE)),0)</f>
        <v>0</v>
      </c>
      <c r="J3031">
        <f>IF(B3031=2012,IF(D3031="00",L3031,VLOOKUP(H3031,district_latlong_lookup!$A$1:$F$439,6,FALSE)),0)</f>
        <v>0</v>
      </c>
      <c r="K3031">
        <f>VLOOKUP(E3031&amp;"*",state_latlong_lookup!$A$1:$D$56,3,FALSE)</f>
        <v>38.462299999999999</v>
      </c>
      <c r="L3031">
        <f>VLOOKUP(E3031&amp;"*",state_latlong_lookup!$A$1:$D$56,4,FALSE)</f>
        <v>-92.302000000000007</v>
      </c>
      <c r="M3031">
        <v>200</v>
      </c>
      <c r="N3031" t="str">
        <f t="shared" si="94"/>
        <v>Republican</v>
      </c>
      <c r="O3031" t="s">
        <v>856</v>
      </c>
      <c r="P3031">
        <v>0.53900000000000003</v>
      </c>
      <c r="Q3031">
        <v>555500</v>
      </c>
      <c r="R3031" t="s">
        <v>1523</v>
      </c>
    </row>
    <row r="3032" spans="1:18">
      <c r="A3032">
        <v>107</v>
      </c>
      <c r="B3032">
        <f>VLOOKUP(A3032,year_congress_lookup!$A$1:$B$10,2)</f>
        <v>2002</v>
      </c>
      <c r="C3032">
        <v>20125</v>
      </c>
      <c r="D3032" s="1" t="s">
        <v>1787</v>
      </c>
      <c r="E3032" t="s">
        <v>127</v>
      </c>
      <c r="F3032" t="str">
        <f>VLOOKUP(E3032&amp;"*",state_latlong_lookup!$A$1:$D$56,2,FALSE)</f>
        <v>MT</v>
      </c>
      <c r="G3032" t="str">
        <f>VLOOKUP(E3032&amp;"*",state_latlong_lookup!$A$1:$D$56,1,FALSE)</f>
        <v>MONTANA</v>
      </c>
      <c r="H3032" t="str">
        <f t="shared" si="95"/>
        <v>107_MT_01</v>
      </c>
      <c r="I3032">
        <f>IF(B3032=2012,IF(D3032="00",K3032,VLOOKUP(H3032,district_latlong_lookup!$A$1:$F$439,5,FALSE)),0)</f>
        <v>0</v>
      </c>
      <c r="J3032">
        <f>IF(B3032=2012,IF(D3032="00",L3032,VLOOKUP(H3032,district_latlong_lookup!$A$1:$F$439,6,FALSE)),0)</f>
        <v>0</v>
      </c>
      <c r="K3032">
        <f>VLOOKUP(E3032&amp;"*",state_latlong_lookup!$A$1:$D$56,3,FALSE)</f>
        <v>46.904800000000002</v>
      </c>
      <c r="L3032">
        <f>VLOOKUP(E3032&amp;"*",state_latlong_lookup!$A$1:$D$56,4,FALSE)</f>
        <v>-110.3261</v>
      </c>
      <c r="M3032">
        <v>200</v>
      </c>
      <c r="N3032" t="str">
        <f t="shared" si="94"/>
        <v>Republican</v>
      </c>
      <c r="O3032" t="s">
        <v>941</v>
      </c>
      <c r="P3032">
        <v>0.52400000000000002</v>
      </c>
      <c r="Q3032">
        <v>839500</v>
      </c>
      <c r="R3032" t="s">
        <v>1524</v>
      </c>
    </row>
    <row r="3033" spans="1:18">
      <c r="A3033">
        <v>107</v>
      </c>
      <c r="B3033">
        <f>VLOOKUP(A3033,year_congress_lookup!$A$1:$B$10,2)</f>
        <v>2002</v>
      </c>
      <c r="C3033">
        <v>14605</v>
      </c>
      <c r="D3033" s="1" t="s">
        <v>1787</v>
      </c>
      <c r="E3033" t="s">
        <v>117</v>
      </c>
      <c r="F3033" t="str">
        <f>VLOOKUP(E3033&amp;"*",state_latlong_lookup!$A$1:$D$56,2,FALSE)</f>
        <v>NE</v>
      </c>
      <c r="G3033" t="str">
        <f>VLOOKUP(E3033&amp;"*",state_latlong_lookup!$A$1:$D$56,1,FALSE)</f>
        <v>NEBRASKA</v>
      </c>
      <c r="H3033" t="str">
        <f t="shared" si="95"/>
        <v>107_NE_01</v>
      </c>
      <c r="I3033">
        <f>IF(B3033=2012,IF(D3033="00",K3033,VLOOKUP(H3033,district_latlong_lookup!$A$1:$F$439,5,FALSE)),0)</f>
        <v>0</v>
      </c>
      <c r="J3033">
        <f>IF(B3033=2012,IF(D3033="00",L3033,VLOOKUP(H3033,district_latlong_lookup!$A$1:$F$439,6,FALSE)),0)</f>
        <v>0</v>
      </c>
      <c r="K3033">
        <f>VLOOKUP(E3033&amp;"*",state_latlong_lookup!$A$1:$D$56,3,FALSE)</f>
        <v>41.128900000000002</v>
      </c>
      <c r="L3033">
        <f>VLOOKUP(E3033&amp;"*",state_latlong_lookup!$A$1:$D$56,4,FALSE)</f>
        <v>-98.288300000000007</v>
      </c>
      <c r="M3033">
        <v>200</v>
      </c>
      <c r="N3033" t="str">
        <f t="shared" si="94"/>
        <v>Republican</v>
      </c>
      <c r="O3033" t="s">
        <v>599</v>
      </c>
      <c r="P3033">
        <v>0.30199999999999999</v>
      </c>
      <c r="Q3033">
        <v>10000</v>
      </c>
    </row>
    <row r="3034" spans="1:18">
      <c r="A3034">
        <v>107</v>
      </c>
      <c r="B3034">
        <f>VLOOKUP(A3034,year_congress_lookup!$A$1:$B$10,2)</f>
        <v>2002</v>
      </c>
      <c r="C3034">
        <v>29921</v>
      </c>
      <c r="D3034" s="1" t="s">
        <v>1788</v>
      </c>
      <c r="E3034" t="s">
        <v>117</v>
      </c>
      <c r="F3034" t="str">
        <f>VLOOKUP(E3034&amp;"*",state_latlong_lookup!$A$1:$D$56,2,FALSE)</f>
        <v>NE</v>
      </c>
      <c r="G3034" t="str">
        <f>VLOOKUP(E3034&amp;"*",state_latlong_lookup!$A$1:$D$56,1,FALSE)</f>
        <v>NEBRASKA</v>
      </c>
      <c r="H3034" t="str">
        <f t="shared" si="95"/>
        <v>107_NE_02</v>
      </c>
      <c r="I3034">
        <f>IF(B3034=2012,IF(D3034="00",K3034,VLOOKUP(H3034,district_latlong_lookup!$A$1:$F$439,5,FALSE)),0)</f>
        <v>0</v>
      </c>
      <c r="J3034">
        <f>IF(B3034=2012,IF(D3034="00",L3034,VLOOKUP(H3034,district_latlong_lookup!$A$1:$F$439,6,FALSE)),0)</f>
        <v>0</v>
      </c>
      <c r="K3034">
        <f>VLOOKUP(E3034&amp;"*",state_latlong_lookup!$A$1:$D$56,3,FALSE)</f>
        <v>41.128900000000002</v>
      </c>
      <c r="L3034">
        <f>VLOOKUP(E3034&amp;"*",state_latlong_lookup!$A$1:$D$56,4,FALSE)</f>
        <v>-98.288300000000007</v>
      </c>
      <c r="M3034">
        <v>200</v>
      </c>
      <c r="N3034" t="str">
        <f t="shared" si="94"/>
        <v>Republican</v>
      </c>
      <c r="O3034" t="s">
        <v>906</v>
      </c>
      <c r="P3034">
        <v>0.61699999999999999</v>
      </c>
      <c r="Q3034">
        <v>1518500</v>
      </c>
      <c r="R3034" t="s">
        <v>1525</v>
      </c>
    </row>
    <row r="3035" spans="1:18">
      <c r="A3035">
        <v>107</v>
      </c>
      <c r="B3035">
        <f>VLOOKUP(A3035,year_congress_lookup!$A$1:$B$10,2)</f>
        <v>2002</v>
      </c>
      <c r="C3035">
        <v>20126</v>
      </c>
      <c r="D3035" s="1" t="s">
        <v>1789</v>
      </c>
      <c r="E3035" t="s">
        <v>117</v>
      </c>
      <c r="F3035" t="str">
        <f>VLOOKUP(E3035&amp;"*",state_latlong_lookup!$A$1:$D$56,2,FALSE)</f>
        <v>NE</v>
      </c>
      <c r="G3035" t="str">
        <f>VLOOKUP(E3035&amp;"*",state_latlong_lookup!$A$1:$D$56,1,FALSE)</f>
        <v>NEBRASKA</v>
      </c>
      <c r="H3035" t="str">
        <f t="shared" si="95"/>
        <v>107_NE_03</v>
      </c>
      <c r="I3035">
        <f>IF(B3035=2012,IF(D3035="00",K3035,VLOOKUP(H3035,district_latlong_lookup!$A$1:$F$439,5,FALSE)),0)</f>
        <v>0</v>
      </c>
      <c r="J3035">
        <f>IF(B3035=2012,IF(D3035="00",L3035,VLOOKUP(H3035,district_latlong_lookup!$A$1:$F$439,6,FALSE)),0)</f>
        <v>0</v>
      </c>
      <c r="K3035">
        <f>VLOOKUP(E3035&amp;"*",state_latlong_lookup!$A$1:$D$56,3,FALSE)</f>
        <v>41.128900000000002</v>
      </c>
      <c r="L3035">
        <f>VLOOKUP(E3035&amp;"*",state_latlong_lookup!$A$1:$D$56,4,FALSE)</f>
        <v>-98.288300000000007</v>
      </c>
      <c r="M3035">
        <v>200</v>
      </c>
      <c r="N3035" t="str">
        <f t="shared" si="94"/>
        <v>Republican</v>
      </c>
      <c r="O3035" t="s">
        <v>942</v>
      </c>
      <c r="P3035">
        <v>0.45800000000000002</v>
      </c>
      <c r="Q3035">
        <v>4719000</v>
      </c>
    </row>
    <row r="3036" spans="1:18">
      <c r="A3036">
        <v>107</v>
      </c>
      <c r="B3036">
        <f>VLOOKUP(A3036,year_congress_lookup!$A$1:$B$10,2)</f>
        <v>2002</v>
      </c>
      <c r="C3036">
        <v>29922</v>
      </c>
      <c r="D3036" s="1" t="s">
        <v>1787</v>
      </c>
      <c r="E3036" t="s">
        <v>110</v>
      </c>
      <c r="F3036" t="str">
        <f>VLOOKUP(E3036&amp;"*",state_latlong_lookup!$A$1:$D$56,2,FALSE)</f>
        <v>NV</v>
      </c>
      <c r="G3036" t="str">
        <f>VLOOKUP(E3036&amp;"*",state_latlong_lookup!$A$1:$D$56,1,FALSE)</f>
        <v>NEVADA</v>
      </c>
      <c r="H3036" t="str">
        <f t="shared" si="95"/>
        <v>107_NV_01</v>
      </c>
      <c r="I3036">
        <f>IF(B3036=2012,IF(D3036="00",K3036,VLOOKUP(H3036,district_latlong_lookup!$A$1:$F$439,5,FALSE)),0)</f>
        <v>0</v>
      </c>
      <c r="J3036">
        <f>IF(B3036=2012,IF(D3036="00",L3036,VLOOKUP(H3036,district_latlong_lookup!$A$1:$F$439,6,FALSE)),0)</f>
        <v>0</v>
      </c>
      <c r="K3036">
        <f>VLOOKUP(E3036&amp;"*",state_latlong_lookup!$A$1:$D$56,3,FALSE)</f>
        <v>38.419899999999998</v>
      </c>
      <c r="L3036">
        <f>VLOOKUP(E3036&amp;"*",state_latlong_lookup!$A$1:$D$56,4,FALSE)</f>
        <v>-117.1219</v>
      </c>
      <c r="M3036">
        <v>100</v>
      </c>
      <c r="N3036" t="str">
        <f t="shared" si="94"/>
        <v>Democrat</v>
      </c>
      <c r="O3036" t="s">
        <v>907</v>
      </c>
      <c r="P3036">
        <v>-0.29499999999999998</v>
      </c>
      <c r="Q3036">
        <v>4719000</v>
      </c>
      <c r="R3036" t="s">
        <v>1526</v>
      </c>
    </row>
    <row r="3037" spans="1:18">
      <c r="A3037">
        <v>107</v>
      </c>
      <c r="B3037">
        <f>VLOOKUP(A3037,year_congress_lookup!$A$1:$B$10,2)</f>
        <v>2002</v>
      </c>
      <c r="C3037">
        <v>29739</v>
      </c>
      <c r="D3037" s="1" t="s">
        <v>1788</v>
      </c>
      <c r="E3037" t="s">
        <v>110</v>
      </c>
      <c r="F3037" t="str">
        <f>VLOOKUP(E3037&amp;"*",state_latlong_lookup!$A$1:$D$56,2,FALSE)</f>
        <v>NV</v>
      </c>
      <c r="G3037" t="str">
        <f>VLOOKUP(E3037&amp;"*",state_latlong_lookup!$A$1:$D$56,1,FALSE)</f>
        <v>NEVADA</v>
      </c>
      <c r="H3037" t="str">
        <f t="shared" si="95"/>
        <v>107_NV_02</v>
      </c>
      <c r="I3037">
        <f>IF(B3037=2012,IF(D3037="00",K3037,VLOOKUP(H3037,district_latlong_lookup!$A$1:$F$439,5,FALSE)),0)</f>
        <v>0</v>
      </c>
      <c r="J3037">
        <f>IF(B3037=2012,IF(D3037="00",L3037,VLOOKUP(H3037,district_latlong_lookup!$A$1:$F$439,6,FALSE)),0)</f>
        <v>0</v>
      </c>
      <c r="K3037">
        <f>VLOOKUP(E3037&amp;"*",state_latlong_lookup!$A$1:$D$56,3,FALSE)</f>
        <v>38.419899999999998</v>
      </c>
      <c r="L3037">
        <f>VLOOKUP(E3037&amp;"*",state_latlong_lookup!$A$1:$D$56,4,FALSE)</f>
        <v>-117.1219</v>
      </c>
      <c r="M3037">
        <v>200</v>
      </c>
      <c r="N3037" t="str">
        <f t="shared" si="94"/>
        <v>Republican</v>
      </c>
      <c r="O3037" t="s">
        <v>487</v>
      </c>
      <c r="P3037">
        <v>0.65300000000000002</v>
      </c>
      <c r="Q3037">
        <v>3373500</v>
      </c>
      <c r="R3037" t="s">
        <v>1527</v>
      </c>
    </row>
    <row r="3038" spans="1:18">
      <c r="A3038">
        <v>107</v>
      </c>
      <c r="B3038">
        <f>VLOOKUP(A3038,year_congress_lookup!$A$1:$B$10,2)</f>
        <v>2002</v>
      </c>
      <c r="C3038">
        <v>29740</v>
      </c>
      <c r="D3038" s="1" t="s">
        <v>1787</v>
      </c>
      <c r="E3038" t="s">
        <v>7</v>
      </c>
      <c r="F3038" t="str">
        <f>VLOOKUP(E3038&amp;"*",state_latlong_lookup!$A$1:$D$56,2,FALSE)</f>
        <v>NH</v>
      </c>
      <c r="G3038" t="str">
        <f>VLOOKUP(E3038&amp;"*",state_latlong_lookup!$A$1:$D$56,1,FALSE)</f>
        <v>NEW HAMPSHIRE</v>
      </c>
      <c r="H3038" t="str">
        <f t="shared" si="95"/>
        <v>107_NH_01</v>
      </c>
      <c r="I3038">
        <f>IF(B3038=2012,IF(D3038="00",K3038,VLOOKUP(H3038,district_latlong_lookup!$A$1:$F$439,5,FALSE)),0)</f>
        <v>0</v>
      </c>
      <c r="J3038">
        <f>IF(B3038=2012,IF(D3038="00",L3038,VLOOKUP(H3038,district_latlong_lookup!$A$1:$F$439,6,FALSE)),0)</f>
        <v>0</v>
      </c>
      <c r="K3038">
        <f>VLOOKUP(E3038&amp;"*",state_latlong_lookup!$A$1:$D$56,3,FALSE)</f>
        <v>43.410800000000002</v>
      </c>
      <c r="L3038">
        <f>VLOOKUP(E3038&amp;"*",state_latlong_lookup!$A$1:$D$56,4,FALSE)</f>
        <v>-71.565299999999993</v>
      </c>
      <c r="M3038">
        <v>200</v>
      </c>
      <c r="N3038" t="str">
        <f t="shared" si="94"/>
        <v>Republican</v>
      </c>
      <c r="O3038" t="s">
        <v>354</v>
      </c>
      <c r="P3038">
        <v>0.67</v>
      </c>
      <c r="Q3038">
        <v>1221500</v>
      </c>
      <c r="R3038" t="s">
        <v>1528</v>
      </c>
    </row>
    <row r="3039" spans="1:18">
      <c r="A3039">
        <v>107</v>
      </c>
      <c r="B3039">
        <f>VLOOKUP(A3039,year_congress_lookup!$A$1:$B$10,2)</f>
        <v>2002</v>
      </c>
      <c r="C3039">
        <v>29538</v>
      </c>
      <c r="D3039" s="1" t="s">
        <v>1788</v>
      </c>
      <c r="E3039" t="s">
        <v>7</v>
      </c>
      <c r="F3039" t="str">
        <f>VLOOKUP(E3039&amp;"*",state_latlong_lookup!$A$1:$D$56,2,FALSE)</f>
        <v>NH</v>
      </c>
      <c r="G3039" t="str">
        <f>VLOOKUP(E3039&amp;"*",state_latlong_lookup!$A$1:$D$56,1,FALSE)</f>
        <v>NEW HAMPSHIRE</v>
      </c>
      <c r="H3039" t="str">
        <f t="shared" si="95"/>
        <v>107_NH_02</v>
      </c>
      <c r="I3039">
        <f>IF(B3039=2012,IF(D3039="00",K3039,VLOOKUP(H3039,district_latlong_lookup!$A$1:$F$439,5,FALSE)),0)</f>
        <v>0</v>
      </c>
      <c r="J3039">
        <f>IF(B3039=2012,IF(D3039="00",L3039,VLOOKUP(H3039,district_latlong_lookup!$A$1:$F$439,6,FALSE)),0)</f>
        <v>0</v>
      </c>
      <c r="K3039">
        <f>VLOOKUP(E3039&amp;"*",state_latlong_lookup!$A$1:$D$56,3,FALSE)</f>
        <v>43.410800000000002</v>
      </c>
      <c r="L3039">
        <f>VLOOKUP(E3039&amp;"*",state_latlong_lookup!$A$1:$D$56,4,FALSE)</f>
        <v>-71.565299999999993</v>
      </c>
      <c r="M3039">
        <v>200</v>
      </c>
      <c r="N3039" t="str">
        <f t="shared" si="94"/>
        <v>Republican</v>
      </c>
      <c r="O3039" t="s">
        <v>210</v>
      </c>
      <c r="P3039">
        <v>0.55300000000000005</v>
      </c>
      <c r="Q3039">
        <v>1669500</v>
      </c>
      <c r="R3039" t="s">
        <v>1529</v>
      </c>
    </row>
    <row r="3040" spans="1:18">
      <c r="A3040">
        <v>107</v>
      </c>
      <c r="B3040">
        <f>VLOOKUP(A3040,year_congress_lookup!$A$1:$B$10,2)</f>
        <v>2002</v>
      </c>
      <c r="C3040">
        <v>29132</v>
      </c>
      <c r="D3040" s="1" t="s">
        <v>1787</v>
      </c>
      <c r="E3040" t="s">
        <v>8</v>
      </c>
      <c r="F3040" t="str">
        <f>VLOOKUP(E3040&amp;"*",state_latlong_lookup!$A$1:$D$56,2,FALSE)</f>
        <v>NJ</v>
      </c>
      <c r="G3040" t="str">
        <f>VLOOKUP(E3040&amp;"*",state_latlong_lookup!$A$1:$D$56,1,FALSE)</f>
        <v>NEW JERSEY</v>
      </c>
      <c r="H3040" t="str">
        <f t="shared" si="95"/>
        <v>107_NJ_01</v>
      </c>
      <c r="I3040">
        <f>IF(B3040=2012,IF(D3040="00",K3040,VLOOKUP(H3040,district_latlong_lookup!$A$1:$F$439,5,FALSE)),0)</f>
        <v>0</v>
      </c>
      <c r="J3040">
        <f>IF(B3040=2012,IF(D3040="00",L3040,VLOOKUP(H3040,district_latlong_lookup!$A$1:$F$439,6,FALSE)),0)</f>
        <v>0</v>
      </c>
      <c r="K3040">
        <f>VLOOKUP(E3040&amp;"*",state_latlong_lookup!$A$1:$D$56,3,FALSE)</f>
        <v>40.314</v>
      </c>
      <c r="L3040">
        <f>VLOOKUP(E3040&amp;"*",state_latlong_lookup!$A$1:$D$56,4,FALSE)</f>
        <v>-74.508899999999997</v>
      </c>
      <c r="M3040">
        <v>100</v>
      </c>
      <c r="N3040" t="str">
        <f t="shared" si="94"/>
        <v>Democrat</v>
      </c>
      <c r="O3040" t="s">
        <v>605</v>
      </c>
      <c r="P3040">
        <v>-0.27700000000000002</v>
      </c>
      <c r="Q3040">
        <v>10000</v>
      </c>
      <c r="R3040" t="s">
        <v>1530</v>
      </c>
    </row>
    <row r="3041" spans="1:18">
      <c r="A3041">
        <v>107</v>
      </c>
      <c r="B3041">
        <f>VLOOKUP(A3041,year_congress_lookup!$A$1:$B$10,2)</f>
        <v>2002</v>
      </c>
      <c r="C3041">
        <v>29539</v>
      </c>
      <c r="D3041" s="1" t="s">
        <v>1788</v>
      </c>
      <c r="E3041" t="s">
        <v>8</v>
      </c>
      <c r="F3041" t="str">
        <f>VLOOKUP(E3041&amp;"*",state_latlong_lookup!$A$1:$D$56,2,FALSE)</f>
        <v>NJ</v>
      </c>
      <c r="G3041" t="str">
        <f>VLOOKUP(E3041&amp;"*",state_latlong_lookup!$A$1:$D$56,1,FALSE)</f>
        <v>NEW JERSEY</v>
      </c>
      <c r="H3041" t="str">
        <f t="shared" si="95"/>
        <v>107_NJ_02</v>
      </c>
      <c r="I3041">
        <f>IF(B3041=2012,IF(D3041="00",K3041,VLOOKUP(H3041,district_latlong_lookup!$A$1:$F$439,5,FALSE)),0)</f>
        <v>0</v>
      </c>
      <c r="J3041">
        <f>IF(B3041=2012,IF(D3041="00",L3041,VLOOKUP(H3041,district_latlong_lookup!$A$1:$F$439,6,FALSE)),0)</f>
        <v>0</v>
      </c>
      <c r="K3041">
        <f>VLOOKUP(E3041&amp;"*",state_latlong_lookup!$A$1:$D$56,3,FALSE)</f>
        <v>40.314</v>
      </c>
      <c r="L3041">
        <f>VLOOKUP(E3041&amp;"*",state_latlong_lookup!$A$1:$D$56,4,FALSE)</f>
        <v>-74.508899999999997</v>
      </c>
      <c r="M3041">
        <v>200</v>
      </c>
      <c r="N3041" t="str">
        <f t="shared" si="94"/>
        <v>Republican</v>
      </c>
      <c r="O3041" t="s">
        <v>796</v>
      </c>
      <c r="P3041">
        <v>0.40699999999999997</v>
      </c>
      <c r="Q3041">
        <v>336500</v>
      </c>
      <c r="R3041" t="s">
        <v>1531</v>
      </c>
    </row>
    <row r="3042" spans="1:18">
      <c r="A3042">
        <v>107</v>
      </c>
      <c r="B3042">
        <f>VLOOKUP(A3042,year_congress_lookup!$A$1:$B$10,2)</f>
        <v>2002</v>
      </c>
      <c r="C3042">
        <v>15112</v>
      </c>
      <c r="D3042" s="1" t="s">
        <v>1789</v>
      </c>
      <c r="E3042" t="s">
        <v>8</v>
      </c>
      <c r="F3042" t="str">
        <f>VLOOKUP(E3042&amp;"*",state_latlong_lookup!$A$1:$D$56,2,FALSE)</f>
        <v>NJ</v>
      </c>
      <c r="G3042" t="str">
        <f>VLOOKUP(E3042&amp;"*",state_latlong_lookup!$A$1:$D$56,1,FALSE)</f>
        <v>NEW JERSEY</v>
      </c>
      <c r="H3042" t="str">
        <f t="shared" si="95"/>
        <v>107_NJ_03</v>
      </c>
      <c r="I3042">
        <f>IF(B3042=2012,IF(D3042="00",K3042,VLOOKUP(H3042,district_latlong_lookup!$A$1:$F$439,5,FALSE)),0)</f>
        <v>0</v>
      </c>
      <c r="J3042">
        <f>IF(B3042=2012,IF(D3042="00",L3042,VLOOKUP(H3042,district_latlong_lookup!$A$1:$F$439,6,FALSE)),0)</f>
        <v>0</v>
      </c>
      <c r="K3042">
        <f>VLOOKUP(E3042&amp;"*",state_latlong_lookup!$A$1:$D$56,3,FALSE)</f>
        <v>40.314</v>
      </c>
      <c r="L3042">
        <f>VLOOKUP(E3042&amp;"*",state_latlong_lookup!$A$1:$D$56,4,FALSE)</f>
        <v>-74.508899999999997</v>
      </c>
      <c r="M3042">
        <v>200</v>
      </c>
      <c r="N3042" t="str">
        <f t="shared" si="94"/>
        <v>Republican</v>
      </c>
      <c r="O3042" t="s">
        <v>606</v>
      </c>
      <c r="P3042">
        <v>0.34599999999999997</v>
      </c>
      <c r="Q3042">
        <v>835000</v>
      </c>
      <c r="R3042" t="s">
        <v>1532</v>
      </c>
    </row>
    <row r="3043" spans="1:18">
      <c r="A3043">
        <v>107</v>
      </c>
      <c r="B3043">
        <f>VLOOKUP(A3043,year_congress_lookup!$A$1:$B$10,2)</f>
        <v>2002</v>
      </c>
      <c r="C3043">
        <v>14863</v>
      </c>
      <c r="D3043" s="1" t="s">
        <v>1790</v>
      </c>
      <c r="E3043" t="s">
        <v>8</v>
      </c>
      <c r="F3043" t="str">
        <f>VLOOKUP(E3043&amp;"*",state_latlong_lookup!$A$1:$D$56,2,FALSE)</f>
        <v>NJ</v>
      </c>
      <c r="G3043" t="str">
        <f>VLOOKUP(E3043&amp;"*",state_latlong_lookup!$A$1:$D$56,1,FALSE)</f>
        <v>NEW JERSEY</v>
      </c>
      <c r="H3043" t="str">
        <f t="shared" si="95"/>
        <v>107_NJ_04</v>
      </c>
      <c r="I3043">
        <f>IF(B3043=2012,IF(D3043="00",K3043,VLOOKUP(H3043,district_latlong_lookup!$A$1:$F$439,5,FALSE)),0)</f>
        <v>0</v>
      </c>
      <c r="J3043">
        <f>IF(B3043=2012,IF(D3043="00",L3043,VLOOKUP(H3043,district_latlong_lookup!$A$1:$F$439,6,FALSE)),0)</f>
        <v>0</v>
      </c>
      <c r="K3043">
        <f>VLOOKUP(E3043&amp;"*",state_latlong_lookup!$A$1:$D$56,3,FALSE)</f>
        <v>40.314</v>
      </c>
      <c r="L3043">
        <f>VLOOKUP(E3043&amp;"*",state_latlong_lookup!$A$1:$D$56,4,FALSE)</f>
        <v>-74.508899999999997</v>
      </c>
      <c r="M3043">
        <v>200</v>
      </c>
      <c r="N3043" t="str">
        <f t="shared" si="94"/>
        <v>Republican</v>
      </c>
      <c r="O3043" t="s">
        <v>607</v>
      </c>
      <c r="P3043">
        <v>0.25700000000000001</v>
      </c>
      <c r="Q3043">
        <v>765500</v>
      </c>
      <c r="R3043" t="s">
        <v>1533</v>
      </c>
    </row>
    <row r="3044" spans="1:18">
      <c r="A3044">
        <v>107</v>
      </c>
      <c r="B3044">
        <f>VLOOKUP(A3044,year_congress_lookup!$A$1:$B$10,2)</f>
        <v>2002</v>
      </c>
      <c r="C3044">
        <v>14855</v>
      </c>
      <c r="D3044" s="1" t="s">
        <v>1791</v>
      </c>
      <c r="E3044" t="s">
        <v>8</v>
      </c>
      <c r="F3044" t="str">
        <f>VLOOKUP(E3044&amp;"*",state_latlong_lookup!$A$1:$D$56,2,FALSE)</f>
        <v>NJ</v>
      </c>
      <c r="G3044" t="str">
        <f>VLOOKUP(E3044&amp;"*",state_latlong_lookup!$A$1:$D$56,1,FALSE)</f>
        <v>NEW JERSEY</v>
      </c>
      <c r="H3044" t="str">
        <f t="shared" si="95"/>
        <v>107_NJ_05</v>
      </c>
      <c r="I3044">
        <f>IF(B3044=2012,IF(D3044="00",K3044,VLOOKUP(H3044,district_latlong_lookup!$A$1:$F$439,5,FALSE)),0)</f>
        <v>0</v>
      </c>
      <c r="J3044">
        <f>IF(B3044=2012,IF(D3044="00",L3044,VLOOKUP(H3044,district_latlong_lookup!$A$1:$F$439,6,FALSE)),0)</f>
        <v>0</v>
      </c>
      <c r="K3044">
        <f>VLOOKUP(E3044&amp;"*",state_latlong_lookup!$A$1:$D$56,3,FALSE)</f>
        <v>40.314</v>
      </c>
      <c r="L3044">
        <f>VLOOKUP(E3044&amp;"*",state_latlong_lookup!$A$1:$D$56,4,FALSE)</f>
        <v>-74.508899999999997</v>
      </c>
      <c r="M3044">
        <v>200</v>
      </c>
      <c r="N3044" t="str">
        <f t="shared" si="94"/>
        <v>Republican</v>
      </c>
      <c r="O3044" t="s">
        <v>608</v>
      </c>
      <c r="P3044">
        <v>0.245</v>
      </c>
      <c r="Q3044">
        <v>808000</v>
      </c>
      <c r="R3044" t="s">
        <v>1534</v>
      </c>
    </row>
    <row r="3045" spans="1:18">
      <c r="A3045">
        <v>107</v>
      </c>
      <c r="B3045">
        <f>VLOOKUP(A3045,year_congress_lookup!$A$1:$B$10,2)</f>
        <v>2002</v>
      </c>
      <c r="C3045">
        <v>15454</v>
      </c>
      <c r="D3045" s="1" t="s">
        <v>1792</v>
      </c>
      <c r="E3045" t="s">
        <v>8</v>
      </c>
      <c r="F3045" t="str">
        <f>VLOOKUP(E3045&amp;"*",state_latlong_lookup!$A$1:$D$56,2,FALSE)</f>
        <v>NJ</v>
      </c>
      <c r="G3045" t="str">
        <f>VLOOKUP(E3045&amp;"*",state_latlong_lookup!$A$1:$D$56,1,FALSE)</f>
        <v>NEW JERSEY</v>
      </c>
      <c r="H3045" t="str">
        <f t="shared" si="95"/>
        <v>107_NJ_06</v>
      </c>
      <c r="I3045">
        <f>IF(B3045=2012,IF(D3045="00",K3045,VLOOKUP(H3045,district_latlong_lookup!$A$1:$F$439,5,FALSE)),0)</f>
        <v>0</v>
      </c>
      <c r="J3045">
        <f>IF(B3045=2012,IF(D3045="00",L3045,VLOOKUP(H3045,district_latlong_lookup!$A$1:$F$439,6,FALSE)),0)</f>
        <v>0</v>
      </c>
      <c r="K3045">
        <f>VLOOKUP(E3045&amp;"*",state_latlong_lookup!$A$1:$D$56,3,FALSE)</f>
        <v>40.314</v>
      </c>
      <c r="L3045">
        <f>VLOOKUP(E3045&amp;"*",state_latlong_lookup!$A$1:$D$56,4,FALSE)</f>
        <v>-74.508899999999997</v>
      </c>
      <c r="M3045">
        <v>100</v>
      </c>
      <c r="N3045" t="str">
        <f t="shared" si="94"/>
        <v>Democrat</v>
      </c>
      <c r="O3045" t="s">
        <v>609</v>
      </c>
      <c r="P3045">
        <v>-0.40799999999999997</v>
      </c>
      <c r="Q3045">
        <v>477500</v>
      </c>
      <c r="R3045" t="s">
        <v>1535</v>
      </c>
    </row>
    <row r="3046" spans="1:18">
      <c r="A3046">
        <v>107</v>
      </c>
      <c r="B3046">
        <f>VLOOKUP(A3046,year_congress_lookup!$A$1:$B$10,2)</f>
        <v>2002</v>
      </c>
      <c r="C3046">
        <v>20127</v>
      </c>
      <c r="D3046" s="1" t="s">
        <v>1793</v>
      </c>
      <c r="E3046" t="s">
        <v>8</v>
      </c>
      <c r="F3046" t="str">
        <f>VLOOKUP(E3046&amp;"*",state_latlong_lookup!$A$1:$D$56,2,FALSE)</f>
        <v>NJ</v>
      </c>
      <c r="G3046" t="str">
        <f>VLOOKUP(E3046&amp;"*",state_latlong_lookup!$A$1:$D$56,1,FALSE)</f>
        <v>NEW JERSEY</v>
      </c>
      <c r="H3046" t="str">
        <f t="shared" si="95"/>
        <v>107_NJ_07</v>
      </c>
      <c r="I3046">
        <f>IF(B3046=2012,IF(D3046="00",K3046,VLOOKUP(H3046,district_latlong_lookup!$A$1:$F$439,5,FALSE)),0)</f>
        <v>0</v>
      </c>
      <c r="J3046">
        <f>IF(B3046=2012,IF(D3046="00",L3046,VLOOKUP(H3046,district_latlong_lookup!$A$1:$F$439,6,FALSE)),0)</f>
        <v>0</v>
      </c>
      <c r="K3046">
        <f>VLOOKUP(E3046&amp;"*",state_latlong_lookup!$A$1:$D$56,3,FALSE)</f>
        <v>40.314</v>
      </c>
      <c r="L3046">
        <f>VLOOKUP(E3046&amp;"*",state_latlong_lookup!$A$1:$D$56,4,FALSE)</f>
        <v>-74.508899999999997</v>
      </c>
      <c r="M3046">
        <v>200</v>
      </c>
      <c r="N3046" t="str">
        <f t="shared" si="94"/>
        <v>Republican</v>
      </c>
      <c r="O3046" t="s">
        <v>180</v>
      </c>
      <c r="P3046">
        <v>0.443</v>
      </c>
      <c r="Q3046">
        <v>10000</v>
      </c>
      <c r="R3046" t="s">
        <v>1536</v>
      </c>
    </row>
    <row r="3047" spans="1:18">
      <c r="A3047">
        <v>107</v>
      </c>
      <c r="B3047">
        <f>VLOOKUP(A3047,year_congress_lookup!$A$1:$B$10,2)</f>
        <v>2002</v>
      </c>
      <c r="C3047">
        <v>29741</v>
      </c>
      <c r="D3047" s="1" t="s">
        <v>1795</v>
      </c>
      <c r="E3047" t="s">
        <v>8</v>
      </c>
      <c r="F3047" t="str">
        <f>VLOOKUP(E3047&amp;"*",state_latlong_lookup!$A$1:$D$56,2,FALSE)</f>
        <v>NJ</v>
      </c>
      <c r="G3047" t="str">
        <f>VLOOKUP(E3047&amp;"*",state_latlong_lookup!$A$1:$D$56,1,FALSE)</f>
        <v>NEW JERSEY</v>
      </c>
      <c r="H3047" t="str">
        <f t="shared" si="95"/>
        <v>107_NJ_08</v>
      </c>
      <c r="I3047">
        <f>IF(B3047=2012,IF(D3047="00",K3047,VLOOKUP(H3047,district_latlong_lookup!$A$1:$F$439,5,FALSE)),0)</f>
        <v>0</v>
      </c>
      <c r="J3047">
        <f>IF(B3047=2012,IF(D3047="00",L3047,VLOOKUP(H3047,district_latlong_lookup!$A$1:$F$439,6,FALSE)),0)</f>
        <v>0</v>
      </c>
      <c r="K3047">
        <f>VLOOKUP(E3047&amp;"*",state_latlong_lookup!$A$1:$D$56,3,FALSE)</f>
        <v>40.314</v>
      </c>
      <c r="L3047">
        <f>VLOOKUP(E3047&amp;"*",state_latlong_lookup!$A$1:$D$56,4,FALSE)</f>
        <v>-74.508899999999997</v>
      </c>
      <c r="M3047">
        <v>100</v>
      </c>
      <c r="N3047" t="str">
        <f t="shared" si="94"/>
        <v>Democrat</v>
      </c>
      <c r="O3047" t="s">
        <v>857</v>
      </c>
      <c r="P3047">
        <v>-0.33100000000000002</v>
      </c>
      <c r="Q3047">
        <v>10000</v>
      </c>
      <c r="R3047" t="s">
        <v>1537</v>
      </c>
    </row>
    <row r="3048" spans="1:18">
      <c r="A3048">
        <v>107</v>
      </c>
      <c r="B3048">
        <f>VLOOKUP(A3048,year_congress_lookup!$A$1:$B$10,2)</f>
        <v>2002</v>
      </c>
      <c r="C3048">
        <v>29742</v>
      </c>
      <c r="D3048" s="1" t="s">
        <v>1796</v>
      </c>
      <c r="E3048" t="s">
        <v>8</v>
      </c>
      <c r="F3048" t="str">
        <f>VLOOKUP(E3048&amp;"*",state_latlong_lookup!$A$1:$D$56,2,FALSE)</f>
        <v>NJ</v>
      </c>
      <c r="G3048" t="str">
        <f>VLOOKUP(E3048&amp;"*",state_latlong_lookup!$A$1:$D$56,1,FALSE)</f>
        <v>NEW JERSEY</v>
      </c>
      <c r="H3048" t="str">
        <f t="shared" si="95"/>
        <v>107_NJ_09</v>
      </c>
      <c r="I3048">
        <f>IF(B3048=2012,IF(D3048="00",K3048,VLOOKUP(H3048,district_latlong_lookup!$A$1:$F$439,5,FALSE)),0)</f>
        <v>0</v>
      </c>
      <c r="J3048">
        <f>IF(B3048=2012,IF(D3048="00",L3048,VLOOKUP(H3048,district_latlong_lookup!$A$1:$F$439,6,FALSE)),0)</f>
        <v>0</v>
      </c>
      <c r="K3048">
        <f>VLOOKUP(E3048&amp;"*",state_latlong_lookup!$A$1:$D$56,3,FALSE)</f>
        <v>40.314</v>
      </c>
      <c r="L3048">
        <f>VLOOKUP(E3048&amp;"*",state_latlong_lookup!$A$1:$D$56,4,FALSE)</f>
        <v>-74.508899999999997</v>
      </c>
      <c r="M3048">
        <v>100</v>
      </c>
      <c r="N3048" t="str">
        <f t="shared" si="94"/>
        <v>Democrat</v>
      </c>
      <c r="O3048" t="s">
        <v>858</v>
      </c>
      <c r="P3048">
        <v>-0.33</v>
      </c>
      <c r="Q3048">
        <v>558000</v>
      </c>
      <c r="R3048" t="s">
        <v>1538</v>
      </c>
    </row>
    <row r="3049" spans="1:18">
      <c r="A3049">
        <v>107</v>
      </c>
      <c r="B3049">
        <f>VLOOKUP(A3049,year_congress_lookup!$A$1:$B$10,2)</f>
        <v>2002</v>
      </c>
      <c r="C3049">
        <v>15619</v>
      </c>
      <c r="D3049" s="1" t="s">
        <v>1797</v>
      </c>
      <c r="E3049" t="s">
        <v>8</v>
      </c>
      <c r="F3049" t="str">
        <f>VLOOKUP(E3049&amp;"*",state_latlong_lookup!$A$1:$D$56,2,FALSE)</f>
        <v>NJ</v>
      </c>
      <c r="G3049" t="str">
        <f>VLOOKUP(E3049&amp;"*",state_latlong_lookup!$A$1:$D$56,1,FALSE)</f>
        <v>NEW JERSEY</v>
      </c>
      <c r="H3049" t="str">
        <f t="shared" si="95"/>
        <v>107_NJ_10</v>
      </c>
      <c r="I3049">
        <f>IF(B3049=2012,IF(D3049="00",K3049,VLOOKUP(H3049,district_latlong_lookup!$A$1:$F$439,5,FALSE)),0)</f>
        <v>0</v>
      </c>
      <c r="J3049">
        <f>IF(B3049=2012,IF(D3049="00",L3049,VLOOKUP(H3049,district_latlong_lookup!$A$1:$F$439,6,FALSE)),0)</f>
        <v>0</v>
      </c>
      <c r="K3049">
        <f>VLOOKUP(E3049&amp;"*",state_latlong_lookup!$A$1:$D$56,3,FALSE)</f>
        <v>40.314</v>
      </c>
      <c r="L3049">
        <f>VLOOKUP(E3049&amp;"*",state_latlong_lookup!$A$1:$D$56,4,FALSE)</f>
        <v>-74.508899999999997</v>
      </c>
      <c r="M3049">
        <v>100</v>
      </c>
      <c r="N3049" t="str">
        <f t="shared" si="94"/>
        <v>Democrat</v>
      </c>
      <c r="O3049" t="s">
        <v>612</v>
      </c>
      <c r="P3049">
        <v>-0.59299999999999997</v>
      </c>
      <c r="Q3049">
        <v>729500</v>
      </c>
    </row>
    <row r="3050" spans="1:18">
      <c r="A3050">
        <v>107</v>
      </c>
      <c r="B3050">
        <f>VLOOKUP(A3050,year_congress_lookup!$A$1:$B$10,2)</f>
        <v>2002</v>
      </c>
      <c r="C3050">
        <v>29541</v>
      </c>
      <c r="D3050" s="1" t="s">
        <v>1798</v>
      </c>
      <c r="E3050" t="s">
        <v>8</v>
      </c>
      <c r="F3050" t="str">
        <f>VLOOKUP(E3050&amp;"*",state_latlong_lookup!$A$1:$D$56,2,FALSE)</f>
        <v>NJ</v>
      </c>
      <c r="G3050" t="str">
        <f>VLOOKUP(E3050&amp;"*",state_latlong_lookup!$A$1:$D$56,1,FALSE)</f>
        <v>NEW JERSEY</v>
      </c>
      <c r="H3050" t="str">
        <f t="shared" si="95"/>
        <v>107_NJ_11</v>
      </c>
      <c r="I3050">
        <f>IF(B3050=2012,IF(D3050="00",K3050,VLOOKUP(H3050,district_latlong_lookup!$A$1:$F$439,5,FALSE)),0)</f>
        <v>0</v>
      </c>
      <c r="J3050">
        <f>IF(B3050=2012,IF(D3050="00",L3050,VLOOKUP(H3050,district_latlong_lookup!$A$1:$F$439,6,FALSE)),0)</f>
        <v>0</v>
      </c>
      <c r="K3050">
        <f>VLOOKUP(E3050&amp;"*",state_latlong_lookup!$A$1:$D$56,3,FALSE)</f>
        <v>40.314</v>
      </c>
      <c r="L3050">
        <f>VLOOKUP(E3050&amp;"*",state_latlong_lookup!$A$1:$D$56,4,FALSE)</f>
        <v>-74.508899999999997</v>
      </c>
      <c r="M3050">
        <v>200</v>
      </c>
      <c r="N3050" t="str">
        <f t="shared" si="94"/>
        <v>Republican</v>
      </c>
      <c r="O3050" t="s">
        <v>28</v>
      </c>
      <c r="P3050">
        <v>0.50700000000000001</v>
      </c>
      <c r="Q3050">
        <v>305000</v>
      </c>
      <c r="R3050" t="s">
        <v>1539</v>
      </c>
    </row>
    <row r="3051" spans="1:18">
      <c r="A3051">
        <v>107</v>
      </c>
      <c r="B3051">
        <f>VLOOKUP(A3051,year_congress_lookup!$A$1:$B$10,2)</f>
        <v>2002</v>
      </c>
      <c r="C3051">
        <v>29923</v>
      </c>
      <c r="D3051" s="1" t="s">
        <v>1799</v>
      </c>
      <c r="E3051" t="s">
        <v>8</v>
      </c>
      <c r="F3051" t="str">
        <f>VLOOKUP(E3051&amp;"*",state_latlong_lookup!$A$1:$D$56,2,FALSE)</f>
        <v>NJ</v>
      </c>
      <c r="G3051" t="str">
        <f>VLOOKUP(E3051&amp;"*",state_latlong_lookup!$A$1:$D$56,1,FALSE)</f>
        <v>NEW JERSEY</v>
      </c>
      <c r="H3051" t="str">
        <f t="shared" si="95"/>
        <v>107_NJ_12</v>
      </c>
      <c r="I3051">
        <f>IF(B3051=2012,IF(D3051="00",K3051,VLOOKUP(H3051,district_latlong_lookup!$A$1:$F$439,5,FALSE)),0)</f>
        <v>0</v>
      </c>
      <c r="J3051">
        <f>IF(B3051=2012,IF(D3051="00",L3051,VLOOKUP(H3051,district_latlong_lookup!$A$1:$F$439,6,FALSE)),0)</f>
        <v>0</v>
      </c>
      <c r="K3051">
        <f>VLOOKUP(E3051&amp;"*",state_latlong_lookup!$A$1:$D$56,3,FALSE)</f>
        <v>40.314</v>
      </c>
      <c r="L3051">
        <f>VLOOKUP(E3051&amp;"*",state_latlong_lookup!$A$1:$D$56,4,FALSE)</f>
        <v>-74.508899999999997</v>
      </c>
      <c r="M3051">
        <v>100</v>
      </c>
      <c r="N3051" t="str">
        <f t="shared" si="94"/>
        <v>Democrat</v>
      </c>
      <c r="O3051" t="s">
        <v>908</v>
      </c>
      <c r="P3051">
        <v>-0.433</v>
      </c>
      <c r="Q3051">
        <v>1271000</v>
      </c>
      <c r="R3051" t="s">
        <v>1540</v>
      </c>
    </row>
    <row r="3052" spans="1:18">
      <c r="A3052">
        <v>107</v>
      </c>
      <c r="B3052">
        <f>VLOOKUP(A3052,year_congress_lookup!$A$1:$B$10,2)</f>
        <v>2002</v>
      </c>
      <c r="C3052">
        <v>29373</v>
      </c>
      <c r="D3052" s="1" t="s">
        <v>1800</v>
      </c>
      <c r="E3052" t="s">
        <v>8</v>
      </c>
      <c r="F3052" t="str">
        <f>VLOOKUP(E3052&amp;"*",state_latlong_lookup!$A$1:$D$56,2,FALSE)</f>
        <v>NJ</v>
      </c>
      <c r="G3052" t="str">
        <f>VLOOKUP(E3052&amp;"*",state_latlong_lookup!$A$1:$D$56,1,FALSE)</f>
        <v>NEW JERSEY</v>
      </c>
      <c r="H3052" t="str">
        <f t="shared" si="95"/>
        <v>107_NJ_13</v>
      </c>
      <c r="I3052">
        <f>IF(B3052=2012,IF(D3052="00",K3052,VLOOKUP(H3052,district_latlong_lookup!$A$1:$F$439,5,FALSE)),0)</f>
        <v>0</v>
      </c>
      <c r="J3052">
        <f>IF(B3052=2012,IF(D3052="00",L3052,VLOOKUP(H3052,district_latlong_lookup!$A$1:$F$439,6,FALSE)),0)</f>
        <v>0</v>
      </c>
      <c r="K3052">
        <f>VLOOKUP(E3052&amp;"*",state_latlong_lookup!$A$1:$D$56,3,FALSE)</f>
        <v>40.314</v>
      </c>
      <c r="L3052">
        <f>VLOOKUP(E3052&amp;"*",state_latlong_lookup!$A$1:$D$56,4,FALSE)</f>
        <v>-74.508899999999997</v>
      </c>
      <c r="M3052">
        <v>100</v>
      </c>
      <c r="N3052" t="str">
        <f t="shared" si="94"/>
        <v>Democrat</v>
      </c>
      <c r="O3052" t="s">
        <v>362</v>
      </c>
      <c r="P3052">
        <v>-0.36899999999999999</v>
      </c>
      <c r="Q3052">
        <v>10000</v>
      </c>
      <c r="R3052" t="s">
        <v>1541</v>
      </c>
    </row>
    <row r="3053" spans="1:18">
      <c r="A3053">
        <v>107</v>
      </c>
      <c r="B3053">
        <f>VLOOKUP(A3053,year_congress_lookup!$A$1:$B$10,2)</f>
        <v>2002</v>
      </c>
      <c r="C3053">
        <v>29779</v>
      </c>
      <c r="D3053" s="1" t="s">
        <v>1787</v>
      </c>
      <c r="E3053" t="s">
        <v>156</v>
      </c>
      <c r="F3053" t="str">
        <f>VLOOKUP(E3053&amp;"*",state_latlong_lookup!$A$1:$D$56,2,FALSE)</f>
        <v>NM</v>
      </c>
      <c r="G3053" t="str">
        <f>VLOOKUP(E3053&amp;"*",state_latlong_lookup!$A$1:$D$56,1,FALSE)</f>
        <v>NEW MEXICO</v>
      </c>
      <c r="H3053" t="str">
        <f t="shared" si="95"/>
        <v>107_NM_01</v>
      </c>
      <c r="I3053">
        <f>IF(B3053=2012,IF(D3053="00",K3053,VLOOKUP(H3053,district_latlong_lookup!$A$1:$F$439,5,FALSE)),0)</f>
        <v>0</v>
      </c>
      <c r="J3053">
        <f>IF(B3053=2012,IF(D3053="00",L3053,VLOOKUP(H3053,district_latlong_lookup!$A$1:$F$439,6,FALSE)),0)</f>
        <v>0</v>
      </c>
      <c r="K3053">
        <f>VLOOKUP(E3053&amp;"*",state_latlong_lookup!$A$1:$D$56,3,FALSE)</f>
        <v>34.837499999999999</v>
      </c>
      <c r="L3053">
        <f>VLOOKUP(E3053&amp;"*",state_latlong_lookup!$A$1:$D$56,4,FALSE)</f>
        <v>-106.2371</v>
      </c>
      <c r="M3053">
        <v>200</v>
      </c>
      <c r="N3053" t="str">
        <f t="shared" si="94"/>
        <v>Republican</v>
      </c>
      <c r="O3053" t="s">
        <v>92</v>
      </c>
      <c r="P3053">
        <v>0.40500000000000003</v>
      </c>
      <c r="Q3053">
        <v>182000</v>
      </c>
      <c r="R3053" t="s">
        <v>1542</v>
      </c>
    </row>
    <row r="3054" spans="1:18">
      <c r="A3054">
        <v>107</v>
      </c>
      <c r="B3054">
        <f>VLOOKUP(A3054,year_congress_lookup!$A$1:$B$10,2)</f>
        <v>2002</v>
      </c>
      <c r="C3054">
        <v>14861</v>
      </c>
      <c r="D3054" s="1" t="s">
        <v>1788</v>
      </c>
      <c r="E3054" t="s">
        <v>156</v>
      </c>
      <c r="F3054" t="str">
        <f>VLOOKUP(E3054&amp;"*",state_latlong_lookup!$A$1:$D$56,2,FALSE)</f>
        <v>NM</v>
      </c>
      <c r="G3054" t="str">
        <f>VLOOKUP(E3054&amp;"*",state_latlong_lookup!$A$1:$D$56,1,FALSE)</f>
        <v>NEW MEXICO</v>
      </c>
      <c r="H3054" t="str">
        <f t="shared" si="95"/>
        <v>107_NM_02</v>
      </c>
      <c r="I3054">
        <f>IF(B3054=2012,IF(D3054="00",K3054,VLOOKUP(H3054,district_latlong_lookup!$A$1:$F$439,5,FALSE)),0)</f>
        <v>0</v>
      </c>
      <c r="J3054">
        <f>IF(B3054=2012,IF(D3054="00",L3054,VLOOKUP(H3054,district_latlong_lookup!$A$1:$F$439,6,FALSE)),0)</f>
        <v>0</v>
      </c>
      <c r="K3054">
        <f>VLOOKUP(E3054&amp;"*",state_latlong_lookup!$A$1:$D$56,3,FALSE)</f>
        <v>34.837499999999999</v>
      </c>
      <c r="L3054">
        <f>VLOOKUP(E3054&amp;"*",state_latlong_lookup!$A$1:$D$56,4,FALSE)</f>
        <v>-106.2371</v>
      </c>
      <c r="M3054">
        <v>200</v>
      </c>
      <c r="N3054" t="str">
        <f t="shared" si="94"/>
        <v>Republican</v>
      </c>
      <c r="O3054" t="s">
        <v>616</v>
      </c>
      <c r="P3054">
        <v>0.33600000000000002</v>
      </c>
      <c r="Q3054">
        <v>799000</v>
      </c>
    </row>
    <row r="3055" spans="1:18">
      <c r="A3055">
        <v>107</v>
      </c>
      <c r="B3055">
        <f>VLOOKUP(A3055,year_congress_lookup!$A$1:$B$10,2)</f>
        <v>2002</v>
      </c>
      <c r="C3055">
        <v>29924</v>
      </c>
      <c r="D3055" s="1" t="s">
        <v>1789</v>
      </c>
      <c r="E3055" t="s">
        <v>156</v>
      </c>
      <c r="F3055" t="str">
        <f>VLOOKUP(E3055&amp;"*",state_latlong_lookup!$A$1:$D$56,2,FALSE)</f>
        <v>NM</v>
      </c>
      <c r="G3055" t="str">
        <f>VLOOKUP(E3055&amp;"*",state_latlong_lookup!$A$1:$D$56,1,FALSE)</f>
        <v>NEW MEXICO</v>
      </c>
      <c r="H3055" t="str">
        <f t="shared" si="95"/>
        <v>107_NM_03</v>
      </c>
      <c r="I3055">
        <f>IF(B3055=2012,IF(D3055="00",K3055,VLOOKUP(H3055,district_latlong_lookup!$A$1:$F$439,5,FALSE)),0)</f>
        <v>0</v>
      </c>
      <c r="J3055">
        <f>IF(B3055=2012,IF(D3055="00",L3055,VLOOKUP(H3055,district_latlong_lookup!$A$1:$F$439,6,FALSE)),0)</f>
        <v>0</v>
      </c>
      <c r="K3055">
        <f>VLOOKUP(E3055&amp;"*",state_latlong_lookup!$A$1:$D$56,3,FALSE)</f>
        <v>34.837499999999999</v>
      </c>
      <c r="L3055">
        <f>VLOOKUP(E3055&amp;"*",state_latlong_lookup!$A$1:$D$56,4,FALSE)</f>
        <v>-106.2371</v>
      </c>
      <c r="M3055">
        <v>100</v>
      </c>
      <c r="N3055" t="str">
        <f t="shared" si="94"/>
        <v>Democrat</v>
      </c>
      <c r="O3055" t="s">
        <v>909</v>
      </c>
      <c r="P3055">
        <v>-0.47799999999999998</v>
      </c>
      <c r="Q3055">
        <v>962000</v>
      </c>
      <c r="R3055" t="s">
        <v>1543</v>
      </c>
    </row>
    <row r="3056" spans="1:18">
      <c r="A3056">
        <v>107</v>
      </c>
      <c r="B3056">
        <f>VLOOKUP(A3056,year_congress_lookup!$A$1:$B$10,2)</f>
        <v>2002</v>
      </c>
      <c r="C3056">
        <v>20128</v>
      </c>
      <c r="D3056" s="1" t="s">
        <v>1787</v>
      </c>
      <c r="E3056" t="s">
        <v>9</v>
      </c>
      <c r="F3056" t="str">
        <f>VLOOKUP(E3056&amp;"*",state_latlong_lookup!$A$1:$D$56,2,FALSE)</f>
        <v>NY</v>
      </c>
      <c r="G3056" t="str">
        <f>VLOOKUP(E3056&amp;"*",state_latlong_lookup!$A$1:$D$56,1,FALSE)</f>
        <v>NEW YORK</v>
      </c>
      <c r="H3056" t="str">
        <f t="shared" si="95"/>
        <v>107_NY_01</v>
      </c>
      <c r="I3056">
        <f>IF(B3056=2012,IF(D3056="00",K3056,VLOOKUP(H3056,district_latlong_lookup!$A$1:$F$439,5,FALSE)),0)</f>
        <v>0</v>
      </c>
      <c r="J3056">
        <f>IF(B3056=2012,IF(D3056="00",L3056,VLOOKUP(H3056,district_latlong_lookup!$A$1:$F$439,6,FALSE)),0)</f>
        <v>0</v>
      </c>
      <c r="K3056">
        <f>VLOOKUP(E3056&amp;"*",state_latlong_lookup!$A$1:$D$56,3,FALSE)</f>
        <v>42.149700000000003</v>
      </c>
      <c r="L3056">
        <f>VLOOKUP(E3056&amp;"*",state_latlong_lookup!$A$1:$D$56,4,FALSE)</f>
        <v>-74.938400000000001</v>
      </c>
      <c r="M3056">
        <v>200</v>
      </c>
      <c r="N3056" t="str">
        <f t="shared" si="94"/>
        <v>Republican</v>
      </c>
      <c r="O3056" t="s">
        <v>943</v>
      </c>
      <c r="P3056">
        <v>0.34399999999999997</v>
      </c>
      <c r="Q3056">
        <v>1142000</v>
      </c>
      <c r="R3056" t="s">
        <v>1544</v>
      </c>
    </row>
    <row r="3057" spans="1:18">
      <c r="A3057">
        <v>107</v>
      </c>
      <c r="B3057">
        <f>VLOOKUP(A3057,year_congress_lookup!$A$1:$B$10,2)</f>
        <v>2002</v>
      </c>
      <c r="C3057">
        <v>20129</v>
      </c>
      <c r="D3057" s="1" t="s">
        <v>1788</v>
      </c>
      <c r="E3057" t="s">
        <v>9</v>
      </c>
      <c r="F3057" t="str">
        <f>VLOOKUP(E3057&amp;"*",state_latlong_lookup!$A$1:$D$56,2,FALSE)</f>
        <v>NY</v>
      </c>
      <c r="G3057" t="str">
        <f>VLOOKUP(E3057&amp;"*",state_latlong_lookup!$A$1:$D$56,1,FALSE)</f>
        <v>NEW YORK</v>
      </c>
      <c r="H3057" t="str">
        <f t="shared" si="95"/>
        <v>107_NY_02</v>
      </c>
      <c r="I3057">
        <f>IF(B3057=2012,IF(D3057="00",K3057,VLOOKUP(H3057,district_latlong_lookup!$A$1:$F$439,5,FALSE)),0)</f>
        <v>0</v>
      </c>
      <c r="J3057">
        <f>IF(B3057=2012,IF(D3057="00",L3057,VLOOKUP(H3057,district_latlong_lookup!$A$1:$F$439,6,FALSE)),0)</f>
        <v>0</v>
      </c>
      <c r="K3057">
        <f>VLOOKUP(E3057&amp;"*",state_latlong_lookup!$A$1:$D$56,3,FALSE)</f>
        <v>42.149700000000003</v>
      </c>
      <c r="L3057">
        <f>VLOOKUP(E3057&amp;"*",state_latlong_lookup!$A$1:$D$56,4,FALSE)</f>
        <v>-74.938400000000001</v>
      </c>
      <c r="M3057">
        <v>100</v>
      </c>
      <c r="N3057" t="str">
        <f t="shared" si="94"/>
        <v>Democrat</v>
      </c>
      <c r="O3057" t="s">
        <v>944</v>
      </c>
      <c r="P3057">
        <v>-0.247</v>
      </c>
      <c r="Q3057">
        <v>464500</v>
      </c>
      <c r="R3057" t="s">
        <v>1545</v>
      </c>
    </row>
    <row r="3058" spans="1:18">
      <c r="A3058">
        <v>107</v>
      </c>
      <c r="B3058">
        <f>VLOOKUP(A3058,year_congress_lookup!$A$1:$B$10,2)</f>
        <v>2002</v>
      </c>
      <c r="C3058">
        <v>29375</v>
      </c>
      <c r="D3058" s="1" t="s">
        <v>1789</v>
      </c>
      <c r="E3058" t="s">
        <v>9</v>
      </c>
      <c r="F3058" t="str">
        <f>VLOOKUP(E3058&amp;"*",state_latlong_lookup!$A$1:$D$56,2,FALSE)</f>
        <v>NY</v>
      </c>
      <c r="G3058" t="str">
        <f>VLOOKUP(E3058&amp;"*",state_latlong_lookup!$A$1:$D$56,1,FALSE)</f>
        <v>NEW YORK</v>
      </c>
      <c r="H3058" t="str">
        <f t="shared" si="95"/>
        <v>107_NY_03</v>
      </c>
      <c r="I3058">
        <f>IF(B3058=2012,IF(D3058="00",K3058,VLOOKUP(H3058,district_latlong_lookup!$A$1:$F$439,5,FALSE)),0)</f>
        <v>0</v>
      </c>
      <c r="J3058">
        <f>IF(B3058=2012,IF(D3058="00",L3058,VLOOKUP(H3058,district_latlong_lookup!$A$1:$F$439,6,FALSE)),0)</f>
        <v>0</v>
      </c>
      <c r="K3058">
        <f>VLOOKUP(E3058&amp;"*",state_latlong_lookup!$A$1:$D$56,3,FALSE)</f>
        <v>42.149700000000003</v>
      </c>
      <c r="L3058">
        <f>VLOOKUP(E3058&amp;"*",state_latlong_lookup!$A$1:$D$56,4,FALSE)</f>
        <v>-74.938400000000001</v>
      </c>
      <c r="M3058">
        <v>200</v>
      </c>
      <c r="N3058" t="str">
        <f t="shared" si="94"/>
        <v>Republican</v>
      </c>
      <c r="O3058" t="s">
        <v>10</v>
      </c>
      <c r="P3058">
        <v>0.42799999999999999</v>
      </c>
      <c r="Q3058">
        <v>709500</v>
      </c>
      <c r="R3058" t="s">
        <v>1546</v>
      </c>
    </row>
    <row r="3059" spans="1:18">
      <c r="A3059">
        <v>107</v>
      </c>
      <c r="B3059">
        <f>VLOOKUP(A3059,year_congress_lookup!$A$1:$B$10,2)</f>
        <v>2002</v>
      </c>
      <c r="C3059">
        <v>29744</v>
      </c>
      <c r="D3059" s="1" t="s">
        <v>1790</v>
      </c>
      <c r="E3059" t="s">
        <v>9</v>
      </c>
      <c r="F3059" t="str">
        <f>VLOOKUP(E3059&amp;"*",state_latlong_lookup!$A$1:$D$56,2,FALSE)</f>
        <v>NY</v>
      </c>
      <c r="G3059" t="str">
        <f>VLOOKUP(E3059&amp;"*",state_latlong_lookup!$A$1:$D$56,1,FALSE)</f>
        <v>NEW YORK</v>
      </c>
      <c r="H3059" t="str">
        <f t="shared" si="95"/>
        <v>107_NY_04</v>
      </c>
      <c r="I3059">
        <f>IF(B3059=2012,IF(D3059="00",K3059,VLOOKUP(H3059,district_latlong_lookup!$A$1:$F$439,5,FALSE)),0)</f>
        <v>0</v>
      </c>
      <c r="J3059">
        <f>IF(B3059=2012,IF(D3059="00",L3059,VLOOKUP(H3059,district_latlong_lookup!$A$1:$F$439,6,FALSE)),0)</f>
        <v>0</v>
      </c>
      <c r="K3059">
        <f>VLOOKUP(E3059&amp;"*",state_latlong_lookup!$A$1:$D$56,3,FALSE)</f>
        <v>42.149700000000003</v>
      </c>
      <c r="L3059">
        <f>VLOOKUP(E3059&amp;"*",state_latlong_lookup!$A$1:$D$56,4,FALSE)</f>
        <v>-74.938400000000001</v>
      </c>
      <c r="M3059">
        <v>100</v>
      </c>
      <c r="N3059" t="str">
        <f t="shared" si="94"/>
        <v>Democrat</v>
      </c>
      <c r="O3059" t="s">
        <v>185</v>
      </c>
      <c r="P3059">
        <v>-0.26500000000000001</v>
      </c>
      <c r="Q3059">
        <v>819500</v>
      </c>
      <c r="R3059" t="s">
        <v>1547</v>
      </c>
    </row>
    <row r="3060" spans="1:18">
      <c r="A3060">
        <v>107</v>
      </c>
      <c r="B3060">
        <f>VLOOKUP(A3060,year_congress_lookup!$A$1:$B$10,2)</f>
        <v>2002</v>
      </c>
      <c r="C3060">
        <v>15000</v>
      </c>
      <c r="D3060" s="1" t="s">
        <v>1791</v>
      </c>
      <c r="E3060" t="s">
        <v>9</v>
      </c>
      <c r="F3060" t="str">
        <f>VLOOKUP(E3060&amp;"*",state_latlong_lookup!$A$1:$D$56,2,FALSE)</f>
        <v>NY</v>
      </c>
      <c r="G3060" t="str">
        <f>VLOOKUP(E3060&amp;"*",state_latlong_lookup!$A$1:$D$56,1,FALSE)</f>
        <v>NEW YORK</v>
      </c>
      <c r="H3060" t="str">
        <f t="shared" si="95"/>
        <v>107_NY_05</v>
      </c>
      <c r="I3060">
        <f>IF(B3060=2012,IF(D3060="00",K3060,VLOOKUP(H3060,district_latlong_lookup!$A$1:$F$439,5,FALSE)),0)</f>
        <v>0</v>
      </c>
      <c r="J3060">
        <f>IF(B3060=2012,IF(D3060="00",L3060,VLOOKUP(H3060,district_latlong_lookup!$A$1:$F$439,6,FALSE)),0)</f>
        <v>0</v>
      </c>
      <c r="K3060">
        <f>VLOOKUP(E3060&amp;"*",state_latlong_lookup!$A$1:$D$56,3,FALSE)</f>
        <v>42.149700000000003</v>
      </c>
      <c r="L3060">
        <f>VLOOKUP(E3060&amp;"*",state_latlong_lookup!$A$1:$D$56,4,FALSE)</f>
        <v>-74.938400000000001</v>
      </c>
      <c r="M3060">
        <v>100</v>
      </c>
      <c r="N3060" t="str">
        <f t="shared" si="94"/>
        <v>Democrat</v>
      </c>
      <c r="O3060" t="s">
        <v>620</v>
      </c>
      <c r="P3060">
        <v>-0.40400000000000003</v>
      </c>
      <c r="Q3060">
        <v>186000</v>
      </c>
      <c r="R3060" t="s">
        <v>1548</v>
      </c>
    </row>
    <row r="3061" spans="1:18">
      <c r="A3061">
        <v>107</v>
      </c>
      <c r="B3061">
        <f>VLOOKUP(A3061,year_congress_lookup!$A$1:$B$10,2)</f>
        <v>2002</v>
      </c>
      <c r="C3061">
        <v>29776</v>
      </c>
      <c r="D3061" s="1" t="s">
        <v>1792</v>
      </c>
      <c r="E3061" t="s">
        <v>9</v>
      </c>
      <c r="F3061" t="str">
        <f>VLOOKUP(E3061&amp;"*",state_latlong_lookup!$A$1:$D$56,2,FALSE)</f>
        <v>NY</v>
      </c>
      <c r="G3061" t="str">
        <f>VLOOKUP(E3061&amp;"*",state_latlong_lookup!$A$1:$D$56,1,FALSE)</f>
        <v>NEW YORK</v>
      </c>
      <c r="H3061" t="str">
        <f t="shared" si="95"/>
        <v>107_NY_06</v>
      </c>
      <c r="I3061">
        <f>IF(B3061=2012,IF(D3061="00",K3061,VLOOKUP(H3061,district_latlong_lookup!$A$1:$F$439,5,FALSE)),0)</f>
        <v>0</v>
      </c>
      <c r="J3061">
        <f>IF(B3061=2012,IF(D3061="00",L3061,VLOOKUP(H3061,district_latlong_lookup!$A$1:$F$439,6,FALSE)),0)</f>
        <v>0</v>
      </c>
      <c r="K3061">
        <f>VLOOKUP(E3061&amp;"*",state_latlong_lookup!$A$1:$D$56,3,FALSE)</f>
        <v>42.149700000000003</v>
      </c>
      <c r="L3061">
        <f>VLOOKUP(E3061&amp;"*",state_latlong_lookup!$A$1:$D$56,4,FALSE)</f>
        <v>-74.938400000000001</v>
      </c>
      <c r="M3061">
        <v>100</v>
      </c>
      <c r="N3061" t="str">
        <f t="shared" si="94"/>
        <v>Democrat</v>
      </c>
      <c r="O3061" t="s">
        <v>861</v>
      </c>
      <c r="P3061">
        <v>-0.44</v>
      </c>
      <c r="Q3061">
        <v>516000</v>
      </c>
      <c r="R3061" t="s">
        <v>1549</v>
      </c>
    </row>
    <row r="3062" spans="1:18">
      <c r="A3062">
        <v>107</v>
      </c>
      <c r="B3062">
        <f>VLOOKUP(A3062,year_congress_lookup!$A$1:$B$10,2)</f>
        <v>2002</v>
      </c>
      <c r="C3062">
        <v>29925</v>
      </c>
      <c r="D3062" s="1" t="s">
        <v>1793</v>
      </c>
      <c r="E3062" t="s">
        <v>9</v>
      </c>
      <c r="F3062" t="str">
        <f>VLOOKUP(E3062&amp;"*",state_latlong_lookup!$A$1:$D$56,2,FALSE)</f>
        <v>NY</v>
      </c>
      <c r="G3062" t="str">
        <f>VLOOKUP(E3062&amp;"*",state_latlong_lookup!$A$1:$D$56,1,FALSE)</f>
        <v>NEW YORK</v>
      </c>
      <c r="H3062" t="str">
        <f t="shared" si="95"/>
        <v>107_NY_07</v>
      </c>
      <c r="I3062">
        <f>IF(B3062=2012,IF(D3062="00",K3062,VLOOKUP(H3062,district_latlong_lookup!$A$1:$F$439,5,FALSE)),0)</f>
        <v>0</v>
      </c>
      <c r="J3062">
        <f>IF(B3062=2012,IF(D3062="00",L3062,VLOOKUP(H3062,district_latlong_lookup!$A$1:$F$439,6,FALSE)),0)</f>
        <v>0</v>
      </c>
      <c r="K3062">
        <f>VLOOKUP(E3062&amp;"*",state_latlong_lookup!$A$1:$D$56,3,FALSE)</f>
        <v>42.149700000000003</v>
      </c>
      <c r="L3062">
        <f>VLOOKUP(E3062&amp;"*",state_latlong_lookup!$A$1:$D$56,4,FALSE)</f>
        <v>-74.938400000000001</v>
      </c>
      <c r="M3062">
        <v>100</v>
      </c>
      <c r="N3062" t="str">
        <f t="shared" si="94"/>
        <v>Democrat</v>
      </c>
      <c r="O3062" t="s">
        <v>910</v>
      </c>
      <c r="P3062">
        <v>-0.375</v>
      </c>
      <c r="Q3062">
        <v>600000</v>
      </c>
      <c r="R3062" t="s">
        <v>1550</v>
      </c>
    </row>
    <row r="3063" spans="1:18">
      <c r="A3063">
        <v>107</v>
      </c>
      <c r="B3063">
        <f>VLOOKUP(A3063,year_congress_lookup!$A$1:$B$10,2)</f>
        <v>2002</v>
      </c>
      <c r="C3063">
        <v>29377</v>
      </c>
      <c r="D3063" s="1" t="s">
        <v>1795</v>
      </c>
      <c r="E3063" t="s">
        <v>9</v>
      </c>
      <c r="F3063" t="str">
        <f>VLOOKUP(E3063&amp;"*",state_latlong_lookup!$A$1:$D$56,2,FALSE)</f>
        <v>NY</v>
      </c>
      <c r="G3063" t="str">
        <f>VLOOKUP(E3063&amp;"*",state_latlong_lookup!$A$1:$D$56,1,FALSE)</f>
        <v>NEW YORK</v>
      </c>
      <c r="H3063" t="str">
        <f t="shared" si="95"/>
        <v>107_NY_08</v>
      </c>
      <c r="I3063">
        <f>IF(B3063=2012,IF(D3063="00",K3063,VLOOKUP(H3063,district_latlong_lookup!$A$1:$F$439,5,FALSE)),0)</f>
        <v>0</v>
      </c>
      <c r="J3063">
        <f>IF(B3063=2012,IF(D3063="00",L3063,VLOOKUP(H3063,district_latlong_lookup!$A$1:$F$439,6,FALSE)),0)</f>
        <v>0</v>
      </c>
      <c r="K3063">
        <f>VLOOKUP(E3063&amp;"*",state_latlong_lookup!$A$1:$D$56,3,FALSE)</f>
        <v>42.149700000000003</v>
      </c>
      <c r="L3063">
        <f>VLOOKUP(E3063&amp;"*",state_latlong_lookup!$A$1:$D$56,4,FALSE)</f>
        <v>-74.938400000000001</v>
      </c>
      <c r="M3063">
        <v>100</v>
      </c>
      <c r="N3063" t="str">
        <f t="shared" si="94"/>
        <v>Democrat</v>
      </c>
      <c r="O3063" t="s">
        <v>623</v>
      </c>
      <c r="P3063">
        <v>-0.51600000000000001</v>
      </c>
      <c r="Q3063">
        <v>689000</v>
      </c>
      <c r="R3063" t="s">
        <v>1551</v>
      </c>
    </row>
    <row r="3064" spans="1:18">
      <c r="A3064">
        <v>107</v>
      </c>
      <c r="B3064">
        <f>VLOOKUP(A3064,year_congress_lookup!$A$1:$B$10,2)</f>
        <v>2002</v>
      </c>
      <c r="C3064">
        <v>29926</v>
      </c>
      <c r="D3064" s="1" t="s">
        <v>1796</v>
      </c>
      <c r="E3064" t="s">
        <v>9</v>
      </c>
      <c r="F3064" t="str">
        <f>VLOOKUP(E3064&amp;"*",state_latlong_lookup!$A$1:$D$56,2,FALSE)</f>
        <v>NY</v>
      </c>
      <c r="G3064" t="str">
        <f>VLOOKUP(E3064&amp;"*",state_latlong_lookup!$A$1:$D$56,1,FALSE)</f>
        <v>NEW YORK</v>
      </c>
      <c r="H3064" t="str">
        <f t="shared" si="95"/>
        <v>107_NY_09</v>
      </c>
      <c r="I3064">
        <f>IF(B3064=2012,IF(D3064="00",K3064,VLOOKUP(H3064,district_latlong_lookup!$A$1:$F$439,5,FALSE)),0)</f>
        <v>0</v>
      </c>
      <c r="J3064">
        <f>IF(B3064=2012,IF(D3064="00",L3064,VLOOKUP(H3064,district_latlong_lookup!$A$1:$F$439,6,FALSE)),0)</f>
        <v>0</v>
      </c>
      <c r="K3064">
        <f>VLOOKUP(E3064&amp;"*",state_latlong_lookup!$A$1:$D$56,3,FALSE)</f>
        <v>42.149700000000003</v>
      </c>
      <c r="L3064">
        <f>VLOOKUP(E3064&amp;"*",state_latlong_lookup!$A$1:$D$56,4,FALSE)</f>
        <v>-74.938400000000001</v>
      </c>
      <c r="M3064">
        <v>100</v>
      </c>
      <c r="N3064" t="str">
        <f t="shared" si="94"/>
        <v>Democrat</v>
      </c>
      <c r="O3064" t="s">
        <v>911</v>
      </c>
      <c r="P3064">
        <v>-0.41</v>
      </c>
      <c r="Q3064">
        <v>10000</v>
      </c>
    </row>
    <row r="3065" spans="1:18">
      <c r="A3065">
        <v>107</v>
      </c>
      <c r="B3065">
        <f>VLOOKUP(A3065,year_congress_lookup!$A$1:$B$10,2)</f>
        <v>2002</v>
      </c>
      <c r="C3065">
        <v>15072</v>
      </c>
      <c r="D3065" s="1" t="s">
        <v>1797</v>
      </c>
      <c r="E3065" t="s">
        <v>9</v>
      </c>
      <c r="F3065" t="str">
        <f>VLOOKUP(E3065&amp;"*",state_latlong_lookup!$A$1:$D$56,2,FALSE)</f>
        <v>NY</v>
      </c>
      <c r="G3065" t="str">
        <f>VLOOKUP(E3065&amp;"*",state_latlong_lookup!$A$1:$D$56,1,FALSE)</f>
        <v>NEW YORK</v>
      </c>
      <c r="H3065" t="str">
        <f t="shared" si="95"/>
        <v>107_NY_10</v>
      </c>
      <c r="I3065">
        <f>IF(B3065=2012,IF(D3065="00",K3065,VLOOKUP(H3065,district_latlong_lookup!$A$1:$F$439,5,FALSE)),0)</f>
        <v>0</v>
      </c>
      <c r="J3065">
        <f>IF(B3065=2012,IF(D3065="00",L3065,VLOOKUP(H3065,district_latlong_lookup!$A$1:$F$439,6,FALSE)),0)</f>
        <v>0</v>
      </c>
      <c r="K3065">
        <f>VLOOKUP(E3065&amp;"*",state_latlong_lookup!$A$1:$D$56,3,FALSE)</f>
        <v>42.149700000000003</v>
      </c>
      <c r="L3065">
        <f>VLOOKUP(E3065&amp;"*",state_latlong_lookup!$A$1:$D$56,4,FALSE)</f>
        <v>-74.938400000000001</v>
      </c>
      <c r="M3065">
        <v>100</v>
      </c>
      <c r="N3065" t="str">
        <f t="shared" si="94"/>
        <v>Democrat</v>
      </c>
      <c r="O3065" t="s">
        <v>624</v>
      </c>
      <c r="P3065">
        <v>-0.50600000000000001</v>
      </c>
      <c r="Q3065">
        <v>697500</v>
      </c>
      <c r="R3065" t="s">
        <v>1552</v>
      </c>
    </row>
    <row r="3066" spans="1:18">
      <c r="A3066">
        <v>107</v>
      </c>
      <c r="B3066">
        <f>VLOOKUP(A3066,year_congress_lookup!$A$1:$B$10,2)</f>
        <v>2002</v>
      </c>
      <c r="C3066">
        <v>15050</v>
      </c>
      <c r="D3066" s="1" t="s">
        <v>1798</v>
      </c>
      <c r="E3066" t="s">
        <v>9</v>
      </c>
      <c r="F3066" t="str">
        <f>VLOOKUP(E3066&amp;"*",state_latlong_lookup!$A$1:$D$56,2,FALSE)</f>
        <v>NY</v>
      </c>
      <c r="G3066" t="str">
        <f>VLOOKUP(E3066&amp;"*",state_latlong_lookup!$A$1:$D$56,1,FALSE)</f>
        <v>NEW YORK</v>
      </c>
      <c r="H3066" t="str">
        <f t="shared" si="95"/>
        <v>107_NY_11</v>
      </c>
      <c r="I3066">
        <f>IF(B3066=2012,IF(D3066="00",K3066,VLOOKUP(H3066,district_latlong_lookup!$A$1:$F$439,5,FALSE)),0)</f>
        <v>0</v>
      </c>
      <c r="J3066">
        <f>IF(B3066=2012,IF(D3066="00",L3066,VLOOKUP(H3066,district_latlong_lookup!$A$1:$F$439,6,FALSE)),0)</f>
        <v>0</v>
      </c>
      <c r="K3066">
        <f>VLOOKUP(E3066&amp;"*",state_latlong_lookup!$A$1:$D$56,3,FALSE)</f>
        <v>42.149700000000003</v>
      </c>
      <c r="L3066">
        <f>VLOOKUP(E3066&amp;"*",state_latlong_lookup!$A$1:$D$56,4,FALSE)</f>
        <v>-74.938400000000001</v>
      </c>
      <c r="M3066">
        <v>100</v>
      </c>
      <c r="N3066" t="str">
        <f t="shared" si="94"/>
        <v>Democrat</v>
      </c>
      <c r="O3066" t="s">
        <v>625</v>
      </c>
      <c r="P3066">
        <v>-0.56000000000000005</v>
      </c>
      <c r="Q3066">
        <v>10000</v>
      </c>
      <c r="R3066" t="s">
        <v>1553</v>
      </c>
    </row>
    <row r="3067" spans="1:18">
      <c r="A3067">
        <v>107</v>
      </c>
      <c r="B3067">
        <f>VLOOKUP(A3067,year_congress_lookup!$A$1:$B$10,2)</f>
        <v>2002</v>
      </c>
      <c r="C3067">
        <v>29378</v>
      </c>
      <c r="D3067" s="1" t="s">
        <v>1799</v>
      </c>
      <c r="E3067" t="s">
        <v>9</v>
      </c>
      <c r="F3067" t="str">
        <f>VLOOKUP(E3067&amp;"*",state_latlong_lookup!$A$1:$D$56,2,FALSE)</f>
        <v>NY</v>
      </c>
      <c r="G3067" t="str">
        <f>VLOOKUP(E3067&amp;"*",state_latlong_lookup!$A$1:$D$56,1,FALSE)</f>
        <v>NEW YORK</v>
      </c>
      <c r="H3067" t="str">
        <f t="shared" si="95"/>
        <v>107_NY_12</v>
      </c>
      <c r="I3067">
        <f>IF(B3067=2012,IF(D3067="00",K3067,VLOOKUP(H3067,district_latlong_lookup!$A$1:$F$439,5,FALSE)),0)</f>
        <v>0</v>
      </c>
      <c r="J3067">
        <f>IF(B3067=2012,IF(D3067="00",L3067,VLOOKUP(H3067,district_latlong_lookup!$A$1:$F$439,6,FALSE)),0)</f>
        <v>0</v>
      </c>
      <c r="K3067">
        <f>VLOOKUP(E3067&amp;"*",state_latlong_lookup!$A$1:$D$56,3,FALSE)</f>
        <v>42.149700000000003</v>
      </c>
      <c r="L3067">
        <f>VLOOKUP(E3067&amp;"*",state_latlong_lookup!$A$1:$D$56,4,FALSE)</f>
        <v>-74.938400000000001</v>
      </c>
      <c r="M3067">
        <v>100</v>
      </c>
      <c r="N3067" t="str">
        <f t="shared" si="94"/>
        <v>Democrat</v>
      </c>
      <c r="O3067" t="s">
        <v>626</v>
      </c>
      <c r="P3067">
        <v>-0.55600000000000005</v>
      </c>
      <c r="Q3067">
        <v>374500</v>
      </c>
      <c r="R3067" t="s">
        <v>1554</v>
      </c>
    </row>
    <row r="3068" spans="1:18">
      <c r="A3068">
        <v>107</v>
      </c>
      <c r="B3068">
        <f>VLOOKUP(A3068,year_congress_lookup!$A$1:$B$10,2)</f>
        <v>2002</v>
      </c>
      <c r="C3068">
        <v>29773</v>
      </c>
      <c r="D3068" s="1" t="s">
        <v>1800</v>
      </c>
      <c r="E3068" t="s">
        <v>9</v>
      </c>
      <c r="F3068" t="str">
        <f>VLOOKUP(E3068&amp;"*",state_latlong_lookup!$A$1:$D$56,2,FALSE)</f>
        <v>NY</v>
      </c>
      <c r="G3068" t="str">
        <f>VLOOKUP(E3068&amp;"*",state_latlong_lookup!$A$1:$D$56,1,FALSE)</f>
        <v>NEW YORK</v>
      </c>
      <c r="H3068" t="str">
        <f t="shared" si="95"/>
        <v>107_NY_13</v>
      </c>
      <c r="I3068">
        <f>IF(B3068=2012,IF(D3068="00",K3068,VLOOKUP(H3068,district_latlong_lookup!$A$1:$F$439,5,FALSE)),0)</f>
        <v>0</v>
      </c>
      <c r="J3068">
        <f>IF(B3068=2012,IF(D3068="00",L3068,VLOOKUP(H3068,district_latlong_lookup!$A$1:$F$439,6,FALSE)),0)</f>
        <v>0</v>
      </c>
      <c r="K3068">
        <f>VLOOKUP(E3068&amp;"*",state_latlong_lookup!$A$1:$D$56,3,FALSE)</f>
        <v>42.149700000000003</v>
      </c>
      <c r="L3068">
        <f>VLOOKUP(E3068&amp;"*",state_latlong_lookup!$A$1:$D$56,4,FALSE)</f>
        <v>-74.938400000000001</v>
      </c>
      <c r="M3068">
        <v>200</v>
      </c>
      <c r="N3068" t="str">
        <f t="shared" si="94"/>
        <v>Republican</v>
      </c>
      <c r="O3068" t="s">
        <v>862</v>
      </c>
      <c r="P3068">
        <v>0.63300000000000001</v>
      </c>
      <c r="Q3068">
        <v>585500</v>
      </c>
      <c r="R3068" t="s">
        <v>1555</v>
      </c>
    </row>
    <row r="3069" spans="1:18">
      <c r="A3069">
        <v>107</v>
      </c>
      <c r="B3069">
        <f>VLOOKUP(A3069,year_congress_lookup!$A$1:$B$10,2)</f>
        <v>2002</v>
      </c>
      <c r="C3069">
        <v>29379</v>
      </c>
      <c r="D3069" s="1" t="s">
        <v>1801</v>
      </c>
      <c r="E3069" t="s">
        <v>9</v>
      </c>
      <c r="F3069" t="str">
        <f>VLOOKUP(E3069&amp;"*",state_latlong_lookup!$A$1:$D$56,2,FALSE)</f>
        <v>NY</v>
      </c>
      <c r="G3069" t="str">
        <f>VLOOKUP(E3069&amp;"*",state_latlong_lookup!$A$1:$D$56,1,FALSE)</f>
        <v>NEW YORK</v>
      </c>
      <c r="H3069" t="str">
        <f t="shared" si="95"/>
        <v>107_NY_14</v>
      </c>
      <c r="I3069">
        <f>IF(B3069=2012,IF(D3069="00",K3069,VLOOKUP(H3069,district_latlong_lookup!$A$1:$F$439,5,FALSE)),0)</f>
        <v>0</v>
      </c>
      <c r="J3069">
        <f>IF(B3069=2012,IF(D3069="00",L3069,VLOOKUP(H3069,district_latlong_lookup!$A$1:$F$439,6,FALSE)),0)</f>
        <v>0</v>
      </c>
      <c r="K3069">
        <f>VLOOKUP(E3069&amp;"*",state_latlong_lookup!$A$1:$D$56,3,FALSE)</f>
        <v>42.149700000000003</v>
      </c>
      <c r="L3069">
        <f>VLOOKUP(E3069&amp;"*",state_latlong_lookup!$A$1:$D$56,4,FALSE)</f>
        <v>-74.938400000000001</v>
      </c>
      <c r="M3069">
        <v>100</v>
      </c>
      <c r="N3069" t="str">
        <f t="shared" si="94"/>
        <v>Democrat</v>
      </c>
      <c r="O3069" t="s">
        <v>166</v>
      </c>
      <c r="P3069">
        <v>-0.38800000000000001</v>
      </c>
      <c r="Q3069">
        <v>813500</v>
      </c>
      <c r="R3069" t="s">
        <v>1556</v>
      </c>
    </row>
    <row r="3070" spans="1:18">
      <c r="A3070">
        <v>107</v>
      </c>
      <c r="B3070">
        <f>VLOOKUP(A3070,year_congress_lookup!$A$1:$B$10,2)</f>
        <v>2002</v>
      </c>
      <c r="C3070">
        <v>13035</v>
      </c>
      <c r="D3070" s="1" t="s">
        <v>1802</v>
      </c>
      <c r="E3070" t="s">
        <v>9</v>
      </c>
      <c r="F3070" t="str">
        <f>VLOOKUP(E3070&amp;"*",state_latlong_lookup!$A$1:$D$56,2,FALSE)</f>
        <v>NY</v>
      </c>
      <c r="G3070" t="str">
        <f>VLOOKUP(E3070&amp;"*",state_latlong_lookup!$A$1:$D$56,1,FALSE)</f>
        <v>NEW YORK</v>
      </c>
      <c r="H3070" t="str">
        <f t="shared" si="95"/>
        <v>107_NY_15</v>
      </c>
      <c r="I3070">
        <f>IF(B3070=2012,IF(D3070="00",K3070,VLOOKUP(H3070,district_latlong_lookup!$A$1:$F$439,5,FALSE)),0)</f>
        <v>0</v>
      </c>
      <c r="J3070">
        <f>IF(B3070=2012,IF(D3070="00",L3070,VLOOKUP(H3070,district_latlong_lookup!$A$1:$F$439,6,FALSE)),0)</f>
        <v>0</v>
      </c>
      <c r="K3070">
        <f>VLOOKUP(E3070&amp;"*",state_latlong_lookup!$A$1:$D$56,3,FALSE)</f>
        <v>42.149700000000003</v>
      </c>
      <c r="L3070">
        <f>VLOOKUP(E3070&amp;"*",state_latlong_lookup!$A$1:$D$56,4,FALSE)</f>
        <v>-74.938400000000001</v>
      </c>
      <c r="M3070">
        <v>100</v>
      </c>
      <c r="N3070" t="str">
        <f t="shared" si="94"/>
        <v>Democrat</v>
      </c>
      <c r="O3070" t="s">
        <v>628</v>
      </c>
      <c r="P3070">
        <v>-0.46899999999999997</v>
      </c>
      <c r="Q3070">
        <v>32000</v>
      </c>
    </row>
    <row r="3071" spans="1:18">
      <c r="A3071">
        <v>107</v>
      </c>
      <c r="B3071">
        <f>VLOOKUP(A3071,year_congress_lookup!$A$1:$B$10,2)</f>
        <v>2002</v>
      </c>
      <c r="C3071">
        <v>29134</v>
      </c>
      <c r="D3071" s="1" t="s">
        <v>1803</v>
      </c>
      <c r="E3071" t="s">
        <v>9</v>
      </c>
      <c r="F3071" t="str">
        <f>VLOOKUP(E3071&amp;"*",state_latlong_lookup!$A$1:$D$56,2,FALSE)</f>
        <v>NY</v>
      </c>
      <c r="G3071" t="str">
        <f>VLOOKUP(E3071&amp;"*",state_latlong_lookup!$A$1:$D$56,1,FALSE)</f>
        <v>NEW YORK</v>
      </c>
      <c r="H3071" t="str">
        <f t="shared" si="95"/>
        <v>107_NY_16</v>
      </c>
      <c r="I3071">
        <f>IF(B3071=2012,IF(D3071="00",K3071,VLOOKUP(H3071,district_latlong_lookup!$A$1:$F$439,5,FALSE)),0)</f>
        <v>0</v>
      </c>
      <c r="J3071">
        <f>IF(B3071=2012,IF(D3071="00",L3071,VLOOKUP(H3071,district_latlong_lookup!$A$1:$F$439,6,FALSE)),0)</f>
        <v>0</v>
      </c>
      <c r="K3071">
        <f>VLOOKUP(E3071&amp;"*",state_latlong_lookup!$A$1:$D$56,3,FALSE)</f>
        <v>42.149700000000003</v>
      </c>
      <c r="L3071">
        <f>VLOOKUP(E3071&amp;"*",state_latlong_lookup!$A$1:$D$56,4,FALSE)</f>
        <v>-74.938400000000001</v>
      </c>
      <c r="M3071">
        <v>100</v>
      </c>
      <c r="N3071" t="str">
        <f t="shared" si="94"/>
        <v>Democrat</v>
      </c>
      <c r="O3071" t="s">
        <v>629</v>
      </c>
      <c r="P3071">
        <v>-0.49199999999999999</v>
      </c>
      <c r="Q3071">
        <v>381000</v>
      </c>
    </row>
    <row r="3072" spans="1:18">
      <c r="A3072">
        <v>107</v>
      </c>
      <c r="B3072">
        <f>VLOOKUP(A3072,year_congress_lookup!$A$1:$B$10,2)</f>
        <v>2002</v>
      </c>
      <c r="C3072">
        <v>15603</v>
      </c>
      <c r="D3072" s="1" t="s">
        <v>1804</v>
      </c>
      <c r="E3072" t="s">
        <v>9</v>
      </c>
      <c r="F3072" t="str">
        <f>VLOOKUP(E3072&amp;"*",state_latlong_lookup!$A$1:$D$56,2,FALSE)</f>
        <v>NY</v>
      </c>
      <c r="G3072" t="str">
        <f>VLOOKUP(E3072&amp;"*",state_latlong_lookup!$A$1:$D$56,1,FALSE)</f>
        <v>NEW YORK</v>
      </c>
      <c r="H3072" t="str">
        <f t="shared" si="95"/>
        <v>107_NY_17</v>
      </c>
      <c r="I3072">
        <f>IF(B3072=2012,IF(D3072="00",K3072,VLOOKUP(H3072,district_latlong_lookup!$A$1:$F$439,5,FALSE)),0)</f>
        <v>0</v>
      </c>
      <c r="J3072">
        <f>IF(B3072=2012,IF(D3072="00",L3072,VLOOKUP(H3072,district_latlong_lookup!$A$1:$F$439,6,FALSE)),0)</f>
        <v>0</v>
      </c>
      <c r="K3072">
        <f>VLOOKUP(E3072&amp;"*",state_latlong_lookup!$A$1:$D$56,3,FALSE)</f>
        <v>42.149700000000003</v>
      </c>
      <c r="L3072">
        <f>VLOOKUP(E3072&amp;"*",state_latlong_lookup!$A$1:$D$56,4,FALSE)</f>
        <v>-74.938400000000001</v>
      </c>
      <c r="M3072">
        <v>100</v>
      </c>
      <c r="N3072" t="str">
        <f t="shared" si="94"/>
        <v>Democrat</v>
      </c>
      <c r="O3072" t="s">
        <v>630</v>
      </c>
      <c r="P3072">
        <v>-0.39400000000000002</v>
      </c>
      <c r="Q3072">
        <v>870000</v>
      </c>
      <c r="R3072" t="s">
        <v>1557</v>
      </c>
    </row>
    <row r="3073" spans="1:18">
      <c r="A3073">
        <v>107</v>
      </c>
      <c r="B3073">
        <f>VLOOKUP(A3073,year_congress_lookup!$A$1:$B$10,2)</f>
        <v>2002</v>
      </c>
      <c r="C3073">
        <v>15612</v>
      </c>
      <c r="D3073" s="1" t="s">
        <v>1805</v>
      </c>
      <c r="E3073" t="s">
        <v>9</v>
      </c>
      <c r="F3073" t="str">
        <f>VLOOKUP(E3073&amp;"*",state_latlong_lookup!$A$1:$D$56,2,FALSE)</f>
        <v>NY</v>
      </c>
      <c r="G3073" t="str">
        <f>VLOOKUP(E3073&amp;"*",state_latlong_lookup!$A$1:$D$56,1,FALSE)</f>
        <v>NEW YORK</v>
      </c>
      <c r="H3073" t="str">
        <f t="shared" si="95"/>
        <v>107_NY_18</v>
      </c>
      <c r="I3073">
        <f>IF(B3073=2012,IF(D3073="00",K3073,VLOOKUP(H3073,district_latlong_lookup!$A$1:$F$439,5,FALSE)),0)</f>
        <v>0</v>
      </c>
      <c r="J3073">
        <f>IF(B3073=2012,IF(D3073="00",L3073,VLOOKUP(H3073,district_latlong_lookup!$A$1:$F$439,6,FALSE)),0)</f>
        <v>0</v>
      </c>
      <c r="K3073">
        <f>VLOOKUP(E3073&amp;"*",state_latlong_lookup!$A$1:$D$56,3,FALSE)</f>
        <v>42.149700000000003</v>
      </c>
      <c r="L3073">
        <f>VLOOKUP(E3073&amp;"*",state_latlong_lookup!$A$1:$D$56,4,FALSE)</f>
        <v>-74.938400000000001</v>
      </c>
      <c r="M3073">
        <v>100</v>
      </c>
      <c r="N3073" t="str">
        <f t="shared" si="94"/>
        <v>Democrat</v>
      </c>
      <c r="O3073" t="s">
        <v>631</v>
      </c>
      <c r="P3073">
        <v>-0.371</v>
      </c>
      <c r="Q3073">
        <v>7877500</v>
      </c>
      <c r="R3073" t="s">
        <v>1558</v>
      </c>
    </row>
    <row r="3074" spans="1:18">
      <c r="A3074">
        <v>107</v>
      </c>
      <c r="B3074">
        <f>VLOOKUP(A3074,year_congress_lookup!$A$1:$B$10,2)</f>
        <v>2002</v>
      </c>
      <c r="C3074">
        <v>29544</v>
      </c>
      <c r="D3074" s="1" t="s">
        <v>1806</v>
      </c>
      <c r="E3074" t="s">
        <v>9</v>
      </c>
      <c r="F3074" t="str">
        <f>VLOOKUP(E3074&amp;"*",state_latlong_lookup!$A$1:$D$56,2,FALSE)</f>
        <v>NY</v>
      </c>
      <c r="G3074" t="str">
        <f>VLOOKUP(E3074&amp;"*",state_latlong_lookup!$A$1:$D$56,1,FALSE)</f>
        <v>NEW YORK</v>
      </c>
      <c r="H3074" t="str">
        <f t="shared" si="95"/>
        <v>107_NY_19</v>
      </c>
      <c r="I3074">
        <f>IF(B3074=2012,IF(D3074="00",K3074,VLOOKUP(H3074,district_latlong_lookup!$A$1:$F$439,5,FALSE)),0)</f>
        <v>0</v>
      </c>
      <c r="J3074">
        <f>IF(B3074=2012,IF(D3074="00",L3074,VLOOKUP(H3074,district_latlong_lookup!$A$1:$F$439,6,FALSE)),0)</f>
        <v>0</v>
      </c>
      <c r="K3074">
        <f>VLOOKUP(E3074&amp;"*",state_latlong_lookup!$A$1:$D$56,3,FALSE)</f>
        <v>42.149700000000003</v>
      </c>
      <c r="L3074">
        <f>VLOOKUP(E3074&amp;"*",state_latlong_lookup!$A$1:$D$56,4,FALSE)</f>
        <v>-74.938400000000001</v>
      </c>
      <c r="M3074">
        <v>200</v>
      </c>
      <c r="N3074" t="str">
        <f t="shared" ref="N3074:N3137" si="96">IF(M3074=100,"Democrat",IF(M3074=200,"Republican",IF(M3074=328,"Independent")))</f>
        <v>Republican</v>
      </c>
      <c r="O3074" t="s">
        <v>800</v>
      </c>
      <c r="P3074">
        <v>0.36299999999999999</v>
      </c>
      <c r="Q3074">
        <v>1104000</v>
      </c>
      <c r="R3074" t="s">
        <v>1559</v>
      </c>
    </row>
    <row r="3075" spans="1:18">
      <c r="A3075">
        <v>107</v>
      </c>
      <c r="B3075">
        <f>VLOOKUP(A3075,year_congress_lookup!$A$1:$B$10,2)</f>
        <v>2002</v>
      </c>
      <c r="C3075">
        <v>14015</v>
      </c>
      <c r="D3075" s="1" t="s">
        <v>1807</v>
      </c>
      <c r="E3075" t="s">
        <v>9</v>
      </c>
      <c r="F3075" t="str">
        <f>VLOOKUP(E3075&amp;"*",state_latlong_lookup!$A$1:$D$56,2,FALSE)</f>
        <v>NY</v>
      </c>
      <c r="G3075" t="str">
        <f>VLOOKUP(E3075&amp;"*",state_latlong_lookup!$A$1:$D$56,1,FALSE)</f>
        <v>NEW YORK</v>
      </c>
      <c r="H3075" t="str">
        <f t="shared" ref="H3075:H3138" si="97">CONCATENATE(A3075,"_",F3075,"_",D3075)</f>
        <v>107_NY_20</v>
      </c>
      <c r="I3075">
        <f>IF(B3075=2012,IF(D3075="00",K3075,VLOOKUP(H3075,district_latlong_lookup!$A$1:$F$439,5,FALSE)),0)</f>
        <v>0</v>
      </c>
      <c r="J3075">
        <f>IF(B3075=2012,IF(D3075="00",L3075,VLOOKUP(H3075,district_latlong_lookup!$A$1:$F$439,6,FALSE)),0)</f>
        <v>0</v>
      </c>
      <c r="K3075">
        <f>VLOOKUP(E3075&amp;"*",state_latlong_lookup!$A$1:$D$56,3,FALSE)</f>
        <v>42.149700000000003</v>
      </c>
      <c r="L3075">
        <f>VLOOKUP(E3075&amp;"*",state_latlong_lookup!$A$1:$D$56,4,FALSE)</f>
        <v>-74.938400000000001</v>
      </c>
      <c r="M3075">
        <v>200</v>
      </c>
      <c r="N3075" t="str">
        <f t="shared" si="96"/>
        <v>Republican</v>
      </c>
      <c r="O3075" t="s">
        <v>632</v>
      </c>
      <c r="P3075">
        <v>0.122</v>
      </c>
      <c r="Q3075">
        <v>785000</v>
      </c>
      <c r="R3075" t="s">
        <v>1560</v>
      </c>
    </row>
    <row r="3076" spans="1:18">
      <c r="A3076">
        <v>107</v>
      </c>
      <c r="B3076">
        <f>VLOOKUP(A3076,year_congress_lookup!$A$1:$B$10,2)</f>
        <v>2002</v>
      </c>
      <c r="C3076">
        <v>15614</v>
      </c>
      <c r="D3076" s="1" t="s">
        <v>1808</v>
      </c>
      <c r="E3076" t="s">
        <v>9</v>
      </c>
      <c r="F3076" t="str">
        <f>VLOOKUP(E3076&amp;"*",state_latlong_lookup!$A$1:$D$56,2,FALSE)</f>
        <v>NY</v>
      </c>
      <c r="G3076" t="str">
        <f>VLOOKUP(E3076&amp;"*",state_latlong_lookup!$A$1:$D$56,1,FALSE)</f>
        <v>NEW YORK</v>
      </c>
      <c r="H3076" t="str">
        <f t="shared" si="97"/>
        <v>107_NY_21</v>
      </c>
      <c r="I3076">
        <f>IF(B3076=2012,IF(D3076="00",K3076,VLOOKUP(H3076,district_latlong_lookup!$A$1:$F$439,5,FALSE)),0)</f>
        <v>0</v>
      </c>
      <c r="J3076">
        <f>IF(B3076=2012,IF(D3076="00",L3076,VLOOKUP(H3076,district_latlong_lookup!$A$1:$F$439,6,FALSE)),0)</f>
        <v>0</v>
      </c>
      <c r="K3076">
        <f>VLOOKUP(E3076&amp;"*",state_latlong_lookup!$A$1:$D$56,3,FALSE)</f>
        <v>42.149700000000003</v>
      </c>
      <c r="L3076">
        <f>VLOOKUP(E3076&amp;"*",state_latlong_lookup!$A$1:$D$56,4,FALSE)</f>
        <v>-74.938400000000001</v>
      </c>
      <c r="M3076">
        <v>100</v>
      </c>
      <c r="N3076" t="str">
        <f t="shared" si="96"/>
        <v>Democrat</v>
      </c>
      <c r="O3076" t="s">
        <v>633</v>
      </c>
      <c r="P3076">
        <v>-0.40100000000000002</v>
      </c>
      <c r="Q3076">
        <v>1127500</v>
      </c>
      <c r="R3076" t="s">
        <v>1561</v>
      </c>
    </row>
    <row r="3077" spans="1:18">
      <c r="A3077">
        <v>107</v>
      </c>
      <c r="B3077">
        <f>VLOOKUP(A3077,year_congress_lookup!$A$1:$B$10,2)</f>
        <v>2002</v>
      </c>
      <c r="C3077">
        <v>29927</v>
      </c>
      <c r="D3077" s="1" t="s">
        <v>1809</v>
      </c>
      <c r="E3077" t="s">
        <v>9</v>
      </c>
      <c r="F3077" t="str">
        <f>VLOOKUP(E3077&amp;"*",state_latlong_lookup!$A$1:$D$56,2,FALSE)</f>
        <v>NY</v>
      </c>
      <c r="G3077" t="str">
        <f>VLOOKUP(E3077&amp;"*",state_latlong_lookup!$A$1:$D$56,1,FALSE)</f>
        <v>NEW YORK</v>
      </c>
      <c r="H3077" t="str">
        <f t="shared" si="97"/>
        <v>107_NY_22</v>
      </c>
      <c r="I3077">
        <f>IF(B3077=2012,IF(D3077="00",K3077,VLOOKUP(H3077,district_latlong_lookup!$A$1:$F$439,5,FALSE)),0)</f>
        <v>0</v>
      </c>
      <c r="J3077">
        <f>IF(B3077=2012,IF(D3077="00",L3077,VLOOKUP(H3077,district_latlong_lookup!$A$1:$F$439,6,FALSE)),0)</f>
        <v>0</v>
      </c>
      <c r="K3077">
        <f>VLOOKUP(E3077&amp;"*",state_latlong_lookup!$A$1:$D$56,3,FALSE)</f>
        <v>42.149700000000003</v>
      </c>
      <c r="L3077">
        <f>VLOOKUP(E3077&amp;"*",state_latlong_lookup!$A$1:$D$56,4,FALSE)</f>
        <v>-74.938400000000001</v>
      </c>
      <c r="M3077">
        <v>200</v>
      </c>
      <c r="N3077" t="str">
        <f t="shared" si="96"/>
        <v>Republican</v>
      </c>
      <c r="O3077" t="s">
        <v>913</v>
      </c>
      <c r="P3077">
        <v>0.435</v>
      </c>
      <c r="Q3077">
        <v>1208500</v>
      </c>
      <c r="R3077" t="s">
        <v>1562</v>
      </c>
    </row>
    <row r="3078" spans="1:18">
      <c r="A3078">
        <v>107</v>
      </c>
      <c r="B3078">
        <f>VLOOKUP(A3078,year_congress_lookup!$A$1:$B$10,2)</f>
        <v>2002</v>
      </c>
      <c r="C3078">
        <v>15007</v>
      </c>
      <c r="D3078" s="1" t="s">
        <v>1810</v>
      </c>
      <c r="E3078" t="s">
        <v>9</v>
      </c>
      <c r="F3078" t="str">
        <f>VLOOKUP(E3078&amp;"*",state_latlong_lookup!$A$1:$D$56,2,FALSE)</f>
        <v>NY</v>
      </c>
      <c r="G3078" t="str">
        <f>VLOOKUP(E3078&amp;"*",state_latlong_lookup!$A$1:$D$56,1,FALSE)</f>
        <v>NEW YORK</v>
      </c>
      <c r="H3078" t="str">
        <f t="shared" si="97"/>
        <v>107_NY_23</v>
      </c>
      <c r="I3078">
        <f>IF(B3078=2012,IF(D3078="00",K3078,VLOOKUP(H3078,district_latlong_lookup!$A$1:$F$439,5,FALSE)),0)</f>
        <v>0</v>
      </c>
      <c r="J3078">
        <f>IF(B3078=2012,IF(D3078="00",L3078,VLOOKUP(H3078,district_latlong_lookup!$A$1:$F$439,6,FALSE)),0)</f>
        <v>0</v>
      </c>
      <c r="K3078">
        <f>VLOOKUP(E3078&amp;"*",state_latlong_lookup!$A$1:$D$56,3,FALSE)</f>
        <v>42.149700000000003</v>
      </c>
      <c r="L3078">
        <f>VLOOKUP(E3078&amp;"*",state_latlong_lookup!$A$1:$D$56,4,FALSE)</f>
        <v>-74.938400000000001</v>
      </c>
      <c r="M3078">
        <v>200</v>
      </c>
      <c r="N3078" t="str">
        <f t="shared" si="96"/>
        <v>Republican</v>
      </c>
      <c r="O3078" t="s">
        <v>635</v>
      </c>
      <c r="P3078">
        <v>0.214</v>
      </c>
      <c r="Q3078">
        <v>1170000</v>
      </c>
      <c r="R3078" t="s">
        <v>1563</v>
      </c>
    </row>
    <row r="3079" spans="1:18">
      <c r="A3079">
        <v>107</v>
      </c>
      <c r="B3079">
        <f>VLOOKUP(A3079,year_congress_lookup!$A$1:$B$10,2)</f>
        <v>2002</v>
      </c>
      <c r="C3079">
        <v>39316</v>
      </c>
      <c r="D3079" s="1" t="s">
        <v>1811</v>
      </c>
      <c r="E3079" t="s">
        <v>9</v>
      </c>
      <c r="F3079" t="str">
        <f>VLOOKUP(E3079&amp;"*",state_latlong_lookup!$A$1:$D$56,2,FALSE)</f>
        <v>NY</v>
      </c>
      <c r="G3079" t="str">
        <f>VLOOKUP(E3079&amp;"*",state_latlong_lookup!$A$1:$D$56,1,FALSE)</f>
        <v>NEW YORK</v>
      </c>
      <c r="H3079" t="str">
        <f t="shared" si="97"/>
        <v>107_NY_24</v>
      </c>
      <c r="I3079">
        <f>IF(B3079=2012,IF(D3079="00",K3079,VLOOKUP(H3079,district_latlong_lookup!$A$1:$F$439,5,FALSE)),0)</f>
        <v>0</v>
      </c>
      <c r="J3079">
        <f>IF(B3079=2012,IF(D3079="00",L3079,VLOOKUP(H3079,district_latlong_lookup!$A$1:$F$439,6,FALSE)),0)</f>
        <v>0</v>
      </c>
      <c r="K3079">
        <f>VLOOKUP(E3079&amp;"*",state_latlong_lookup!$A$1:$D$56,3,FALSE)</f>
        <v>42.149700000000003</v>
      </c>
      <c r="L3079">
        <f>VLOOKUP(E3079&amp;"*",state_latlong_lookup!$A$1:$D$56,4,FALSE)</f>
        <v>-74.938400000000001</v>
      </c>
      <c r="M3079">
        <v>200</v>
      </c>
      <c r="N3079" t="str">
        <f t="shared" si="96"/>
        <v>Republican</v>
      </c>
      <c r="O3079" t="s">
        <v>636</v>
      </c>
      <c r="P3079">
        <v>0.34499999999999997</v>
      </c>
      <c r="Q3079">
        <v>1053000</v>
      </c>
      <c r="R3079" t="s">
        <v>1564</v>
      </c>
    </row>
    <row r="3080" spans="1:18">
      <c r="A3080">
        <v>107</v>
      </c>
      <c r="B3080">
        <f>VLOOKUP(A3080,year_congress_lookup!$A$1:$B$10,2)</f>
        <v>2002</v>
      </c>
      <c r="C3080">
        <v>15630</v>
      </c>
      <c r="D3080" s="1" t="s">
        <v>1812</v>
      </c>
      <c r="E3080" t="s">
        <v>9</v>
      </c>
      <c r="F3080" t="str">
        <f>VLOOKUP(E3080&amp;"*",state_latlong_lookup!$A$1:$D$56,2,FALSE)</f>
        <v>NY</v>
      </c>
      <c r="G3080" t="str">
        <f>VLOOKUP(E3080&amp;"*",state_latlong_lookup!$A$1:$D$56,1,FALSE)</f>
        <v>NEW YORK</v>
      </c>
      <c r="H3080" t="str">
        <f t="shared" si="97"/>
        <v>107_NY_25</v>
      </c>
      <c r="I3080">
        <f>IF(B3080=2012,IF(D3080="00",K3080,VLOOKUP(H3080,district_latlong_lookup!$A$1:$F$439,5,FALSE)),0)</f>
        <v>0</v>
      </c>
      <c r="J3080">
        <f>IF(B3080=2012,IF(D3080="00",L3080,VLOOKUP(H3080,district_latlong_lookup!$A$1:$F$439,6,FALSE)),0)</f>
        <v>0</v>
      </c>
      <c r="K3080">
        <f>VLOOKUP(E3080&amp;"*",state_latlong_lookup!$A$1:$D$56,3,FALSE)</f>
        <v>42.149700000000003</v>
      </c>
      <c r="L3080">
        <f>VLOOKUP(E3080&amp;"*",state_latlong_lookup!$A$1:$D$56,4,FALSE)</f>
        <v>-74.938400000000001</v>
      </c>
      <c r="M3080">
        <v>200</v>
      </c>
      <c r="N3080" t="str">
        <f t="shared" si="96"/>
        <v>Republican</v>
      </c>
      <c r="O3080" t="s">
        <v>161</v>
      </c>
      <c r="P3080">
        <v>0.32400000000000001</v>
      </c>
      <c r="Q3080">
        <v>10000</v>
      </c>
      <c r="R3080" t="s">
        <v>1565</v>
      </c>
    </row>
    <row r="3081" spans="1:18">
      <c r="A3081">
        <v>107</v>
      </c>
      <c r="B3081">
        <f>VLOOKUP(A3081,year_congress_lookup!$A$1:$B$10,2)</f>
        <v>2002</v>
      </c>
      <c r="C3081">
        <v>29380</v>
      </c>
      <c r="D3081" s="1" t="s">
        <v>1813</v>
      </c>
      <c r="E3081" t="s">
        <v>9</v>
      </c>
      <c r="F3081" t="str">
        <f>VLOOKUP(E3081&amp;"*",state_latlong_lookup!$A$1:$D$56,2,FALSE)</f>
        <v>NY</v>
      </c>
      <c r="G3081" t="str">
        <f>VLOOKUP(E3081&amp;"*",state_latlong_lookup!$A$1:$D$56,1,FALSE)</f>
        <v>NEW YORK</v>
      </c>
      <c r="H3081" t="str">
        <f t="shared" si="97"/>
        <v>107_NY_26</v>
      </c>
      <c r="I3081">
        <f>IF(B3081=2012,IF(D3081="00",K3081,VLOOKUP(H3081,district_latlong_lookup!$A$1:$F$439,5,FALSE)),0)</f>
        <v>0</v>
      </c>
      <c r="J3081">
        <f>IF(B3081=2012,IF(D3081="00",L3081,VLOOKUP(H3081,district_latlong_lookup!$A$1:$F$439,6,FALSE)),0)</f>
        <v>0</v>
      </c>
      <c r="K3081">
        <f>VLOOKUP(E3081&amp;"*",state_latlong_lookup!$A$1:$D$56,3,FALSE)</f>
        <v>42.149700000000003</v>
      </c>
      <c r="L3081">
        <f>VLOOKUP(E3081&amp;"*",state_latlong_lookup!$A$1:$D$56,4,FALSE)</f>
        <v>-74.938400000000001</v>
      </c>
      <c r="M3081">
        <v>100</v>
      </c>
      <c r="N3081" t="str">
        <f t="shared" si="96"/>
        <v>Democrat</v>
      </c>
      <c r="O3081" t="s">
        <v>637</v>
      </c>
      <c r="P3081">
        <v>-0.57099999999999995</v>
      </c>
      <c r="Q3081">
        <v>354500</v>
      </c>
    </row>
    <row r="3082" spans="1:18">
      <c r="A3082">
        <v>107</v>
      </c>
      <c r="B3082">
        <f>VLOOKUP(A3082,year_congress_lookup!$A$1:$B$10,2)</f>
        <v>2002</v>
      </c>
      <c r="C3082">
        <v>29928</v>
      </c>
      <c r="D3082" s="1" t="s">
        <v>1814</v>
      </c>
      <c r="E3082" t="s">
        <v>9</v>
      </c>
      <c r="F3082" t="str">
        <f>VLOOKUP(E3082&amp;"*",state_latlong_lookup!$A$1:$D$56,2,FALSE)</f>
        <v>NY</v>
      </c>
      <c r="G3082" t="str">
        <f>VLOOKUP(E3082&amp;"*",state_latlong_lookup!$A$1:$D$56,1,FALSE)</f>
        <v>NEW YORK</v>
      </c>
      <c r="H3082" t="str">
        <f t="shared" si="97"/>
        <v>107_NY_27</v>
      </c>
      <c r="I3082">
        <f>IF(B3082=2012,IF(D3082="00",K3082,VLOOKUP(H3082,district_latlong_lookup!$A$1:$F$439,5,FALSE)),0)</f>
        <v>0</v>
      </c>
      <c r="J3082">
        <f>IF(B3082=2012,IF(D3082="00",L3082,VLOOKUP(H3082,district_latlong_lookup!$A$1:$F$439,6,FALSE)),0)</f>
        <v>0</v>
      </c>
      <c r="K3082">
        <f>VLOOKUP(E3082&amp;"*",state_latlong_lookup!$A$1:$D$56,3,FALSE)</f>
        <v>42.149700000000003</v>
      </c>
      <c r="L3082">
        <f>VLOOKUP(E3082&amp;"*",state_latlong_lookup!$A$1:$D$56,4,FALSE)</f>
        <v>-74.938400000000001</v>
      </c>
      <c r="M3082">
        <v>200</v>
      </c>
      <c r="N3082" t="str">
        <f t="shared" si="96"/>
        <v>Republican</v>
      </c>
      <c r="O3082" t="s">
        <v>914</v>
      </c>
      <c r="P3082">
        <v>0.51500000000000001</v>
      </c>
      <c r="Q3082">
        <v>561000</v>
      </c>
      <c r="R3082" t="s">
        <v>1566</v>
      </c>
    </row>
    <row r="3083" spans="1:18">
      <c r="A3083">
        <v>107</v>
      </c>
      <c r="B3083">
        <f>VLOOKUP(A3083,year_congress_lookup!$A$1:$B$10,2)</f>
        <v>2002</v>
      </c>
      <c r="C3083">
        <v>15444</v>
      </c>
      <c r="D3083" s="1" t="s">
        <v>1815</v>
      </c>
      <c r="E3083" t="s">
        <v>9</v>
      </c>
      <c r="F3083" t="str">
        <f>VLOOKUP(E3083&amp;"*",state_latlong_lookup!$A$1:$D$56,2,FALSE)</f>
        <v>NY</v>
      </c>
      <c r="G3083" t="str">
        <f>VLOOKUP(E3083&amp;"*",state_latlong_lookup!$A$1:$D$56,1,FALSE)</f>
        <v>NEW YORK</v>
      </c>
      <c r="H3083" t="str">
        <f t="shared" si="97"/>
        <v>107_NY_28</v>
      </c>
      <c r="I3083">
        <f>IF(B3083=2012,IF(D3083="00",K3083,VLOOKUP(H3083,district_latlong_lookup!$A$1:$F$439,5,FALSE)),0)</f>
        <v>0</v>
      </c>
      <c r="J3083">
        <f>IF(B3083=2012,IF(D3083="00",L3083,VLOOKUP(H3083,district_latlong_lookup!$A$1:$F$439,6,FALSE)),0)</f>
        <v>0</v>
      </c>
      <c r="K3083">
        <f>VLOOKUP(E3083&amp;"*",state_latlong_lookup!$A$1:$D$56,3,FALSE)</f>
        <v>42.149700000000003</v>
      </c>
      <c r="L3083">
        <f>VLOOKUP(E3083&amp;"*",state_latlong_lookup!$A$1:$D$56,4,FALSE)</f>
        <v>-74.938400000000001</v>
      </c>
      <c r="M3083">
        <v>100</v>
      </c>
      <c r="N3083" t="str">
        <f t="shared" si="96"/>
        <v>Democrat</v>
      </c>
      <c r="O3083" t="s">
        <v>639</v>
      </c>
      <c r="P3083">
        <v>-0.48499999999999999</v>
      </c>
      <c r="Q3083">
        <v>199500</v>
      </c>
      <c r="R3083" t="s">
        <v>1567</v>
      </c>
    </row>
    <row r="3084" spans="1:18">
      <c r="A3084">
        <v>107</v>
      </c>
      <c r="B3084">
        <f>VLOOKUP(A3084,year_congress_lookup!$A$1:$B$10,2)</f>
        <v>2002</v>
      </c>
      <c r="C3084">
        <v>14248</v>
      </c>
      <c r="D3084" s="1" t="s">
        <v>1816</v>
      </c>
      <c r="E3084" t="s">
        <v>9</v>
      </c>
      <c r="F3084" t="str">
        <f>VLOOKUP(E3084&amp;"*",state_latlong_lookup!$A$1:$D$56,2,FALSE)</f>
        <v>NY</v>
      </c>
      <c r="G3084" t="str">
        <f>VLOOKUP(E3084&amp;"*",state_latlong_lookup!$A$1:$D$56,1,FALSE)</f>
        <v>NEW YORK</v>
      </c>
      <c r="H3084" t="str">
        <f t="shared" si="97"/>
        <v>107_NY_29</v>
      </c>
      <c r="I3084">
        <f>IF(B3084=2012,IF(D3084="00",K3084,VLOOKUP(H3084,district_latlong_lookup!$A$1:$F$439,5,FALSE)),0)</f>
        <v>0</v>
      </c>
      <c r="J3084">
        <f>IF(B3084=2012,IF(D3084="00",L3084,VLOOKUP(H3084,district_latlong_lookup!$A$1:$F$439,6,FALSE)),0)</f>
        <v>0</v>
      </c>
      <c r="K3084">
        <f>VLOOKUP(E3084&amp;"*",state_latlong_lookup!$A$1:$D$56,3,FALSE)</f>
        <v>42.149700000000003</v>
      </c>
      <c r="L3084">
        <f>VLOOKUP(E3084&amp;"*",state_latlong_lookup!$A$1:$D$56,4,FALSE)</f>
        <v>-74.938400000000001</v>
      </c>
      <c r="M3084">
        <v>100</v>
      </c>
      <c r="N3084" t="str">
        <f t="shared" si="96"/>
        <v>Democrat</v>
      </c>
      <c r="O3084" t="s">
        <v>640</v>
      </c>
      <c r="P3084">
        <v>-0.42199999999999999</v>
      </c>
      <c r="Q3084">
        <v>10000</v>
      </c>
      <c r="R3084" t="s">
        <v>1568</v>
      </c>
    </row>
    <row r="3085" spans="1:18">
      <c r="A3085">
        <v>107</v>
      </c>
      <c r="B3085">
        <f>VLOOKUP(A3085,year_congress_lookup!$A$1:$B$10,2)</f>
        <v>2002</v>
      </c>
      <c r="C3085">
        <v>29381</v>
      </c>
      <c r="D3085" s="1" t="s">
        <v>1817</v>
      </c>
      <c r="E3085" t="s">
        <v>9</v>
      </c>
      <c r="F3085" t="str">
        <f>VLOOKUP(E3085&amp;"*",state_latlong_lookup!$A$1:$D$56,2,FALSE)</f>
        <v>NY</v>
      </c>
      <c r="G3085" t="str">
        <f>VLOOKUP(E3085&amp;"*",state_latlong_lookup!$A$1:$D$56,1,FALSE)</f>
        <v>NEW YORK</v>
      </c>
      <c r="H3085" t="str">
        <f t="shared" si="97"/>
        <v>107_NY_30</v>
      </c>
      <c r="I3085">
        <f>IF(B3085=2012,IF(D3085="00",K3085,VLOOKUP(H3085,district_latlong_lookup!$A$1:$F$439,5,FALSE)),0)</f>
        <v>0</v>
      </c>
      <c r="J3085">
        <f>IF(B3085=2012,IF(D3085="00",L3085,VLOOKUP(H3085,district_latlong_lookup!$A$1:$F$439,6,FALSE)),0)</f>
        <v>0</v>
      </c>
      <c r="K3085">
        <f>VLOOKUP(E3085&amp;"*",state_latlong_lookup!$A$1:$D$56,3,FALSE)</f>
        <v>42.149700000000003</v>
      </c>
      <c r="L3085">
        <f>VLOOKUP(E3085&amp;"*",state_latlong_lookup!$A$1:$D$56,4,FALSE)</f>
        <v>-74.938400000000001</v>
      </c>
      <c r="M3085">
        <v>200</v>
      </c>
      <c r="N3085" t="str">
        <f t="shared" si="96"/>
        <v>Republican</v>
      </c>
      <c r="O3085" t="s">
        <v>641</v>
      </c>
      <c r="P3085">
        <v>0.27600000000000002</v>
      </c>
      <c r="Q3085">
        <v>10000</v>
      </c>
      <c r="R3085" t="s">
        <v>1569</v>
      </c>
    </row>
    <row r="3086" spans="1:18">
      <c r="A3086">
        <v>107</v>
      </c>
      <c r="B3086">
        <f>VLOOKUP(A3086,year_congress_lookup!$A$1:$B$10,2)</f>
        <v>2002</v>
      </c>
      <c r="C3086">
        <v>15423</v>
      </c>
      <c r="D3086" s="1" t="s">
        <v>1818</v>
      </c>
      <c r="E3086" t="s">
        <v>9</v>
      </c>
      <c r="F3086" t="str">
        <f>VLOOKUP(E3086&amp;"*",state_latlong_lookup!$A$1:$D$56,2,FALSE)</f>
        <v>NY</v>
      </c>
      <c r="G3086" t="str">
        <f>VLOOKUP(E3086&amp;"*",state_latlong_lookup!$A$1:$D$56,1,FALSE)</f>
        <v>NEW YORK</v>
      </c>
      <c r="H3086" t="str">
        <f t="shared" si="97"/>
        <v>107_NY_31</v>
      </c>
      <c r="I3086">
        <f>IF(B3086=2012,IF(D3086="00",K3086,VLOOKUP(H3086,district_latlong_lookup!$A$1:$F$439,5,FALSE)),0)</f>
        <v>0</v>
      </c>
      <c r="J3086">
        <f>IF(B3086=2012,IF(D3086="00",L3086,VLOOKUP(H3086,district_latlong_lookup!$A$1:$F$439,6,FALSE)),0)</f>
        <v>0</v>
      </c>
      <c r="K3086">
        <f>VLOOKUP(E3086&amp;"*",state_latlong_lookup!$A$1:$D$56,3,FALSE)</f>
        <v>42.149700000000003</v>
      </c>
      <c r="L3086">
        <f>VLOOKUP(E3086&amp;"*",state_latlong_lookup!$A$1:$D$56,4,FALSE)</f>
        <v>-74.938400000000001</v>
      </c>
      <c r="M3086">
        <v>200</v>
      </c>
      <c r="N3086" t="str">
        <f t="shared" si="96"/>
        <v>Republican</v>
      </c>
      <c r="O3086" t="s">
        <v>642</v>
      </c>
      <c r="P3086">
        <v>0.21199999999999999</v>
      </c>
      <c r="Q3086">
        <v>496000</v>
      </c>
      <c r="R3086" t="s">
        <v>1570</v>
      </c>
    </row>
    <row r="3087" spans="1:18">
      <c r="A3087">
        <v>107</v>
      </c>
      <c r="B3087">
        <f>VLOOKUP(A3087,year_congress_lookup!$A$1:$B$10,2)</f>
        <v>2002</v>
      </c>
      <c r="C3087">
        <v>29382</v>
      </c>
      <c r="D3087" s="1" t="s">
        <v>1787</v>
      </c>
      <c r="E3087" t="s">
        <v>11</v>
      </c>
      <c r="F3087" t="str">
        <f>VLOOKUP(E3087&amp;"*",state_latlong_lookup!$A$1:$D$56,2,FALSE)</f>
        <v>NC</v>
      </c>
      <c r="G3087" t="str">
        <f>VLOOKUP(E3087&amp;"*",state_latlong_lookup!$A$1:$D$56,1,FALSE)</f>
        <v>NORTH CAROLINA</v>
      </c>
      <c r="H3087" t="str">
        <f t="shared" si="97"/>
        <v>107_NC_01</v>
      </c>
      <c r="I3087">
        <f>IF(B3087=2012,IF(D3087="00",K3087,VLOOKUP(H3087,district_latlong_lookup!$A$1:$F$439,5,FALSE)),0)</f>
        <v>0</v>
      </c>
      <c r="J3087">
        <f>IF(B3087=2012,IF(D3087="00",L3087,VLOOKUP(H3087,district_latlong_lookup!$A$1:$F$439,6,FALSE)),0)</f>
        <v>0</v>
      </c>
      <c r="K3087">
        <f>VLOOKUP(E3087&amp;"*",state_latlong_lookup!$A$1:$D$56,3,FALSE)</f>
        <v>35.641100000000002</v>
      </c>
      <c r="L3087">
        <f>VLOOKUP(E3087&amp;"*",state_latlong_lookup!$A$1:$D$56,4,FALSE)</f>
        <v>-79.843100000000007</v>
      </c>
      <c r="M3087">
        <v>100</v>
      </c>
      <c r="N3087" t="str">
        <f t="shared" si="96"/>
        <v>Democrat</v>
      </c>
      <c r="O3087" t="s">
        <v>32</v>
      </c>
      <c r="P3087">
        <v>-0.437</v>
      </c>
      <c r="Q3087">
        <v>359000</v>
      </c>
    </row>
    <row r="3088" spans="1:18">
      <c r="A3088">
        <v>107</v>
      </c>
      <c r="B3088">
        <f>VLOOKUP(A3088,year_congress_lookup!$A$1:$B$10,2)</f>
        <v>2002</v>
      </c>
      <c r="C3088">
        <v>29745</v>
      </c>
      <c r="D3088" s="1" t="s">
        <v>1788</v>
      </c>
      <c r="E3088" t="s">
        <v>11</v>
      </c>
      <c r="F3088" t="str">
        <f>VLOOKUP(E3088&amp;"*",state_latlong_lookup!$A$1:$D$56,2,FALSE)</f>
        <v>NC</v>
      </c>
      <c r="G3088" t="str">
        <f>VLOOKUP(E3088&amp;"*",state_latlong_lookup!$A$1:$D$56,1,FALSE)</f>
        <v>NORTH CAROLINA</v>
      </c>
      <c r="H3088" t="str">
        <f t="shared" si="97"/>
        <v>107_NC_02</v>
      </c>
      <c r="I3088">
        <f>IF(B3088=2012,IF(D3088="00",K3088,VLOOKUP(H3088,district_latlong_lookup!$A$1:$F$439,5,FALSE)),0)</f>
        <v>0</v>
      </c>
      <c r="J3088">
        <f>IF(B3088=2012,IF(D3088="00",L3088,VLOOKUP(H3088,district_latlong_lookup!$A$1:$F$439,6,FALSE)),0)</f>
        <v>0</v>
      </c>
      <c r="K3088">
        <f>VLOOKUP(E3088&amp;"*",state_latlong_lookup!$A$1:$D$56,3,FALSE)</f>
        <v>35.641100000000002</v>
      </c>
      <c r="L3088">
        <f>VLOOKUP(E3088&amp;"*",state_latlong_lookup!$A$1:$D$56,4,FALSE)</f>
        <v>-79.843100000000007</v>
      </c>
      <c r="M3088">
        <v>100</v>
      </c>
      <c r="N3088" t="str">
        <f t="shared" si="96"/>
        <v>Democrat</v>
      </c>
      <c r="O3088" t="s">
        <v>863</v>
      </c>
      <c r="P3088">
        <v>-0.27500000000000002</v>
      </c>
      <c r="Q3088">
        <v>549000</v>
      </c>
    </row>
    <row r="3089" spans="1:17">
      <c r="A3089">
        <v>107</v>
      </c>
      <c r="B3089">
        <f>VLOOKUP(A3089,year_congress_lookup!$A$1:$B$10,2)</f>
        <v>2002</v>
      </c>
      <c r="C3089">
        <v>29546</v>
      </c>
      <c r="D3089" s="1" t="s">
        <v>1789</v>
      </c>
      <c r="E3089" t="s">
        <v>11</v>
      </c>
      <c r="F3089" t="str">
        <f>VLOOKUP(E3089&amp;"*",state_latlong_lookup!$A$1:$D$56,2,FALSE)</f>
        <v>NC</v>
      </c>
      <c r="G3089" t="str">
        <f>VLOOKUP(E3089&amp;"*",state_latlong_lookup!$A$1:$D$56,1,FALSE)</f>
        <v>NORTH CAROLINA</v>
      </c>
      <c r="H3089" t="str">
        <f t="shared" si="97"/>
        <v>107_NC_03</v>
      </c>
      <c r="I3089">
        <f>IF(B3089=2012,IF(D3089="00",K3089,VLOOKUP(H3089,district_latlong_lookup!$A$1:$F$439,5,FALSE)),0)</f>
        <v>0</v>
      </c>
      <c r="J3089">
        <f>IF(B3089=2012,IF(D3089="00",L3089,VLOOKUP(H3089,district_latlong_lookup!$A$1:$F$439,6,FALSE)),0)</f>
        <v>0</v>
      </c>
      <c r="K3089">
        <f>VLOOKUP(E3089&amp;"*",state_latlong_lookup!$A$1:$D$56,3,FALSE)</f>
        <v>35.641100000000002</v>
      </c>
      <c r="L3089">
        <f>VLOOKUP(E3089&amp;"*",state_latlong_lookup!$A$1:$D$56,4,FALSE)</f>
        <v>-79.843100000000007</v>
      </c>
      <c r="M3089">
        <v>200</v>
      </c>
      <c r="N3089" t="str">
        <f t="shared" si="96"/>
        <v>Republican</v>
      </c>
      <c r="O3089" t="s">
        <v>85</v>
      </c>
      <c r="P3089">
        <v>0.308</v>
      </c>
      <c r="Q3089">
        <v>812000</v>
      </c>
    </row>
    <row r="3090" spans="1:17">
      <c r="A3090">
        <v>107</v>
      </c>
      <c r="B3090">
        <f>VLOOKUP(A3090,year_congress_lookup!$A$1:$B$10,2)</f>
        <v>2002</v>
      </c>
      <c r="C3090">
        <v>15438</v>
      </c>
      <c r="D3090" s="1" t="s">
        <v>1790</v>
      </c>
      <c r="E3090" t="s">
        <v>11</v>
      </c>
      <c r="F3090" t="str">
        <f>VLOOKUP(E3090&amp;"*",state_latlong_lookup!$A$1:$D$56,2,FALSE)</f>
        <v>NC</v>
      </c>
      <c r="G3090" t="str">
        <f>VLOOKUP(E3090&amp;"*",state_latlong_lookup!$A$1:$D$56,1,FALSE)</f>
        <v>NORTH CAROLINA</v>
      </c>
      <c r="H3090" t="str">
        <f t="shared" si="97"/>
        <v>107_NC_04</v>
      </c>
      <c r="I3090">
        <f>IF(B3090=2012,IF(D3090="00",K3090,VLOOKUP(H3090,district_latlong_lookup!$A$1:$F$439,5,FALSE)),0)</f>
        <v>0</v>
      </c>
      <c r="J3090">
        <f>IF(B3090=2012,IF(D3090="00",L3090,VLOOKUP(H3090,district_latlong_lookup!$A$1:$F$439,6,FALSE)),0)</f>
        <v>0</v>
      </c>
      <c r="K3090">
        <f>VLOOKUP(E3090&amp;"*",state_latlong_lookup!$A$1:$D$56,3,FALSE)</f>
        <v>35.641100000000002</v>
      </c>
      <c r="L3090">
        <f>VLOOKUP(E3090&amp;"*",state_latlong_lookup!$A$1:$D$56,4,FALSE)</f>
        <v>-79.843100000000007</v>
      </c>
      <c r="M3090">
        <v>100</v>
      </c>
      <c r="N3090" t="str">
        <f t="shared" si="96"/>
        <v>Democrat</v>
      </c>
      <c r="O3090" t="s">
        <v>645</v>
      </c>
      <c r="P3090">
        <v>-0.32400000000000001</v>
      </c>
      <c r="Q3090">
        <v>820000</v>
      </c>
    </row>
    <row r="3091" spans="1:17">
      <c r="A3091">
        <v>107</v>
      </c>
      <c r="B3091">
        <f>VLOOKUP(A3091,year_congress_lookup!$A$1:$B$10,2)</f>
        <v>2002</v>
      </c>
      <c r="C3091">
        <v>29548</v>
      </c>
      <c r="D3091" s="1" t="s">
        <v>1791</v>
      </c>
      <c r="E3091" t="s">
        <v>11</v>
      </c>
      <c r="F3091" t="str">
        <f>VLOOKUP(E3091&amp;"*",state_latlong_lookup!$A$1:$D$56,2,FALSE)</f>
        <v>NC</v>
      </c>
      <c r="G3091" t="str">
        <f>VLOOKUP(E3091&amp;"*",state_latlong_lookup!$A$1:$D$56,1,FALSE)</f>
        <v>NORTH CAROLINA</v>
      </c>
      <c r="H3091" t="str">
        <f t="shared" si="97"/>
        <v>107_NC_05</v>
      </c>
      <c r="I3091">
        <f>IF(B3091=2012,IF(D3091="00",K3091,VLOOKUP(H3091,district_latlong_lookup!$A$1:$F$439,5,FALSE)),0)</f>
        <v>0</v>
      </c>
      <c r="J3091">
        <f>IF(B3091=2012,IF(D3091="00",L3091,VLOOKUP(H3091,district_latlong_lookup!$A$1:$F$439,6,FALSE)),0)</f>
        <v>0</v>
      </c>
      <c r="K3091">
        <f>VLOOKUP(E3091&amp;"*",state_latlong_lookup!$A$1:$D$56,3,FALSE)</f>
        <v>35.641100000000002</v>
      </c>
      <c r="L3091">
        <f>VLOOKUP(E3091&amp;"*",state_latlong_lookup!$A$1:$D$56,4,FALSE)</f>
        <v>-79.843100000000007</v>
      </c>
      <c r="M3091">
        <v>200</v>
      </c>
      <c r="N3091" t="str">
        <f t="shared" si="96"/>
        <v>Republican</v>
      </c>
      <c r="O3091" t="s">
        <v>20</v>
      </c>
      <c r="P3091">
        <v>0.45900000000000002</v>
      </c>
      <c r="Q3091">
        <v>716000</v>
      </c>
    </row>
    <row r="3092" spans="1:17">
      <c r="A3092">
        <v>107</v>
      </c>
      <c r="B3092">
        <f>VLOOKUP(A3092,year_congress_lookup!$A$1:$B$10,2)</f>
        <v>2002</v>
      </c>
      <c r="C3092">
        <v>15092</v>
      </c>
      <c r="D3092" s="1" t="s">
        <v>1792</v>
      </c>
      <c r="E3092" t="s">
        <v>11</v>
      </c>
      <c r="F3092" t="str">
        <f>VLOOKUP(E3092&amp;"*",state_latlong_lookup!$A$1:$D$56,2,FALSE)</f>
        <v>NC</v>
      </c>
      <c r="G3092" t="str">
        <f>VLOOKUP(E3092&amp;"*",state_latlong_lookup!$A$1:$D$56,1,FALSE)</f>
        <v>NORTH CAROLINA</v>
      </c>
      <c r="H3092" t="str">
        <f t="shared" si="97"/>
        <v>107_NC_06</v>
      </c>
      <c r="I3092">
        <f>IF(B3092=2012,IF(D3092="00",K3092,VLOOKUP(H3092,district_latlong_lookup!$A$1:$F$439,5,FALSE)),0)</f>
        <v>0</v>
      </c>
      <c r="J3092">
        <f>IF(B3092=2012,IF(D3092="00",L3092,VLOOKUP(H3092,district_latlong_lookup!$A$1:$F$439,6,FALSE)),0)</f>
        <v>0</v>
      </c>
      <c r="K3092">
        <f>VLOOKUP(E3092&amp;"*",state_latlong_lookup!$A$1:$D$56,3,FALSE)</f>
        <v>35.641100000000002</v>
      </c>
      <c r="L3092">
        <f>VLOOKUP(E3092&amp;"*",state_latlong_lookup!$A$1:$D$56,4,FALSE)</f>
        <v>-79.843100000000007</v>
      </c>
      <c r="M3092">
        <v>200</v>
      </c>
      <c r="N3092" t="str">
        <f t="shared" si="96"/>
        <v>Republican</v>
      </c>
      <c r="O3092" t="s">
        <v>647</v>
      </c>
      <c r="P3092">
        <v>0.66700000000000004</v>
      </c>
      <c r="Q3092">
        <v>4523500</v>
      </c>
    </row>
    <row r="3093" spans="1:17">
      <c r="A3093">
        <v>107</v>
      </c>
      <c r="B3093">
        <f>VLOOKUP(A3093,year_congress_lookup!$A$1:$B$10,2)</f>
        <v>2002</v>
      </c>
      <c r="C3093">
        <v>29746</v>
      </c>
      <c r="D3093" s="1" t="s">
        <v>1793</v>
      </c>
      <c r="E3093" t="s">
        <v>11</v>
      </c>
      <c r="F3093" t="str">
        <f>VLOOKUP(E3093&amp;"*",state_latlong_lookup!$A$1:$D$56,2,FALSE)</f>
        <v>NC</v>
      </c>
      <c r="G3093" t="str">
        <f>VLOOKUP(E3093&amp;"*",state_latlong_lookup!$A$1:$D$56,1,FALSE)</f>
        <v>NORTH CAROLINA</v>
      </c>
      <c r="H3093" t="str">
        <f t="shared" si="97"/>
        <v>107_NC_07</v>
      </c>
      <c r="I3093">
        <f>IF(B3093=2012,IF(D3093="00",K3093,VLOOKUP(H3093,district_latlong_lookup!$A$1:$F$439,5,FALSE)),0)</f>
        <v>0</v>
      </c>
      <c r="J3093">
        <f>IF(B3093=2012,IF(D3093="00",L3093,VLOOKUP(H3093,district_latlong_lookup!$A$1:$F$439,6,FALSE)),0)</f>
        <v>0</v>
      </c>
      <c r="K3093">
        <f>VLOOKUP(E3093&amp;"*",state_latlong_lookup!$A$1:$D$56,3,FALSE)</f>
        <v>35.641100000000002</v>
      </c>
      <c r="L3093">
        <f>VLOOKUP(E3093&amp;"*",state_latlong_lookup!$A$1:$D$56,4,FALSE)</f>
        <v>-79.843100000000007</v>
      </c>
      <c r="M3093">
        <v>100</v>
      </c>
      <c r="N3093" t="str">
        <f t="shared" si="96"/>
        <v>Democrat</v>
      </c>
      <c r="O3093" t="s">
        <v>206</v>
      </c>
      <c r="P3093">
        <v>-0.152</v>
      </c>
      <c r="Q3093">
        <v>1346000</v>
      </c>
    </row>
    <row r="3094" spans="1:17">
      <c r="A3094">
        <v>107</v>
      </c>
      <c r="B3094">
        <f>VLOOKUP(A3094,year_congress_lookup!$A$1:$B$10,2)</f>
        <v>2002</v>
      </c>
      <c r="C3094">
        <v>29929</v>
      </c>
      <c r="D3094" s="1" t="s">
        <v>1795</v>
      </c>
      <c r="E3094" t="s">
        <v>11</v>
      </c>
      <c r="F3094" t="str">
        <f>VLOOKUP(E3094&amp;"*",state_latlong_lookup!$A$1:$D$56,2,FALSE)</f>
        <v>NC</v>
      </c>
      <c r="G3094" t="str">
        <f>VLOOKUP(E3094&amp;"*",state_latlong_lookup!$A$1:$D$56,1,FALSE)</f>
        <v>NORTH CAROLINA</v>
      </c>
      <c r="H3094" t="str">
        <f t="shared" si="97"/>
        <v>107_NC_08</v>
      </c>
      <c r="I3094">
        <f>IF(B3094=2012,IF(D3094="00",K3094,VLOOKUP(H3094,district_latlong_lookup!$A$1:$F$439,5,FALSE)),0)</f>
        <v>0</v>
      </c>
      <c r="J3094">
        <f>IF(B3094=2012,IF(D3094="00",L3094,VLOOKUP(H3094,district_latlong_lookup!$A$1:$F$439,6,FALSE)),0)</f>
        <v>0</v>
      </c>
      <c r="K3094">
        <f>VLOOKUP(E3094&amp;"*",state_latlong_lookup!$A$1:$D$56,3,FALSE)</f>
        <v>35.641100000000002</v>
      </c>
      <c r="L3094">
        <f>VLOOKUP(E3094&amp;"*",state_latlong_lookup!$A$1:$D$56,4,FALSE)</f>
        <v>-79.843100000000007</v>
      </c>
      <c r="M3094">
        <v>200</v>
      </c>
      <c r="N3094" t="str">
        <f t="shared" si="96"/>
        <v>Republican</v>
      </c>
      <c r="O3094" t="s">
        <v>915</v>
      </c>
      <c r="P3094">
        <v>0.48299999999999998</v>
      </c>
      <c r="Q3094">
        <v>1136000</v>
      </c>
    </row>
    <row r="3095" spans="1:17">
      <c r="A3095">
        <v>107</v>
      </c>
      <c r="B3095">
        <f>VLOOKUP(A3095,year_congress_lookup!$A$1:$B$10,2)</f>
        <v>2002</v>
      </c>
      <c r="C3095">
        <v>29549</v>
      </c>
      <c r="D3095" s="1" t="s">
        <v>1796</v>
      </c>
      <c r="E3095" t="s">
        <v>11</v>
      </c>
      <c r="F3095" t="str">
        <f>VLOOKUP(E3095&amp;"*",state_latlong_lookup!$A$1:$D$56,2,FALSE)</f>
        <v>NC</v>
      </c>
      <c r="G3095" t="str">
        <f>VLOOKUP(E3095&amp;"*",state_latlong_lookup!$A$1:$D$56,1,FALSE)</f>
        <v>NORTH CAROLINA</v>
      </c>
      <c r="H3095" t="str">
        <f t="shared" si="97"/>
        <v>107_NC_09</v>
      </c>
      <c r="I3095">
        <f>IF(B3095=2012,IF(D3095="00",K3095,VLOOKUP(H3095,district_latlong_lookup!$A$1:$F$439,5,FALSE)),0)</f>
        <v>0</v>
      </c>
      <c r="J3095">
        <f>IF(B3095=2012,IF(D3095="00",L3095,VLOOKUP(H3095,district_latlong_lookup!$A$1:$F$439,6,FALSE)),0)</f>
        <v>0</v>
      </c>
      <c r="K3095">
        <f>VLOOKUP(E3095&amp;"*",state_latlong_lookup!$A$1:$D$56,3,FALSE)</f>
        <v>35.641100000000002</v>
      </c>
      <c r="L3095">
        <f>VLOOKUP(E3095&amp;"*",state_latlong_lookup!$A$1:$D$56,4,FALSE)</f>
        <v>-79.843100000000007</v>
      </c>
      <c r="M3095">
        <v>200</v>
      </c>
      <c r="N3095" t="str">
        <f t="shared" si="96"/>
        <v>Republican</v>
      </c>
      <c r="O3095" t="s">
        <v>803</v>
      </c>
      <c r="P3095">
        <v>0.71699999999999997</v>
      </c>
      <c r="Q3095">
        <v>10000</v>
      </c>
    </row>
    <row r="3096" spans="1:17">
      <c r="A3096">
        <v>107</v>
      </c>
      <c r="B3096">
        <f>VLOOKUP(A3096,year_congress_lookup!$A$1:$B$10,2)</f>
        <v>2002</v>
      </c>
      <c r="C3096">
        <v>15402</v>
      </c>
      <c r="D3096" s="1" t="s">
        <v>1797</v>
      </c>
      <c r="E3096" t="s">
        <v>11</v>
      </c>
      <c r="F3096" t="str">
        <f>VLOOKUP(E3096&amp;"*",state_latlong_lookup!$A$1:$D$56,2,FALSE)</f>
        <v>NC</v>
      </c>
      <c r="G3096" t="str">
        <f>VLOOKUP(E3096&amp;"*",state_latlong_lookup!$A$1:$D$56,1,FALSE)</f>
        <v>NORTH CAROLINA</v>
      </c>
      <c r="H3096" t="str">
        <f t="shared" si="97"/>
        <v>107_NC_10</v>
      </c>
      <c r="I3096">
        <f>IF(B3096=2012,IF(D3096="00",K3096,VLOOKUP(H3096,district_latlong_lookup!$A$1:$F$439,5,FALSE)),0)</f>
        <v>0</v>
      </c>
      <c r="J3096">
        <f>IF(B3096=2012,IF(D3096="00",L3096,VLOOKUP(H3096,district_latlong_lookup!$A$1:$F$439,6,FALSE)),0)</f>
        <v>0</v>
      </c>
      <c r="K3096">
        <f>VLOOKUP(E3096&amp;"*",state_latlong_lookup!$A$1:$D$56,3,FALSE)</f>
        <v>35.641100000000002</v>
      </c>
      <c r="L3096">
        <f>VLOOKUP(E3096&amp;"*",state_latlong_lookup!$A$1:$D$56,4,FALSE)</f>
        <v>-79.843100000000007</v>
      </c>
      <c r="M3096">
        <v>200</v>
      </c>
      <c r="N3096" t="str">
        <f t="shared" si="96"/>
        <v>Republican</v>
      </c>
      <c r="O3096" t="s">
        <v>651</v>
      </c>
      <c r="P3096">
        <v>0.55400000000000005</v>
      </c>
      <c r="Q3096">
        <v>6346500</v>
      </c>
    </row>
    <row r="3097" spans="1:17">
      <c r="A3097">
        <v>107</v>
      </c>
      <c r="B3097">
        <f>VLOOKUP(A3097,year_congress_lookup!$A$1:$B$10,2)</f>
        <v>2002</v>
      </c>
      <c r="C3097">
        <v>29135</v>
      </c>
      <c r="D3097" s="1" t="s">
        <v>1798</v>
      </c>
      <c r="E3097" t="s">
        <v>11</v>
      </c>
      <c r="F3097" t="str">
        <f>VLOOKUP(E3097&amp;"*",state_latlong_lookup!$A$1:$D$56,2,FALSE)</f>
        <v>NC</v>
      </c>
      <c r="G3097" t="str">
        <f>VLOOKUP(E3097&amp;"*",state_latlong_lookup!$A$1:$D$56,1,FALSE)</f>
        <v>NORTH CAROLINA</v>
      </c>
      <c r="H3097" t="str">
        <f t="shared" si="97"/>
        <v>107_NC_11</v>
      </c>
      <c r="I3097">
        <f>IF(B3097=2012,IF(D3097="00",K3097,VLOOKUP(H3097,district_latlong_lookup!$A$1:$F$439,5,FALSE)),0)</f>
        <v>0</v>
      </c>
      <c r="J3097">
        <f>IF(B3097=2012,IF(D3097="00",L3097,VLOOKUP(H3097,district_latlong_lookup!$A$1:$F$439,6,FALSE)),0)</f>
        <v>0</v>
      </c>
      <c r="K3097">
        <f>VLOOKUP(E3097&amp;"*",state_latlong_lookup!$A$1:$D$56,3,FALSE)</f>
        <v>35.641100000000002</v>
      </c>
      <c r="L3097">
        <f>VLOOKUP(E3097&amp;"*",state_latlong_lookup!$A$1:$D$56,4,FALSE)</f>
        <v>-79.843100000000007</v>
      </c>
      <c r="M3097">
        <v>200</v>
      </c>
      <c r="N3097" t="str">
        <f t="shared" si="96"/>
        <v>Republican</v>
      </c>
      <c r="O3097" t="s">
        <v>652</v>
      </c>
      <c r="P3097">
        <v>0.57799999999999996</v>
      </c>
      <c r="Q3097">
        <v>287500</v>
      </c>
    </row>
    <row r="3098" spans="1:17">
      <c r="A3098">
        <v>107</v>
      </c>
      <c r="B3098">
        <f>VLOOKUP(A3098,year_congress_lookup!$A$1:$B$10,2)</f>
        <v>2002</v>
      </c>
      <c r="C3098">
        <v>29383</v>
      </c>
      <c r="D3098" s="1" t="s">
        <v>1799</v>
      </c>
      <c r="E3098" t="s">
        <v>11</v>
      </c>
      <c r="F3098" t="str">
        <f>VLOOKUP(E3098&amp;"*",state_latlong_lookup!$A$1:$D$56,2,FALSE)</f>
        <v>NC</v>
      </c>
      <c r="G3098" t="str">
        <f>VLOOKUP(E3098&amp;"*",state_latlong_lookup!$A$1:$D$56,1,FALSE)</f>
        <v>NORTH CAROLINA</v>
      </c>
      <c r="H3098" t="str">
        <f t="shared" si="97"/>
        <v>107_NC_12</v>
      </c>
      <c r="I3098">
        <f>IF(B3098=2012,IF(D3098="00",K3098,VLOOKUP(H3098,district_latlong_lookup!$A$1:$F$439,5,FALSE)),0)</f>
        <v>0</v>
      </c>
      <c r="J3098">
        <f>IF(B3098=2012,IF(D3098="00",L3098,VLOOKUP(H3098,district_latlong_lookup!$A$1:$F$439,6,FALSE)),0)</f>
        <v>0</v>
      </c>
      <c r="K3098">
        <f>VLOOKUP(E3098&amp;"*",state_latlong_lookup!$A$1:$D$56,3,FALSE)</f>
        <v>35.641100000000002</v>
      </c>
      <c r="L3098">
        <f>VLOOKUP(E3098&amp;"*",state_latlong_lookup!$A$1:$D$56,4,FALSE)</f>
        <v>-79.843100000000007</v>
      </c>
      <c r="M3098">
        <v>100</v>
      </c>
      <c r="N3098" t="str">
        <f t="shared" si="96"/>
        <v>Democrat</v>
      </c>
      <c r="O3098" t="s">
        <v>653</v>
      </c>
      <c r="P3098">
        <v>-0.53400000000000003</v>
      </c>
      <c r="Q3098">
        <v>378000</v>
      </c>
    </row>
    <row r="3099" spans="1:17">
      <c r="A3099">
        <v>107</v>
      </c>
      <c r="B3099">
        <f>VLOOKUP(A3099,year_congress_lookup!$A$1:$B$10,2)</f>
        <v>2002</v>
      </c>
      <c r="C3099">
        <v>29384</v>
      </c>
      <c r="D3099" s="1" t="s">
        <v>1787</v>
      </c>
      <c r="E3099" t="s">
        <v>128</v>
      </c>
      <c r="F3099" t="str">
        <f>VLOOKUP(E3099&amp;"*",state_latlong_lookup!$A$1:$D$56,2,FALSE)</f>
        <v>ND</v>
      </c>
      <c r="G3099" t="str">
        <f>VLOOKUP(E3099&amp;"*",state_latlong_lookup!$A$1:$D$56,1,FALSE)</f>
        <v>NORTH DAKOTA</v>
      </c>
      <c r="H3099" t="str">
        <f t="shared" si="97"/>
        <v>107_ND_01</v>
      </c>
      <c r="I3099">
        <f>IF(B3099=2012,IF(D3099="00",K3099,VLOOKUP(H3099,district_latlong_lookup!$A$1:$F$439,5,FALSE)),0)</f>
        <v>0</v>
      </c>
      <c r="J3099">
        <f>IF(B3099=2012,IF(D3099="00",L3099,VLOOKUP(H3099,district_latlong_lookup!$A$1:$F$439,6,FALSE)),0)</f>
        <v>0</v>
      </c>
      <c r="K3099">
        <f>VLOOKUP(E3099&amp;"*",state_latlong_lookup!$A$1:$D$56,3,FALSE)</f>
        <v>47.536200000000001</v>
      </c>
      <c r="L3099">
        <f>VLOOKUP(E3099&amp;"*",state_latlong_lookup!$A$1:$D$56,4,FALSE)</f>
        <v>-99.793000000000006</v>
      </c>
      <c r="M3099">
        <v>100</v>
      </c>
      <c r="N3099" t="str">
        <f t="shared" si="96"/>
        <v>Democrat</v>
      </c>
      <c r="O3099" t="s">
        <v>106</v>
      </c>
      <c r="P3099">
        <v>-0.25</v>
      </c>
      <c r="Q3099">
        <v>587000</v>
      </c>
    </row>
    <row r="3100" spans="1:17">
      <c r="A3100">
        <v>107</v>
      </c>
      <c r="B3100">
        <f>VLOOKUP(A3100,year_congress_lookup!$A$1:$B$10,2)</f>
        <v>2002</v>
      </c>
      <c r="C3100">
        <v>29550</v>
      </c>
      <c r="D3100" s="1" t="s">
        <v>1787</v>
      </c>
      <c r="E3100" t="s">
        <v>40</v>
      </c>
      <c r="F3100" t="str">
        <f>VLOOKUP(E3100&amp;"*",state_latlong_lookup!$A$1:$D$56,2,FALSE)</f>
        <v>OH</v>
      </c>
      <c r="G3100" t="str">
        <f>VLOOKUP(E3100&amp;"*",state_latlong_lookup!$A$1:$D$56,1,FALSE)</f>
        <v>OHIO</v>
      </c>
      <c r="H3100" t="str">
        <f t="shared" si="97"/>
        <v>107_OH_01</v>
      </c>
      <c r="I3100">
        <f>IF(B3100=2012,IF(D3100="00",K3100,VLOOKUP(H3100,district_latlong_lookup!$A$1:$F$439,5,FALSE)),0)</f>
        <v>0</v>
      </c>
      <c r="J3100">
        <f>IF(B3100=2012,IF(D3100="00",L3100,VLOOKUP(H3100,district_latlong_lookup!$A$1:$F$439,6,FALSE)),0)</f>
        <v>0</v>
      </c>
      <c r="K3100">
        <f>VLOOKUP(E3100&amp;"*",state_latlong_lookup!$A$1:$D$56,3,FALSE)</f>
        <v>40.373600000000003</v>
      </c>
      <c r="L3100">
        <f>VLOOKUP(E3100&amp;"*",state_latlong_lookup!$A$1:$D$56,4,FALSE)</f>
        <v>-82.775499999999994</v>
      </c>
      <c r="M3100">
        <v>200</v>
      </c>
      <c r="N3100" t="str">
        <f t="shared" si="96"/>
        <v>Republican</v>
      </c>
      <c r="O3100" t="s">
        <v>804</v>
      </c>
      <c r="P3100">
        <v>0.78400000000000003</v>
      </c>
      <c r="Q3100">
        <v>755000</v>
      </c>
    </row>
    <row r="3101" spans="1:17">
      <c r="A3101">
        <v>107</v>
      </c>
      <c r="B3101">
        <f>VLOOKUP(A3101,year_congress_lookup!$A$1:$B$10,2)</f>
        <v>2002</v>
      </c>
      <c r="C3101">
        <v>29386</v>
      </c>
      <c r="D3101" s="1" t="s">
        <v>1788</v>
      </c>
      <c r="E3101" t="s">
        <v>40</v>
      </c>
      <c r="F3101" t="str">
        <f>VLOOKUP(E3101&amp;"*",state_latlong_lookup!$A$1:$D$56,2,FALSE)</f>
        <v>OH</v>
      </c>
      <c r="G3101" t="str">
        <f>VLOOKUP(E3101&amp;"*",state_latlong_lookup!$A$1:$D$56,1,FALSE)</f>
        <v>OHIO</v>
      </c>
      <c r="H3101" t="str">
        <f t="shared" si="97"/>
        <v>107_OH_02</v>
      </c>
      <c r="I3101">
        <f>IF(B3101=2012,IF(D3101="00",K3101,VLOOKUP(H3101,district_latlong_lookup!$A$1:$F$439,5,FALSE)),0)</f>
        <v>0</v>
      </c>
      <c r="J3101">
        <f>IF(B3101=2012,IF(D3101="00",L3101,VLOOKUP(H3101,district_latlong_lookup!$A$1:$F$439,6,FALSE)),0)</f>
        <v>0</v>
      </c>
      <c r="K3101">
        <f>VLOOKUP(E3101&amp;"*",state_latlong_lookup!$A$1:$D$56,3,FALSE)</f>
        <v>40.373600000000003</v>
      </c>
      <c r="L3101">
        <f>VLOOKUP(E3101&amp;"*",state_latlong_lookup!$A$1:$D$56,4,FALSE)</f>
        <v>-82.775499999999994</v>
      </c>
      <c r="M3101">
        <v>200</v>
      </c>
      <c r="N3101" t="str">
        <f t="shared" si="96"/>
        <v>Republican</v>
      </c>
      <c r="O3101" t="s">
        <v>401</v>
      </c>
      <c r="P3101">
        <v>0.49399999999999999</v>
      </c>
      <c r="Q3101">
        <v>10000</v>
      </c>
    </row>
    <row r="3102" spans="1:17">
      <c r="A3102">
        <v>107</v>
      </c>
      <c r="B3102">
        <f>VLOOKUP(A3102,year_congress_lookup!$A$1:$B$10,2)</f>
        <v>2002</v>
      </c>
      <c r="C3102">
        <v>14632</v>
      </c>
      <c r="D3102" s="1" t="s">
        <v>1789</v>
      </c>
      <c r="E3102" t="s">
        <v>40</v>
      </c>
      <c r="F3102" t="str">
        <f>VLOOKUP(E3102&amp;"*",state_latlong_lookup!$A$1:$D$56,2,FALSE)</f>
        <v>OH</v>
      </c>
      <c r="G3102" t="str">
        <f>VLOOKUP(E3102&amp;"*",state_latlong_lookup!$A$1:$D$56,1,FALSE)</f>
        <v>OHIO</v>
      </c>
      <c r="H3102" t="str">
        <f t="shared" si="97"/>
        <v>107_OH_03</v>
      </c>
      <c r="I3102">
        <f>IF(B3102=2012,IF(D3102="00",K3102,VLOOKUP(H3102,district_latlong_lookup!$A$1:$F$439,5,FALSE)),0)</f>
        <v>0</v>
      </c>
      <c r="J3102">
        <f>IF(B3102=2012,IF(D3102="00",L3102,VLOOKUP(H3102,district_latlong_lookup!$A$1:$F$439,6,FALSE)),0)</f>
        <v>0</v>
      </c>
      <c r="K3102">
        <f>VLOOKUP(E3102&amp;"*",state_latlong_lookup!$A$1:$D$56,3,FALSE)</f>
        <v>40.373600000000003</v>
      </c>
      <c r="L3102">
        <f>VLOOKUP(E3102&amp;"*",state_latlong_lookup!$A$1:$D$56,4,FALSE)</f>
        <v>-82.775499999999994</v>
      </c>
      <c r="M3102">
        <v>100</v>
      </c>
      <c r="N3102" t="str">
        <f t="shared" si="96"/>
        <v>Democrat</v>
      </c>
      <c r="O3102" t="s">
        <v>655</v>
      </c>
      <c r="P3102">
        <v>-0.255</v>
      </c>
      <c r="Q3102">
        <v>10000</v>
      </c>
    </row>
    <row r="3103" spans="1:17">
      <c r="A3103">
        <v>107</v>
      </c>
      <c r="B3103">
        <f>VLOOKUP(A3103,year_congress_lookup!$A$1:$B$10,2)</f>
        <v>2002</v>
      </c>
      <c r="C3103">
        <v>14875</v>
      </c>
      <c r="D3103" s="1" t="s">
        <v>1790</v>
      </c>
      <c r="E3103" t="s">
        <v>40</v>
      </c>
      <c r="F3103" t="str">
        <f>VLOOKUP(E3103&amp;"*",state_latlong_lookup!$A$1:$D$56,2,FALSE)</f>
        <v>OH</v>
      </c>
      <c r="G3103" t="str">
        <f>VLOOKUP(E3103&amp;"*",state_latlong_lookup!$A$1:$D$56,1,FALSE)</f>
        <v>OHIO</v>
      </c>
      <c r="H3103" t="str">
        <f t="shared" si="97"/>
        <v>107_OH_04</v>
      </c>
      <c r="I3103">
        <f>IF(B3103=2012,IF(D3103="00",K3103,VLOOKUP(H3103,district_latlong_lookup!$A$1:$F$439,5,FALSE)),0)</f>
        <v>0</v>
      </c>
      <c r="J3103">
        <f>IF(B3103=2012,IF(D3103="00",L3103,VLOOKUP(H3103,district_latlong_lookup!$A$1:$F$439,6,FALSE)),0)</f>
        <v>0</v>
      </c>
      <c r="K3103">
        <f>VLOOKUP(E3103&amp;"*",state_latlong_lookup!$A$1:$D$56,3,FALSE)</f>
        <v>40.373600000000003</v>
      </c>
      <c r="L3103">
        <f>VLOOKUP(E3103&amp;"*",state_latlong_lookup!$A$1:$D$56,4,FALSE)</f>
        <v>-82.775499999999994</v>
      </c>
      <c r="M3103">
        <v>200</v>
      </c>
      <c r="N3103" t="str">
        <f t="shared" si="96"/>
        <v>Republican</v>
      </c>
      <c r="O3103" t="s">
        <v>656</v>
      </c>
      <c r="P3103">
        <v>0.46300000000000002</v>
      </c>
      <c r="Q3103">
        <v>129500</v>
      </c>
    </row>
    <row r="3104" spans="1:17">
      <c r="A3104">
        <v>107</v>
      </c>
      <c r="B3104">
        <f>VLOOKUP(A3104,year_congress_lookup!$A$1:$B$10,2)</f>
        <v>2002</v>
      </c>
      <c r="C3104">
        <v>15604</v>
      </c>
      <c r="D3104" s="1" t="s">
        <v>1791</v>
      </c>
      <c r="E3104" t="s">
        <v>40</v>
      </c>
      <c r="F3104" t="str">
        <f>VLOOKUP(E3104&amp;"*",state_latlong_lookup!$A$1:$D$56,2,FALSE)</f>
        <v>OH</v>
      </c>
      <c r="G3104" t="str">
        <f>VLOOKUP(E3104&amp;"*",state_latlong_lookup!$A$1:$D$56,1,FALSE)</f>
        <v>OHIO</v>
      </c>
      <c r="H3104" t="str">
        <f t="shared" si="97"/>
        <v>107_OH_05</v>
      </c>
      <c r="I3104">
        <f>IF(B3104=2012,IF(D3104="00",K3104,VLOOKUP(H3104,district_latlong_lookup!$A$1:$F$439,5,FALSE)),0)</f>
        <v>0</v>
      </c>
      <c r="J3104">
        <f>IF(B3104=2012,IF(D3104="00",L3104,VLOOKUP(H3104,district_latlong_lookup!$A$1:$F$439,6,FALSE)),0)</f>
        <v>0</v>
      </c>
      <c r="K3104">
        <f>VLOOKUP(E3104&amp;"*",state_latlong_lookup!$A$1:$D$56,3,FALSE)</f>
        <v>40.373600000000003</v>
      </c>
      <c r="L3104">
        <f>VLOOKUP(E3104&amp;"*",state_latlong_lookup!$A$1:$D$56,4,FALSE)</f>
        <v>-82.775499999999994</v>
      </c>
      <c r="M3104">
        <v>200</v>
      </c>
      <c r="N3104" t="str">
        <f t="shared" si="96"/>
        <v>Republican</v>
      </c>
      <c r="O3104" t="s">
        <v>657</v>
      </c>
      <c r="P3104">
        <v>0.35599999999999998</v>
      </c>
      <c r="Q3104">
        <v>768500</v>
      </c>
    </row>
    <row r="3105" spans="1:17">
      <c r="A3105">
        <v>107</v>
      </c>
      <c r="B3105">
        <f>VLOOKUP(A3105,year_congress_lookup!$A$1:$B$10,2)</f>
        <v>2002</v>
      </c>
      <c r="C3105">
        <v>29747</v>
      </c>
      <c r="D3105" s="1" t="s">
        <v>1792</v>
      </c>
      <c r="E3105" t="s">
        <v>40</v>
      </c>
      <c r="F3105" t="str">
        <f>VLOOKUP(E3105&amp;"*",state_latlong_lookup!$A$1:$D$56,2,FALSE)</f>
        <v>OH</v>
      </c>
      <c r="G3105" t="str">
        <f>VLOOKUP(E3105&amp;"*",state_latlong_lookup!$A$1:$D$56,1,FALSE)</f>
        <v>OHIO</v>
      </c>
      <c r="H3105" t="str">
        <f t="shared" si="97"/>
        <v>107_OH_06</v>
      </c>
      <c r="I3105">
        <f>IF(B3105=2012,IF(D3105="00",K3105,VLOOKUP(H3105,district_latlong_lookup!$A$1:$F$439,5,FALSE)),0)</f>
        <v>0</v>
      </c>
      <c r="J3105">
        <f>IF(B3105=2012,IF(D3105="00",L3105,VLOOKUP(H3105,district_latlong_lookup!$A$1:$F$439,6,FALSE)),0)</f>
        <v>0</v>
      </c>
      <c r="K3105">
        <f>VLOOKUP(E3105&amp;"*",state_latlong_lookup!$A$1:$D$56,3,FALSE)</f>
        <v>40.373600000000003</v>
      </c>
      <c r="L3105">
        <f>VLOOKUP(E3105&amp;"*",state_latlong_lookup!$A$1:$D$56,4,FALSE)</f>
        <v>-82.775499999999994</v>
      </c>
      <c r="M3105">
        <v>100</v>
      </c>
      <c r="N3105" t="str">
        <f t="shared" si="96"/>
        <v>Democrat</v>
      </c>
      <c r="O3105" t="s">
        <v>658</v>
      </c>
      <c r="P3105">
        <v>-0.38800000000000001</v>
      </c>
      <c r="Q3105">
        <v>553500</v>
      </c>
    </row>
    <row r="3106" spans="1:17">
      <c r="A3106">
        <v>107</v>
      </c>
      <c r="B3106">
        <f>VLOOKUP(A3106,year_congress_lookup!$A$1:$B$10,2)</f>
        <v>2002</v>
      </c>
      <c r="C3106">
        <v>29136</v>
      </c>
      <c r="D3106" s="1" t="s">
        <v>1793</v>
      </c>
      <c r="E3106" t="s">
        <v>40</v>
      </c>
      <c r="F3106" t="str">
        <f>VLOOKUP(E3106&amp;"*",state_latlong_lookup!$A$1:$D$56,2,FALSE)</f>
        <v>OH</v>
      </c>
      <c r="G3106" t="str">
        <f>VLOOKUP(E3106&amp;"*",state_latlong_lookup!$A$1:$D$56,1,FALSE)</f>
        <v>OHIO</v>
      </c>
      <c r="H3106" t="str">
        <f t="shared" si="97"/>
        <v>107_OH_07</v>
      </c>
      <c r="I3106">
        <f>IF(B3106=2012,IF(D3106="00",K3106,VLOOKUP(H3106,district_latlong_lookup!$A$1:$F$439,5,FALSE)),0)</f>
        <v>0</v>
      </c>
      <c r="J3106">
        <f>IF(B3106=2012,IF(D3106="00",L3106,VLOOKUP(H3106,district_latlong_lookup!$A$1:$F$439,6,FALSE)),0)</f>
        <v>0</v>
      </c>
      <c r="K3106">
        <f>VLOOKUP(E3106&amp;"*",state_latlong_lookup!$A$1:$D$56,3,FALSE)</f>
        <v>40.373600000000003</v>
      </c>
      <c r="L3106">
        <f>VLOOKUP(E3106&amp;"*",state_latlong_lookup!$A$1:$D$56,4,FALSE)</f>
        <v>-82.775499999999994</v>
      </c>
      <c r="M3106">
        <v>200</v>
      </c>
      <c r="N3106" t="str">
        <f t="shared" si="96"/>
        <v>Republican</v>
      </c>
      <c r="O3106" t="s">
        <v>659</v>
      </c>
      <c r="P3106">
        <v>0.45800000000000002</v>
      </c>
      <c r="Q3106">
        <v>1037000</v>
      </c>
    </row>
    <row r="3107" spans="1:17">
      <c r="A3107">
        <v>107</v>
      </c>
      <c r="B3107">
        <f>VLOOKUP(A3107,year_congress_lookup!$A$1:$B$10,2)</f>
        <v>2002</v>
      </c>
      <c r="C3107">
        <v>29137</v>
      </c>
      <c r="D3107" s="1" t="s">
        <v>1795</v>
      </c>
      <c r="E3107" t="s">
        <v>40</v>
      </c>
      <c r="F3107" t="str">
        <f>VLOOKUP(E3107&amp;"*",state_latlong_lookup!$A$1:$D$56,2,FALSE)</f>
        <v>OH</v>
      </c>
      <c r="G3107" t="str">
        <f>VLOOKUP(E3107&amp;"*",state_latlong_lookup!$A$1:$D$56,1,FALSE)</f>
        <v>OHIO</v>
      </c>
      <c r="H3107" t="str">
        <f t="shared" si="97"/>
        <v>107_OH_08</v>
      </c>
      <c r="I3107">
        <f>IF(B3107=2012,IF(D3107="00",K3107,VLOOKUP(H3107,district_latlong_lookup!$A$1:$F$439,5,FALSE)),0)</f>
        <v>0</v>
      </c>
      <c r="J3107">
        <f>IF(B3107=2012,IF(D3107="00",L3107,VLOOKUP(H3107,district_latlong_lookup!$A$1:$F$439,6,FALSE)),0)</f>
        <v>0</v>
      </c>
      <c r="K3107">
        <f>VLOOKUP(E3107&amp;"*",state_latlong_lookup!$A$1:$D$56,3,FALSE)</f>
        <v>40.373600000000003</v>
      </c>
      <c r="L3107">
        <f>VLOOKUP(E3107&amp;"*",state_latlong_lookup!$A$1:$D$56,4,FALSE)</f>
        <v>-82.775499999999994</v>
      </c>
      <c r="M3107">
        <v>200</v>
      </c>
      <c r="N3107" t="str">
        <f t="shared" si="96"/>
        <v>Republican</v>
      </c>
      <c r="O3107" t="s">
        <v>660</v>
      </c>
      <c r="P3107">
        <v>0.65100000000000002</v>
      </c>
      <c r="Q3107">
        <v>404000</v>
      </c>
    </row>
    <row r="3108" spans="1:17">
      <c r="A3108">
        <v>107</v>
      </c>
      <c r="B3108">
        <f>VLOOKUP(A3108,year_congress_lookup!$A$1:$B$10,2)</f>
        <v>2002</v>
      </c>
      <c r="C3108">
        <v>15029</v>
      </c>
      <c r="D3108" s="1" t="s">
        <v>1796</v>
      </c>
      <c r="E3108" t="s">
        <v>40</v>
      </c>
      <c r="F3108" t="str">
        <f>VLOOKUP(E3108&amp;"*",state_latlong_lookup!$A$1:$D$56,2,FALSE)</f>
        <v>OH</v>
      </c>
      <c r="G3108" t="str">
        <f>VLOOKUP(E3108&amp;"*",state_latlong_lookup!$A$1:$D$56,1,FALSE)</f>
        <v>OHIO</v>
      </c>
      <c r="H3108" t="str">
        <f t="shared" si="97"/>
        <v>107_OH_09</v>
      </c>
      <c r="I3108">
        <f>IF(B3108=2012,IF(D3108="00",K3108,VLOOKUP(H3108,district_latlong_lookup!$A$1:$F$439,5,FALSE)),0)</f>
        <v>0</v>
      </c>
      <c r="J3108">
        <f>IF(B3108=2012,IF(D3108="00",L3108,VLOOKUP(H3108,district_latlong_lookup!$A$1:$F$439,6,FALSE)),0)</f>
        <v>0</v>
      </c>
      <c r="K3108">
        <f>VLOOKUP(E3108&amp;"*",state_latlong_lookup!$A$1:$D$56,3,FALSE)</f>
        <v>40.373600000000003</v>
      </c>
      <c r="L3108">
        <f>VLOOKUP(E3108&amp;"*",state_latlong_lookup!$A$1:$D$56,4,FALSE)</f>
        <v>-82.775499999999994</v>
      </c>
      <c r="M3108">
        <v>100</v>
      </c>
      <c r="N3108" t="str">
        <f t="shared" si="96"/>
        <v>Democrat</v>
      </c>
      <c r="O3108" t="s">
        <v>661</v>
      </c>
      <c r="P3108">
        <v>-0.36499999999999999</v>
      </c>
      <c r="Q3108">
        <v>10000</v>
      </c>
    </row>
    <row r="3109" spans="1:17">
      <c r="A3109">
        <v>107</v>
      </c>
      <c r="B3109">
        <f>VLOOKUP(A3109,year_congress_lookup!$A$1:$B$10,2)</f>
        <v>2002</v>
      </c>
      <c r="C3109">
        <v>29748</v>
      </c>
      <c r="D3109" s="1" t="s">
        <v>1797</v>
      </c>
      <c r="E3109" t="s">
        <v>40</v>
      </c>
      <c r="F3109" t="str">
        <f>VLOOKUP(E3109&amp;"*",state_latlong_lookup!$A$1:$D$56,2,FALSE)</f>
        <v>OH</v>
      </c>
      <c r="G3109" t="str">
        <f>VLOOKUP(E3109&amp;"*",state_latlong_lookup!$A$1:$D$56,1,FALSE)</f>
        <v>OHIO</v>
      </c>
      <c r="H3109" t="str">
        <f t="shared" si="97"/>
        <v>107_OH_10</v>
      </c>
      <c r="I3109">
        <f>IF(B3109=2012,IF(D3109="00",K3109,VLOOKUP(H3109,district_latlong_lookup!$A$1:$F$439,5,FALSE)),0)</f>
        <v>0</v>
      </c>
      <c r="J3109">
        <f>IF(B3109=2012,IF(D3109="00",L3109,VLOOKUP(H3109,district_latlong_lookup!$A$1:$F$439,6,FALSE)),0)</f>
        <v>0</v>
      </c>
      <c r="K3109">
        <f>VLOOKUP(E3109&amp;"*",state_latlong_lookup!$A$1:$D$56,3,FALSE)</f>
        <v>40.373600000000003</v>
      </c>
      <c r="L3109">
        <f>VLOOKUP(E3109&amp;"*",state_latlong_lookup!$A$1:$D$56,4,FALSE)</f>
        <v>-82.775499999999994</v>
      </c>
      <c r="M3109">
        <v>100</v>
      </c>
      <c r="N3109" t="str">
        <f t="shared" si="96"/>
        <v>Democrat</v>
      </c>
      <c r="O3109" t="s">
        <v>864</v>
      </c>
      <c r="P3109">
        <v>-0.53700000000000003</v>
      </c>
      <c r="Q3109">
        <v>359500</v>
      </c>
    </row>
    <row r="3110" spans="1:17">
      <c r="A3110">
        <v>107</v>
      </c>
      <c r="B3110">
        <f>VLOOKUP(A3110,year_congress_lookup!$A$1:$B$10,2)</f>
        <v>2002</v>
      </c>
      <c r="C3110">
        <v>29930</v>
      </c>
      <c r="D3110" s="1" t="s">
        <v>1798</v>
      </c>
      <c r="E3110" t="s">
        <v>40</v>
      </c>
      <c r="F3110" t="str">
        <f>VLOOKUP(E3110&amp;"*",state_latlong_lookup!$A$1:$D$56,2,FALSE)</f>
        <v>OH</v>
      </c>
      <c r="G3110" t="str">
        <f>VLOOKUP(E3110&amp;"*",state_latlong_lookup!$A$1:$D$56,1,FALSE)</f>
        <v>OHIO</v>
      </c>
      <c r="H3110" t="str">
        <f t="shared" si="97"/>
        <v>107_OH_11</v>
      </c>
      <c r="I3110">
        <f>IF(B3110=2012,IF(D3110="00",K3110,VLOOKUP(H3110,district_latlong_lookup!$A$1:$F$439,5,FALSE)),0)</f>
        <v>0</v>
      </c>
      <c r="J3110">
        <f>IF(B3110=2012,IF(D3110="00",L3110,VLOOKUP(H3110,district_latlong_lookup!$A$1:$F$439,6,FALSE)),0)</f>
        <v>0</v>
      </c>
      <c r="K3110">
        <f>VLOOKUP(E3110&amp;"*",state_latlong_lookup!$A$1:$D$56,3,FALSE)</f>
        <v>40.373600000000003</v>
      </c>
      <c r="L3110">
        <f>VLOOKUP(E3110&amp;"*",state_latlong_lookup!$A$1:$D$56,4,FALSE)</f>
        <v>-82.775499999999994</v>
      </c>
      <c r="M3110">
        <v>100</v>
      </c>
      <c r="N3110" t="str">
        <f t="shared" si="96"/>
        <v>Democrat</v>
      </c>
      <c r="O3110" t="s">
        <v>916</v>
      </c>
      <c r="P3110">
        <v>-0.52900000000000003</v>
      </c>
      <c r="Q3110">
        <v>335500</v>
      </c>
    </row>
    <row r="3111" spans="1:17">
      <c r="A3111">
        <v>107</v>
      </c>
      <c r="B3111">
        <f>VLOOKUP(A3111,year_congress_lookup!$A$1:$B$10,2)</f>
        <v>2002</v>
      </c>
      <c r="C3111">
        <v>20130</v>
      </c>
      <c r="D3111" s="1" t="s">
        <v>1799</v>
      </c>
      <c r="E3111" t="s">
        <v>40</v>
      </c>
      <c r="F3111" t="str">
        <f>VLOOKUP(E3111&amp;"*",state_latlong_lookup!$A$1:$D$56,2,FALSE)</f>
        <v>OH</v>
      </c>
      <c r="G3111" t="str">
        <f>VLOOKUP(E3111&amp;"*",state_latlong_lookup!$A$1:$D$56,1,FALSE)</f>
        <v>OHIO</v>
      </c>
      <c r="H3111" t="str">
        <f t="shared" si="97"/>
        <v>107_OH_12</v>
      </c>
      <c r="I3111">
        <f>IF(B3111=2012,IF(D3111="00",K3111,VLOOKUP(H3111,district_latlong_lookup!$A$1:$F$439,5,FALSE)),0)</f>
        <v>0</v>
      </c>
      <c r="J3111">
        <f>IF(B3111=2012,IF(D3111="00",L3111,VLOOKUP(H3111,district_latlong_lookup!$A$1:$F$439,6,FALSE)),0)</f>
        <v>0</v>
      </c>
      <c r="K3111">
        <f>VLOOKUP(E3111&amp;"*",state_latlong_lookup!$A$1:$D$56,3,FALSE)</f>
        <v>40.373600000000003</v>
      </c>
      <c r="L3111">
        <f>VLOOKUP(E3111&amp;"*",state_latlong_lookup!$A$1:$D$56,4,FALSE)</f>
        <v>-82.775499999999994</v>
      </c>
      <c r="M3111">
        <v>200</v>
      </c>
      <c r="N3111" t="str">
        <f t="shared" si="96"/>
        <v>Republican</v>
      </c>
      <c r="O3111" t="s">
        <v>945</v>
      </c>
      <c r="P3111">
        <v>0.61799999999999999</v>
      </c>
      <c r="Q3111">
        <v>1333500</v>
      </c>
    </row>
    <row r="3112" spans="1:17">
      <c r="A3112">
        <v>107</v>
      </c>
      <c r="B3112">
        <f>VLOOKUP(A3112,year_congress_lookup!$A$1:$B$10,2)</f>
        <v>2002</v>
      </c>
      <c r="C3112">
        <v>29389</v>
      </c>
      <c r="D3112" s="1" t="s">
        <v>1800</v>
      </c>
      <c r="E3112" t="s">
        <v>40</v>
      </c>
      <c r="F3112" t="str">
        <f>VLOOKUP(E3112&amp;"*",state_latlong_lookup!$A$1:$D$56,2,FALSE)</f>
        <v>OH</v>
      </c>
      <c r="G3112" t="str">
        <f>VLOOKUP(E3112&amp;"*",state_latlong_lookup!$A$1:$D$56,1,FALSE)</f>
        <v>OHIO</v>
      </c>
      <c r="H3112" t="str">
        <f t="shared" si="97"/>
        <v>107_OH_13</v>
      </c>
      <c r="I3112">
        <f>IF(B3112=2012,IF(D3112="00",K3112,VLOOKUP(H3112,district_latlong_lookup!$A$1:$F$439,5,FALSE)),0)</f>
        <v>0</v>
      </c>
      <c r="J3112">
        <f>IF(B3112=2012,IF(D3112="00",L3112,VLOOKUP(H3112,district_latlong_lookup!$A$1:$F$439,6,FALSE)),0)</f>
        <v>0</v>
      </c>
      <c r="K3112">
        <f>VLOOKUP(E3112&amp;"*",state_latlong_lookup!$A$1:$D$56,3,FALSE)</f>
        <v>40.373600000000003</v>
      </c>
      <c r="L3112">
        <f>VLOOKUP(E3112&amp;"*",state_latlong_lookup!$A$1:$D$56,4,FALSE)</f>
        <v>-82.775499999999994</v>
      </c>
      <c r="M3112">
        <v>100</v>
      </c>
      <c r="N3112" t="str">
        <f t="shared" si="96"/>
        <v>Democrat</v>
      </c>
      <c r="O3112" t="s">
        <v>665</v>
      </c>
      <c r="P3112">
        <v>-0.45900000000000002</v>
      </c>
      <c r="Q3112">
        <v>10000</v>
      </c>
    </row>
    <row r="3113" spans="1:17">
      <c r="A3113">
        <v>107</v>
      </c>
      <c r="B3113">
        <f>VLOOKUP(A3113,year_congress_lookup!$A$1:$B$10,2)</f>
        <v>2002</v>
      </c>
      <c r="C3113">
        <v>15442</v>
      </c>
      <c r="D3113" s="1" t="s">
        <v>1801</v>
      </c>
      <c r="E3113" t="s">
        <v>40</v>
      </c>
      <c r="F3113" t="str">
        <f>VLOOKUP(E3113&amp;"*",state_latlong_lookup!$A$1:$D$56,2,FALSE)</f>
        <v>OH</v>
      </c>
      <c r="G3113" t="str">
        <f>VLOOKUP(E3113&amp;"*",state_latlong_lookup!$A$1:$D$56,1,FALSE)</f>
        <v>OHIO</v>
      </c>
      <c r="H3113" t="str">
        <f t="shared" si="97"/>
        <v>107_OH_14</v>
      </c>
      <c r="I3113">
        <f>IF(B3113=2012,IF(D3113="00",K3113,VLOOKUP(H3113,district_latlong_lookup!$A$1:$F$439,5,FALSE)),0)</f>
        <v>0</v>
      </c>
      <c r="J3113">
        <f>IF(B3113=2012,IF(D3113="00",L3113,VLOOKUP(H3113,district_latlong_lookup!$A$1:$F$439,6,FALSE)),0)</f>
        <v>0</v>
      </c>
      <c r="K3113">
        <f>VLOOKUP(E3113&amp;"*",state_latlong_lookup!$A$1:$D$56,3,FALSE)</f>
        <v>40.373600000000003</v>
      </c>
      <c r="L3113">
        <f>VLOOKUP(E3113&amp;"*",state_latlong_lookup!$A$1:$D$56,4,FALSE)</f>
        <v>-82.775499999999994</v>
      </c>
      <c r="M3113">
        <v>100</v>
      </c>
      <c r="N3113" t="str">
        <f t="shared" si="96"/>
        <v>Democrat</v>
      </c>
      <c r="O3113" t="s">
        <v>119</v>
      </c>
      <c r="P3113">
        <v>-0.39100000000000001</v>
      </c>
      <c r="Q3113">
        <v>445500</v>
      </c>
    </row>
    <row r="3114" spans="1:17">
      <c r="A3114">
        <v>107</v>
      </c>
      <c r="B3114">
        <f>VLOOKUP(A3114,year_congress_lookup!$A$1:$B$10,2)</f>
        <v>2002</v>
      </c>
      <c r="C3114">
        <v>29390</v>
      </c>
      <c r="D3114" s="1" t="s">
        <v>1802</v>
      </c>
      <c r="E3114" t="s">
        <v>40</v>
      </c>
      <c r="F3114" t="str">
        <f>VLOOKUP(E3114&amp;"*",state_latlong_lookup!$A$1:$D$56,2,FALSE)</f>
        <v>OH</v>
      </c>
      <c r="G3114" t="str">
        <f>VLOOKUP(E3114&amp;"*",state_latlong_lookup!$A$1:$D$56,1,FALSE)</f>
        <v>OHIO</v>
      </c>
      <c r="H3114" t="str">
        <f t="shared" si="97"/>
        <v>107_OH_15</v>
      </c>
      <c r="I3114">
        <f>IF(B3114=2012,IF(D3114="00",K3114,VLOOKUP(H3114,district_latlong_lookup!$A$1:$F$439,5,FALSE)),0)</f>
        <v>0</v>
      </c>
      <c r="J3114">
        <f>IF(B3114=2012,IF(D3114="00",L3114,VLOOKUP(H3114,district_latlong_lookup!$A$1:$F$439,6,FALSE)),0)</f>
        <v>0</v>
      </c>
      <c r="K3114">
        <f>VLOOKUP(E3114&amp;"*",state_latlong_lookup!$A$1:$D$56,3,FALSE)</f>
        <v>40.373600000000003</v>
      </c>
      <c r="L3114">
        <f>VLOOKUP(E3114&amp;"*",state_latlong_lookup!$A$1:$D$56,4,FALSE)</f>
        <v>-82.775499999999994</v>
      </c>
      <c r="M3114">
        <v>200</v>
      </c>
      <c r="N3114" t="str">
        <f t="shared" si="96"/>
        <v>Republican</v>
      </c>
      <c r="O3114" t="s">
        <v>666</v>
      </c>
      <c r="P3114">
        <v>0.498</v>
      </c>
      <c r="Q3114">
        <v>2841000</v>
      </c>
    </row>
    <row r="3115" spans="1:17">
      <c r="A3115">
        <v>107</v>
      </c>
      <c r="B3115">
        <f>VLOOKUP(A3115,year_congress_lookup!$A$1:$B$10,2)</f>
        <v>2002</v>
      </c>
      <c r="C3115">
        <v>14045</v>
      </c>
      <c r="D3115" s="1" t="s">
        <v>1803</v>
      </c>
      <c r="E3115" t="s">
        <v>40</v>
      </c>
      <c r="F3115" t="str">
        <f>VLOOKUP(E3115&amp;"*",state_latlong_lookup!$A$1:$D$56,2,FALSE)</f>
        <v>OH</v>
      </c>
      <c r="G3115" t="str">
        <f>VLOOKUP(E3115&amp;"*",state_latlong_lookup!$A$1:$D$56,1,FALSE)</f>
        <v>OHIO</v>
      </c>
      <c r="H3115" t="str">
        <f t="shared" si="97"/>
        <v>107_OH_16</v>
      </c>
      <c r="I3115">
        <f>IF(B3115=2012,IF(D3115="00",K3115,VLOOKUP(H3115,district_latlong_lookup!$A$1:$F$439,5,FALSE)),0)</f>
        <v>0</v>
      </c>
      <c r="J3115">
        <f>IF(B3115=2012,IF(D3115="00",L3115,VLOOKUP(H3115,district_latlong_lookup!$A$1:$F$439,6,FALSE)),0)</f>
        <v>0</v>
      </c>
      <c r="K3115">
        <f>VLOOKUP(E3115&amp;"*",state_latlong_lookup!$A$1:$D$56,3,FALSE)</f>
        <v>40.373600000000003</v>
      </c>
      <c r="L3115">
        <f>VLOOKUP(E3115&amp;"*",state_latlong_lookup!$A$1:$D$56,4,FALSE)</f>
        <v>-82.775499999999994</v>
      </c>
      <c r="M3115">
        <v>200</v>
      </c>
      <c r="N3115" t="str">
        <f t="shared" si="96"/>
        <v>Republican</v>
      </c>
      <c r="O3115" t="s">
        <v>667</v>
      </c>
      <c r="P3115">
        <v>0.35499999999999998</v>
      </c>
      <c r="Q3115">
        <v>2295000</v>
      </c>
    </row>
    <row r="3116" spans="1:17">
      <c r="A3116">
        <v>107</v>
      </c>
      <c r="B3116">
        <f>VLOOKUP(A3116,year_congress_lookup!$A$1:$B$10,2)</f>
        <v>2002</v>
      </c>
      <c r="C3116">
        <v>15121</v>
      </c>
      <c r="D3116" s="1" t="s">
        <v>1804</v>
      </c>
      <c r="E3116" t="s">
        <v>40</v>
      </c>
      <c r="F3116" t="str">
        <f>VLOOKUP(E3116&amp;"*",state_latlong_lookup!$A$1:$D$56,2,FALSE)</f>
        <v>OH</v>
      </c>
      <c r="G3116" t="str">
        <f>VLOOKUP(E3116&amp;"*",state_latlong_lookup!$A$1:$D$56,1,FALSE)</f>
        <v>OHIO</v>
      </c>
      <c r="H3116" t="str">
        <f t="shared" si="97"/>
        <v>107_OH_17</v>
      </c>
      <c r="I3116">
        <f>IF(B3116=2012,IF(D3116="00",K3116,VLOOKUP(H3116,district_latlong_lookup!$A$1:$F$439,5,FALSE)),0)</f>
        <v>0</v>
      </c>
      <c r="J3116">
        <f>IF(B3116=2012,IF(D3116="00",L3116,VLOOKUP(H3116,district_latlong_lookup!$A$1:$F$439,6,FALSE)),0)</f>
        <v>0</v>
      </c>
      <c r="K3116">
        <f>VLOOKUP(E3116&amp;"*",state_latlong_lookup!$A$1:$D$56,3,FALSE)</f>
        <v>40.373600000000003</v>
      </c>
      <c r="L3116">
        <f>VLOOKUP(E3116&amp;"*",state_latlong_lookup!$A$1:$D$56,4,FALSE)</f>
        <v>-82.775499999999994</v>
      </c>
      <c r="M3116">
        <v>100</v>
      </c>
      <c r="N3116" t="str">
        <f t="shared" si="96"/>
        <v>Democrat</v>
      </c>
      <c r="O3116" t="s">
        <v>668</v>
      </c>
      <c r="P3116">
        <v>0.16500000000000001</v>
      </c>
      <c r="Q3116">
        <v>882500</v>
      </c>
    </row>
    <row r="3117" spans="1:17">
      <c r="A3117">
        <v>107</v>
      </c>
      <c r="B3117">
        <f>VLOOKUP(A3117,year_congress_lookup!$A$1:$B$10,2)</f>
        <v>2002</v>
      </c>
      <c r="C3117">
        <v>29552</v>
      </c>
      <c r="D3117" s="1" t="s">
        <v>1805</v>
      </c>
      <c r="E3117" t="s">
        <v>40</v>
      </c>
      <c r="F3117" t="str">
        <f>VLOOKUP(E3117&amp;"*",state_latlong_lookup!$A$1:$D$56,2,FALSE)</f>
        <v>OH</v>
      </c>
      <c r="G3117" t="str">
        <f>VLOOKUP(E3117&amp;"*",state_latlong_lookup!$A$1:$D$56,1,FALSE)</f>
        <v>OHIO</v>
      </c>
      <c r="H3117" t="str">
        <f t="shared" si="97"/>
        <v>107_OH_18</v>
      </c>
      <c r="I3117">
        <f>IF(B3117=2012,IF(D3117="00",K3117,VLOOKUP(H3117,district_latlong_lookup!$A$1:$F$439,5,FALSE)),0)</f>
        <v>0</v>
      </c>
      <c r="J3117">
        <f>IF(B3117=2012,IF(D3117="00",L3117,VLOOKUP(H3117,district_latlong_lookup!$A$1:$F$439,6,FALSE)),0)</f>
        <v>0</v>
      </c>
      <c r="K3117">
        <f>VLOOKUP(E3117&amp;"*",state_latlong_lookup!$A$1:$D$56,3,FALSE)</f>
        <v>40.373600000000003</v>
      </c>
      <c r="L3117">
        <f>VLOOKUP(E3117&amp;"*",state_latlong_lookup!$A$1:$D$56,4,FALSE)</f>
        <v>-82.775499999999994</v>
      </c>
      <c r="M3117">
        <v>200</v>
      </c>
      <c r="N3117" t="str">
        <f t="shared" si="96"/>
        <v>Republican</v>
      </c>
      <c r="O3117" t="s">
        <v>806</v>
      </c>
      <c r="P3117">
        <v>0.371</v>
      </c>
      <c r="Q3117">
        <v>732500</v>
      </c>
    </row>
    <row r="3118" spans="1:17">
      <c r="A3118">
        <v>107</v>
      </c>
      <c r="B3118">
        <f>VLOOKUP(A3118,year_congress_lookup!$A$1:$B$10,2)</f>
        <v>2002</v>
      </c>
      <c r="C3118">
        <v>29553</v>
      </c>
      <c r="D3118" s="1" t="s">
        <v>1806</v>
      </c>
      <c r="E3118" t="s">
        <v>40</v>
      </c>
      <c r="F3118" t="str">
        <f>VLOOKUP(E3118&amp;"*",state_latlong_lookup!$A$1:$D$56,2,FALSE)</f>
        <v>OH</v>
      </c>
      <c r="G3118" t="str">
        <f>VLOOKUP(E3118&amp;"*",state_latlong_lookup!$A$1:$D$56,1,FALSE)</f>
        <v>OHIO</v>
      </c>
      <c r="H3118" t="str">
        <f t="shared" si="97"/>
        <v>107_OH_19</v>
      </c>
      <c r="I3118">
        <f>IF(B3118=2012,IF(D3118="00",K3118,VLOOKUP(H3118,district_latlong_lookup!$A$1:$F$439,5,FALSE)),0)</f>
        <v>0</v>
      </c>
      <c r="J3118">
        <f>IF(B3118=2012,IF(D3118="00",L3118,VLOOKUP(H3118,district_latlong_lookup!$A$1:$F$439,6,FALSE)),0)</f>
        <v>0</v>
      </c>
      <c r="K3118">
        <f>VLOOKUP(E3118&amp;"*",state_latlong_lookup!$A$1:$D$56,3,FALSE)</f>
        <v>40.373600000000003</v>
      </c>
      <c r="L3118">
        <f>VLOOKUP(E3118&amp;"*",state_latlong_lookup!$A$1:$D$56,4,FALSE)</f>
        <v>-82.775499999999994</v>
      </c>
      <c r="M3118">
        <v>200</v>
      </c>
      <c r="N3118" t="str">
        <f t="shared" si="96"/>
        <v>Republican</v>
      </c>
      <c r="O3118" t="s">
        <v>807</v>
      </c>
      <c r="P3118">
        <v>0.35499999999999998</v>
      </c>
      <c r="Q3118">
        <v>10000</v>
      </c>
    </row>
    <row r="3119" spans="1:17">
      <c r="A3119">
        <v>107</v>
      </c>
      <c r="B3119">
        <f>VLOOKUP(A3119,year_congress_lookup!$A$1:$B$10,2)</f>
        <v>2002</v>
      </c>
      <c r="C3119">
        <v>29554</v>
      </c>
      <c r="D3119" s="1" t="s">
        <v>1787</v>
      </c>
      <c r="E3119" t="s">
        <v>152</v>
      </c>
      <c r="F3119" t="str">
        <f>VLOOKUP(E3119&amp;"*",state_latlong_lookup!$A$1:$D$56,2,FALSE)</f>
        <v>OK</v>
      </c>
      <c r="G3119" t="str">
        <f>VLOOKUP(E3119&amp;"*",state_latlong_lookup!$A$1:$D$56,1,FALSE)</f>
        <v>OKLAHOMA</v>
      </c>
      <c r="H3119" t="str">
        <f t="shared" si="97"/>
        <v>107_OK_01</v>
      </c>
      <c r="I3119">
        <f>IF(B3119=2012,IF(D3119="00",K3119,VLOOKUP(H3119,district_latlong_lookup!$A$1:$F$439,5,FALSE)),0)</f>
        <v>0</v>
      </c>
      <c r="J3119">
        <f>IF(B3119=2012,IF(D3119="00",L3119,VLOOKUP(H3119,district_latlong_lookup!$A$1:$F$439,6,FALSE)),0)</f>
        <v>0</v>
      </c>
      <c r="K3119">
        <f>VLOOKUP(E3119&amp;"*",state_latlong_lookup!$A$1:$D$56,3,FALSE)</f>
        <v>35.537599999999998</v>
      </c>
      <c r="L3119">
        <f>VLOOKUP(E3119&amp;"*",state_latlong_lookup!$A$1:$D$56,4,FALSE)</f>
        <v>-96.924700000000001</v>
      </c>
      <c r="M3119">
        <v>200</v>
      </c>
      <c r="N3119" t="str">
        <f t="shared" si="96"/>
        <v>Republican</v>
      </c>
      <c r="O3119" t="s">
        <v>808</v>
      </c>
      <c r="P3119">
        <v>0.71899999999999997</v>
      </c>
      <c r="Q3119">
        <v>436500</v>
      </c>
    </row>
    <row r="3120" spans="1:17">
      <c r="A3120">
        <v>107</v>
      </c>
      <c r="B3120">
        <f>VLOOKUP(A3120,year_congress_lookup!$A$1:$B$10,2)</f>
        <v>2002</v>
      </c>
      <c r="C3120">
        <v>20131</v>
      </c>
      <c r="D3120" s="1" t="s">
        <v>1787</v>
      </c>
      <c r="E3120" t="s">
        <v>152</v>
      </c>
      <c r="F3120" t="str">
        <f>VLOOKUP(E3120&amp;"*",state_latlong_lookup!$A$1:$D$56,2,FALSE)</f>
        <v>OK</v>
      </c>
      <c r="G3120" t="str">
        <f>VLOOKUP(E3120&amp;"*",state_latlong_lookup!$A$1:$D$56,1,FALSE)</f>
        <v>OKLAHOMA</v>
      </c>
      <c r="H3120" t="str">
        <f t="shared" si="97"/>
        <v>107_OK_01</v>
      </c>
      <c r="I3120">
        <f>IF(B3120=2012,IF(D3120="00",K3120,VLOOKUP(H3120,district_latlong_lookup!$A$1:$F$439,5,FALSE)),0)</f>
        <v>0</v>
      </c>
      <c r="J3120">
        <f>IF(B3120=2012,IF(D3120="00",L3120,VLOOKUP(H3120,district_latlong_lookup!$A$1:$F$439,6,FALSE)),0)</f>
        <v>0</v>
      </c>
      <c r="K3120">
        <f>VLOOKUP(E3120&amp;"*",state_latlong_lookup!$A$1:$D$56,3,FALSE)</f>
        <v>35.537599999999998</v>
      </c>
      <c r="L3120">
        <f>VLOOKUP(E3120&amp;"*",state_latlong_lookup!$A$1:$D$56,4,FALSE)</f>
        <v>-96.924700000000001</v>
      </c>
      <c r="M3120">
        <v>200</v>
      </c>
      <c r="N3120" t="str">
        <f t="shared" si="96"/>
        <v>Republican</v>
      </c>
      <c r="O3120" t="s">
        <v>144</v>
      </c>
      <c r="P3120">
        <v>0.68200000000000005</v>
      </c>
      <c r="Q3120">
        <v>642000</v>
      </c>
    </row>
    <row r="3121" spans="1:18">
      <c r="A3121">
        <v>107</v>
      </c>
      <c r="B3121">
        <f>VLOOKUP(A3121,year_congress_lookup!$A$1:$B$10,2)</f>
        <v>2002</v>
      </c>
      <c r="C3121">
        <v>20132</v>
      </c>
      <c r="D3121" s="1" t="s">
        <v>1788</v>
      </c>
      <c r="E3121" t="s">
        <v>152</v>
      </c>
      <c r="F3121" t="str">
        <f>VLOOKUP(E3121&amp;"*",state_latlong_lookup!$A$1:$D$56,2,FALSE)</f>
        <v>OK</v>
      </c>
      <c r="G3121" t="str">
        <f>VLOOKUP(E3121&amp;"*",state_latlong_lookup!$A$1:$D$56,1,FALSE)</f>
        <v>OKLAHOMA</v>
      </c>
      <c r="H3121" t="str">
        <f t="shared" si="97"/>
        <v>107_OK_02</v>
      </c>
      <c r="I3121">
        <f>IF(B3121=2012,IF(D3121="00",K3121,VLOOKUP(H3121,district_latlong_lookup!$A$1:$F$439,5,FALSE)),0)</f>
        <v>0</v>
      </c>
      <c r="J3121">
        <f>IF(B3121=2012,IF(D3121="00",L3121,VLOOKUP(H3121,district_latlong_lookup!$A$1:$F$439,6,FALSE)),0)</f>
        <v>0</v>
      </c>
      <c r="K3121">
        <f>VLOOKUP(E3121&amp;"*",state_latlong_lookup!$A$1:$D$56,3,FALSE)</f>
        <v>35.537599999999998</v>
      </c>
      <c r="L3121">
        <f>VLOOKUP(E3121&amp;"*",state_latlong_lookup!$A$1:$D$56,4,FALSE)</f>
        <v>-96.924700000000001</v>
      </c>
      <c r="M3121">
        <v>100</v>
      </c>
      <c r="N3121" t="str">
        <f t="shared" si="96"/>
        <v>Democrat</v>
      </c>
      <c r="O3121" t="s">
        <v>846</v>
      </c>
      <c r="P3121">
        <v>-0.16900000000000001</v>
      </c>
      <c r="Q3121">
        <v>640000</v>
      </c>
    </row>
    <row r="3122" spans="1:18">
      <c r="A3122">
        <v>107</v>
      </c>
      <c r="B3122">
        <f>VLOOKUP(A3122,year_congress_lookup!$A$1:$B$10,2)</f>
        <v>2002</v>
      </c>
      <c r="C3122">
        <v>29749</v>
      </c>
      <c r="D3122" s="1" t="s">
        <v>1789</v>
      </c>
      <c r="E3122" t="s">
        <v>152</v>
      </c>
      <c r="F3122" t="str">
        <f>VLOOKUP(E3122&amp;"*",state_latlong_lookup!$A$1:$D$56,2,FALSE)</f>
        <v>OK</v>
      </c>
      <c r="G3122" t="str">
        <f>VLOOKUP(E3122&amp;"*",state_latlong_lookup!$A$1:$D$56,1,FALSE)</f>
        <v>OKLAHOMA</v>
      </c>
      <c r="H3122" t="str">
        <f t="shared" si="97"/>
        <v>107_OK_03</v>
      </c>
      <c r="I3122">
        <f>IF(B3122=2012,IF(D3122="00",K3122,VLOOKUP(H3122,district_latlong_lookup!$A$1:$F$439,5,FALSE)),0)</f>
        <v>0</v>
      </c>
      <c r="J3122">
        <f>IF(B3122=2012,IF(D3122="00",L3122,VLOOKUP(H3122,district_latlong_lookup!$A$1:$F$439,6,FALSE)),0)</f>
        <v>0</v>
      </c>
      <c r="K3122">
        <f>VLOOKUP(E3122&amp;"*",state_latlong_lookup!$A$1:$D$56,3,FALSE)</f>
        <v>35.537599999999998</v>
      </c>
      <c r="L3122">
        <f>VLOOKUP(E3122&amp;"*",state_latlong_lookup!$A$1:$D$56,4,FALSE)</f>
        <v>-96.924700000000001</v>
      </c>
      <c r="M3122">
        <v>200</v>
      </c>
      <c r="N3122" t="str">
        <f t="shared" si="96"/>
        <v>Republican</v>
      </c>
      <c r="O3122" t="s">
        <v>184</v>
      </c>
      <c r="P3122">
        <v>0.443</v>
      </c>
      <c r="Q3122">
        <v>863000</v>
      </c>
    </row>
    <row r="3123" spans="1:18">
      <c r="A3123">
        <v>107</v>
      </c>
      <c r="B3123">
        <f>VLOOKUP(A3123,year_congress_lookup!$A$1:$B$10,2)</f>
        <v>2002</v>
      </c>
      <c r="C3123">
        <v>29556</v>
      </c>
      <c r="D3123" s="1" t="s">
        <v>1790</v>
      </c>
      <c r="E3123" t="s">
        <v>152</v>
      </c>
      <c r="F3123" t="str">
        <f>VLOOKUP(E3123&amp;"*",state_latlong_lookup!$A$1:$D$56,2,FALSE)</f>
        <v>OK</v>
      </c>
      <c r="G3123" t="str">
        <f>VLOOKUP(E3123&amp;"*",state_latlong_lookup!$A$1:$D$56,1,FALSE)</f>
        <v>OKLAHOMA</v>
      </c>
      <c r="H3123" t="str">
        <f t="shared" si="97"/>
        <v>107_OK_04</v>
      </c>
      <c r="I3123">
        <f>IF(B3123=2012,IF(D3123="00",K3123,VLOOKUP(H3123,district_latlong_lookup!$A$1:$F$439,5,FALSE)),0)</f>
        <v>0</v>
      </c>
      <c r="J3123">
        <f>IF(B3123=2012,IF(D3123="00",L3123,VLOOKUP(H3123,district_latlong_lookup!$A$1:$F$439,6,FALSE)),0)</f>
        <v>0</v>
      </c>
      <c r="K3123">
        <f>VLOOKUP(E3123&amp;"*",state_latlong_lookup!$A$1:$D$56,3,FALSE)</f>
        <v>35.537599999999998</v>
      </c>
      <c r="L3123">
        <f>VLOOKUP(E3123&amp;"*",state_latlong_lookup!$A$1:$D$56,4,FALSE)</f>
        <v>-96.924700000000001</v>
      </c>
      <c r="M3123">
        <v>200</v>
      </c>
      <c r="N3123" t="str">
        <f t="shared" si="96"/>
        <v>Republican</v>
      </c>
      <c r="O3123" t="s">
        <v>809</v>
      </c>
      <c r="P3123">
        <v>0.505</v>
      </c>
      <c r="Q3123">
        <v>1388500</v>
      </c>
    </row>
    <row r="3124" spans="1:18">
      <c r="A3124">
        <v>107</v>
      </c>
      <c r="B3124">
        <f>VLOOKUP(A3124,year_congress_lookup!$A$1:$B$10,2)</f>
        <v>2002</v>
      </c>
      <c r="C3124">
        <v>29392</v>
      </c>
      <c r="D3124" s="1" t="s">
        <v>1791</v>
      </c>
      <c r="E3124" t="s">
        <v>152</v>
      </c>
      <c r="F3124" t="str">
        <f>VLOOKUP(E3124&amp;"*",state_latlong_lookup!$A$1:$D$56,2,FALSE)</f>
        <v>OK</v>
      </c>
      <c r="G3124" t="str">
        <f>VLOOKUP(E3124&amp;"*",state_latlong_lookup!$A$1:$D$56,1,FALSE)</f>
        <v>OKLAHOMA</v>
      </c>
      <c r="H3124" t="str">
        <f t="shared" si="97"/>
        <v>107_OK_05</v>
      </c>
      <c r="I3124">
        <f>IF(B3124=2012,IF(D3124="00",K3124,VLOOKUP(H3124,district_latlong_lookup!$A$1:$F$439,5,FALSE)),0)</f>
        <v>0</v>
      </c>
      <c r="J3124">
        <f>IF(B3124=2012,IF(D3124="00",L3124,VLOOKUP(H3124,district_latlong_lookup!$A$1:$F$439,6,FALSE)),0)</f>
        <v>0</v>
      </c>
      <c r="K3124">
        <f>VLOOKUP(E3124&amp;"*",state_latlong_lookup!$A$1:$D$56,3,FALSE)</f>
        <v>35.537599999999998</v>
      </c>
      <c r="L3124">
        <f>VLOOKUP(E3124&amp;"*",state_latlong_lookup!$A$1:$D$56,4,FALSE)</f>
        <v>-96.924700000000001</v>
      </c>
      <c r="M3124">
        <v>200</v>
      </c>
      <c r="N3124" t="str">
        <f t="shared" si="96"/>
        <v>Republican</v>
      </c>
      <c r="O3124" t="s">
        <v>673</v>
      </c>
      <c r="P3124">
        <v>0.60899999999999999</v>
      </c>
      <c r="Q3124">
        <v>10000</v>
      </c>
    </row>
    <row r="3125" spans="1:18">
      <c r="A3125">
        <v>107</v>
      </c>
      <c r="B3125">
        <f>VLOOKUP(A3125,year_congress_lookup!$A$1:$B$10,2)</f>
        <v>2002</v>
      </c>
      <c r="C3125">
        <v>29393</v>
      </c>
      <c r="D3125" s="1" t="s">
        <v>1792</v>
      </c>
      <c r="E3125" t="s">
        <v>152</v>
      </c>
      <c r="F3125" t="str">
        <f>VLOOKUP(E3125&amp;"*",state_latlong_lookup!$A$1:$D$56,2,FALSE)</f>
        <v>OK</v>
      </c>
      <c r="G3125" t="str">
        <f>VLOOKUP(E3125&amp;"*",state_latlong_lookup!$A$1:$D$56,1,FALSE)</f>
        <v>OKLAHOMA</v>
      </c>
      <c r="H3125" t="str">
        <f t="shared" si="97"/>
        <v>107_OK_06</v>
      </c>
      <c r="I3125">
        <f>IF(B3125=2012,IF(D3125="00",K3125,VLOOKUP(H3125,district_latlong_lookup!$A$1:$F$439,5,FALSE)),0)</f>
        <v>0</v>
      </c>
      <c r="J3125">
        <f>IF(B3125=2012,IF(D3125="00",L3125,VLOOKUP(H3125,district_latlong_lookup!$A$1:$F$439,6,FALSE)),0)</f>
        <v>0</v>
      </c>
      <c r="K3125">
        <f>VLOOKUP(E3125&amp;"*",state_latlong_lookup!$A$1:$D$56,3,FALSE)</f>
        <v>35.537599999999998</v>
      </c>
      <c r="L3125">
        <f>VLOOKUP(E3125&amp;"*",state_latlong_lookup!$A$1:$D$56,4,FALSE)</f>
        <v>-96.924700000000001</v>
      </c>
      <c r="M3125">
        <v>200</v>
      </c>
      <c r="N3125" t="str">
        <f t="shared" si="96"/>
        <v>Republican</v>
      </c>
      <c r="O3125" t="s">
        <v>175</v>
      </c>
      <c r="P3125">
        <v>0.49</v>
      </c>
      <c r="Q3125">
        <v>2223000</v>
      </c>
    </row>
    <row r="3126" spans="1:18">
      <c r="A3126">
        <v>107</v>
      </c>
      <c r="B3126">
        <f>VLOOKUP(A3126,year_congress_lookup!$A$1:$B$10,2)</f>
        <v>2002</v>
      </c>
      <c r="C3126">
        <v>29931</v>
      </c>
      <c r="D3126" s="1" t="s">
        <v>1787</v>
      </c>
      <c r="E3126" t="s">
        <v>99</v>
      </c>
      <c r="F3126" t="str">
        <f>VLOOKUP(E3126&amp;"*",state_latlong_lookup!$A$1:$D$56,2,FALSE)</f>
        <v>OR</v>
      </c>
      <c r="G3126" t="str">
        <f>VLOOKUP(E3126&amp;"*",state_latlong_lookup!$A$1:$D$56,1,FALSE)</f>
        <v>OREGON</v>
      </c>
      <c r="H3126" t="str">
        <f t="shared" si="97"/>
        <v>107_OR_01</v>
      </c>
      <c r="I3126">
        <f>IF(B3126=2012,IF(D3126="00",K3126,VLOOKUP(H3126,district_latlong_lookup!$A$1:$F$439,5,FALSE)),0)</f>
        <v>0</v>
      </c>
      <c r="J3126">
        <f>IF(B3126=2012,IF(D3126="00",L3126,VLOOKUP(H3126,district_latlong_lookup!$A$1:$F$439,6,FALSE)),0)</f>
        <v>0</v>
      </c>
      <c r="K3126">
        <f>VLOOKUP(E3126&amp;"*",state_latlong_lookup!$A$1:$D$56,3,FALSE)</f>
        <v>44.5672</v>
      </c>
      <c r="L3126">
        <f>VLOOKUP(E3126&amp;"*",state_latlong_lookup!$A$1:$D$56,4,FALSE)</f>
        <v>-122.12690000000001</v>
      </c>
      <c r="M3126">
        <v>100</v>
      </c>
      <c r="N3126" t="str">
        <f t="shared" si="96"/>
        <v>Democrat</v>
      </c>
      <c r="O3126" t="s">
        <v>917</v>
      </c>
      <c r="P3126">
        <v>-0.375</v>
      </c>
      <c r="Q3126">
        <v>598000</v>
      </c>
    </row>
    <row r="3127" spans="1:18">
      <c r="A3127">
        <v>107</v>
      </c>
      <c r="B3127">
        <f>VLOOKUP(A3127,year_congress_lookup!$A$1:$B$10,2)</f>
        <v>2002</v>
      </c>
      <c r="C3127">
        <v>29932</v>
      </c>
      <c r="D3127" s="1" t="s">
        <v>1788</v>
      </c>
      <c r="E3127" t="s">
        <v>99</v>
      </c>
      <c r="F3127" t="str">
        <f>VLOOKUP(E3127&amp;"*",state_latlong_lookup!$A$1:$D$56,2,FALSE)</f>
        <v>OR</v>
      </c>
      <c r="G3127" t="str">
        <f>VLOOKUP(E3127&amp;"*",state_latlong_lookup!$A$1:$D$56,1,FALSE)</f>
        <v>OREGON</v>
      </c>
      <c r="H3127" t="str">
        <f t="shared" si="97"/>
        <v>107_OR_02</v>
      </c>
      <c r="I3127">
        <f>IF(B3127=2012,IF(D3127="00",K3127,VLOOKUP(H3127,district_latlong_lookup!$A$1:$F$439,5,FALSE)),0)</f>
        <v>0</v>
      </c>
      <c r="J3127">
        <f>IF(B3127=2012,IF(D3127="00",L3127,VLOOKUP(H3127,district_latlong_lookup!$A$1:$F$439,6,FALSE)),0)</f>
        <v>0</v>
      </c>
      <c r="K3127">
        <f>VLOOKUP(E3127&amp;"*",state_latlong_lookup!$A$1:$D$56,3,FALSE)</f>
        <v>44.5672</v>
      </c>
      <c r="L3127">
        <f>VLOOKUP(E3127&amp;"*",state_latlong_lookup!$A$1:$D$56,4,FALSE)</f>
        <v>-122.12690000000001</v>
      </c>
      <c r="M3127">
        <v>200</v>
      </c>
      <c r="N3127" t="str">
        <f t="shared" si="96"/>
        <v>Republican</v>
      </c>
      <c r="O3127" t="s">
        <v>918</v>
      </c>
      <c r="P3127">
        <v>0.49299999999999999</v>
      </c>
      <c r="Q3127">
        <v>536000</v>
      </c>
    </row>
    <row r="3128" spans="1:18">
      <c r="A3128">
        <v>107</v>
      </c>
      <c r="B3128">
        <f>VLOOKUP(A3128,year_congress_lookup!$A$1:$B$10,2)</f>
        <v>2002</v>
      </c>
      <c r="C3128">
        <v>29588</v>
      </c>
      <c r="D3128" s="1" t="s">
        <v>1789</v>
      </c>
      <c r="E3128" t="s">
        <v>99</v>
      </c>
      <c r="F3128" t="str">
        <f>VLOOKUP(E3128&amp;"*",state_latlong_lookup!$A$1:$D$56,2,FALSE)</f>
        <v>OR</v>
      </c>
      <c r="G3128" t="str">
        <f>VLOOKUP(E3128&amp;"*",state_latlong_lookup!$A$1:$D$56,1,FALSE)</f>
        <v>OREGON</v>
      </c>
      <c r="H3128" t="str">
        <f t="shared" si="97"/>
        <v>107_OR_03</v>
      </c>
      <c r="I3128">
        <f>IF(B3128=2012,IF(D3128="00",K3128,VLOOKUP(H3128,district_latlong_lookup!$A$1:$F$439,5,FALSE)),0)</f>
        <v>0</v>
      </c>
      <c r="J3128">
        <f>IF(B3128=2012,IF(D3128="00",L3128,VLOOKUP(H3128,district_latlong_lookup!$A$1:$F$439,6,FALSE)),0)</f>
        <v>0</v>
      </c>
      <c r="K3128">
        <f>VLOOKUP(E3128&amp;"*",state_latlong_lookup!$A$1:$D$56,3,FALSE)</f>
        <v>44.5672</v>
      </c>
      <c r="L3128">
        <f>VLOOKUP(E3128&amp;"*",state_latlong_lookup!$A$1:$D$56,4,FALSE)</f>
        <v>-122.12690000000001</v>
      </c>
      <c r="M3128">
        <v>100</v>
      </c>
      <c r="N3128" t="str">
        <f t="shared" si="96"/>
        <v>Democrat</v>
      </c>
      <c r="O3128" t="s">
        <v>811</v>
      </c>
      <c r="P3128">
        <v>-0.435</v>
      </c>
      <c r="Q3128">
        <v>676500</v>
      </c>
    </row>
    <row r="3129" spans="1:18">
      <c r="A3129">
        <v>107</v>
      </c>
      <c r="B3129">
        <f>VLOOKUP(A3129,year_congress_lookup!$A$1:$B$10,2)</f>
        <v>2002</v>
      </c>
      <c r="C3129">
        <v>15410</v>
      </c>
      <c r="D3129" s="1" t="s">
        <v>1790</v>
      </c>
      <c r="E3129" t="s">
        <v>99</v>
      </c>
      <c r="F3129" t="str">
        <f>VLOOKUP(E3129&amp;"*",state_latlong_lookup!$A$1:$D$56,2,FALSE)</f>
        <v>OR</v>
      </c>
      <c r="G3129" t="str">
        <f>VLOOKUP(E3129&amp;"*",state_latlong_lookup!$A$1:$D$56,1,FALSE)</f>
        <v>OREGON</v>
      </c>
      <c r="H3129" t="str">
        <f t="shared" si="97"/>
        <v>107_OR_04</v>
      </c>
      <c r="I3129">
        <f>IF(B3129=2012,IF(D3129="00",K3129,VLOOKUP(H3129,district_latlong_lookup!$A$1:$F$439,5,FALSE)),0)</f>
        <v>0</v>
      </c>
      <c r="J3129">
        <f>IF(B3129=2012,IF(D3129="00",L3129,VLOOKUP(H3129,district_latlong_lookup!$A$1:$F$439,6,FALSE)),0)</f>
        <v>0</v>
      </c>
      <c r="K3129">
        <f>VLOOKUP(E3129&amp;"*",state_latlong_lookup!$A$1:$D$56,3,FALSE)</f>
        <v>44.5672</v>
      </c>
      <c r="L3129">
        <f>VLOOKUP(E3129&amp;"*",state_latlong_lookup!$A$1:$D$56,4,FALSE)</f>
        <v>-122.12690000000001</v>
      </c>
      <c r="M3129">
        <v>100</v>
      </c>
      <c r="N3129" t="str">
        <f t="shared" si="96"/>
        <v>Democrat</v>
      </c>
      <c r="O3129" t="s">
        <v>676</v>
      </c>
      <c r="P3129">
        <v>-0.498</v>
      </c>
      <c r="Q3129">
        <v>333500</v>
      </c>
      <c r="R3129" t="s">
        <v>1251</v>
      </c>
    </row>
    <row r="3130" spans="1:18">
      <c r="A3130">
        <v>107</v>
      </c>
      <c r="B3130">
        <f>VLOOKUP(A3130,year_congress_lookup!$A$1:$B$10,2)</f>
        <v>2002</v>
      </c>
      <c r="C3130">
        <v>29750</v>
      </c>
      <c r="D3130" s="1" t="s">
        <v>1791</v>
      </c>
      <c r="E3130" t="s">
        <v>99</v>
      </c>
      <c r="F3130" t="str">
        <f>VLOOKUP(E3130&amp;"*",state_latlong_lookup!$A$1:$D$56,2,FALSE)</f>
        <v>OR</v>
      </c>
      <c r="G3130" t="str">
        <f>VLOOKUP(E3130&amp;"*",state_latlong_lookup!$A$1:$D$56,1,FALSE)</f>
        <v>OREGON</v>
      </c>
      <c r="H3130" t="str">
        <f t="shared" si="97"/>
        <v>107_OR_05</v>
      </c>
      <c r="I3130">
        <f>IF(B3130=2012,IF(D3130="00",K3130,VLOOKUP(H3130,district_latlong_lookup!$A$1:$F$439,5,FALSE)),0)</f>
        <v>0</v>
      </c>
      <c r="J3130">
        <f>IF(B3130=2012,IF(D3130="00",L3130,VLOOKUP(H3130,district_latlong_lookup!$A$1:$F$439,6,FALSE)),0)</f>
        <v>0</v>
      </c>
      <c r="K3130">
        <f>VLOOKUP(E3130&amp;"*",state_latlong_lookup!$A$1:$D$56,3,FALSE)</f>
        <v>44.5672</v>
      </c>
      <c r="L3130">
        <f>VLOOKUP(E3130&amp;"*",state_latlong_lookup!$A$1:$D$56,4,FALSE)</f>
        <v>-122.12690000000001</v>
      </c>
      <c r="M3130">
        <v>100</v>
      </c>
      <c r="N3130" t="str">
        <f t="shared" si="96"/>
        <v>Democrat</v>
      </c>
      <c r="O3130" t="s">
        <v>865</v>
      </c>
      <c r="P3130">
        <v>-0.307</v>
      </c>
      <c r="Q3130">
        <v>710000</v>
      </c>
      <c r="R3130" t="s">
        <v>1252</v>
      </c>
    </row>
    <row r="3131" spans="1:18">
      <c r="A3131">
        <v>107</v>
      </c>
      <c r="B3131">
        <f>VLOOKUP(A3131,year_congress_lookup!$A$1:$B$10,2)</f>
        <v>2002</v>
      </c>
      <c r="C3131">
        <v>29777</v>
      </c>
      <c r="D3131" s="1" t="s">
        <v>1787</v>
      </c>
      <c r="E3131" t="s">
        <v>12</v>
      </c>
      <c r="F3131" t="str">
        <f>VLOOKUP(E3131&amp;"*",state_latlong_lookup!$A$1:$D$56,2,FALSE)</f>
        <v>PA</v>
      </c>
      <c r="G3131" t="str">
        <f>VLOOKUP(E3131&amp;"*",state_latlong_lookup!$A$1:$D$56,1,FALSE)</f>
        <v>PENNSYLVANIA</v>
      </c>
      <c r="H3131" t="str">
        <f t="shared" si="97"/>
        <v>107_PA_01</v>
      </c>
      <c r="I3131">
        <f>IF(B3131=2012,IF(D3131="00",K3131,VLOOKUP(H3131,district_latlong_lookup!$A$1:$F$439,5,FALSE)),0)</f>
        <v>0</v>
      </c>
      <c r="J3131">
        <f>IF(B3131=2012,IF(D3131="00",L3131,VLOOKUP(H3131,district_latlong_lookup!$A$1:$F$439,6,FALSE)),0)</f>
        <v>0</v>
      </c>
      <c r="K3131">
        <f>VLOOKUP(E3131&amp;"*",state_latlong_lookup!$A$1:$D$56,3,FALSE)</f>
        <v>40.577300000000001</v>
      </c>
      <c r="L3131">
        <f>VLOOKUP(E3131&amp;"*",state_latlong_lookup!$A$1:$D$56,4,FALSE)</f>
        <v>-77.263999999999996</v>
      </c>
      <c r="M3131">
        <v>100</v>
      </c>
      <c r="N3131" t="str">
        <f t="shared" si="96"/>
        <v>Democrat</v>
      </c>
      <c r="O3131" t="s">
        <v>866</v>
      </c>
      <c r="P3131">
        <v>-0.47899999999999998</v>
      </c>
      <c r="Q3131">
        <v>10000</v>
      </c>
      <c r="R3131" t="s">
        <v>1253</v>
      </c>
    </row>
    <row r="3132" spans="1:18">
      <c r="A3132">
        <v>107</v>
      </c>
      <c r="B3132">
        <f>VLOOKUP(A3132,year_congress_lookup!$A$1:$B$10,2)</f>
        <v>2002</v>
      </c>
      <c r="C3132">
        <v>29559</v>
      </c>
      <c r="D3132" s="1" t="s">
        <v>1788</v>
      </c>
      <c r="E3132" t="s">
        <v>12</v>
      </c>
      <c r="F3132" t="str">
        <f>VLOOKUP(E3132&amp;"*",state_latlong_lookup!$A$1:$D$56,2,FALSE)</f>
        <v>PA</v>
      </c>
      <c r="G3132" t="str">
        <f>VLOOKUP(E3132&amp;"*",state_latlong_lookup!$A$1:$D$56,1,FALSE)</f>
        <v>PENNSYLVANIA</v>
      </c>
      <c r="H3132" t="str">
        <f t="shared" si="97"/>
        <v>107_PA_02</v>
      </c>
      <c r="I3132">
        <f>IF(B3132=2012,IF(D3132="00",K3132,VLOOKUP(H3132,district_latlong_lookup!$A$1:$F$439,5,FALSE)),0)</f>
        <v>0</v>
      </c>
      <c r="J3132">
        <f>IF(B3132=2012,IF(D3132="00",L3132,VLOOKUP(H3132,district_latlong_lookup!$A$1:$F$439,6,FALSE)),0)</f>
        <v>0</v>
      </c>
      <c r="K3132">
        <f>VLOOKUP(E3132&amp;"*",state_latlong_lookup!$A$1:$D$56,3,FALSE)</f>
        <v>40.577300000000001</v>
      </c>
      <c r="L3132">
        <f>VLOOKUP(E3132&amp;"*",state_latlong_lookup!$A$1:$D$56,4,FALSE)</f>
        <v>-77.263999999999996</v>
      </c>
      <c r="M3132">
        <v>100</v>
      </c>
      <c r="N3132" t="str">
        <f t="shared" si="96"/>
        <v>Democrat</v>
      </c>
      <c r="O3132" t="s">
        <v>813</v>
      </c>
      <c r="P3132">
        <v>-0.48399999999999999</v>
      </c>
      <c r="Q3132">
        <v>34500</v>
      </c>
      <c r="R3132" t="s">
        <v>1254</v>
      </c>
    </row>
    <row r="3133" spans="1:18">
      <c r="A3133">
        <v>107</v>
      </c>
      <c r="B3133">
        <f>VLOOKUP(A3133,year_congress_lookup!$A$1:$B$10,2)</f>
        <v>2002</v>
      </c>
      <c r="C3133">
        <v>15008</v>
      </c>
      <c r="D3133" s="1" t="s">
        <v>1789</v>
      </c>
      <c r="E3133" t="s">
        <v>12</v>
      </c>
      <c r="F3133" t="str">
        <f>VLOOKUP(E3133&amp;"*",state_latlong_lookup!$A$1:$D$56,2,FALSE)</f>
        <v>PA</v>
      </c>
      <c r="G3133" t="str">
        <f>VLOOKUP(E3133&amp;"*",state_latlong_lookup!$A$1:$D$56,1,FALSE)</f>
        <v>PENNSYLVANIA</v>
      </c>
      <c r="H3133" t="str">
        <f t="shared" si="97"/>
        <v>107_PA_03</v>
      </c>
      <c r="I3133">
        <f>IF(B3133=2012,IF(D3133="00",K3133,VLOOKUP(H3133,district_latlong_lookup!$A$1:$F$439,5,FALSE)),0)</f>
        <v>0</v>
      </c>
      <c r="J3133">
        <f>IF(B3133=2012,IF(D3133="00",L3133,VLOOKUP(H3133,district_latlong_lookup!$A$1:$F$439,6,FALSE)),0)</f>
        <v>0</v>
      </c>
      <c r="K3133">
        <f>VLOOKUP(E3133&amp;"*",state_latlong_lookup!$A$1:$D$56,3,FALSE)</f>
        <v>40.577300000000001</v>
      </c>
      <c r="L3133">
        <f>VLOOKUP(E3133&amp;"*",state_latlong_lookup!$A$1:$D$56,4,FALSE)</f>
        <v>-77.263999999999996</v>
      </c>
      <c r="M3133">
        <v>100</v>
      </c>
      <c r="N3133" t="str">
        <f t="shared" si="96"/>
        <v>Democrat</v>
      </c>
      <c r="O3133" t="s">
        <v>680</v>
      </c>
      <c r="P3133">
        <v>-0.41699999999999998</v>
      </c>
      <c r="Q3133">
        <v>407500</v>
      </c>
      <c r="R3133" t="s">
        <v>1255</v>
      </c>
    </row>
    <row r="3134" spans="1:18">
      <c r="A3134">
        <v>107</v>
      </c>
      <c r="B3134">
        <f>VLOOKUP(A3134,year_congress_lookup!$A$1:$B$10,2)</f>
        <v>2002</v>
      </c>
      <c r="C3134">
        <v>20133</v>
      </c>
      <c r="D3134" s="1" t="s">
        <v>1790</v>
      </c>
      <c r="E3134" t="s">
        <v>12</v>
      </c>
      <c r="F3134" t="str">
        <f>VLOOKUP(E3134&amp;"*",state_latlong_lookup!$A$1:$D$56,2,FALSE)</f>
        <v>PA</v>
      </c>
      <c r="G3134" t="str">
        <f>VLOOKUP(E3134&amp;"*",state_latlong_lookup!$A$1:$D$56,1,FALSE)</f>
        <v>PENNSYLVANIA</v>
      </c>
      <c r="H3134" t="str">
        <f t="shared" si="97"/>
        <v>107_PA_04</v>
      </c>
      <c r="I3134">
        <f>IF(B3134=2012,IF(D3134="00",K3134,VLOOKUP(H3134,district_latlong_lookup!$A$1:$F$439,5,FALSE)),0)</f>
        <v>0</v>
      </c>
      <c r="J3134">
        <f>IF(B3134=2012,IF(D3134="00",L3134,VLOOKUP(H3134,district_latlong_lookup!$A$1:$F$439,6,FALSE)),0)</f>
        <v>0</v>
      </c>
      <c r="K3134">
        <f>VLOOKUP(E3134&amp;"*",state_latlong_lookup!$A$1:$D$56,3,FALSE)</f>
        <v>40.577300000000001</v>
      </c>
      <c r="L3134">
        <f>VLOOKUP(E3134&amp;"*",state_latlong_lookup!$A$1:$D$56,4,FALSE)</f>
        <v>-77.263999999999996</v>
      </c>
      <c r="M3134">
        <v>200</v>
      </c>
      <c r="N3134" t="str">
        <f t="shared" si="96"/>
        <v>Republican</v>
      </c>
      <c r="O3134" t="s">
        <v>182</v>
      </c>
      <c r="P3134">
        <v>0.58099999999999996</v>
      </c>
      <c r="Q3134">
        <v>431000</v>
      </c>
    </row>
    <row r="3135" spans="1:18">
      <c r="A3135">
        <v>107</v>
      </c>
      <c r="B3135">
        <f>VLOOKUP(A3135,year_congress_lookup!$A$1:$B$10,2)</f>
        <v>2002</v>
      </c>
      <c r="C3135">
        <v>29751</v>
      </c>
      <c r="D3135" s="1" t="s">
        <v>1791</v>
      </c>
      <c r="E3135" t="s">
        <v>12</v>
      </c>
      <c r="F3135" t="str">
        <f>VLOOKUP(E3135&amp;"*",state_latlong_lookup!$A$1:$D$56,2,FALSE)</f>
        <v>PA</v>
      </c>
      <c r="G3135" t="str">
        <f>VLOOKUP(E3135&amp;"*",state_latlong_lookup!$A$1:$D$56,1,FALSE)</f>
        <v>PENNSYLVANIA</v>
      </c>
      <c r="H3135" t="str">
        <f t="shared" si="97"/>
        <v>107_PA_05</v>
      </c>
      <c r="I3135">
        <f>IF(B3135=2012,IF(D3135="00",K3135,VLOOKUP(H3135,district_latlong_lookup!$A$1:$F$439,5,FALSE)),0)</f>
        <v>0</v>
      </c>
      <c r="J3135">
        <f>IF(B3135=2012,IF(D3135="00",L3135,VLOOKUP(H3135,district_latlong_lookup!$A$1:$F$439,6,FALSE)),0)</f>
        <v>0</v>
      </c>
      <c r="K3135">
        <f>VLOOKUP(E3135&amp;"*",state_latlong_lookup!$A$1:$D$56,3,FALSE)</f>
        <v>40.577300000000001</v>
      </c>
      <c r="L3135">
        <f>VLOOKUP(E3135&amp;"*",state_latlong_lookup!$A$1:$D$56,4,FALSE)</f>
        <v>-77.263999999999996</v>
      </c>
      <c r="M3135">
        <v>200</v>
      </c>
      <c r="N3135" t="str">
        <f t="shared" si="96"/>
        <v>Republican</v>
      </c>
      <c r="O3135" t="s">
        <v>867</v>
      </c>
      <c r="P3135">
        <v>0.48299999999999998</v>
      </c>
      <c r="Q3135">
        <v>846000</v>
      </c>
    </row>
    <row r="3136" spans="1:18">
      <c r="A3136">
        <v>107</v>
      </c>
      <c r="B3136">
        <f>VLOOKUP(A3136,year_congress_lookup!$A$1:$B$10,2)</f>
        <v>2002</v>
      </c>
      <c r="C3136">
        <v>29396</v>
      </c>
      <c r="D3136" s="1" t="s">
        <v>1792</v>
      </c>
      <c r="E3136" t="s">
        <v>12</v>
      </c>
      <c r="F3136" t="str">
        <f>VLOOKUP(E3136&amp;"*",state_latlong_lookup!$A$1:$D$56,2,FALSE)</f>
        <v>PA</v>
      </c>
      <c r="G3136" t="str">
        <f>VLOOKUP(E3136&amp;"*",state_latlong_lookup!$A$1:$D$56,1,FALSE)</f>
        <v>PENNSYLVANIA</v>
      </c>
      <c r="H3136" t="str">
        <f t="shared" si="97"/>
        <v>107_PA_06</v>
      </c>
      <c r="I3136">
        <f>IF(B3136=2012,IF(D3136="00",K3136,VLOOKUP(H3136,district_latlong_lookup!$A$1:$F$439,5,FALSE)),0)</f>
        <v>0</v>
      </c>
      <c r="J3136">
        <f>IF(B3136=2012,IF(D3136="00",L3136,VLOOKUP(H3136,district_latlong_lookup!$A$1:$F$439,6,FALSE)),0)</f>
        <v>0</v>
      </c>
      <c r="K3136">
        <f>VLOOKUP(E3136&amp;"*",state_latlong_lookup!$A$1:$D$56,3,FALSE)</f>
        <v>40.577300000000001</v>
      </c>
      <c r="L3136">
        <f>VLOOKUP(E3136&amp;"*",state_latlong_lookup!$A$1:$D$56,4,FALSE)</f>
        <v>-77.263999999999996</v>
      </c>
      <c r="M3136">
        <v>100</v>
      </c>
      <c r="N3136" t="str">
        <f t="shared" si="96"/>
        <v>Democrat</v>
      </c>
      <c r="O3136" t="s">
        <v>683</v>
      </c>
      <c r="P3136">
        <v>-0.21299999999999999</v>
      </c>
      <c r="Q3136">
        <v>1299000</v>
      </c>
    </row>
    <row r="3137" spans="1:18">
      <c r="A3137">
        <v>107</v>
      </c>
      <c r="B3137">
        <f>VLOOKUP(A3137,year_congress_lookup!$A$1:$B$10,2)</f>
        <v>2002</v>
      </c>
      <c r="C3137">
        <v>15447</v>
      </c>
      <c r="D3137" s="1" t="s">
        <v>1793</v>
      </c>
      <c r="E3137" t="s">
        <v>12</v>
      </c>
      <c r="F3137" t="str">
        <f>VLOOKUP(E3137&amp;"*",state_latlong_lookup!$A$1:$D$56,2,FALSE)</f>
        <v>PA</v>
      </c>
      <c r="G3137" t="str">
        <f>VLOOKUP(E3137&amp;"*",state_latlong_lookup!$A$1:$D$56,1,FALSE)</f>
        <v>PENNSYLVANIA</v>
      </c>
      <c r="H3137" t="str">
        <f t="shared" si="97"/>
        <v>107_PA_07</v>
      </c>
      <c r="I3137">
        <f>IF(B3137=2012,IF(D3137="00",K3137,VLOOKUP(H3137,district_latlong_lookup!$A$1:$F$439,5,FALSE)),0)</f>
        <v>0</v>
      </c>
      <c r="J3137">
        <f>IF(B3137=2012,IF(D3137="00",L3137,VLOOKUP(H3137,district_latlong_lookup!$A$1:$F$439,6,FALSE)),0)</f>
        <v>0</v>
      </c>
      <c r="K3137">
        <f>VLOOKUP(E3137&amp;"*",state_latlong_lookup!$A$1:$D$56,3,FALSE)</f>
        <v>40.577300000000001</v>
      </c>
      <c r="L3137">
        <f>VLOOKUP(E3137&amp;"*",state_latlong_lookup!$A$1:$D$56,4,FALSE)</f>
        <v>-77.263999999999996</v>
      </c>
      <c r="M3137">
        <v>200</v>
      </c>
      <c r="N3137" t="str">
        <f t="shared" si="96"/>
        <v>Republican</v>
      </c>
      <c r="O3137" t="s">
        <v>684</v>
      </c>
      <c r="P3137">
        <v>0.313</v>
      </c>
      <c r="Q3137">
        <v>1362000</v>
      </c>
      <c r="R3137" t="s">
        <v>1256</v>
      </c>
    </row>
    <row r="3138" spans="1:18">
      <c r="A3138">
        <v>107</v>
      </c>
      <c r="B3138">
        <f>VLOOKUP(A3138,year_congress_lookup!$A$1:$B$10,2)</f>
        <v>2002</v>
      </c>
      <c r="C3138">
        <v>29397</v>
      </c>
      <c r="D3138" s="1" t="s">
        <v>1795</v>
      </c>
      <c r="E3138" t="s">
        <v>12</v>
      </c>
      <c r="F3138" t="str">
        <f>VLOOKUP(E3138&amp;"*",state_latlong_lookup!$A$1:$D$56,2,FALSE)</f>
        <v>PA</v>
      </c>
      <c r="G3138" t="str">
        <f>VLOOKUP(E3138&amp;"*",state_latlong_lookup!$A$1:$D$56,1,FALSE)</f>
        <v>PENNSYLVANIA</v>
      </c>
      <c r="H3138" t="str">
        <f t="shared" si="97"/>
        <v>107_PA_08</v>
      </c>
      <c r="I3138">
        <f>IF(B3138=2012,IF(D3138="00",K3138,VLOOKUP(H3138,district_latlong_lookup!$A$1:$F$439,5,FALSE)),0)</f>
        <v>0</v>
      </c>
      <c r="J3138">
        <f>IF(B3138=2012,IF(D3138="00",L3138,VLOOKUP(H3138,district_latlong_lookup!$A$1:$F$439,6,FALSE)),0)</f>
        <v>0</v>
      </c>
      <c r="K3138">
        <f>VLOOKUP(E3138&amp;"*",state_latlong_lookup!$A$1:$D$56,3,FALSE)</f>
        <v>40.577300000000001</v>
      </c>
      <c r="L3138">
        <f>VLOOKUP(E3138&amp;"*",state_latlong_lookup!$A$1:$D$56,4,FALSE)</f>
        <v>-77.263999999999996</v>
      </c>
      <c r="M3138">
        <v>200</v>
      </c>
      <c r="N3138" t="str">
        <f t="shared" ref="N3138:N3201" si="98">IF(M3138=100,"Democrat",IF(M3138=200,"Republican",IF(M3138=328,"Independent")))</f>
        <v>Republican</v>
      </c>
      <c r="O3138" t="s">
        <v>685</v>
      </c>
      <c r="P3138">
        <v>0.34100000000000003</v>
      </c>
      <c r="Q3138">
        <v>281500</v>
      </c>
      <c r="R3138" t="s">
        <v>1257</v>
      </c>
    </row>
    <row r="3139" spans="1:18">
      <c r="A3139">
        <v>107</v>
      </c>
      <c r="B3139">
        <f>VLOOKUP(A3139,year_congress_lookup!$A$1:$B$10,2)</f>
        <v>2002</v>
      </c>
      <c r="C3139">
        <v>20134</v>
      </c>
      <c r="D3139" s="1" t="s">
        <v>1796</v>
      </c>
      <c r="E3139" t="s">
        <v>12</v>
      </c>
      <c r="F3139" t="str">
        <f>VLOOKUP(E3139&amp;"*",state_latlong_lookup!$A$1:$D$56,2,FALSE)</f>
        <v>PA</v>
      </c>
      <c r="G3139" t="str">
        <f>VLOOKUP(E3139&amp;"*",state_latlong_lookup!$A$1:$D$56,1,FALSE)</f>
        <v>PENNSYLVANIA</v>
      </c>
      <c r="H3139" t="str">
        <f t="shared" ref="H3139:H3202" si="99">CONCATENATE(A3139,"_",F3139,"_",D3139)</f>
        <v>107_PA_09</v>
      </c>
      <c r="I3139">
        <f>IF(B3139=2012,IF(D3139="00",K3139,VLOOKUP(H3139,district_latlong_lookup!$A$1:$F$439,5,FALSE)),0)</f>
        <v>0</v>
      </c>
      <c r="J3139">
        <f>IF(B3139=2012,IF(D3139="00",L3139,VLOOKUP(H3139,district_latlong_lookup!$A$1:$F$439,6,FALSE)),0)</f>
        <v>0</v>
      </c>
      <c r="K3139">
        <f>VLOOKUP(E3139&amp;"*",state_latlong_lookup!$A$1:$D$56,3,FALSE)</f>
        <v>40.577300000000001</v>
      </c>
      <c r="L3139">
        <f>VLOOKUP(E3139&amp;"*",state_latlong_lookup!$A$1:$D$56,4,FALSE)</f>
        <v>-77.263999999999996</v>
      </c>
      <c r="M3139">
        <v>200</v>
      </c>
      <c r="N3139" t="str">
        <f t="shared" si="98"/>
        <v>Republican</v>
      </c>
      <c r="O3139" t="s">
        <v>686</v>
      </c>
      <c r="P3139">
        <v>0.55000000000000004</v>
      </c>
      <c r="Q3139">
        <v>679500</v>
      </c>
      <c r="R3139" t="s">
        <v>1258</v>
      </c>
    </row>
    <row r="3140" spans="1:18">
      <c r="A3140">
        <v>107</v>
      </c>
      <c r="B3140">
        <f>VLOOKUP(A3140,year_congress_lookup!$A$1:$B$10,2)</f>
        <v>2002</v>
      </c>
      <c r="C3140">
        <v>29933</v>
      </c>
      <c r="D3140" s="1" t="s">
        <v>1797</v>
      </c>
      <c r="E3140" t="s">
        <v>12</v>
      </c>
      <c r="F3140" t="str">
        <f>VLOOKUP(E3140&amp;"*",state_latlong_lookup!$A$1:$D$56,2,FALSE)</f>
        <v>PA</v>
      </c>
      <c r="G3140" t="str">
        <f>VLOOKUP(E3140&amp;"*",state_latlong_lookup!$A$1:$D$56,1,FALSE)</f>
        <v>PENNSYLVANIA</v>
      </c>
      <c r="H3140" t="str">
        <f t="shared" si="99"/>
        <v>107_PA_10</v>
      </c>
      <c r="I3140">
        <f>IF(B3140=2012,IF(D3140="00",K3140,VLOOKUP(H3140,district_latlong_lookup!$A$1:$F$439,5,FALSE)),0)</f>
        <v>0</v>
      </c>
      <c r="J3140">
        <f>IF(B3140=2012,IF(D3140="00",L3140,VLOOKUP(H3140,district_latlong_lookup!$A$1:$F$439,6,FALSE)),0)</f>
        <v>0</v>
      </c>
      <c r="K3140">
        <f>VLOOKUP(E3140&amp;"*",state_latlong_lookup!$A$1:$D$56,3,FALSE)</f>
        <v>40.577300000000001</v>
      </c>
      <c r="L3140">
        <f>VLOOKUP(E3140&amp;"*",state_latlong_lookup!$A$1:$D$56,4,FALSE)</f>
        <v>-77.263999999999996</v>
      </c>
      <c r="M3140">
        <v>200</v>
      </c>
      <c r="N3140" t="str">
        <f t="shared" si="98"/>
        <v>Republican</v>
      </c>
      <c r="O3140" t="s">
        <v>919</v>
      </c>
      <c r="P3140">
        <v>0.48</v>
      </c>
      <c r="Q3140">
        <v>1197500</v>
      </c>
      <c r="R3140" t="s">
        <v>1259</v>
      </c>
    </row>
    <row r="3141" spans="1:18">
      <c r="A3141">
        <v>107</v>
      </c>
      <c r="B3141">
        <f>VLOOKUP(A3141,year_congress_lookup!$A$1:$B$10,2)</f>
        <v>2002</v>
      </c>
      <c r="C3141">
        <v>15104</v>
      </c>
      <c r="D3141" s="1" t="s">
        <v>1798</v>
      </c>
      <c r="E3141" t="s">
        <v>12</v>
      </c>
      <c r="F3141" t="str">
        <f>VLOOKUP(E3141&amp;"*",state_latlong_lookup!$A$1:$D$56,2,FALSE)</f>
        <v>PA</v>
      </c>
      <c r="G3141" t="str">
        <f>VLOOKUP(E3141&amp;"*",state_latlong_lookup!$A$1:$D$56,1,FALSE)</f>
        <v>PENNSYLVANIA</v>
      </c>
      <c r="H3141" t="str">
        <f t="shared" si="99"/>
        <v>107_PA_11</v>
      </c>
      <c r="I3141">
        <f>IF(B3141=2012,IF(D3141="00",K3141,VLOOKUP(H3141,district_latlong_lookup!$A$1:$F$439,5,FALSE)),0)</f>
        <v>0</v>
      </c>
      <c r="J3141">
        <f>IF(B3141=2012,IF(D3141="00",L3141,VLOOKUP(H3141,district_latlong_lookup!$A$1:$F$439,6,FALSE)),0)</f>
        <v>0</v>
      </c>
      <c r="K3141">
        <f>VLOOKUP(E3141&amp;"*",state_latlong_lookup!$A$1:$D$56,3,FALSE)</f>
        <v>40.577300000000001</v>
      </c>
      <c r="L3141">
        <f>VLOOKUP(E3141&amp;"*",state_latlong_lookup!$A$1:$D$56,4,FALSE)</f>
        <v>-77.263999999999996</v>
      </c>
      <c r="M3141">
        <v>100</v>
      </c>
      <c r="N3141" t="str">
        <f t="shared" si="98"/>
        <v>Democrat</v>
      </c>
      <c r="O3141" t="s">
        <v>688</v>
      </c>
      <c r="P3141">
        <v>-0.311</v>
      </c>
      <c r="Q3141">
        <v>10000</v>
      </c>
      <c r="R3141" t="s">
        <v>1260</v>
      </c>
    </row>
    <row r="3142" spans="1:18">
      <c r="A3142">
        <v>107</v>
      </c>
      <c r="B3142">
        <f>VLOOKUP(A3142,year_congress_lookup!$A$1:$B$10,2)</f>
        <v>2002</v>
      </c>
      <c r="C3142">
        <v>14072</v>
      </c>
      <c r="D3142" s="1" t="s">
        <v>1799</v>
      </c>
      <c r="E3142" t="s">
        <v>12</v>
      </c>
      <c r="F3142" t="str">
        <f>VLOOKUP(E3142&amp;"*",state_latlong_lookup!$A$1:$D$56,2,FALSE)</f>
        <v>PA</v>
      </c>
      <c r="G3142" t="str">
        <f>VLOOKUP(E3142&amp;"*",state_latlong_lookup!$A$1:$D$56,1,FALSE)</f>
        <v>PENNSYLVANIA</v>
      </c>
      <c r="H3142" t="str">
        <f t="shared" si="99"/>
        <v>107_PA_12</v>
      </c>
      <c r="I3142">
        <f>IF(B3142=2012,IF(D3142="00",K3142,VLOOKUP(H3142,district_latlong_lookup!$A$1:$F$439,5,FALSE)),0)</f>
        <v>0</v>
      </c>
      <c r="J3142">
        <f>IF(B3142=2012,IF(D3142="00",L3142,VLOOKUP(H3142,district_latlong_lookup!$A$1:$F$439,6,FALSE)),0)</f>
        <v>0</v>
      </c>
      <c r="K3142">
        <f>VLOOKUP(E3142&amp;"*",state_latlong_lookup!$A$1:$D$56,3,FALSE)</f>
        <v>40.577300000000001</v>
      </c>
      <c r="L3142">
        <f>VLOOKUP(E3142&amp;"*",state_latlong_lookup!$A$1:$D$56,4,FALSE)</f>
        <v>-77.263999999999996</v>
      </c>
      <c r="M3142">
        <v>100</v>
      </c>
      <c r="N3142" t="str">
        <f t="shared" si="98"/>
        <v>Democrat</v>
      </c>
      <c r="O3142" t="s">
        <v>689</v>
      </c>
      <c r="P3142">
        <v>-0.23400000000000001</v>
      </c>
      <c r="Q3142">
        <v>770500</v>
      </c>
      <c r="R3142" t="s">
        <v>1261</v>
      </c>
    </row>
    <row r="3143" spans="1:18">
      <c r="A3143">
        <v>107</v>
      </c>
      <c r="B3143">
        <f>VLOOKUP(A3143,year_congress_lookup!$A$1:$B$10,2)</f>
        <v>2002</v>
      </c>
      <c r="C3143">
        <v>29934</v>
      </c>
      <c r="D3143" s="1" t="s">
        <v>1800</v>
      </c>
      <c r="E3143" t="s">
        <v>12</v>
      </c>
      <c r="F3143" t="str">
        <f>VLOOKUP(E3143&amp;"*",state_latlong_lookup!$A$1:$D$56,2,FALSE)</f>
        <v>PA</v>
      </c>
      <c r="G3143" t="str">
        <f>VLOOKUP(E3143&amp;"*",state_latlong_lookup!$A$1:$D$56,1,FALSE)</f>
        <v>PENNSYLVANIA</v>
      </c>
      <c r="H3143" t="str">
        <f t="shared" si="99"/>
        <v>107_PA_13</v>
      </c>
      <c r="I3143">
        <f>IF(B3143=2012,IF(D3143="00",K3143,VLOOKUP(H3143,district_latlong_lookup!$A$1:$F$439,5,FALSE)),0)</f>
        <v>0</v>
      </c>
      <c r="J3143">
        <f>IF(B3143=2012,IF(D3143="00",L3143,VLOOKUP(H3143,district_latlong_lookup!$A$1:$F$439,6,FALSE)),0)</f>
        <v>0</v>
      </c>
      <c r="K3143">
        <f>VLOOKUP(E3143&amp;"*",state_latlong_lookup!$A$1:$D$56,3,FALSE)</f>
        <v>40.577300000000001</v>
      </c>
      <c r="L3143">
        <f>VLOOKUP(E3143&amp;"*",state_latlong_lookup!$A$1:$D$56,4,FALSE)</f>
        <v>-77.263999999999996</v>
      </c>
      <c r="M3143">
        <v>100</v>
      </c>
      <c r="N3143" t="str">
        <f t="shared" si="98"/>
        <v>Democrat</v>
      </c>
      <c r="O3143" t="s">
        <v>920</v>
      </c>
      <c r="P3143">
        <v>-0.32200000000000001</v>
      </c>
      <c r="Q3143">
        <v>10000</v>
      </c>
      <c r="R3143" t="s">
        <v>1262</v>
      </c>
    </row>
    <row r="3144" spans="1:18">
      <c r="A3144">
        <v>107</v>
      </c>
      <c r="B3144">
        <f>VLOOKUP(A3144,year_congress_lookup!$A$1:$B$10,2)</f>
        <v>2002</v>
      </c>
      <c r="C3144">
        <v>14808</v>
      </c>
      <c r="D3144" s="1" t="s">
        <v>1801</v>
      </c>
      <c r="E3144" t="s">
        <v>12</v>
      </c>
      <c r="F3144" t="str">
        <f>VLOOKUP(E3144&amp;"*",state_latlong_lookup!$A$1:$D$56,2,FALSE)</f>
        <v>PA</v>
      </c>
      <c r="G3144" t="str">
        <f>VLOOKUP(E3144&amp;"*",state_latlong_lookup!$A$1:$D$56,1,FALSE)</f>
        <v>PENNSYLVANIA</v>
      </c>
      <c r="H3144" t="str">
        <f t="shared" si="99"/>
        <v>107_PA_14</v>
      </c>
      <c r="I3144">
        <f>IF(B3144=2012,IF(D3144="00",K3144,VLOOKUP(H3144,district_latlong_lookup!$A$1:$F$439,5,FALSE)),0)</f>
        <v>0</v>
      </c>
      <c r="J3144">
        <f>IF(B3144=2012,IF(D3144="00",L3144,VLOOKUP(H3144,district_latlong_lookup!$A$1:$F$439,6,FALSE)),0)</f>
        <v>0</v>
      </c>
      <c r="K3144">
        <f>VLOOKUP(E3144&amp;"*",state_latlong_lookup!$A$1:$D$56,3,FALSE)</f>
        <v>40.577300000000001</v>
      </c>
      <c r="L3144">
        <f>VLOOKUP(E3144&amp;"*",state_latlong_lookup!$A$1:$D$56,4,FALSE)</f>
        <v>-77.263999999999996</v>
      </c>
      <c r="M3144">
        <v>100</v>
      </c>
      <c r="N3144" t="str">
        <f t="shared" si="98"/>
        <v>Democrat</v>
      </c>
      <c r="O3144" t="s">
        <v>691</v>
      </c>
      <c r="P3144">
        <v>-0.48299999999999998</v>
      </c>
      <c r="Q3144">
        <v>751500</v>
      </c>
      <c r="R3144" t="s">
        <v>1263</v>
      </c>
    </row>
    <row r="3145" spans="1:18">
      <c r="A3145">
        <v>107</v>
      </c>
      <c r="B3145">
        <f>VLOOKUP(A3145,year_congress_lookup!$A$1:$B$10,2)</f>
        <v>2002</v>
      </c>
      <c r="C3145">
        <v>29935</v>
      </c>
      <c r="D3145" s="1" t="s">
        <v>1802</v>
      </c>
      <c r="E3145" t="s">
        <v>12</v>
      </c>
      <c r="F3145" t="str">
        <f>VLOOKUP(E3145&amp;"*",state_latlong_lookup!$A$1:$D$56,2,FALSE)</f>
        <v>PA</v>
      </c>
      <c r="G3145" t="str">
        <f>VLOOKUP(E3145&amp;"*",state_latlong_lookup!$A$1:$D$56,1,FALSE)</f>
        <v>PENNSYLVANIA</v>
      </c>
      <c r="H3145" t="str">
        <f t="shared" si="99"/>
        <v>107_PA_15</v>
      </c>
      <c r="I3145">
        <f>IF(B3145=2012,IF(D3145="00",K3145,VLOOKUP(H3145,district_latlong_lookup!$A$1:$F$439,5,FALSE)),0)</f>
        <v>0</v>
      </c>
      <c r="J3145">
        <f>IF(B3145=2012,IF(D3145="00",L3145,VLOOKUP(H3145,district_latlong_lookup!$A$1:$F$439,6,FALSE)),0)</f>
        <v>0</v>
      </c>
      <c r="K3145">
        <f>VLOOKUP(E3145&amp;"*",state_latlong_lookup!$A$1:$D$56,3,FALSE)</f>
        <v>40.577300000000001</v>
      </c>
      <c r="L3145">
        <f>VLOOKUP(E3145&amp;"*",state_latlong_lookup!$A$1:$D$56,4,FALSE)</f>
        <v>-77.263999999999996</v>
      </c>
      <c r="M3145">
        <v>200</v>
      </c>
      <c r="N3145" t="str">
        <f t="shared" si="98"/>
        <v>Republican</v>
      </c>
      <c r="O3145" t="s">
        <v>921</v>
      </c>
      <c r="P3145">
        <v>0.82699999999999996</v>
      </c>
      <c r="Q3145">
        <v>10000</v>
      </c>
      <c r="R3145" t="s">
        <v>1264</v>
      </c>
    </row>
    <row r="3146" spans="1:18">
      <c r="A3146">
        <v>107</v>
      </c>
      <c r="B3146">
        <f>VLOOKUP(A3146,year_congress_lookup!$A$1:$B$10,2)</f>
        <v>2002</v>
      </c>
      <c r="C3146">
        <v>29752</v>
      </c>
      <c r="D3146" s="1" t="s">
        <v>1803</v>
      </c>
      <c r="E3146" t="s">
        <v>12</v>
      </c>
      <c r="F3146" t="str">
        <f>VLOOKUP(E3146&amp;"*",state_latlong_lookup!$A$1:$D$56,2,FALSE)</f>
        <v>PA</v>
      </c>
      <c r="G3146" t="str">
        <f>VLOOKUP(E3146&amp;"*",state_latlong_lookup!$A$1:$D$56,1,FALSE)</f>
        <v>PENNSYLVANIA</v>
      </c>
      <c r="H3146" t="str">
        <f t="shared" si="99"/>
        <v>107_PA_16</v>
      </c>
      <c r="I3146">
        <f>IF(B3146=2012,IF(D3146="00",K3146,VLOOKUP(H3146,district_latlong_lookup!$A$1:$F$439,5,FALSE)),0)</f>
        <v>0</v>
      </c>
      <c r="J3146">
        <f>IF(B3146=2012,IF(D3146="00",L3146,VLOOKUP(H3146,district_latlong_lookup!$A$1:$F$439,6,FALSE)),0)</f>
        <v>0</v>
      </c>
      <c r="K3146">
        <f>VLOOKUP(E3146&amp;"*",state_latlong_lookup!$A$1:$D$56,3,FALSE)</f>
        <v>40.577300000000001</v>
      </c>
      <c r="L3146">
        <f>VLOOKUP(E3146&amp;"*",state_latlong_lookup!$A$1:$D$56,4,FALSE)</f>
        <v>-77.263999999999996</v>
      </c>
      <c r="M3146">
        <v>200</v>
      </c>
      <c r="N3146" t="str">
        <f t="shared" si="98"/>
        <v>Republican</v>
      </c>
      <c r="O3146" t="s">
        <v>868</v>
      </c>
      <c r="P3146">
        <v>0.69599999999999995</v>
      </c>
      <c r="Q3146">
        <v>5007500</v>
      </c>
      <c r="R3146" t="s">
        <v>1265</v>
      </c>
    </row>
    <row r="3147" spans="1:18">
      <c r="A3147">
        <v>107</v>
      </c>
      <c r="B3147">
        <f>VLOOKUP(A3147,year_congress_lookup!$A$1:$B$10,2)</f>
        <v>2002</v>
      </c>
      <c r="C3147">
        <v>15026</v>
      </c>
      <c r="D3147" s="1" t="s">
        <v>1804</v>
      </c>
      <c r="E3147" t="s">
        <v>12</v>
      </c>
      <c r="F3147" t="str">
        <f>VLOOKUP(E3147&amp;"*",state_latlong_lookup!$A$1:$D$56,2,FALSE)</f>
        <v>PA</v>
      </c>
      <c r="G3147" t="str">
        <f>VLOOKUP(E3147&amp;"*",state_latlong_lookup!$A$1:$D$56,1,FALSE)</f>
        <v>PENNSYLVANIA</v>
      </c>
      <c r="H3147" t="str">
        <f t="shared" si="99"/>
        <v>107_PA_17</v>
      </c>
      <c r="I3147">
        <f>IF(B3147=2012,IF(D3147="00",K3147,VLOOKUP(H3147,district_latlong_lookup!$A$1:$F$439,5,FALSE)),0)</f>
        <v>0</v>
      </c>
      <c r="J3147">
        <f>IF(B3147=2012,IF(D3147="00",L3147,VLOOKUP(H3147,district_latlong_lookup!$A$1:$F$439,6,FALSE)),0)</f>
        <v>0</v>
      </c>
      <c r="K3147">
        <f>VLOOKUP(E3147&amp;"*",state_latlong_lookup!$A$1:$D$56,3,FALSE)</f>
        <v>40.577300000000001</v>
      </c>
      <c r="L3147">
        <f>VLOOKUP(E3147&amp;"*",state_latlong_lookup!$A$1:$D$56,4,FALSE)</f>
        <v>-77.263999999999996</v>
      </c>
      <c r="M3147">
        <v>200</v>
      </c>
      <c r="N3147" t="str">
        <f t="shared" si="98"/>
        <v>Republican</v>
      </c>
      <c r="O3147" t="s">
        <v>693</v>
      </c>
      <c r="P3147">
        <v>0.48499999999999999</v>
      </c>
      <c r="Q3147">
        <v>616500</v>
      </c>
      <c r="R3147" t="s">
        <v>1266</v>
      </c>
    </row>
    <row r="3148" spans="1:18">
      <c r="A3148">
        <v>107</v>
      </c>
      <c r="B3148">
        <f>VLOOKUP(A3148,year_congress_lookup!$A$1:$B$10,2)</f>
        <v>2002</v>
      </c>
      <c r="C3148">
        <v>29561</v>
      </c>
      <c r="D3148" s="1" t="s">
        <v>1805</v>
      </c>
      <c r="E3148" t="s">
        <v>12</v>
      </c>
      <c r="F3148" t="str">
        <f>VLOOKUP(E3148&amp;"*",state_latlong_lookup!$A$1:$D$56,2,FALSE)</f>
        <v>PA</v>
      </c>
      <c r="G3148" t="str">
        <f>VLOOKUP(E3148&amp;"*",state_latlong_lookup!$A$1:$D$56,1,FALSE)</f>
        <v>PENNSYLVANIA</v>
      </c>
      <c r="H3148" t="str">
        <f t="shared" si="99"/>
        <v>107_PA_18</v>
      </c>
      <c r="I3148">
        <f>IF(B3148=2012,IF(D3148="00",K3148,VLOOKUP(H3148,district_latlong_lookup!$A$1:$F$439,5,FALSE)),0)</f>
        <v>0</v>
      </c>
      <c r="J3148">
        <f>IF(B3148=2012,IF(D3148="00",L3148,VLOOKUP(H3148,district_latlong_lookup!$A$1:$F$439,6,FALSE)),0)</f>
        <v>0</v>
      </c>
      <c r="K3148">
        <f>VLOOKUP(E3148&amp;"*",state_latlong_lookup!$A$1:$D$56,3,FALSE)</f>
        <v>40.577300000000001</v>
      </c>
      <c r="L3148">
        <f>VLOOKUP(E3148&amp;"*",state_latlong_lookup!$A$1:$D$56,4,FALSE)</f>
        <v>-77.263999999999996</v>
      </c>
      <c r="M3148">
        <v>100</v>
      </c>
      <c r="N3148" t="str">
        <f t="shared" si="98"/>
        <v>Democrat</v>
      </c>
      <c r="O3148" t="s">
        <v>815</v>
      </c>
      <c r="P3148">
        <v>-0.27600000000000002</v>
      </c>
      <c r="Q3148">
        <v>10000</v>
      </c>
      <c r="R3148" t="s">
        <v>1267</v>
      </c>
    </row>
    <row r="3149" spans="1:18">
      <c r="A3149">
        <v>107</v>
      </c>
      <c r="B3149">
        <f>VLOOKUP(A3149,year_congress_lookup!$A$1:$B$10,2)</f>
        <v>2002</v>
      </c>
      <c r="C3149">
        <v>20135</v>
      </c>
      <c r="D3149" s="1" t="s">
        <v>1806</v>
      </c>
      <c r="E3149" t="s">
        <v>12</v>
      </c>
      <c r="F3149" t="str">
        <f>VLOOKUP(E3149&amp;"*",state_latlong_lookup!$A$1:$D$56,2,FALSE)</f>
        <v>PA</v>
      </c>
      <c r="G3149" t="str">
        <f>VLOOKUP(E3149&amp;"*",state_latlong_lookup!$A$1:$D$56,1,FALSE)</f>
        <v>PENNSYLVANIA</v>
      </c>
      <c r="H3149" t="str">
        <f t="shared" si="99"/>
        <v>107_PA_19</v>
      </c>
      <c r="I3149">
        <f>IF(B3149=2012,IF(D3149="00",K3149,VLOOKUP(H3149,district_latlong_lookup!$A$1:$F$439,5,FALSE)),0)</f>
        <v>0</v>
      </c>
      <c r="J3149">
        <f>IF(B3149=2012,IF(D3149="00",L3149,VLOOKUP(H3149,district_latlong_lookup!$A$1:$F$439,6,FALSE)),0)</f>
        <v>0</v>
      </c>
      <c r="K3149">
        <f>VLOOKUP(E3149&amp;"*",state_latlong_lookup!$A$1:$D$56,3,FALSE)</f>
        <v>40.577300000000001</v>
      </c>
      <c r="L3149">
        <f>VLOOKUP(E3149&amp;"*",state_latlong_lookup!$A$1:$D$56,4,FALSE)</f>
        <v>-77.263999999999996</v>
      </c>
      <c r="M3149">
        <v>200</v>
      </c>
      <c r="N3149" t="str">
        <f t="shared" si="98"/>
        <v>Republican</v>
      </c>
      <c r="O3149" t="s">
        <v>946</v>
      </c>
      <c r="P3149">
        <v>0.38600000000000001</v>
      </c>
      <c r="Q3149">
        <v>532000</v>
      </c>
    </row>
    <row r="3150" spans="1:18">
      <c r="A3150">
        <v>107</v>
      </c>
      <c r="B3150">
        <f>VLOOKUP(A3150,year_congress_lookup!$A$1:$B$10,2)</f>
        <v>2002</v>
      </c>
      <c r="C3150">
        <v>29562</v>
      </c>
      <c r="D3150" s="1" t="s">
        <v>1807</v>
      </c>
      <c r="E3150" t="s">
        <v>12</v>
      </c>
      <c r="F3150" t="str">
        <f>VLOOKUP(E3150&amp;"*",state_latlong_lookup!$A$1:$D$56,2,FALSE)</f>
        <v>PA</v>
      </c>
      <c r="G3150" t="str">
        <f>VLOOKUP(E3150&amp;"*",state_latlong_lookup!$A$1:$D$56,1,FALSE)</f>
        <v>PENNSYLVANIA</v>
      </c>
      <c r="H3150" t="str">
        <f t="shared" si="99"/>
        <v>107_PA_20</v>
      </c>
      <c r="I3150">
        <f>IF(B3150=2012,IF(D3150="00",K3150,VLOOKUP(H3150,district_latlong_lookup!$A$1:$F$439,5,FALSE)),0)</f>
        <v>0</v>
      </c>
      <c r="J3150">
        <f>IF(B3150=2012,IF(D3150="00",L3150,VLOOKUP(H3150,district_latlong_lookup!$A$1:$F$439,6,FALSE)),0)</f>
        <v>0</v>
      </c>
      <c r="K3150">
        <f>VLOOKUP(E3150&amp;"*",state_latlong_lookup!$A$1:$D$56,3,FALSE)</f>
        <v>40.577300000000001</v>
      </c>
      <c r="L3150">
        <f>VLOOKUP(E3150&amp;"*",state_latlong_lookup!$A$1:$D$56,4,FALSE)</f>
        <v>-77.263999999999996</v>
      </c>
      <c r="M3150">
        <v>100</v>
      </c>
      <c r="N3150" t="str">
        <f t="shared" si="98"/>
        <v>Democrat</v>
      </c>
      <c r="O3150" t="s">
        <v>816</v>
      </c>
      <c r="P3150">
        <v>-0.25600000000000001</v>
      </c>
      <c r="Q3150">
        <v>10000</v>
      </c>
      <c r="R3150" t="s">
        <v>1268</v>
      </c>
    </row>
    <row r="3151" spans="1:18">
      <c r="A3151">
        <v>107</v>
      </c>
      <c r="B3151">
        <f>VLOOKUP(A3151,year_congress_lookup!$A$1:$B$10,2)</f>
        <v>2002</v>
      </c>
      <c r="C3151">
        <v>29563</v>
      </c>
      <c r="D3151" s="1" t="s">
        <v>1808</v>
      </c>
      <c r="E3151" t="s">
        <v>12</v>
      </c>
      <c r="F3151" t="str">
        <f>VLOOKUP(E3151&amp;"*",state_latlong_lookup!$A$1:$D$56,2,FALSE)</f>
        <v>PA</v>
      </c>
      <c r="G3151" t="str">
        <f>VLOOKUP(E3151&amp;"*",state_latlong_lookup!$A$1:$D$56,1,FALSE)</f>
        <v>PENNSYLVANIA</v>
      </c>
      <c r="H3151" t="str">
        <f t="shared" si="99"/>
        <v>107_PA_21</v>
      </c>
      <c r="I3151">
        <f>IF(B3151=2012,IF(D3151="00",K3151,VLOOKUP(H3151,district_latlong_lookup!$A$1:$F$439,5,FALSE)),0)</f>
        <v>0</v>
      </c>
      <c r="J3151">
        <f>IF(B3151=2012,IF(D3151="00",L3151,VLOOKUP(H3151,district_latlong_lookup!$A$1:$F$439,6,FALSE)),0)</f>
        <v>0</v>
      </c>
      <c r="K3151">
        <f>VLOOKUP(E3151&amp;"*",state_latlong_lookup!$A$1:$D$56,3,FALSE)</f>
        <v>40.577300000000001</v>
      </c>
      <c r="L3151">
        <f>VLOOKUP(E3151&amp;"*",state_latlong_lookup!$A$1:$D$56,4,FALSE)</f>
        <v>-77.263999999999996</v>
      </c>
      <c r="M3151">
        <v>200</v>
      </c>
      <c r="N3151" t="str">
        <f t="shared" si="98"/>
        <v>Republican</v>
      </c>
      <c r="O3151" t="s">
        <v>674</v>
      </c>
      <c r="P3151">
        <v>0.47699999999999998</v>
      </c>
      <c r="Q3151">
        <v>1131000</v>
      </c>
    </row>
    <row r="3152" spans="1:18">
      <c r="A3152">
        <v>107</v>
      </c>
      <c r="B3152">
        <f>VLOOKUP(A3152,year_congress_lookup!$A$1:$B$10,2)</f>
        <v>2002</v>
      </c>
      <c r="C3152">
        <v>29564</v>
      </c>
      <c r="D3152" s="1" t="s">
        <v>1787</v>
      </c>
      <c r="E3152" t="s">
        <v>13</v>
      </c>
      <c r="F3152" t="str">
        <f>VLOOKUP(E3152&amp;"*",state_latlong_lookup!$A$1:$D$56,2,FALSE)</f>
        <v>RI</v>
      </c>
      <c r="G3152" t="str">
        <f>VLOOKUP(E3152&amp;"*",state_latlong_lookup!$A$1:$D$56,1,FALSE)</f>
        <v>RHODE ISLAND</v>
      </c>
      <c r="H3152" t="str">
        <f t="shared" si="99"/>
        <v>107_RI_01</v>
      </c>
      <c r="I3152">
        <f>IF(B3152=2012,IF(D3152="00",K3152,VLOOKUP(H3152,district_latlong_lookup!$A$1:$F$439,5,FALSE)),0)</f>
        <v>0</v>
      </c>
      <c r="J3152">
        <f>IF(B3152=2012,IF(D3152="00",L3152,VLOOKUP(H3152,district_latlong_lookup!$A$1:$F$439,6,FALSE)),0)</f>
        <v>0</v>
      </c>
      <c r="K3152">
        <f>VLOOKUP(E3152&amp;"*",state_latlong_lookup!$A$1:$D$56,3,FALSE)</f>
        <v>41.677199999999999</v>
      </c>
      <c r="L3152">
        <f>VLOOKUP(E3152&amp;"*",state_latlong_lookup!$A$1:$D$56,4,FALSE)</f>
        <v>-71.510099999999994</v>
      </c>
      <c r="M3152">
        <v>100</v>
      </c>
      <c r="N3152" t="str">
        <f t="shared" si="98"/>
        <v>Democrat</v>
      </c>
      <c r="O3152" t="s">
        <v>97</v>
      </c>
      <c r="P3152">
        <v>-0.4</v>
      </c>
      <c r="Q3152">
        <v>685500</v>
      </c>
      <c r="R3152" t="s">
        <v>1269</v>
      </c>
    </row>
    <row r="3153" spans="1:18">
      <c r="A3153">
        <v>107</v>
      </c>
      <c r="B3153">
        <f>VLOOKUP(A3153,year_congress_lookup!$A$1:$B$10,2)</f>
        <v>2002</v>
      </c>
      <c r="C3153">
        <v>20136</v>
      </c>
      <c r="D3153" s="1" t="s">
        <v>1788</v>
      </c>
      <c r="E3153" t="s">
        <v>13</v>
      </c>
      <c r="F3153" t="str">
        <f>VLOOKUP(E3153&amp;"*",state_latlong_lookup!$A$1:$D$56,2,FALSE)</f>
        <v>RI</v>
      </c>
      <c r="G3153" t="str">
        <f>VLOOKUP(E3153&amp;"*",state_latlong_lookup!$A$1:$D$56,1,FALSE)</f>
        <v>RHODE ISLAND</v>
      </c>
      <c r="H3153" t="str">
        <f t="shared" si="99"/>
        <v>107_RI_02</v>
      </c>
      <c r="I3153">
        <f>IF(B3153=2012,IF(D3153="00",K3153,VLOOKUP(H3153,district_latlong_lookup!$A$1:$F$439,5,FALSE)),0)</f>
        <v>0</v>
      </c>
      <c r="J3153">
        <f>IF(B3153=2012,IF(D3153="00",L3153,VLOOKUP(H3153,district_latlong_lookup!$A$1:$F$439,6,FALSE)),0)</f>
        <v>0</v>
      </c>
      <c r="K3153">
        <f>VLOOKUP(E3153&amp;"*",state_latlong_lookup!$A$1:$D$56,3,FALSE)</f>
        <v>41.677199999999999</v>
      </c>
      <c r="L3153">
        <f>VLOOKUP(E3153&amp;"*",state_latlong_lookup!$A$1:$D$56,4,FALSE)</f>
        <v>-71.510099999999994</v>
      </c>
      <c r="M3153">
        <v>100</v>
      </c>
      <c r="N3153" t="str">
        <f t="shared" si="98"/>
        <v>Democrat</v>
      </c>
      <c r="O3153" t="s">
        <v>947</v>
      </c>
      <c r="P3153">
        <v>-0.35299999999999998</v>
      </c>
      <c r="Q3153">
        <v>10000</v>
      </c>
      <c r="R3153" t="s">
        <v>1270</v>
      </c>
    </row>
    <row r="3154" spans="1:18">
      <c r="A3154">
        <v>107</v>
      </c>
      <c r="B3154">
        <f>VLOOKUP(A3154,year_congress_lookup!$A$1:$B$10,2)</f>
        <v>2002</v>
      </c>
      <c r="C3154">
        <v>20137</v>
      </c>
      <c r="D3154" s="1" t="s">
        <v>1787</v>
      </c>
      <c r="E3154" t="s">
        <v>15</v>
      </c>
      <c r="F3154" t="str">
        <f>VLOOKUP(E3154&amp;"*",state_latlong_lookup!$A$1:$D$56,2,FALSE)</f>
        <v>SC</v>
      </c>
      <c r="G3154" t="str">
        <f>VLOOKUP(E3154&amp;"*",state_latlong_lookup!$A$1:$D$56,1,FALSE)</f>
        <v>SOUTH CAROLINA</v>
      </c>
      <c r="H3154" t="str">
        <f t="shared" si="99"/>
        <v>107_SC_01</v>
      </c>
      <c r="I3154">
        <f>IF(B3154=2012,IF(D3154="00",K3154,VLOOKUP(H3154,district_latlong_lookup!$A$1:$F$439,5,FALSE)),0)</f>
        <v>0</v>
      </c>
      <c r="J3154">
        <f>IF(B3154=2012,IF(D3154="00",L3154,VLOOKUP(H3154,district_latlong_lookup!$A$1:$F$439,6,FALSE)),0)</f>
        <v>0</v>
      </c>
      <c r="K3154">
        <f>VLOOKUP(E3154&amp;"*",state_latlong_lookup!$A$1:$D$56,3,FALSE)</f>
        <v>33.819099999999999</v>
      </c>
      <c r="L3154">
        <f>VLOOKUP(E3154&amp;"*",state_latlong_lookup!$A$1:$D$56,4,FALSE)</f>
        <v>-80.906599999999997</v>
      </c>
      <c r="M3154">
        <v>200</v>
      </c>
      <c r="N3154" t="str">
        <f t="shared" si="98"/>
        <v>Republican</v>
      </c>
      <c r="O3154" t="s">
        <v>27</v>
      </c>
      <c r="P3154">
        <v>0.54600000000000004</v>
      </c>
      <c r="Q3154">
        <v>518500</v>
      </c>
      <c r="R3154" t="s">
        <v>1271</v>
      </c>
    </row>
    <row r="3155" spans="1:18">
      <c r="A3155">
        <v>107</v>
      </c>
      <c r="B3155">
        <f>VLOOKUP(A3155,year_congress_lookup!$A$1:$B$10,2)</f>
        <v>2002</v>
      </c>
      <c r="C3155">
        <v>13042</v>
      </c>
      <c r="D3155" s="1" t="s">
        <v>1788</v>
      </c>
      <c r="E3155" t="s">
        <v>15</v>
      </c>
      <c r="F3155" t="str">
        <f>VLOOKUP(E3155&amp;"*",state_latlong_lookup!$A$1:$D$56,2,FALSE)</f>
        <v>SC</v>
      </c>
      <c r="G3155" t="str">
        <f>VLOOKUP(E3155&amp;"*",state_latlong_lookup!$A$1:$D$56,1,FALSE)</f>
        <v>SOUTH CAROLINA</v>
      </c>
      <c r="H3155" t="str">
        <f t="shared" si="99"/>
        <v>107_SC_02</v>
      </c>
      <c r="I3155">
        <f>IF(B3155=2012,IF(D3155="00",K3155,VLOOKUP(H3155,district_latlong_lookup!$A$1:$F$439,5,FALSE)),0)</f>
        <v>0</v>
      </c>
      <c r="J3155">
        <f>IF(B3155=2012,IF(D3155="00",L3155,VLOOKUP(H3155,district_latlong_lookup!$A$1:$F$439,6,FALSE)),0)</f>
        <v>0</v>
      </c>
      <c r="K3155">
        <f>VLOOKUP(E3155&amp;"*",state_latlong_lookup!$A$1:$D$56,3,FALSE)</f>
        <v>33.819099999999999</v>
      </c>
      <c r="L3155">
        <f>VLOOKUP(E3155&amp;"*",state_latlong_lookup!$A$1:$D$56,4,FALSE)</f>
        <v>-80.906599999999997</v>
      </c>
      <c r="M3155">
        <v>200</v>
      </c>
      <c r="N3155" t="str">
        <f t="shared" si="98"/>
        <v>Republican</v>
      </c>
      <c r="O3155" t="s">
        <v>61</v>
      </c>
      <c r="P3155">
        <v>0.40300000000000002</v>
      </c>
      <c r="Q3155">
        <v>426000</v>
      </c>
      <c r="R3155" t="s">
        <v>1272</v>
      </c>
    </row>
    <row r="3156" spans="1:18">
      <c r="A3156">
        <v>107</v>
      </c>
      <c r="B3156">
        <f>VLOOKUP(A3156,year_congress_lookup!$A$1:$B$10,2)</f>
        <v>2002</v>
      </c>
      <c r="C3156">
        <v>20138</v>
      </c>
      <c r="D3156" s="1" t="s">
        <v>1788</v>
      </c>
      <c r="E3156" t="s">
        <v>15</v>
      </c>
      <c r="F3156" t="str">
        <f>VLOOKUP(E3156&amp;"*",state_latlong_lookup!$A$1:$D$56,2,FALSE)</f>
        <v>SC</v>
      </c>
      <c r="G3156" t="str">
        <f>VLOOKUP(E3156&amp;"*",state_latlong_lookup!$A$1:$D$56,1,FALSE)</f>
        <v>SOUTH CAROLINA</v>
      </c>
      <c r="H3156" t="str">
        <f t="shared" si="99"/>
        <v>107_SC_02</v>
      </c>
      <c r="I3156">
        <f>IF(B3156=2012,IF(D3156="00",K3156,VLOOKUP(H3156,district_latlong_lookup!$A$1:$F$439,5,FALSE)),0)</f>
        <v>0</v>
      </c>
      <c r="J3156">
        <f>IF(B3156=2012,IF(D3156="00",L3156,VLOOKUP(H3156,district_latlong_lookup!$A$1:$F$439,6,FALSE)),0)</f>
        <v>0</v>
      </c>
      <c r="K3156">
        <f>VLOOKUP(E3156&amp;"*",state_latlong_lookup!$A$1:$D$56,3,FALSE)</f>
        <v>33.819099999999999</v>
      </c>
      <c r="L3156">
        <f>VLOOKUP(E3156&amp;"*",state_latlong_lookup!$A$1:$D$56,4,FALSE)</f>
        <v>-80.906599999999997</v>
      </c>
      <c r="M3156">
        <v>200</v>
      </c>
      <c r="N3156" t="str">
        <f t="shared" si="98"/>
        <v>Republican</v>
      </c>
      <c r="O3156" t="s">
        <v>92</v>
      </c>
      <c r="P3156">
        <v>0.7</v>
      </c>
      <c r="Q3156">
        <v>1730500</v>
      </c>
    </row>
    <row r="3157" spans="1:18">
      <c r="A3157">
        <v>107</v>
      </c>
      <c r="B3157">
        <f>VLOOKUP(A3157,year_congress_lookup!$A$1:$B$10,2)</f>
        <v>2002</v>
      </c>
      <c r="C3157">
        <v>29566</v>
      </c>
      <c r="D3157" s="1" t="s">
        <v>1789</v>
      </c>
      <c r="E3157" t="s">
        <v>15</v>
      </c>
      <c r="F3157" t="str">
        <f>VLOOKUP(E3157&amp;"*",state_latlong_lookup!$A$1:$D$56,2,FALSE)</f>
        <v>SC</v>
      </c>
      <c r="G3157" t="str">
        <f>VLOOKUP(E3157&amp;"*",state_latlong_lookup!$A$1:$D$56,1,FALSE)</f>
        <v>SOUTH CAROLINA</v>
      </c>
      <c r="H3157" t="str">
        <f t="shared" si="99"/>
        <v>107_SC_03</v>
      </c>
      <c r="I3157">
        <f>IF(B3157=2012,IF(D3157="00",K3157,VLOOKUP(H3157,district_latlong_lookup!$A$1:$F$439,5,FALSE)),0)</f>
        <v>0</v>
      </c>
      <c r="J3157">
        <f>IF(B3157=2012,IF(D3157="00",L3157,VLOOKUP(H3157,district_latlong_lookup!$A$1:$F$439,6,FALSE)),0)</f>
        <v>0</v>
      </c>
      <c r="K3157">
        <f>VLOOKUP(E3157&amp;"*",state_latlong_lookup!$A$1:$D$56,3,FALSE)</f>
        <v>33.819099999999999</v>
      </c>
      <c r="L3157">
        <f>VLOOKUP(E3157&amp;"*",state_latlong_lookup!$A$1:$D$56,4,FALSE)</f>
        <v>-80.906599999999997</v>
      </c>
      <c r="M3157">
        <v>200</v>
      </c>
      <c r="N3157" t="str">
        <f t="shared" si="98"/>
        <v>Republican</v>
      </c>
      <c r="O3157" t="s">
        <v>72</v>
      </c>
      <c r="P3157">
        <v>0.504</v>
      </c>
      <c r="Q3157">
        <v>10000</v>
      </c>
      <c r="R3157" t="s">
        <v>1273</v>
      </c>
    </row>
    <row r="3158" spans="1:18">
      <c r="A3158">
        <v>107</v>
      </c>
      <c r="B3158">
        <f>VLOOKUP(A3158,year_congress_lookup!$A$1:$B$10,2)</f>
        <v>2002</v>
      </c>
      <c r="C3158">
        <v>29936</v>
      </c>
      <c r="D3158" s="1" t="s">
        <v>1790</v>
      </c>
      <c r="E3158" t="s">
        <v>15</v>
      </c>
      <c r="F3158" t="str">
        <f>VLOOKUP(E3158&amp;"*",state_latlong_lookup!$A$1:$D$56,2,FALSE)</f>
        <v>SC</v>
      </c>
      <c r="G3158" t="str">
        <f>VLOOKUP(E3158&amp;"*",state_latlong_lookup!$A$1:$D$56,1,FALSE)</f>
        <v>SOUTH CAROLINA</v>
      </c>
      <c r="H3158" t="str">
        <f t="shared" si="99"/>
        <v>107_SC_04</v>
      </c>
      <c r="I3158">
        <f>IF(B3158=2012,IF(D3158="00",K3158,VLOOKUP(H3158,district_latlong_lookup!$A$1:$F$439,5,FALSE)),0)</f>
        <v>0</v>
      </c>
      <c r="J3158">
        <f>IF(B3158=2012,IF(D3158="00",L3158,VLOOKUP(H3158,district_latlong_lookup!$A$1:$F$439,6,FALSE)),0)</f>
        <v>0</v>
      </c>
      <c r="K3158">
        <f>VLOOKUP(E3158&amp;"*",state_latlong_lookup!$A$1:$D$56,3,FALSE)</f>
        <v>33.819099999999999</v>
      </c>
      <c r="L3158">
        <f>VLOOKUP(E3158&amp;"*",state_latlong_lookup!$A$1:$D$56,4,FALSE)</f>
        <v>-80.906599999999997</v>
      </c>
      <c r="M3158">
        <v>200</v>
      </c>
      <c r="N3158" t="str">
        <f t="shared" si="98"/>
        <v>Republican</v>
      </c>
      <c r="O3158" t="s">
        <v>922</v>
      </c>
      <c r="P3158">
        <v>0.73299999999999998</v>
      </c>
      <c r="Q3158">
        <v>10000</v>
      </c>
      <c r="R3158" t="s">
        <v>1274</v>
      </c>
    </row>
    <row r="3159" spans="1:18">
      <c r="A3159">
        <v>107</v>
      </c>
      <c r="B3159">
        <f>VLOOKUP(A3159,year_congress_lookup!$A$1:$B$10,2)</f>
        <v>2002</v>
      </c>
      <c r="C3159">
        <v>15064</v>
      </c>
      <c r="D3159" s="1" t="s">
        <v>1791</v>
      </c>
      <c r="E3159" t="s">
        <v>15</v>
      </c>
      <c r="F3159" t="str">
        <f>VLOOKUP(E3159&amp;"*",state_latlong_lookup!$A$1:$D$56,2,FALSE)</f>
        <v>SC</v>
      </c>
      <c r="G3159" t="str">
        <f>VLOOKUP(E3159&amp;"*",state_latlong_lookup!$A$1:$D$56,1,FALSE)</f>
        <v>SOUTH CAROLINA</v>
      </c>
      <c r="H3159" t="str">
        <f t="shared" si="99"/>
        <v>107_SC_05</v>
      </c>
      <c r="I3159">
        <f>IF(B3159=2012,IF(D3159="00",K3159,VLOOKUP(H3159,district_latlong_lookup!$A$1:$F$439,5,FALSE)),0)</f>
        <v>0</v>
      </c>
      <c r="J3159">
        <f>IF(B3159=2012,IF(D3159="00",L3159,VLOOKUP(H3159,district_latlong_lookup!$A$1:$F$439,6,FALSE)),0)</f>
        <v>0</v>
      </c>
      <c r="K3159">
        <f>VLOOKUP(E3159&amp;"*",state_latlong_lookup!$A$1:$D$56,3,FALSE)</f>
        <v>33.819099999999999</v>
      </c>
      <c r="L3159">
        <f>VLOOKUP(E3159&amp;"*",state_latlong_lookup!$A$1:$D$56,4,FALSE)</f>
        <v>-80.906599999999997</v>
      </c>
      <c r="M3159">
        <v>100</v>
      </c>
      <c r="N3159" t="str">
        <f t="shared" si="98"/>
        <v>Democrat</v>
      </c>
      <c r="O3159" t="s">
        <v>700</v>
      </c>
      <c r="P3159">
        <v>-0.27200000000000002</v>
      </c>
      <c r="Q3159">
        <v>276000</v>
      </c>
      <c r="R3159" t="s">
        <v>1275</v>
      </c>
    </row>
    <row r="3160" spans="1:18">
      <c r="A3160">
        <v>107</v>
      </c>
      <c r="B3160">
        <f>VLOOKUP(A3160,year_congress_lookup!$A$1:$B$10,2)</f>
        <v>2002</v>
      </c>
      <c r="C3160">
        <v>39301</v>
      </c>
      <c r="D3160" s="1" t="s">
        <v>1792</v>
      </c>
      <c r="E3160" t="s">
        <v>15</v>
      </c>
      <c r="F3160" t="str">
        <f>VLOOKUP(E3160&amp;"*",state_latlong_lookup!$A$1:$D$56,2,FALSE)</f>
        <v>SC</v>
      </c>
      <c r="G3160" t="str">
        <f>VLOOKUP(E3160&amp;"*",state_latlong_lookup!$A$1:$D$56,1,FALSE)</f>
        <v>SOUTH CAROLINA</v>
      </c>
      <c r="H3160" t="str">
        <f t="shared" si="99"/>
        <v>107_SC_06</v>
      </c>
      <c r="I3160">
        <f>IF(B3160=2012,IF(D3160="00",K3160,VLOOKUP(H3160,district_latlong_lookup!$A$1:$F$439,5,FALSE)),0)</f>
        <v>0</v>
      </c>
      <c r="J3160">
        <f>IF(B3160=2012,IF(D3160="00",L3160,VLOOKUP(H3160,district_latlong_lookup!$A$1:$F$439,6,FALSE)),0)</f>
        <v>0</v>
      </c>
      <c r="K3160">
        <f>VLOOKUP(E3160&amp;"*",state_latlong_lookup!$A$1:$D$56,3,FALSE)</f>
        <v>33.819099999999999</v>
      </c>
      <c r="L3160">
        <f>VLOOKUP(E3160&amp;"*",state_latlong_lookup!$A$1:$D$56,4,FALSE)</f>
        <v>-80.906599999999997</v>
      </c>
      <c r="M3160">
        <v>100</v>
      </c>
      <c r="N3160" t="str">
        <f t="shared" si="98"/>
        <v>Democrat</v>
      </c>
      <c r="O3160" t="s">
        <v>701</v>
      </c>
      <c r="P3160">
        <v>-0.45900000000000002</v>
      </c>
      <c r="Q3160">
        <v>10000</v>
      </c>
      <c r="R3160" t="s">
        <v>1276</v>
      </c>
    </row>
    <row r="3161" spans="1:18">
      <c r="A3161">
        <v>107</v>
      </c>
      <c r="B3161">
        <f>VLOOKUP(A3161,year_congress_lookup!$A$1:$B$10,2)</f>
        <v>2002</v>
      </c>
      <c r="C3161">
        <v>29754</v>
      </c>
      <c r="D3161" s="1" t="s">
        <v>1787</v>
      </c>
      <c r="E3161" t="s">
        <v>129</v>
      </c>
      <c r="F3161" t="str">
        <f>VLOOKUP(E3161&amp;"*",state_latlong_lookup!$A$1:$D$56,2,FALSE)</f>
        <v>SD</v>
      </c>
      <c r="G3161" t="str">
        <f>VLOOKUP(E3161&amp;"*",state_latlong_lookup!$A$1:$D$56,1,FALSE)</f>
        <v>SOUTH DAKOTA</v>
      </c>
      <c r="H3161" t="str">
        <f t="shared" si="99"/>
        <v>107_SD_01</v>
      </c>
      <c r="I3161">
        <f>IF(B3161=2012,IF(D3161="00",K3161,VLOOKUP(H3161,district_latlong_lookup!$A$1:$F$439,5,FALSE)),0)</f>
        <v>0</v>
      </c>
      <c r="J3161">
        <f>IF(B3161=2012,IF(D3161="00",L3161,VLOOKUP(H3161,district_latlong_lookup!$A$1:$F$439,6,FALSE)),0)</f>
        <v>0</v>
      </c>
      <c r="K3161">
        <f>VLOOKUP(E3161&amp;"*",state_latlong_lookup!$A$1:$D$56,3,FALSE)</f>
        <v>44.285299999999999</v>
      </c>
      <c r="L3161">
        <f>VLOOKUP(E3161&amp;"*",state_latlong_lookup!$A$1:$D$56,4,FALSE)</f>
        <v>-99.463200000000001</v>
      </c>
      <c r="M3161">
        <v>200</v>
      </c>
      <c r="N3161" t="str">
        <f t="shared" si="98"/>
        <v>Republican</v>
      </c>
      <c r="O3161" t="s">
        <v>365</v>
      </c>
      <c r="P3161">
        <v>0.376</v>
      </c>
      <c r="Q3161">
        <v>1204000</v>
      </c>
    </row>
    <row r="3162" spans="1:18">
      <c r="A3162">
        <v>107</v>
      </c>
      <c r="B3162">
        <f>VLOOKUP(A3162,year_congress_lookup!$A$1:$B$10,2)</f>
        <v>2002</v>
      </c>
      <c r="C3162">
        <v>29755</v>
      </c>
      <c r="D3162" s="1" t="s">
        <v>1787</v>
      </c>
      <c r="E3162" t="s">
        <v>36</v>
      </c>
      <c r="F3162" t="str">
        <f>VLOOKUP(E3162&amp;"*",state_latlong_lookup!$A$1:$D$56,2,FALSE)</f>
        <v>TN</v>
      </c>
      <c r="G3162" t="str">
        <f>VLOOKUP(E3162&amp;"*",state_latlong_lookup!$A$1:$D$56,1,FALSE)</f>
        <v>TENNESSEE</v>
      </c>
      <c r="H3162" t="str">
        <f t="shared" si="99"/>
        <v>107_TN_01</v>
      </c>
      <c r="I3162">
        <f>IF(B3162=2012,IF(D3162="00",K3162,VLOOKUP(H3162,district_latlong_lookup!$A$1:$F$439,5,FALSE)),0)</f>
        <v>0</v>
      </c>
      <c r="J3162">
        <f>IF(B3162=2012,IF(D3162="00",L3162,VLOOKUP(H3162,district_latlong_lookup!$A$1:$F$439,6,FALSE)),0)</f>
        <v>0</v>
      </c>
      <c r="K3162">
        <f>VLOOKUP(E3162&amp;"*",state_latlong_lookup!$A$1:$D$56,3,FALSE)</f>
        <v>35.744900000000001</v>
      </c>
      <c r="L3162">
        <f>VLOOKUP(E3162&amp;"*",state_latlong_lookup!$A$1:$D$56,4,FALSE)</f>
        <v>-86.748900000000006</v>
      </c>
      <c r="M3162">
        <v>200</v>
      </c>
      <c r="N3162" t="str">
        <f t="shared" si="98"/>
        <v>Republican</v>
      </c>
      <c r="O3162" t="s">
        <v>870</v>
      </c>
      <c r="P3162">
        <v>0.497</v>
      </c>
      <c r="Q3162">
        <v>587500</v>
      </c>
      <c r="R3162" t="s">
        <v>1277</v>
      </c>
    </row>
    <row r="3163" spans="1:18">
      <c r="A3163">
        <v>107</v>
      </c>
      <c r="B3163">
        <f>VLOOKUP(A3163,year_congress_lookup!$A$1:$B$10,2)</f>
        <v>2002</v>
      </c>
      <c r="C3163">
        <v>15455</v>
      </c>
      <c r="D3163" s="1" t="s">
        <v>1788</v>
      </c>
      <c r="E3163" t="s">
        <v>36</v>
      </c>
      <c r="F3163" t="str">
        <f>VLOOKUP(E3163&amp;"*",state_latlong_lookup!$A$1:$D$56,2,FALSE)</f>
        <v>TN</v>
      </c>
      <c r="G3163" t="str">
        <f>VLOOKUP(E3163&amp;"*",state_latlong_lookup!$A$1:$D$56,1,FALSE)</f>
        <v>TENNESSEE</v>
      </c>
      <c r="H3163" t="str">
        <f t="shared" si="99"/>
        <v>107_TN_02</v>
      </c>
      <c r="I3163">
        <f>IF(B3163=2012,IF(D3163="00",K3163,VLOOKUP(H3163,district_latlong_lookup!$A$1:$F$439,5,FALSE)),0)</f>
        <v>0</v>
      </c>
      <c r="J3163">
        <f>IF(B3163=2012,IF(D3163="00",L3163,VLOOKUP(H3163,district_latlong_lookup!$A$1:$F$439,6,FALSE)),0)</f>
        <v>0</v>
      </c>
      <c r="K3163">
        <f>VLOOKUP(E3163&amp;"*",state_latlong_lookup!$A$1:$D$56,3,FALSE)</f>
        <v>35.744900000000001</v>
      </c>
      <c r="L3163">
        <f>VLOOKUP(E3163&amp;"*",state_latlong_lookup!$A$1:$D$56,4,FALSE)</f>
        <v>-86.748900000000006</v>
      </c>
      <c r="M3163">
        <v>200</v>
      </c>
      <c r="N3163" t="str">
        <f t="shared" si="98"/>
        <v>Republican</v>
      </c>
      <c r="O3163" t="s">
        <v>704</v>
      </c>
      <c r="P3163">
        <v>0.77600000000000002</v>
      </c>
      <c r="Q3163">
        <v>443500</v>
      </c>
      <c r="R3163" t="s">
        <v>1278</v>
      </c>
    </row>
    <row r="3164" spans="1:18">
      <c r="A3164">
        <v>107</v>
      </c>
      <c r="B3164">
        <f>VLOOKUP(A3164,year_congress_lookup!$A$1:$B$10,2)</f>
        <v>2002</v>
      </c>
      <c r="C3164">
        <v>29567</v>
      </c>
      <c r="D3164" s="1" t="s">
        <v>1789</v>
      </c>
      <c r="E3164" t="s">
        <v>36</v>
      </c>
      <c r="F3164" t="str">
        <f>VLOOKUP(E3164&amp;"*",state_latlong_lookup!$A$1:$D$56,2,FALSE)</f>
        <v>TN</v>
      </c>
      <c r="G3164" t="str">
        <f>VLOOKUP(E3164&amp;"*",state_latlong_lookup!$A$1:$D$56,1,FALSE)</f>
        <v>TENNESSEE</v>
      </c>
      <c r="H3164" t="str">
        <f t="shared" si="99"/>
        <v>107_TN_03</v>
      </c>
      <c r="I3164">
        <f>IF(B3164=2012,IF(D3164="00",K3164,VLOOKUP(H3164,district_latlong_lookup!$A$1:$F$439,5,FALSE)),0)</f>
        <v>0</v>
      </c>
      <c r="J3164">
        <f>IF(B3164=2012,IF(D3164="00",L3164,VLOOKUP(H3164,district_latlong_lookup!$A$1:$F$439,6,FALSE)),0)</f>
        <v>0</v>
      </c>
      <c r="K3164">
        <f>VLOOKUP(E3164&amp;"*",state_latlong_lookup!$A$1:$D$56,3,FALSE)</f>
        <v>35.744900000000001</v>
      </c>
      <c r="L3164">
        <f>VLOOKUP(E3164&amp;"*",state_latlong_lookup!$A$1:$D$56,4,FALSE)</f>
        <v>-86.748900000000006</v>
      </c>
      <c r="M3164">
        <v>200</v>
      </c>
      <c r="N3164" t="str">
        <f t="shared" si="98"/>
        <v>Republican</v>
      </c>
      <c r="O3164" t="s">
        <v>817</v>
      </c>
      <c r="P3164">
        <v>0.58499999999999996</v>
      </c>
      <c r="Q3164">
        <v>10000</v>
      </c>
      <c r="R3164" t="s">
        <v>1279</v>
      </c>
    </row>
    <row r="3165" spans="1:18">
      <c r="A3165">
        <v>107</v>
      </c>
      <c r="B3165">
        <f>VLOOKUP(A3165,year_congress_lookup!$A$1:$B$10,2)</f>
        <v>2002</v>
      </c>
      <c r="C3165">
        <v>29568</v>
      </c>
      <c r="D3165" s="1" t="s">
        <v>1790</v>
      </c>
      <c r="E3165" t="s">
        <v>36</v>
      </c>
      <c r="F3165" t="str">
        <f>VLOOKUP(E3165&amp;"*",state_latlong_lookup!$A$1:$D$56,2,FALSE)</f>
        <v>TN</v>
      </c>
      <c r="G3165" t="str">
        <f>VLOOKUP(E3165&amp;"*",state_latlong_lookup!$A$1:$D$56,1,FALSE)</f>
        <v>TENNESSEE</v>
      </c>
      <c r="H3165" t="str">
        <f t="shared" si="99"/>
        <v>107_TN_04</v>
      </c>
      <c r="I3165">
        <f>IF(B3165=2012,IF(D3165="00",K3165,VLOOKUP(H3165,district_latlong_lookup!$A$1:$F$439,5,FALSE)),0)</f>
        <v>0</v>
      </c>
      <c r="J3165">
        <f>IF(B3165=2012,IF(D3165="00",L3165,VLOOKUP(H3165,district_latlong_lookup!$A$1:$F$439,6,FALSE)),0)</f>
        <v>0</v>
      </c>
      <c r="K3165">
        <f>VLOOKUP(E3165&amp;"*",state_latlong_lookup!$A$1:$D$56,3,FALSE)</f>
        <v>35.744900000000001</v>
      </c>
      <c r="L3165">
        <f>VLOOKUP(E3165&amp;"*",state_latlong_lookup!$A$1:$D$56,4,FALSE)</f>
        <v>-86.748900000000006</v>
      </c>
      <c r="M3165">
        <v>200</v>
      </c>
      <c r="N3165" t="str">
        <f t="shared" si="98"/>
        <v>Republican</v>
      </c>
      <c r="O3165" t="s">
        <v>818</v>
      </c>
      <c r="P3165">
        <v>0.64100000000000001</v>
      </c>
      <c r="Q3165">
        <v>382000</v>
      </c>
      <c r="R3165" t="s">
        <v>1280</v>
      </c>
    </row>
    <row r="3166" spans="1:18">
      <c r="A3166">
        <v>107</v>
      </c>
      <c r="B3166">
        <f>VLOOKUP(A3166,year_congress_lookup!$A$1:$B$10,2)</f>
        <v>2002</v>
      </c>
      <c r="C3166">
        <v>15450</v>
      </c>
      <c r="D3166" s="1" t="s">
        <v>1791</v>
      </c>
      <c r="E3166" t="s">
        <v>36</v>
      </c>
      <c r="F3166" t="str">
        <f>VLOOKUP(E3166&amp;"*",state_latlong_lookup!$A$1:$D$56,2,FALSE)</f>
        <v>TN</v>
      </c>
      <c r="G3166" t="str">
        <f>VLOOKUP(E3166&amp;"*",state_latlong_lookup!$A$1:$D$56,1,FALSE)</f>
        <v>TENNESSEE</v>
      </c>
      <c r="H3166" t="str">
        <f t="shared" si="99"/>
        <v>107_TN_05</v>
      </c>
      <c r="I3166">
        <f>IF(B3166=2012,IF(D3166="00",K3166,VLOOKUP(H3166,district_latlong_lookup!$A$1:$F$439,5,FALSE)),0)</f>
        <v>0</v>
      </c>
      <c r="J3166">
        <f>IF(B3166=2012,IF(D3166="00",L3166,VLOOKUP(H3166,district_latlong_lookup!$A$1:$F$439,6,FALSE)),0)</f>
        <v>0</v>
      </c>
      <c r="K3166">
        <f>VLOOKUP(E3166&amp;"*",state_latlong_lookup!$A$1:$D$56,3,FALSE)</f>
        <v>35.744900000000001</v>
      </c>
      <c r="L3166">
        <f>VLOOKUP(E3166&amp;"*",state_latlong_lookup!$A$1:$D$56,4,FALSE)</f>
        <v>-86.748900000000006</v>
      </c>
      <c r="M3166">
        <v>100</v>
      </c>
      <c r="N3166" t="str">
        <f t="shared" si="98"/>
        <v>Democrat</v>
      </c>
      <c r="O3166" t="s">
        <v>705</v>
      </c>
      <c r="P3166">
        <v>-0.20100000000000001</v>
      </c>
      <c r="Q3166">
        <v>1213000</v>
      </c>
    </row>
    <row r="3167" spans="1:18">
      <c r="A3167">
        <v>107</v>
      </c>
      <c r="B3167">
        <f>VLOOKUP(A3167,year_congress_lookup!$A$1:$B$10,2)</f>
        <v>2002</v>
      </c>
      <c r="C3167">
        <v>15100</v>
      </c>
      <c r="D3167" s="1" t="s">
        <v>1792</v>
      </c>
      <c r="E3167" t="s">
        <v>36</v>
      </c>
      <c r="F3167" t="str">
        <f>VLOOKUP(E3167&amp;"*",state_latlong_lookup!$A$1:$D$56,2,FALSE)</f>
        <v>TN</v>
      </c>
      <c r="G3167" t="str">
        <f>VLOOKUP(E3167&amp;"*",state_latlong_lookup!$A$1:$D$56,1,FALSE)</f>
        <v>TENNESSEE</v>
      </c>
      <c r="H3167" t="str">
        <f t="shared" si="99"/>
        <v>107_TN_06</v>
      </c>
      <c r="I3167">
        <f>IF(B3167=2012,IF(D3167="00",K3167,VLOOKUP(H3167,district_latlong_lookup!$A$1:$F$439,5,FALSE)),0)</f>
        <v>0</v>
      </c>
      <c r="J3167">
        <f>IF(B3167=2012,IF(D3167="00",L3167,VLOOKUP(H3167,district_latlong_lookup!$A$1:$F$439,6,FALSE)),0)</f>
        <v>0</v>
      </c>
      <c r="K3167">
        <f>VLOOKUP(E3167&amp;"*",state_latlong_lookup!$A$1:$D$56,3,FALSE)</f>
        <v>35.744900000000001</v>
      </c>
      <c r="L3167">
        <f>VLOOKUP(E3167&amp;"*",state_latlong_lookup!$A$1:$D$56,4,FALSE)</f>
        <v>-86.748900000000006</v>
      </c>
      <c r="M3167">
        <v>100</v>
      </c>
      <c r="N3167" t="str">
        <f t="shared" si="98"/>
        <v>Democrat</v>
      </c>
      <c r="O3167" t="s">
        <v>134</v>
      </c>
      <c r="P3167">
        <v>-0.183</v>
      </c>
      <c r="Q3167">
        <v>771500</v>
      </c>
    </row>
    <row r="3168" spans="1:18">
      <c r="A3168">
        <v>107</v>
      </c>
      <c r="B3168">
        <f>VLOOKUP(A3168,year_congress_lookup!$A$1:$B$10,2)</f>
        <v>2002</v>
      </c>
      <c r="C3168">
        <v>29569</v>
      </c>
      <c r="D3168" s="1" t="s">
        <v>1793</v>
      </c>
      <c r="E3168" t="s">
        <v>36</v>
      </c>
      <c r="F3168" t="str">
        <f>VLOOKUP(E3168&amp;"*",state_latlong_lookup!$A$1:$D$56,2,FALSE)</f>
        <v>TN</v>
      </c>
      <c r="G3168" t="str">
        <f>VLOOKUP(E3168&amp;"*",state_latlong_lookup!$A$1:$D$56,1,FALSE)</f>
        <v>TENNESSEE</v>
      </c>
      <c r="H3168" t="str">
        <f t="shared" si="99"/>
        <v>107_TN_07</v>
      </c>
      <c r="I3168">
        <f>IF(B3168=2012,IF(D3168="00",K3168,VLOOKUP(H3168,district_latlong_lookup!$A$1:$F$439,5,FALSE)),0)</f>
        <v>0</v>
      </c>
      <c r="J3168">
        <f>IF(B3168=2012,IF(D3168="00",L3168,VLOOKUP(H3168,district_latlong_lookup!$A$1:$F$439,6,FALSE)),0)</f>
        <v>0</v>
      </c>
      <c r="K3168">
        <f>VLOOKUP(E3168&amp;"*",state_latlong_lookup!$A$1:$D$56,3,FALSE)</f>
        <v>35.744900000000001</v>
      </c>
      <c r="L3168">
        <f>VLOOKUP(E3168&amp;"*",state_latlong_lookup!$A$1:$D$56,4,FALSE)</f>
        <v>-86.748900000000006</v>
      </c>
      <c r="M3168">
        <v>200</v>
      </c>
      <c r="N3168" t="str">
        <f t="shared" si="98"/>
        <v>Republican</v>
      </c>
      <c r="O3168" t="s">
        <v>819</v>
      </c>
      <c r="P3168">
        <v>0.52200000000000002</v>
      </c>
      <c r="Q3168">
        <v>1211500</v>
      </c>
      <c r="R3168" t="s">
        <v>1281</v>
      </c>
    </row>
    <row r="3169" spans="1:18">
      <c r="A3169">
        <v>107</v>
      </c>
      <c r="B3169">
        <f>VLOOKUP(A3169,year_congress_lookup!$A$1:$B$10,2)</f>
        <v>2002</v>
      </c>
      <c r="C3169">
        <v>15628</v>
      </c>
      <c r="D3169" s="1" t="s">
        <v>1795</v>
      </c>
      <c r="E3169" t="s">
        <v>36</v>
      </c>
      <c r="F3169" t="str">
        <f>VLOOKUP(E3169&amp;"*",state_latlong_lookup!$A$1:$D$56,2,FALSE)</f>
        <v>TN</v>
      </c>
      <c r="G3169" t="str">
        <f>VLOOKUP(E3169&amp;"*",state_latlong_lookup!$A$1:$D$56,1,FALSE)</f>
        <v>TENNESSEE</v>
      </c>
      <c r="H3169" t="str">
        <f t="shared" si="99"/>
        <v>107_TN_08</v>
      </c>
      <c r="I3169">
        <f>IF(B3169=2012,IF(D3169="00",K3169,VLOOKUP(H3169,district_latlong_lookup!$A$1:$F$439,5,FALSE)),0)</f>
        <v>0</v>
      </c>
      <c r="J3169">
        <f>IF(B3169=2012,IF(D3169="00",L3169,VLOOKUP(H3169,district_latlong_lookup!$A$1:$F$439,6,FALSE)),0)</f>
        <v>0</v>
      </c>
      <c r="K3169">
        <f>VLOOKUP(E3169&amp;"*",state_latlong_lookup!$A$1:$D$56,3,FALSE)</f>
        <v>35.744900000000001</v>
      </c>
      <c r="L3169">
        <f>VLOOKUP(E3169&amp;"*",state_latlong_lookup!$A$1:$D$56,4,FALSE)</f>
        <v>-86.748900000000006</v>
      </c>
      <c r="M3169">
        <v>100</v>
      </c>
      <c r="N3169" t="str">
        <f t="shared" si="98"/>
        <v>Democrat</v>
      </c>
      <c r="O3169" t="s">
        <v>707</v>
      </c>
      <c r="P3169">
        <v>-0.193</v>
      </c>
      <c r="Q3169">
        <v>10000</v>
      </c>
      <c r="R3169" t="s">
        <v>1281</v>
      </c>
    </row>
    <row r="3170" spans="1:18">
      <c r="A3170">
        <v>107</v>
      </c>
      <c r="B3170">
        <f>VLOOKUP(A3170,year_congress_lookup!$A$1:$B$10,2)</f>
        <v>2002</v>
      </c>
      <c r="C3170">
        <v>29756</v>
      </c>
      <c r="D3170" s="1" t="s">
        <v>1796</v>
      </c>
      <c r="E3170" t="s">
        <v>36</v>
      </c>
      <c r="F3170" t="str">
        <f>VLOOKUP(E3170&amp;"*",state_latlong_lookup!$A$1:$D$56,2,FALSE)</f>
        <v>TN</v>
      </c>
      <c r="G3170" t="str">
        <f>VLOOKUP(E3170&amp;"*",state_latlong_lookup!$A$1:$D$56,1,FALSE)</f>
        <v>TENNESSEE</v>
      </c>
      <c r="H3170" t="str">
        <f t="shared" si="99"/>
        <v>107_TN_09</v>
      </c>
      <c r="I3170">
        <f>IF(B3170=2012,IF(D3170="00",K3170,VLOOKUP(H3170,district_latlong_lookup!$A$1:$F$439,5,FALSE)),0)</f>
        <v>0</v>
      </c>
      <c r="J3170">
        <f>IF(B3170=2012,IF(D3170="00",L3170,VLOOKUP(H3170,district_latlong_lookup!$A$1:$F$439,6,FALSE)),0)</f>
        <v>0</v>
      </c>
      <c r="K3170">
        <f>VLOOKUP(E3170&amp;"*",state_latlong_lookup!$A$1:$D$56,3,FALSE)</f>
        <v>35.744900000000001</v>
      </c>
      <c r="L3170">
        <f>VLOOKUP(E3170&amp;"*",state_latlong_lookup!$A$1:$D$56,4,FALSE)</f>
        <v>-86.748900000000006</v>
      </c>
      <c r="M3170">
        <v>100</v>
      </c>
      <c r="N3170" t="str">
        <f t="shared" si="98"/>
        <v>Democrat</v>
      </c>
      <c r="O3170" t="s">
        <v>217</v>
      </c>
      <c r="P3170">
        <v>-0.35499999999999998</v>
      </c>
      <c r="Q3170">
        <v>414000</v>
      </c>
      <c r="R3170" t="s">
        <v>1282</v>
      </c>
    </row>
    <row r="3171" spans="1:18">
      <c r="A3171">
        <v>107</v>
      </c>
      <c r="B3171">
        <f>VLOOKUP(A3171,year_congress_lookup!$A$1:$B$10,2)</f>
        <v>2002</v>
      </c>
      <c r="C3171">
        <v>29757</v>
      </c>
      <c r="D3171" s="1" t="s">
        <v>1787</v>
      </c>
      <c r="E3171" t="s">
        <v>82</v>
      </c>
      <c r="F3171" t="str">
        <f>VLOOKUP(E3171&amp;"*",state_latlong_lookup!$A$1:$D$56,2,FALSE)</f>
        <v>TX</v>
      </c>
      <c r="G3171" t="str">
        <f>VLOOKUP(E3171&amp;"*",state_latlong_lookup!$A$1:$D$56,1,FALSE)</f>
        <v>TEXAS</v>
      </c>
      <c r="H3171" t="str">
        <f t="shared" si="99"/>
        <v>107_TX_01</v>
      </c>
      <c r="I3171">
        <f>IF(B3171=2012,IF(D3171="00",K3171,VLOOKUP(H3171,district_latlong_lookup!$A$1:$F$439,5,FALSE)),0)</f>
        <v>0</v>
      </c>
      <c r="J3171">
        <f>IF(B3171=2012,IF(D3171="00",L3171,VLOOKUP(H3171,district_latlong_lookup!$A$1:$F$439,6,FALSE)),0)</f>
        <v>0</v>
      </c>
      <c r="K3171">
        <f>VLOOKUP(E3171&amp;"*",state_latlong_lookup!$A$1:$D$56,3,FALSE)</f>
        <v>31.106000000000002</v>
      </c>
      <c r="L3171">
        <f>VLOOKUP(E3171&amp;"*",state_latlong_lookup!$A$1:$D$56,4,FALSE)</f>
        <v>-97.647499999999994</v>
      </c>
      <c r="M3171">
        <v>100</v>
      </c>
      <c r="N3171" t="str">
        <f t="shared" si="98"/>
        <v>Democrat</v>
      </c>
      <c r="O3171" t="s">
        <v>871</v>
      </c>
      <c r="P3171">
        <v>-0.24299999999999999</v>
      </c>
      <c r="Q3171">
        <v>544500</v>
      </c>
      <c r="R3171" t="s">
        <v>1283</v>
      </c>
    </row>
    <row r="3172" spans="1:18">
      <c r="A3172">
        <v>107</v>
      </c>
      <c r="B3172">
        <f>VLOOKUP(A3172,year_congress_lookup!$A$1:$B$10,2)</f>
        <v>2002</v>
      </c>
      <c r="C3172">
        <v>29758</v>
      </c>
      <c r="D3172" s="1" t="s">
        <v>1788</v>
      </c>
      <c r="E3172" t="s">
        <v>82</v>
      </c>
      <c r="F3172" t="str">
        <f>VLOOKUP(E3172&amp;"*",state_latlong_lookup!$A$1:$D$56,2,FALSE)</f>
        <v>TX</v>
      </c>
      <c r="G3172" t="str">
        <f>VLOOKUP(E3172&amp;"*",state_latlong_lookup!$A$1:$D$56,1,FALSE)</f>
        <v>TEXAS</v>
      </c>
      <c r="H3172" t="str">
        <f t="shared" si="99"/>
        <v>107_TX_02</v>
      </c>
      <c r="I3172">
        <f>IF(B3172=2012,IF(D3172="00",K3172,VLOOKUP(H3172,district_latlong_lookup!$A$1:$F$439,5,FALSE)),0)</f>
        <v>0</v>
      </c>
      <c r="J3172">
        <f>IF(B3172=2012,IF(D3172="00",L3172,VLOOKUP(H3172,district_latlong_lookup!$A$1:$F$439,6,FALSE)),0)</f>
        <v>0</v>
      </c>
      <c r="K3172">
        <f>VLOOKUP(E3172&amp;"*",state_latlong_lookup!$A$1:$D$56,3,FALSE)</f>
        <v>31.106000000000002</v>
      </c>
      <c r="L3172">
        <f>VLOOKUP(E3172&amp;"*",state_latlong_lookup!$A$1:$D$56,4,FALSE)</f>
        <v>-97.647499999999994</v>
      </c>
      <c r="M3172">
        <v>100</v>
      </c>
      <c r="N3172" t="str">
        <f t="shared" si="98"/>
        <v>Democrat</v>
      </c>
      <c r="O3172" t="s">
        <v>148</v>
      </c>
      <c r="P3172">
        <v>-0.17899999999999999</v>
      </c>
      <c r="Q3172">
        <v>520000</v>
      </c>
    </row>
    <row r="3173" spans="1:18">
      <c r="A3173">
        <v>107</v>
      </c>
      <c r="B3173">
        <f>VLOOKUP(A3173,year_congress_lookup!$A$1:$B$10,2)</f>
        <v>2002</v>
      </c>
      <c r="C3173">
        <v>29143</v>
      </c>
      <c r="D3173" s="1" t="s">
        <v>1789</v>
      </c>
      <c r="E3173" t="s">
        <v>82</v>
      </c>
      <c r="F3173" t="str">
        <f>VLOOKUP(E3173&amp;"*",state_latlong_lookup!$A$1:$D$56,2,FALSE)</f>
        <v>TX</v>
      </c>
      <c r="G3173" t="str">
        <f>VLOOKUP(E3173&amp;"*",state_latlong_lookup!$A$1:$D$56,1,FALSE)</f>
        <v>TEXAS</v>
      </c>
      <c r="H3173" t="str">
        <f t="shared" si="99"/>
        <v>107_TX_03</v>
      </c>
      <c r="I3173">
        <f>IF(B3173=2012,IF(D3173="00",K3173,VLOOKUP(H3173,district_latlong_lookup!$A$1:$F$439,5,FALSE)),0)</f>
        <v>0</v>
      </c>
      <c r="J3173">
        <f>IF(B3173=2012,IF(D3173="00",L3173,VLOOKUP(H3173,district_latlong_lookup!$A$1:$F$439,6,FALSE)),0)</f>
        <v>0</v>
      </c>
      <c r="K3173">
        <f>VLOOKUP(E3173&amp;"*",state_latlong_lookup!$A$1:$D$56,3,FALSE)</f>
        <v>31.106000000000002</v>
      </c>
      <c r="L3173">
        <f>VLOOKUP(E3173&amp;"*",state_latlong_lookup!$A$1:$D$56,4,FALSE)</f>
        <v>-97.647499999999994</v>
      </c>
      <c r="M3173">
        <v>200</v>
      </c>
      <c r="N3173" t="str">
        <f t="shared" si="98"/>
        <v>Republican</v>
      </c>
      <c r="O3173" t="s">
        <v>710</v>
      </c>
      <c r="P3173">
        <v>0.69699999999999995</v>
      </c>
      <c r="Q3173">
        <v>909000</v>
      </c>
      <c r="R3173" t="s">
        <v>1284</v>
      </c>
    </row>
    <row r="3174" spans="1:18">
      <c r="A3174">
        <v>107</v>
      </c>
      <c r="B3174">
        <f>VLOOKUP(A3174,year_congress_lookup!$A$1:$B$10,2)</f>
        <v>2002</v>
      </c>
      <c r="C3174">
        <v>14828</v>
      </c>
      <c r="D3174" s="1" t="s">
        <v>1790</v>
      </c>
      <c r="E3174" t="s">
        <v>82</v>
      </c>
      <c r="F3174" t="str">
        <f>VLOOKUP(E3174&amp;"*",state_latlong_lookup!$A$1:$D$56,2,FALSE)</f>
        <v>TX</v>
      </c>
      <c r="G3174" t="str">
        <f>VLOOKUP(E3174&amp;"*",state_latlong_lookup!$A$1:$D$56,1,FALSE)</f>
        <v>TEXAS</v>
      </c>
      <c r="H3174" t="str">
        <f t="shared" si="99"/>
        <v>107_TX_04</v>
      </c>
      <c r="I3174">
        <f>IF(B3174=2012,IF(D3174="00",K3174,VLOOKUP(H3174,district_latlong_lookup!$A$1:$F$439,5,FALSE)),0)</f>
        <v>0</v>
      </c>
      <c r="J3174">
        <f>IF(B3174=2012,IF(D3174="00",L3174,VLOOKUP(H3174,district_latlong_lookup!$A$1:$F$439,6,FALSE)),0)</f>
        <v>0</v>
      </c>
      <c r="K3174">
        <f>VLOOKUP(E3174&amp;"*",state_latlong_lookup!$A$1:$D$56,3,FALSE)</f>
        <v>31.106000000000002</v>
      </c>
      <c r="L3174">
        <f>VLOOKUP(E3174&amp;"*",state_latlong_lookup!$A$1:$D$56,4,FALSE)</f>
        <v>-97.647499999999994</v>
      </c>
      <c r="M3174">
        <v>100</v>
      </c>
      <c r="N3174" t="str">
        <f t="shared" si="98"/>
        <v>Democrat</v>
      </c>
      <c r="O3174" t="s">
        <v>711</v>
      </c>
      <c r="P3174">
        <v>8.5000000000000006E-2</v>
      </c>
      <c r="Q3174">
        <v>5588500</v>
      </c>
      <c r="R3174" t="s">
        <v>1285</v>
      </c>
    </row>
    <row r="3175" spans="1:18">
      <c r="A3175">
        <v>107</v>
      </c>
      <c r="B3175">
        <f>VLOOKUP(A3175,year_congress_lookup!$A$1:$B$10,2)</f>
        <v>2002</v>
      </c>
      <c r="C3175">
        <v>29759</v>
      </c>
      <c r="D3175" s="1" t="s">
        <v>1791</v>
      </c>
      <c r="E3175" t="s">
        <v>82</v>
      </c>
      <c r="F3175" t="str">
        <f>VLOOKUP(E3175&amp;"*",state_latlong_lookup!$A$1:$D$56,2,FALSE)</f>
        <v>TX</v>
      </c>
      <c r="G3175" t="str">
        <f>VLOOKUP(E3175&amp;"*",state_latlong_lookup!$A$1:$D$56,1,FALSE)</f>
        <v>TEXAS</v>
      </c>
      <c r="H3175" t="str">
        <f t="shared" si="99"/>
        <v>107_TX_05</v>
      </c>
      <c r="I3175">
        <f>IF(B3175=2012,IF(D3175="00",K3175,VLOOKUP(H3175,district_latlong_lookup!$A$1:$F$439,5,FALSE)),0)</f>
        <v>0</v>
      </c>
      <c r="J3175">
        <f>IF(B3175=2012,IF(D3175="00",L3175,VLOOKUP(H3175,district_latlong_lookup!$A$1:$F$439,6,FALSE)),0)</f>
        <v>0</v>
      </c>
      <c r="K3175">
        <f>VLOOKUP(E3175&amp;"*",state_latlong_lookup!$A$1:$D$56,3,FALSE)</f>
        <v>31.106000000000002</v>
      </c>
      <c r="L3175">
        <f>VLOOKUP(E3175&amp;"*",state_latlong_lookup!$A$1:$D$56,4,FALSE)</f>
        <v>-97.647499999999994</v>
      </c>
      <c r="M3175">
        <v>200</v>
      </c>
      <c r="N3175" t="str">
        <f t="shared" si="98"/>
        <v>Republican</v>
      </c>
      <c r="O3175" t="s">
        <v>312</v>
      </c>
      <c r="P3175">
        <v>0.71</v>
      </c>
      <c r="Q3175">
        <v>453000</v>
      </c>
      <c r="R3175" t="s">
        <v>1286</v>
      </c>
    </row>
    <row r="3176" spans="1:18">
      <c r="A3176">
        <v>107</v>
      </c>
      <c r="B3176">
        <f>VLOOKUP(A3176,year_congress_lookup!$A$1:$B$10,2)</f>
        <v>2002</v>
      </c>
      <c r="C3176">
        <v>15085</v>
      </c>
      <c r="D3176" s="1" t="s">
        <v>1792</v>
      </c>
      <c r="E3176" t="s">
        <v>82</v>
      </c>
      <c r="F3176" t="str">
        <f>VLOOKUP(E3176&amp;"*",state_latlong_lookup!$A$1:$D$56,2,FALSE)</f>
        <v>TX</v>
      </c>
      <c r="G3176" t="str">
        <f>VLOOKUP(E3176&amp;"*",state_latlong_lookup!$A$1:$D$56,1,FALSE)</f>
        <v>TEXAS</v>
      </c>
      <c r="H3176" t="str">
        <f t="shared" si="99"/>
        <v>107_TX_06</v>
      </c>
      <c r="I3176">
        <f>IF(B3176=2012,IF(D3176="00",K3176,VLOOKUP(H3176,district_latlong_lookup!$A$1:$F$439,5,FALSE)),0)</f>
        <v>0</v>
      </c>
      <c r="J3176">
        <f>IF(B3176=2012,IF(D3176="00",L3176,VLOOKUP(H3176,district_latlong_lookup!$A$1:$F$439,6,FALSE)),0)</f>
        <v>0</v>
      </c>
      <c r="K3176">
        <f>VLOOKUP(E3176&amp;"*",state_latlong_lookup!$A$1:$D$56,3,FALSE)</f>
        <v>31.106000000000002</v>
      </c>
      <c r="L3176">
        <f>VLOOKUP(E3176&amp;"*",state_latlong_lookup!$A$1:$D$56,4,FALSE)</f>
        <v>-97.647499999999994</v>
      </c>
      <c r="M3176">
        <v>200</v>
      </c>
      <c r="N3176" t="str">
        <f t="shared" si="98"/>
        <v>Republican</v>
      </c>
      <c r="O3176" t="s">
        <v>713</v>
      </c>
      <c r="P3176">
        <v>0.64800000000000002</v>
      </c>
      <c r="Q3176">
        <v>572000</v>
      </c>
      <c r="R3176" t="s">
        <v>1287</v>
      </c>
    </row>
    <row r="3177" spans="1:18">
      <c r="A3177">
        <v>107</v>
      </c>
      <c r="B3177">
        <f>VLOOKUP(A3177,year_congress_lookup!$A$1:$B$10,2)</f>
        <v>2002</v>
      </c>
      <c r="C3177">
        <v>20139</v>
      </c>
      <c r="D3177" s="1" t="s">
        <v>1793</v>
      </c>
      <c r="E3177" t="s">
        <v>82</v>
      </c>
      <c r="F3177" t="str">
        <f>VLOOKUP(E3177&amp;"*",state_latlong_lookup!$A$1:$D$56,2,FALSE)</f>
        <v>TX</v>
      </c>
      <c r="G3177" t="str">
        <f>VLOOKUP(E3177&amp;"*",state_latlong_lookup!$A$1:$D$56,1,FALSE)</f>
        <v>TEXAS</v>
      </c>
      <c r="H3177" t="str">
        <f t="shared" si="99"/>
        <v>107_TX_07</v>
      </c>
      <c r="I3177">
        <f>IF(B3177=2012,IF(D3177="00",K3177,VLOOKUP(H3177,district_latlong_lookup!$A$1:$F$439,5,FALSE)),0)</f>
        <v>0</v>
      </c>
      <c r="J3177">
        <f>IF(B3177=2012,IF(D3177="00",L3177,VLOOKUP(H3177,district_latlong_lookup!$A$1:$F$439,6,FALSE)),0)</f>
        <v>0</v>
      </c>
      <c r="K3177">
        <f>VLOOKUP(E3177&amp;"*",state_latlong_lookup!$A$1:$D$56,3,FALSE)</f>
        <v>31.106000000000002</v>
      </c>
      <c r="L3177">
        <f>VLOOKUP(E3177&amp;"*",state_latlong_lookup!$A$1:$D$56,4,FALSE)</f>
        <v>-97.647499999999994</v>
      </c>
      <c r="M3177">
        <v>200</v>
      </c>
      <c r="N3177" t="str">
        <f t="shared" si="98"/>
        <v>Republican</v>
      </c>
      <c r="O3177" t="s">
        <v>147</v>
      </c>
      <c r="P3177">
        <v>0.66700000000000004</v>
      </c>
      <c r="Q3177">
        <v>1768000</v>
      </c>
    </row>
    <row r="3178" spans="1:18">
      <c r="A3178">
        <v>107</v>
      </c>
      <c r="B3178">
        <f>VLOOKUP(A3178,year_congress_lookup!$A$1:$B$10,2)</f>
        <v>2002</v>
      </c>
      <c r="C3178">
        <v>29760</v>
      </c>
      <c r="D3178" s="1" t="s">
        <v>1795</v>
      </c>
      <c r="E3178" t="s">
        <v>82</v>
      </c>
      <c r="F3178" t="str">
        <f>VLOOKUP(E3178&amp;"*",state_latlong_lookup!$A$1:$D$56,2,FALSE)</f>
        <v>TX</v>
      </c>
      <c r="G3178" t="str">
        <f>VLOOKUP(E3178&amp;"*",state_latlong_lookup!$A$1:$D$56,1,FALSE)</f>
        <v>TEXAS</v>
      </c>
      <c r="H3178" t="str">
        <f t="shared" si="99"/>
        <v>107_TX_08</v>
      </c>
      <c r="I3178">
        <f>IF(B3178=2012,IF(D3178="00",K3178,VLOOKUP(H3178,district_latlong_lookup!$A$1:$F$439,5,FALSE)),0)</f>
        <v>0</v>
      </c>
      <c r="J3178">
        <f>IF(B3178=2012,IF(D3178="00",L3178,VLOOKUP(H3178,district_latlong_lookup!$A$1:$F$439,6,FALSE)),0)</f>
        <v>0</v>
      </c>
      <c r="K3178">
        <f>VLOOKUP(E3178&amp;"*",state_latlong_lookup!$A$1:$D$56,3,FALSE)</f>
        <v>31.106000000000002</v>
      </c>
      <c r="L3178">
        <f>VLOOKUP(E3178&amp;"*",state_latlong_lookup!$A$1:$D$56,4,FALSE)</f>
        <v>-97.647499999999994</v>
      </c>
      <c r="M3178">
        <v>200</v>
      </c>
      <c r="N3178" t="str">
        <f t="shared" si="98"/>
        <v>Republican</v>
      </c>
      <c r="O3178" t="s">
        <v>157</v>
      </c>
      <c r="P3178">
        <v>0.624</v>
      </c>
      <c r="Q3178">
        <v>773500</v>
      </c>
      <c r="R3178" t="s">
        <v>1288</v>
      </c>
    </row>
    <row r="3179" spans="1:18">
      <c r="A3179">
        <v>107</v>
      </c>
      <c r="B3179">
        <f>VLOOKUP(A3179,year_congress_lookup!$A$1:$B$10,2)</f>
        <v>2002</v>
      </c>
      <c r="C3179">
        <v>29761</v>
      </c>
      <c r="D3179" s="1" t="s">
        <v>1796</v>
      </c>
      <c r="E3179" t="s">
        <v>82</v>
      </c>
      <c r="F3179" t="str">
        <f>VLOOKUP(E3179&amp;"*",state_latlong_lookup!$A$1:$D$56,2,FALSE)</f>
        <v>TX</v>
      </c>
      <c r="G3179" t="str">
        <f>VLOOKUP(E3179&amp;"*",state_latlong_lookup!$A$1:$D$56,1,FALSE)</f>
        <v>TEXAS</v>
      </c>
      <c r="H3179" t="str">
        <f t="shared" si="99"/>
        <v>107_TX_09</v>
      </c>
      <c r="I3179">
        <f>IF(B3179=2012,IF(D3179="00",K3179,VLOOKUP(H3179,district_latlong_lookup!$A$1:$F$439,5,FALSE)),0)</f>
        <v>0</v>
      </c>
      <c r="J3179">
        <f>IF(B3179=2012,IF(D3179="00",L3179,VLOOKUP(H3179,district_latlong_lookup!$A$1:$F$439,6,FALSE)),0)</f>
        <v>0</v>
      </c>
      <c r="K3179">
        <f>VLOOKUP(E3179&amp;"*",state_latlong_lookup!$A$1:$D$56,3,FALSE)</f>
        <v>31.106000000000002</v>
      </c>
      <c r="L3179">
        <f>VLOOKUP(E3179&amp;"*",state_latlong_lookup!$A$1:$D$56,4,FALSE)</f>
        <v>-97.647499999999994</v>
      </c>
      <c r="M3179">
        <v>100</v>
      </c>
      <c r="N3179" t="str">
        <f t="shared" si="98"/>
        <v>Democrat</v>
      </c>
      <c r="O3179" t="s">
        <v>872</v>
      </c>
      <c r="P3179">
        <v>-0.16400000000000001</v>
      </c>
      <c r="Q3179">
        <v>709000</v>
      </c>
      <c r="R3179" t="s">
        <v>1289</v>
      </c>
    </row>
    <row r="3180" spans="1:18">
      <c r="A3180">
        <v>107</v>
      </c>
      <c r="B3180">
        <f>VLOOKUP(A3180,year_congress_lookup!$A$1:$B$10,2)</f>
        <v>2002</v>
      </c>
      <c r="C3180">
        <v>29571</v>
      </c>
      <c r="D3180" s="1" t="s">
        <v>1797</v>
      </c>
      <c r="E3180" t="s">
        <v>82</v>
      </c>
      <c r="F3180" t="str">
        <f>VLOOKUP(E3180&amp;"*",state_latlong_lookup!$A$1:$D$56,2,FALSE)</f>
        <v>TX</v>
      </c>
      <c r="G3180" t="str">
        <f>VLOOKUP(E3180&amp;"*",state_latlong_lookup!$A$1:$D$56,1,FALSE)</f>
        <v>TEXAS</v>
      </c>
      <c r="H3180" t="str">
        <f t="shared" si="99"/>
        <v>107_TX_10</v>
      </c>
      <c r="I3180">
        <f>IF(B3180=2012,IF(D3180="00",K3180,VLOOKUP(H3180,district_latlong_lookup!$A$1:$F$439,5,FALSE)),0)</f>
        <v>0</v>
      </c>
      <c r="J3180">
        <f>IF(B3180=2012,IF(D3180="00",L3180,VLOOKUP(H3180,district_latlong_lookup!$A$1:$F$439,6,FALSE)),0)</f>
        <v>0</v>
      </c>
      <c r="K3180">
        <f>VLOOKUP(E3180&amp;"*",state_latlong_lookup!$A$1:$D$56,3,FALSE)</f>
        <v>31.106000000000002</v>
      </c>
      <c r="L3180">
        <f>VLOOKUP(E3180&amp;"*",state_latlong_lookup!$A$1:$D$56,4,FALSE)</f>
        <v>-97.647499999999994</v>
      </c>
      <c r="M3180">
        <v>100</v>
      </c>
      <c r="N3180" t="str">
        <f t="shared" si="98"/>
        <v>Democrat</v>
      </c>
      <c r="O3180" t="s">
        <v>821</v>
      </c>
      <c r="P3180">
        <v>-0.41199999999999998</v>
      </c>
      <c r="Q3180">
        <v>10000</v>
      </c>
      <c r="R3180" t="s">
        <v>1289</v>
      </c>
    </row>
    <row r="3181" spans="1:18">
      <c r="A3181">
        <v>107</v>
      </c>
      <c r="B3181">
        <f>VLOOKUP(A3181,year_congress_lookup!$A$1:$B$10,2)</f>
        <v>2002</v>
      </c>
      <c r="C3181">
        <v>29144</v>
      </c>
      <c r="D3181" s="1" t="s">
        <v>1798</v>
      </c>
      <c r="E3181" t="s">
        <v>82</v>
      </c>
      <c r="F3181" t="str">
        <f>VLOOKUP(E3181&amp;"*",state_latlong_lookup!$A$1:$D$56,2,FALSE)</f>
        <v>TX</v>
      </c>
      <c r="G3181" t="str">
        <f>VLOOKUP(E3181&amp;"*",state_latlong_lookup!$A$1:$D$56,1,FALSE)</f>
        <v>TEXAS</v>
      </c>
      <c r="H3181" t="str">
        <f t="shared" si="99"/>
        <v>107_TX_11</v>
      </c>
      <c r="I3181">
        <f>IF(B3181=2012,IF(D3181="00",K3181,VLOOKUP(H3181,district_latlong_lookup!$A$1:$F$439,5,FALSE)),0)</f>
        <v>0</v>
      </c>
      <c r="J3181">
        <f>IF(B3181=2012,IF(D3181="00",L3181,VLOOKUP(H3181,district_latlong_lookup!$A$1:$F$439,6,FALSE)),0)</f>
        <v>0</v>
      </c>
      <c r="K3181">
        <f>VLOOKUP(E3181&amp;"*",state_latlong_lookup!$A$1:$D$56,3,FALSE)</f>
        <v>31.106000000000002</v>
      </c>
      <c r="L3181">
        <f>VLOOKUP(E3181&amp;"*",state_latlong_lookup!$A$1:$D$56,4,FALSE)</f>
        <v>-97.647499999999994</v>
      </c>
      <c r="M3181">
        <v>100</v>
      </c>
      <c r="N3181" t="str">
        <f t="shared" si="98"/>
        <v>Democrat</v>
      </c>
      <c r="O3181" t="s">
        <v>716</v>
      </c>
      <c r="P3181">
        <v>-0.217</v>
      </c>
      <c r="Q3181">
        <v>2807000</v>
      </c>
      <c r="R3181" t="s">
        <v>1289</v>
      </c>
    </row>
    <row r="3182" spans="1:18">
      <c r="A3182">
        <v>107</v>
      </c>
      <c r="B3182">
        <f>VLOOKUP(A3182,year_congress_lookup!$A$1:$B$10,2)</f>
        <v>2002</v>
      </c>
      <c r="C3182">
        <v>29762</v>
      </c>
      <c r="D3182" s="1" t="s">
        <v>1799</v>
      </c>
      <c r="E3182" t="s">
        <v>82</v>
      </c>
      <c r="F3182" t="str">
        <f>VLOOKUP(E3182&amp;"*",state_latlong_lookup!$A$1:$D$56,2,FALSE)</f>
        <v>TX</v>
      </c>
      <c r="G3182" t="str">
        <f>VLOOKUP(E3182&amp;"*",state_latlong_lookup!$A$1:$D$56,1,FALSE)</f>
        <v>TEXAS</v>
      </c>
      <c r="H3182" t="str">
        <f t="shared" si="99"/>
        <v>107_TX_12</v>
      </c>
      <c r="I3182">
        <f>IF(B3182=2012,IF(D3182="00",K3182,VLOOKUP(H3182,district_latlong_lookup!$A$1:$F$439,5,FALSE)),0)</f>
        <v>0</v>
      </c>
      <c r="J3182">
        <f>IF(B3182=2012,IF(D3182="00",L3182,VLOOKUP(H3182,district_latlong_lookup!$A$1:$F$439,6,FALSE)),0)</f>
        <v>0</v>
      </c>
      <c r="K3182">
        <f>VLOOKUP(E3182&amp;"*",state_latlong_lookup!$A$1:$D$56,3,FALSE)</f>
        <v>31.106000000000002</v>
      </c>
      <c r="L3182">
        <f>VLOOKUP(E3182&amp;"*",state_latlong_lookup!$A$1:$D$56,4,FALSE)</f>
        <v>-97.647499999999994</v>
      </c>
      <c r="M3182">
        <v>200</v>
      </c>
      <c r="N3182" t="str">
        <f t="shared" si="98"/>
        <v>Republican</v>
      </c>
      <c r="O3182" t="s">
        <v>873</v>
      </c>
      <c r="P3182">
        <v>0.56100000000000005</v>
      </c>
      <c r="Q3182">
        <v>464500</v>
      </c>
      <c r="R3182" t="s">
        <v>1290</v>
      </c>
    </row>
    <row r="3183" spans="1:18">
      <c r="A3183">
        <v>107</v>
      </c>
      <c r="B3183">
        <f>VLOOKUP(A3183,year_congress_lookup!$A$1:$B$10,2)</f>
        <v>2002</v>
      </c>
      <c r="C3183">
        <v>29572</v>
      </c>
      <c r="D3183" s="1" t="s">
        <v>1800</v>
      </c>
      <c r="E3183" t="s">
        <v>82</v>
      </c>
      <c r="F3183" t="str">
        <f>VLOOKUP(E3183&amp;"*",state_latlong_lookup!$A$1:$D$56,2,FALSE)</f>
        <v>TX</v>
      </c>
      <c r="G3183" t="str">
        <f>VLOOKUP(E3183&amp;"*",state_latlong_lookup!$A$1:$D$56,1,FALSE)</f>
        <v>TEXAS</v>
      </c>
      <c r="H3183" t="str">
        <f t="shared" si="99"/>
        <v>107_TX_13</v>
      </c>
      <c r="I3183">
        <f>IF(B3183=2012,IF(D3183="00",K3183,VLOOKUP(H3183,district_latlong_lookup!$A$1:$F$439,5,FALSE)),0)</f>
        <v>0</v>
      </c>
      <c r="J3183">
        <f>IF(B3183=2012,IF(D3183="00",L3183,VLOOKUP(H3183,district_latlong_lookup!$A$1:$F$439,6,FALSE)),0)</f>
        <v>0</v>
      </c>
      <c r="K3183">
        <f>VLOOKUP(E3183&amp;"*",state_latlong_lookup!$A$1:$D$56,3,FALSE)</f>
        <v>31.106000000000002</v>
      </c>
      <c r="L3183">
        <f>VLOOKUP(E3183&amp;"*",state_latlong_lookup!$A$1:$D$56,4,FALSE)</f>
        <v>-97.647499999999994</v>
      </c>
      <c r="M3183">
        <v>200</v>
      </c>
      <c r="N3183" t="str">
        <f t="shared" si="98"/>
        <v>Republican</v>
      </c>
      <c r="O3183" t="s">
        <v>822</v>
      </c>
      <c r="P3183">
        <v>0.66700000000000004</v>
      </c>
      <c r="Q3183">
        <v>1670000</v>
      </c>
      <c r="R3183" t="s">
        <v>1291</v>
      </c>
    </row>
    <row r="3184" spans="1:18">
      <c r="A3184">
        <v>107</v>
      </c>
      <c r="B3184">
        <f>VLOOKUP(A3184,year_congress_lookup!$A$1:$B$10,2)</f>
        <v>2002</v>
      </c>
      <c r="C3184">
        <v>14290</v>
      </c>
      <c r="D3184" s="1" t="s">
        <v>1801</v>
      </c>
      <c r="E3184" t="s">
        <v>82</v>
      </c>
      <c r="F3184" t="str">
        <f>VLOOKUP(E3184&amp;"*",state_latlong_lookup!$A$1:$D$56,2,FALSE)</f>
        <v>TX</v>
      </c>
      <c r="G3184" t="str">
        <f>VLOOKUP(E3184&amp;"*",state_latlong_lookup!$A$1:$D$56,1,FALSE)</f>
        <v>TEXAS</v>
      </c>
      <c r="H3184" t="str">
        <f t="shared" si="99"/>
        <v>107_TX_14</v>
      </c>
      <c r="I3184">
        <f>IF(B3184=2012,IF(D3184="00",K3184,VLOOKUP(H3184,district_latlong_lookup!$A$1:$F$439,5,FALSE)),0)</f>
        <v>0</v>
      </c>
      <c r="J3184">
        <f>IF(B3184=2012,IF(D3184="00",L3184,VLOOKUP(H3184,district_latlong_lookup!$A$1:$F$439,6,FALSE)),0)</f>
        <v>0</v>
      </c>
      <c r="K3184">
        <f>VLOOKUP(E3184&amp;"*",state_latlong_lookup!$A$1:$D$56,3,FALSE)</f>
        <v>31.106000000000002</v>
      </c>
      <c r="L3184">
        <f>VLOOKUP(E3184&amp;"*",state_latlong_lookup!$A$1:$D$56,4,FALSE)</f>
        <v>-97.647499999999994</v>
      </c>
      <c r="M3184">
        <v>200</v>
      </c>
      <c r="N3184" t="str">
        <f t="shared" si="98"/>
        <v>Republican</v>
      </c>
      <c r="O3184" t="s">
        <v>396</v>
      </c>
      <c r="P3184">
        <v>0.95499999999999996</v>
      </c>
      <c r="Q3184">
        <v>1234500</v>
      </c>
      <c r="R3184" t="s">
        <v>1292</v>
      </c>
    </row>
    <row r="3185" spans="1:18">
      <c r="A3185">
        <v>107</v>
      </c>
      <c r="B3185">
        <f>VLOOKUP(A3185,year_congress_lookup!$A$1:$B$10,2)</f>
        <v>2002</v>
      </c>
      <c r="C3185">
        <v>29763</v>
      </c>
      <c r="D3185" s="1" t="s">
        <v>1802</v>
      </c>
      <c r="E3185" t="s">
        <v>82</v>
      </c>
      <c r="F3185" t="str">
        <f>VLOOKUP(E3185&amp;"*",state_latlong_lookup!$A$1:$D$56,2,FALSE)</f>
        <v>TX</v>
      </c>
      <c r="G3185" t="str">
        <f>VLOOKUP(E3185&amp;"*",state_latlong_lookup!$A$1:$D$56,1,FALSE)</f>
        <v>TEXAS</v>
      </c>
      <c r="H3185" t="str">
        <f t="shared" si="99"/>
        <v>107_TX_15</v>
      </c>
      <c r="I3185">
        <f>IF(B3185=2012,IF(D3185="00",K3185,VLOOKUP(H3185,district_latlong_lookup!$A$1:$F$439,5,FALSE)),0)</f>
        <v>0</v>
      </c>
      <c r="J3185">
        <f>IF(B3185=2012,IF(D3185="00",L3185,VLOOKUP(H3185,district_latlong_lookup!$A$1:$F$439,6,FALSE)),0)</f>
        <v>0</v>
      </c>
      <c r="K3185">
        <f>VLOOKUP(E3185&amp;"*",state_latlong_lookup!$A$1:$D$56,3,FALSE)</f>
        <v>31.106000000000002</v>
      </c>
      <c r="L3185">
        <f>VLOOKUP(E3185&amp;"*",state_latlong_lookup!$A$1:$D$56,4,FALSE)</f>
        <v>-97.647499999999994</v>
      </c>
      <c r="M3185">
        <v>100</v>
      </c>
      <c r="N3185" t="str">
        <f t="shared" si="98"/>
        <v>Democrat</v>
      </c>
      <c r="O3185" t="s">
        <v>874</v>
      </c>
      <c r="P3185">
        <v>-0.307</v>
      </c>
      <c r="Q3185">
        <v>4721500</v>
      </c>
      <c r="R3185" t="s">
        <v>1293</v>
      </c>
    </row>
    <row r="3186" spans="1:18">
      <c r="A3186">
        <v>107</v>
      </c>
      <c r="B3186">
        <f>VLOOKUP(A3186,year_congress_lookup!$A$1:$B$10,2)</f>
        <v>2002</v>
      </c>
      <c r="C3186">
        <v>29764</v>
      </c>
      <c r="D3186" s="1" t="s">
        <v>1803</v>
      </c>
      <c r="E3186" t="s">
        <v>82</v>
      </c>
      <c r="F3186" t="str">
        <f>VLOOKUP(E3186&amp;"*",state_latlong_lookup!$A$1:$D$56,2,FALSE)</f>
        <v>TX</v>
      </c>
      <c r="G3186" t="str">
        <f>VLOOKUP(E3186&amp;"*",state_latlong_lookup!$A$1:$D$56,1,FALSE)</f>
        <v>TEXAS</v>
      </c>
      <c r="H3186" t="str">
        <f t="shared" si="99"/>
        <v>107_TX_16</v>
      </c>
      <c r="I3186">
        <f>IF(B3186=2012,IF(D3186="00",K3186,VLOOKUP(H3186,district_latlong_lookup!$A$1:$F$439,5,FALSE)),0)</f>
        <v>0</v>
      </c>
      <c r="J3186">
        <f>IF(B3186=2012,IF(D3186="00",L3186,VLOOKUP(H3186,district_latlong_lookup!$A$1:$F$439,6,FALSE)),0)</f>
        <v>0</v>
      </c>
      <c r="K3186">
        <f>VLOOKUP(E3186&amp;"*",state_latlong_lookup!$A$1:$D$56,3,FALSE)</f>
        <v>31.106000000000002</v>
      </c>
      <c r="L3186">
        <f>VLOOKUP(E3186&amp;"*",state_latlong_lookup!$A$1:$D$56,4,FALSE)</f>
        <v>-97.647499999999994</v>
      </c>
      <c r="M3186">
        <v>100</v>
      </c>
      <c r="N3186" t="str">
        <f t="shared" si="98"/>
        <v>Democrat</v>
      </c>
      <c r="O3186" t="s">
        <v>875</v>
      </c>
      <c r="P3186">
        <v>-0.29199999999999998</v>
      </c>
      <c r="Q3186">
        <v>3830000</v>
      </c>
      <c r="R3186" t="s">
        <v>1294</v>
      </c>
    </row>
    <row r="3187" spans="1:18">
      <c r="A3187">
        <v>107</v>
      </c>
      <c r="B3187">
        <f>VLOOKUP(A3187,year_congress_lookup!$A$1:$B$10,2)</f>
        <v>2002</v>
      </c>
      <c r="C3187">
        <v>14664</v>
      </c>
      <c r="D3187" s="1" t="s">
        <v>1804</v>
      </c>
      <c r="E3187" t="s">
        <v>82</v>
      </c>
      <c r="F3187" t="str">
        <f>VLOOKUP(E3187&amp;"*",state_latlong_lookup!$A$1:$D$56,2,FALSE)</f>
        <v>TX</v>
      </c>
      <c r="G3187" t="str">
        <f>VLOOKUP(E3187&amp;"*",state_latlong_lookup!$A$1:$D$56,1,FALSE)</f>
        <v>TEXAS</v>
      </c>
      <c r="H3187" t="str">
        <f t="shared" si="99"/>
        <v>107_TX_17</v>
      </c>
      <c r="I3187">
        <f>IF(B3187=2012,IF(D3187="00",K3187,VLOOKUP(H3187,district_latlong_lookup!$A$1:$F$439,5,FALSE)),0)</f>
        <v>0</v>
      </c>
      <c r="J3187">
        <f>IF(B3187=2012,IF(D3187="00",L3187,VLOOKUP(H3187,district_latlong_lookup!$A$1:$F$439,6,FALSE)),0)</f>
        <v>0</v>
      </c>
      <c r="K3187">
        <f>VLOOKUP(E3187&amp;"*",state_latlong_lookup!$A$1:$D$56,3,FALSE)</f>
        <v>31.106000000000002</v>
      </c>
      <c r="L3187">
        <f>VLOOKUP(E3187&amp;"*",state_latlong_lookup!$A$1:$D$56,4,FALSE)</f>
        <v>-97.647499999999994</v>
      </c>
      <c r="M3187">
        <v>100</v>
      </c>
      <c r="N3187" t="str">
        <f t="shared" si="98"/>
        <v>Democrat</v>
      </c>
      <c r="O3187" t="s">
        <v>722</v>
      </c>
      <c r="P3187">
        <v>-0.14099999999999999</v>
      </c>
      <c r="Q3187">
        <v>1366500</v>
      </c>
      <c r="R3187" t="s">
        <v>1295</v>
      </c>
    </row>
    <row r="3188" spans="1:18">
      <c r="A3188">
        <v>107</v>
      </c>
      <c r="B3188">
        <f>VLOOKUP(A3188,year_congress_lookup!$A$1:$B$10,2)</f>
        <v>2002</v>
      </c>
      <c r="C3188">
        <v>29573</v>
      </c>
      <c r="D3188" s="1" t="s">
        <v>1805</v>
      </c>
      <c r="E3188" t="s">
        <v>82</v>
      </c>
      <c r="F3188" t="str">
        <f>VLOOKUP(E3188&amp;"*",state_latlong_lookup!$A$1:$D$56,2,FALSE)</f>
        <v>TX</v>
      </c>
      <c r="G3188" t="str">
        <f>VLOOKUP(E3188&amp;"*",state_latlong_lookup!$A$1:$D$56,1,FALSE)</f>
        <v>TEXAS</v>
      </c>
      <c r="H3188" t="str">
        <f t="shared" si="99"/>
        <v>107_TX_18</v>
      </c>
      <c r="I3188">
        <f>IF(B3188=2012,IF(D3188="00",K3188,VLOOKUP(H3188,district_latlong_lookup!$A$1:$F$439,5,FALSE)),0)</f>
        <v>0</v>
      </c>
      <c r="J3188">
        <f>IF(B3188=2012,IF(D3188="00",L3188,VLOOKUP(H3188,district_latlong_lookup!$A$1:$F$439,6,FALSE)),0)</f>
        <v>0</v>
      </c>
      <c r="K3188">
        <f>VLOOKUP(E3188&amp;"*",state_latlong_lookup!$A$1:$D$56,3,FALSE)</f>
        <v>31.106000000000002</v>
      </c>
      <c r="L3188">
        <f>VLOOKUP(E3188&amp;"*",state_latlong_lookup!$A$1:$D$56,4,FALSE)</f>
        <v>-97.647499999999994</v>
      </c>
      <c r="M3188">
        <v>100</v>
      </c>
      <c r="N3188" t="str">
        <f t="shared" si="98"/>
        <v>Democrat</v>
      </c>
      <c r="O3188" t="s">
        <v>823</v>
      </c>
      <c r="P3188">
        <v>-0.44</v>
      </c>
      <c r="Q3188">
        <v>657500</v>
      </c>
      <c r="R3188" t="s">
        <v>1296</v>
      </c>
    </row>
    <row r="3189" spans="1:18">
      <c r="A3189">
        <v>107</v>
      </c>
      <c r="B3189">
        <f>VLOOKUP(A3189,year_congress_lookup!$A$1:$B$10,2)</f>
        <v>2002</v>
      </c>
      <c r="C3189">
        <v>15093</v>
      </c>
      <c r="D3189" s="1" t="s">
        <v>1806</v>
      </c>
      <c r="E3189" t="s">
        <v>82</v>
      </c>
      <c r="F3189" t="str">
        <f>VLOOKUP(E3189&amp;"*",state_latlong_lookup!$A$1:$D$56,2,FALSE)</f>
        <v>TX</v>
      </c>
      <c r="G3189" t="str">
        <f>VLOOKUP(E3189&amp;"*",state_latlong_lookup!$A$1:$D$56,1,FALSE)</f>
        <v>TEXAS</v>
      </c>
      <c r="H3189" t="str">
        <f t="shared" si="99"/>
        <v>107_TX_19</v>
      </c>
      <c r="I3189">
        <f>IF(B3189=2012,IF(D3189="00",K3189,VLOOKUP(H3189,district_latlong_lookup!$A$1:$F$439,5,FALSE)),0)</f>
        <v>0</v>
      </c>
      <c r="J3189">
        <f>IF(B3189=2012,IF(D3189="00",L3189,VLOOKUP(H3189,district_latlong_lookup!$A$1:$F$439,6,FALSE)),0)</f>
        <v>0</v>
      </c>
      <c r="K3189">
        <f>VLOOKUP(E3189&amp;"*",state_latlong_lookup!$A$1:$D$56,3,FALSE)</f>
        <v>31.106000000000002</v>
      </c>
      <c r="L3189">
        <f>VLOOKUP(E3189&amp;"*",state_latlong_lookup!$A$1:$D$56,4,FALSE)</f>
        <v>-97.647499999999994</v>
      </c>
      <c r="M3189">
        <v>200</v>
      </c>
      <c r="N3189" t="str">
        <f t="shared" si="98"/>
        <v>Republican</v>
      </c>
      <c r="O3189" t="s">
        <v>724</v>
      </c>
      <c r="P3189">
        <v>0.47</v>
      </c>
      <c r="Q3189">
        <v>2248000</v>
      </c>
      <c r="R3189" t="s">
        <v>1297</v>
      </c>
    </row>
    <row r="3190" spans="1:18">
      <c r="A3190">
        <v>107</v>
      </c>
      <c r="B3190">
        <f>VLOOKUP(A3190,year_congress_lookup!$A$1:$B$10,2)</f>
        <v>2002</v>
      </c>
      <c r="C3190">
        <v>29943</v>
      </c>
      <c r="D3190" s="1" t="s">
        <v>1807</v>
      </c>
      <c r="E3190" t="s">
        <v>82</v>
      </c>
      <c r="F3190" t="str">
        <f>VLOOKUP(E3190&amp;"*",state_latlong_lookup!$A$1:$D$56,2,FALSE)</f>
        <v>TX</v>
      </c>
      <c r="G3190" t="str">
        <f>VLOOKUP(E3190&amp;"*",state_latlong_lookup!$A$1:$D$56,1,FALSE)</f>
        <v>TEXAS</v>
      </c>
      <c r="H3190" t="str">
        <f t="shared" si="99"/>
        <v>107_TX_20</v>
      </c>
      <c r="I3190">
        <f>IF(B3190=2012,IF(D3190="00",K3190,VLOOKUP(H3190,district_latlong_lookup!$A$1:$F$439,5,FALSE)),0)</f>
        <v>0</v>
      </c>
      <c r="J3190">
        <f>IF(B3190=2012,IF(D3190="00",L3190,VLOOKUP(H3190,district_latlong_lookup!$A$1:$F$439,6,FALSE)),0)</f>
        <v>0</v>
      </c>
      <c r="K3190">
        <f>VLOOKUP(E3190&amp;"*",state_latlong_lookup!$A$1:$D$56,3,FALSE)</f>
        <v>31.106000000000002</v>
      </c>
      <c r="L3190">
        <f>VLOOKUP(E3190&amp;"*",state_latlong_lookup!$A$1:$D$56,4,FALSE)</f>
        <v>-97.647499999999994</v>
      </c>
      <c r="M3190">
        <v>100</v>
      </c>
      <c r="N3190" t="str">
        <f t="shared" si="98"/>
        <v>Democrat</v>
      </c>
      <c r="O3190" t="s">
        <v>725</v>
      </c>
      <c r="P3190">
        <v>-0.316</v>
      </c>
      <c r="Q3190">
        <v>556000</v>
      </c>
      <c r="R3190" t="s">
        <v>1298</v>
      </c>
    </row>
    <row r="3191" spans="1:18">
      <c r="A3191">
        <v>107</v>
      </c>
      <c r="B3191">
        <f>VLOOKUP(A3191,year_congress_lookup!$A$1:$B$10,2)</f>
        <v>2002</v>
      </c>
      <c r="C3191">
        <v>15445</v>
      </c>
      <c r="D3191" s="1" t="s">
        <v>1808</v>
      </c>
      <c r="E3191" t="s">
        <v>82</v>
      </c>
      <c r="F3191" t="str">
        <f>VLOOKUP(E3191&amp;"*",state_latlong_lookup!$A$1:$D$56,2,FALSE)</f>
        <v>TX</v>
      </c>
      <c r="G3191" t="str">
        <f>VLOOKUP(E3191&amp;"*",state_latlong_lookup!$A$1:$D$56,1,FALSE)</f>
        <v>TEXAS</v>
      </c>
      <c r="H3191" t="str">
        <f t="shared" si="99"/>
        <v>107_TX_21</v>
      </c>
      <c r="I3191">
        <f>IF(B3191=2012,IF(D3191="00",K3191,VLOOKUP(H3191,district_latlong_lookup!$A$1:$F$439,5,FALSE)),0)</f>
        <v>0</v>
      </c>
      <c r="J3191">
        <f>IF(B3191=2012,IF(D3191="00",L3191,VLOOKUP(H3191,district_latlong_lookup!$A$1:$F$439,6,FALSE)),0)</f>
        <v>0</v>
      </c>
      <c r="K3191">
        <f>VLOOKUP(E3191&amp;"*",state_latlong_lookup!$A$1:$D$56,3,FALSE)</f>
        <v>31.106000000000002</v>
      </c>
      <c r="L3191">
        <f>VLOOKUP(E3191&amp;"*",state_latlong_lookup!$A$1:$D$56,4,FALSE)</f>
        <v>-97.647499999999994</v>
      </c>
      <c r="M3191">
        <v>200</v>
      </c>
      <c r="N3191" t="str">
        <f t="shared" si="98"/>
        <v>Republican</v>
      </c>
      <c r="O3191" t="s">
        <v>726</v>
      </c>
      <c r="P3191">
        <v>0.52700000000000002</v>
      </c>
      <c r="Q3191">
        <v>460500</v>
      </c>
      <c r="R3191" t="s">
        <v>1299</v>
      </c>
    </row>
    <row r="3192" spans="1:18">
      <c r="A3192">
        <v>107</v>
      </c>
      <c r="B3192">
        <f>VLOOKUP(A3192,year_congress_lookup!$A$1:$B$10,2)</f>
        <v>2002</v>
      </c>
      <c r="C3192">
        <v>15094</v>
      </c>
      <c r="D3192" s="1" t="s">
        <v>1809</v>
      </c>
      <c r="E3192" t="s">
        <v>82</v>
      </c>
      <c r="F3192" t="str">
        <f>VLOOKUP(E3192&amp;"*",state_latlong_lookup!$A$1:$D$56,2,FALSE)</f>
        <v>TX</v>
      </c>
      <c r="G3192" t="str">
        <f>VLOOKUP(E3192&amp;"*",state_latlong_lookup!$A$1:$D$56,1,FALSE)</f>
        <v>TEXAS</v>
      </c>
      <c r="H3192" t="str">
        <f t="shared" si="99"/>
        <v>107_TX_22</v>
      </c>
      <c r="I3192">
        <f>IF(B3192=2012,IF(D3192="00",K3192,VLOOKUP(H3192,district_latlong_lookup!$A$1:$F$439,5,FALSE)),0)</f>
        <v>0</v>
      </c>
      <c r="J3192">
        <f>IF(B3192=2012,IF(D3192="00",L3192,VLOOKUP(H3192,district_latlong_lookup!$A$1:$F$439,6,FALSE)),0)</f>
        <v>0</v>
      </c>
      <c r="K3192">
        <f>VLOOKUP(E3192&amp;"*",state_latlong_lookup!$A$1:$D$56,3,FALSE)</f>
        <v>31.106000000000002</v>
      </c>
      <c r="L3192">
        <f>VLOOKUP(E3192&amp;"*",state_latlong_lookup!$A$1:$D$56,4,FALSE)</f>
        <v>-97.647499999999994</v>
      </c>
      <c r="M3192">
        <v>200</v>
      </c>
      <c r="N3192" t="str">
        <f t="shared" si="98"/>
        <v>Republican</v>
      </c>
      <c r="O3192" t="s">
        <v>727</v>
      </c>
      <c r="P3192">
        <v>0.625</v>
      </c>
      <c r="Q3192">
        <v>10000</v>
      </c>
      <c r="R3192" t="s">
        <v>1300</v>
      </c>
    </row>
    <row r="3193" spans="1:18">
      <c r="A3193">
        <v>107</v>
      </c>
      <c r="B3193">
        <f>VLOOKUP(A3193,year_congress_lookup!$A$1:$B$10,2)</f>
        <v>2002</v>
      </c>
      <c r="C3193">
        <v>39302</v>
      </c>
      <c r="D3193" s="1" t="s">
        <v>1810</v>
      </c>
      <c r="E3193" t="s">
        <v>82</v>
      </c>
      <c r="F3193" t="str">
        <f>VLOOKUP(E3193&amp;"*",state_latlong_lookup!$A$1:$D$56,2,FALSE)</f>
        <v>TX</v>
      </c>
      <c r="G3193" t="str">
        <f>VLOOKUP(E3193&amp;"*",state_latlong_lookup!$A$1:$D$56,1,FALSE)</f>
        <v>TEXAS</v>
      </c>
      <c r="H3193" t="str">
        <f t="shared" si="99"/>
        <v>107_TX_23</v>
      </c>
      <c r="I3193">
        <f>IF(B3193=2012,IF(D3193="00",K3193,VLOOKUP(H3193,district_latlong_lookup!$A$1:$F$439,5,FALSE)),0)</f>
        <v>0</v>
      </c>
      <c r="J3193">
        <f>IF(B3193=2012,IF(D3193="00",L3193,VLOOKUP(H3193,district_latlong_lookup!$A$1:$F$439,6,FALSE)),0)</f>
        <v>0</v>
      </c>
      <c r="K3193">
        <f>VLOOKUP(E3193&amp;"*",state_latlong_lookup!$A$1:$D$56,3,FALSE)</f>
        <v>31.106000000000002</v>
      </c>
      <c r="L3193">
        <f>VLOOKUP(E3193&amp;"*",state_latlong_lookup!$A$1:$D$56,4,FALSE)</f>
        <v>-97.647499999999994</v>
      </c>
      <c r="M3193">
        <v>200</v>
      </c>
      <c r="N3193" t="str">
        <f t="shared" si="98"/>
        <v>Republican</v>
      </c>
      <c r="O3193" t="s">
        <v>728</v>
      </c>
      <c r="P3193">
        <v>0.53</v>
      </c>
      <c r="Q3193">
        <v>10000</v>
      </c>
    </row>
    <row r="3194" spans="1:18">
      <c r="A3194">
        <v>107</v>
      </c>
      <c r="B3194">
        <f>VLOOKUP(A3194,year_congress_lookup!$A$1:$B$10,2)</f>
        <v>2002</v>
      </c>
      <c r="C3194">
        <v>14626</v>
      </c>
      <c r="D3194" s="1" t="s">
        <v>1811</v>
      </c>
      <c r="E3194" t="s">
        <v>82</v>
      </c>
      <c r="F3194" t="str">
        <f>VLOOKUP(E3194&amp;"*",state_latlong_lookup!$A$1:$D$56,2,FALSE)</f>
        <v>TX</v>
      </c>
      <c r="G3194" t="str">
        <f>VLOOKUP(E3194&amp;"*",state_latlong_lookup!$A$1:$D$56,1,FALSE)</f>
        <v>TEXAS</v>
      </c>
      <c r="H3194" t="str">
        <f t="shared" si="99"/>
        <v>107_TX_24</v>
      </c>
      <c r="I3194">
        <f>IF(B3194=2012,IF(D3194="00",K3194,VLOOKUP(H3194,district_latlong_lookup!$A$1:$F$439,5,FALSE)),0)</f>
        <v>0</v>
      </c>
      <c r="J3194">
        <f>IF(B3194=2012,IF(D3194="00",L3194,VLOOKUP(H3194,district_latlong_lookup!$A$1:$F$439,6,FALSE)),0)</f>
        <v>0</v>
      </c>
      <c r="K3194">
        <f>VLOOKUP(E3194&amp;"*",state_latlong_lookup!$A$1:$D$56,3,FALSE)</f>
        <v>31.106000000000002</v>
      </c>
      <c r="L3194">
        <f>VLOOKUP(E3194&amp;"*",state_latlong_lookup!$A$1:$D$56,4,FALSE)</f>
        <v>-97.647499999999994</v>
      </c>
      <c r="M3194">
        <v>100</v>
      </c>
      <c r="N3194" t="str">
        <f t="shared" si="98"/>
        <v>Democrat</v>
      </c>
      <c r="O3194" t="s">
        <v>729</v>
      </c>
      <c r="P3194">
        <v>-0.29699999999999999</v>
      </c>
      <c r="Q3194">
        <v>537500</v>
      </c>
      <c r="R3194" t="s">
        <v>1301</v>
      </c>
    </row>
    <row r="3195" spans="1:18">
      <c r="A3195">
        <v>107</v>
      </c>
      <c r="B3195">
        <f>VLOOKUP(A3195,year_congress_lookup!$A$1:$B$10,2)</f>
        <v>2002</v>
      </c>
      <c r="C3195">
        <v>29574</v>
      </c>
      <c r="D3195" s="1" t="s">
        <v>1812</v>
      </c>
      <c r="E3195" t="s">
        <v>82</v>
      </c>
      <c r="F3195" t="str">
        <f>VLOOKUP(E3195&amp;"*",state_latlong_lookup!$A$1:$D$56,2,FALSE)</f>
        <v>TX</v>
      </c>
      <c r="G3195" t="str">
        <f>VLOOKUP(E3195&amp;"*",state_latlong_lookup!$A$1:$D$56,1,FALSE)</f>
        <v>TEXAS</v>
      </c>
      <c r="H3195" t="str">
        <f t="shared" si="99"/>
        <v>107_TX_25</v>
      </c>
      <c r="I3195">
        <f>IF(B3195=2012,IF(D3195="00",K3195,VLOOKUP(H3195,district_latlong_lookup!$A$1:$F$439,5,FALSE)),0)</f>
        <v>0</v>
      </c>
      <c r="J3195">
        <f>IF(B3195=2012,IF(D3195="00",L3195,VLOOKUP(H3195,district_latlong_lookup!$A$1:$F$439,6,FALSE)),0)</f>
        <v>0</v>
      </c>
      <c r="K3195">
        <f>VLOOKUP(E3195&amp;"*",state_latlong_lookup!$A$1:$D$56,3,FALSE)</f>
        <v>31.106000000000002</v>
      </c>
      <c r="L3195">
        <f>VLOOKUP(E3195&amp;"*",state_latlong_lookup!$A$1:$D$56,4,FALSE)</f>
        <v>-97.647499999999994</v>
      </c>
      <c r="M3195">
        <v>100</v>
      </c>
      <c r="N3195" t="str">
        <f t="shared" si="98"/>
        <v>Democrat</v>
      </c>
      <c r="O3195" t="s">
        <v>225</v>
      </c>
      <c r="P3195">
        <v>-0.28799999999999998</v>
      </c>
      <c r="Q3195">
        <v>1020500</v>
      </c>
      <c r="R3195" t="s">
        <v>1302</v>
      </c>
    </row>
    <row r="3196" spans="1:18">
      <c r="A3196">
        <v>107</v>
      </c>
      <c r="B3196">
        <f>VLOOKUP(A3196,year_congress_lookup!$A$1:$B$10,2)</f>
        <v>2002</v>
      </c>
      <c r="C3196">
        <v>15125</v>
      </c>
      <c r="D3196" s="1" t="s">
        <v>1813</v>
      </c>
      <c r="E3196" t="s">
        <v>82</v>
      </c>
      <c r="F3196" t="str">
        <f>VLOOKUP(E3196&amp;"*",state_latlong_lookup!$A$1:$D$56,2,FALSE)</f>
        <v>TX</v>
      </c>
      <c r="G3196" t="str">
        <f>VLOOKUP(E3196&amp;"*",state_latlong_lookup!$A$1:$D$56,1,FALSE)</f>
        <v>TEXAS</v>
      </c>
      <c r="H3196" t="str">
        <f t="shared" si="99"/>
        <v>107_TX_26</v>
      </c>
      <c r="I3196">
        <f>IF(B3196=2012,IF(D3196="00",K3196,VLOOKUP(H3196,district_latlong_lookup!$A$1:$F$439,5,FALSE)),0)</f>
        <v>0</v>
      </c>
      <c r="J3196">
        <f>IF(B3196=2012,IF(D3196="00",L3196,VLOOKUP(H3196,district_latlong_lookup!$A$1:$F$439,6,FALSE)),0)</f>
        <v>0</v>
      </c>
      <c r="K3196">
        <f>VLOOKUP(E3196&amp;"*",state_latlong_lookup!$A$1:$D$56,3,FALSE)</f>
        <v>31.106000000000002</v>
      </c>
      <c r="L3196">
        <f>VLOOKUP(E3196&amp;"*",state_latlong_lookup!$A$1:$D$56,4,FALSE)</f>
        <v>-97.647499999999994</v>
      </c>
      <c r="M3196">
        <v>200</v>
      </c>
      <c r="N3196" t="str">
        <f t="shared" si="98"/>
        <v>Republican</v>
      </c>
      <c r="O3196" t="s">
        <v>731</v>
      </c>
      <c r="P3196">
        <v>0.64</v>
      </c>
      <c r="Q3196">
        <v>696000</v>
      </c>
      <c r="R3196" t="s">
        <v>1303</v>
      </c>
    </row>
    <row r="3197" spans="1:18">
      <c r="A3197">
        <v>107</v>
      </c>
      <c r="B3197">
        <f>VLOOKUP(A3197,year_congress_lookup!$A$1:$B$10,2)</f>
        <v>2002</v>
      </c>
      <c r="C3197">
        <v>15049</v>
      </c>
      <c r="D3197" s="1" t="s">
        <v>1814</v>
      </c>
      <c r="E3197" t="s">
        <v>82</v>
      </c>
      <c r="F3197" t="str">
        <f>VLOOKUP(E3197&amp;"*",state_latlong_lookup!$A$1:$D$56,2,FALSE)</f>
        <v>TX</v>
      </c>
      <c r="G3197" t="str">
        <f>VLOOKUP(E3197&amp;"*",state_latlong_lookup!$A$1:$D$56,1,FALSE)</f>
        <v>TEXAS</v>
      </c>
      <c r="H3197" t="str">
        <f t="shared" si="99"/>
        <v>107_TX_27</v>
      </c>
      <c r="I3197">
        <f>IF(B3197=2012,IF(D3197="00",K3197,VLOOKUP(H3197,district_latlong_lookup!$A$1:$F$439,5,FALSE)),0)</f>
        <v>0</v>
      </c>
      <c r="J3197">
        <f>IF(B3197=2012,IF(D3197="00",L3197,VLOOKUP(H3197,district_latlong_lookup!$A$1:$F$439,6,FALSE)),0)</f>
        <v>0</v>
      </c>
      <c r="K3197">
        <f>VLOOKUP(E3197&amp;"*",state_latlong_lookup!$A$1:$D$56,3,FALSE)</f>
        <v>31.106000000000002</v>
      </c>
      <c r="L3197">
        <f>VLOOKUP(E3197&amp;"*",state_latlong_lookup!$A$1:$D$56,4,FALSE)</f>
        <v>-97.647499999999994</v>
      </c>
      <c r="M3197">
        <v>100</v>
      </c>
      <c r="N3197" t="str">
        <f t="shared" si="98"/>
        <v>Democrat</v>
      </c>
      <c r="O3197" t="s">
        <v>732</v>
      </c>
      <c r="P3197">
        <v>-0.247</v>
      </c>
      <c r="Q3197">
        <v>1375500</v>
      </c>
      <c r="R3197" t="s">
        <v>1304</v>
      </c>
    </row>
    <row r="3198" spans="1:18">
      <c r="A3198">
        <v>107</v>
      </c>
      <c r="B3198">
        <f>VLOOKUP(A3198,year_congress_lookup!$A$1:$B$10,2)</f>
        <v>2002</v>
      </c>
      <c r="C3198">
        <v>29771</v>
      </c>
      <c r="D3198" s="1" t="s">
        <v>1815</v>
      </c>
      <c r="E3198" t="s">
        <v>82</v>
      </c>
      <c r="F3198" t="str">
        <f>VLOOKUP(E3198&amp;"*",state_latlong_lookup!$A$1:$D$56,2,FALSE)</f>
        <v>TX</v>
      </c>
      <c r="G3198" t="str">
        <f>VLOOKUP(E3198&amp;"*",state_latlong_lookup!$A$1:$D$56,1,FALSE)</f>
        <v>TEXAS</v>
      </c>
      <c r="H3198" t="str">
        <f t="shared" si="99"/>
        <v>107_TX_28</v>
      </c>
      <c r="I3198">
        <f>IF(B3198=2012,IF(D3198="00",K3198,VLOOKUP(H3198,district_latlong_lookup!$A$1:$F$439,5,FALSE)),0)</f>
        <v>0</v>
      </c>
      <c r="J3198">
        <f>IF(B3198=2012,IF(D3198="00",L3198,VLOOKUP(H3198,district_latlong_lookup!$A$1:$F$439,6,FALSE)),0)</f>
        <v>0</v>
      </c>
      <c r="K3198">
        <f>VLOOKUP(E3198&amp;"*",state_latlong_lookup!$A$1:$D$56,3,FALSE)</f>
        <v>31.106000000000002</v>
      </c>
      <c r="L3198">
        <f>VLOOKUP(E3198&amp;"*",state_latlong_lookup!$A$1:$D$56,4,FALSE)</f>
        <v>-97.647499999999994</v>
      </c>
      <c r="M3198">
        <v>100</v>
      </c>
      <c r="N3198" t="str">
        <f t="shared" si="98"/>
        <v>Democrat</v>
      </c>
      <c r="O3198" t="s">
        <v>876</v>
      </c>
      <c r="P3198">
        <v>-0.34599999999999997</v>
      </c>
      <c r="Q3198">
        <v>317500</v>
      </c>
      <c r="R3198" t="s">
        <v>1305</v>
      </c>
    </row>
    <row r="3199" spans="1:18">
      <c r="A3199">
        <v>107</v>
      </c>
      <c r="B3199">
        <f>VLOOKUP(A3199,year_congress_lookup!$A$1:$B$10,2)</f>
        <v>2002</v>
      </c>
      <c r="C3199">
        <v>39304</v>
      </c>
      <c r="D3199" s="1" t="s">
        <v>1816</v>
      </c>
      <c r="E3199" t="s">
        <v>82</v>
      </c>
      <c r="F3199" t="str">
        <f>VLOOKUP(E3199&amp;"*",state_latlong_lookup!$A$1:$D$56,2,FALSE)</f>
        <v>TX</v>
      </c>
      <c r="G3199" t="str">
        <f>VLOOKUP(E3199&amp;"*",state_latlong_lookup!$A$1:$D$56,1,FALSE)</f>
        <v>TEXAS</v>
      </c>
      <c r="H3199" t="str">
        <f t="shared" si="99"/>
        <v>107_TX_29</v>
      </c>
      <c r="I3199">
        <f>IF(B3199=2012,IF(D3199="00",K3199,VLOOKUP(H3199,district_latlong_lookup!$A$1:$F$439,5,FALSE)),0)</f>
        <v>0</v>
      </c>
      <c r="J3199">
        <f>IF(B3199=2012,IF(D3199="00",L3199,VLOOKUP(H3199,district_latlong_lookup!$A$1:$F$439,6,FALSE)),0)</f>
        <v>0</v>
      </c>
      <c r="K3199">
        <f>VLOOKUP(E3199&amp;"*",state_latlong_lookup!$A$1:$D$56,3,FALSE)</f>
        <v>31.106000000000002</v>
      </c>
      <c r="L3199">
        <f>VLOOKUP(E3199&amp;"*",state_latlong_lookup!$A$1:$D$56,4,FALSE)</f>
        <v>-97.647499999999994</v>
      </c>
      <c r="M3199">
        <v>100</v>
      </c>
      <c r="N3199" t="str">
        <f t="shared" si="98"/>
        <v>Democrat</v>
      </c>
      <c r="O3199" t="s">
        <v>734</v>
      </c>
      <c r="P3199">
        <v>-0.32100000000000001</v>
      </c>
      <c r="Q3199">
        <v>14087500</v>
      </c>
      <c r="R3199" t="s">
        <v>1306</v>
      </c>
    </row>
    <row r="3200" spans="1:18">
      <c r="A3200">
        <v>107</v>
      </c>
      <c r="B3200">
        <f>VLOOKUP(A3200,year_congress_lookup!$A$1:$B$10,2)</f>
        <v>2002</v>
      </c>
      <c r="C3200">
        <v>39305</v>
      </c>
      <c r="D3200" s="1" t="s">
        <v>1817</v>
      </c>
      <c r="E3200" t="s">
        <v>82</v>
      </c>
      <c r="F3200" t="str">
        <f>VLOOKUP(E3200&amp;"*",state_latlong_lookup!$A$1:$D$56,2,FALSE)</f>
        <v>TX</v>
      </c>
      <c r="G3200" t="str">
        <f>VLOOKUP(E3200&amp;"*",state_latlong_lookup!$A$1:$D$56,1,FALSE)</f>
        <v>TEXAS</v>
      </c>
      <c r="H3200" t="str">
        <f t="shared" si="99"/>
        <v>107_TX_30</v>
      </c>
      <c r="I3200">
        <f>IF(B3200=2012,IF(D3200="00",K3200,VLOOKUP(H3200,district_latlong_lookup!$A$1:$F$439,5,FALSE)),0)</f>
        <v>0</v>
      </c>
      <c r="J3200">
        <f>IF(B3200=2012,IF(D3200="00",L3200,VLOOKUP(H3200,district_latlong_lookup!$A$1:$F$439,6,FALSE)),0)</f>
        <v>0</v>
      </c>
      <c r="K3200">
        <f>VLOOKUP(E3200&amp;"*",state_latlong_lookup!$A$1:$D$56,3,FALSE)</f>
        <v>31.106000000000002</v>
      </c>
      <c r="L3200">
        <f>VLOOKUP(E3200&amp;"*",state_latlong_lookup!$A$1:$D$56,4,FALSE)</f>
        <v>-97.647499999999994</v>
      </c>
      <c r="M3200">
        <v>100</v>
      </c>
      <c r="N3200" t="str">
        <f t="shared" si="98"/>
        <v>Democrat</v>
      </c>
      <c r="O3200" t="s">
        <v>735</v>
      </c>
      <c r="P3200">
        <v>-0.47299999999999998</v>
      </c>
      <c r="Q3200">
        <v>10482500</v>
      </c>
      <c r="R3200" t="s">
        <v>1307</v>
      </c>
    </row>
    <row r="3201" spans="1:18">
      <c r="A3201">
        <v>107</v>
      </c>
      <c r="B3201">
        <f>VLOOKUP(A3201,year_congress_lookup!$A$1:$B$10,2)</f>
        <v>2002</v>
      </c>
      <c r="C3201">
        <v>14829</v>
      </c>
      <c r="D3201" s="1" t="s">
        <v>1787</v>
      </c>
      <c r="E3201" t="s">
        <v>142</v>
      </c>
      <c r="F3201" t="str">
        <f>VLOOKUP(E3201&amp;"*",state_latlong_lookup!$A$1:$D$56,2,FALSE)</f>
        <v>UT</v>
      </c>
      <c r="G3201" t="str">
        <f>VLOOKUP(E3201&amp;"*",state_latlong_lookup!$A$1:$D$56,1,FALSE)</f>
        <v>UTAH</v>
      </c>
      <c r="H3201" t="str">
        <f t="shared" si="99"/>
        <v>107_UT_01</v>
      </c>
      <c r="I3201">
        <f>IF(B3201=2012,IF(D3201="00",K3201,VLOOKUP(H3201,district_latlong_lookup!$A$1:$F$439,5,FALSE)),0)</f>
        <v>0</v>
      </c>
      <c r="J3201">
        <f>IF(B3201=2012,IF(D3201="00",L3201,VLOOKUP(H3201,district_latlong_lookup!$A$1:$F$439,6,FALSE)),0)</f>
        <v>0</v>
      </c>
      <c r="K3201">
        <f>VLOOKUP(E3201&amp;"*",state_latlong_lookup!$A$1:$D$56,3,FALSE)</f>
        <v>40.113500000000002</v>
      </c>
      <c r="L3201">
        <f>VLOOKUP(E3201&amp;"*",state_latlong_lookup!$A$1:$D$56,4,FALSE)</f>
        <v>-111.8535</v>
      </c>
      <c r="M3201">
        <v>200</v>
      </c>
      <c r="N3201" t="str">
        <f t="shared" si="98"/>
        <v>Republican</v>
      </c>
      <c r="O3201" t="s">
        <v>212</v>
      </c>
      <c r="P3201">
        <v>0.501</v>
      </c>
      <c r="Q3201">
        <v>685500</v>
      </c>
      <c r="R3201" t="s">
        <v>1308</v>
      </c>
    </row>
    <row r="3202" spans="1:18">
      <c r="A3202">
        <v>107</v>
      </c>
      <c r="B3202">
        <f>VLOOKUP(A3202,year_congress_lookup!$A$1:$B$10,2)</f>
        <v>2002</v>
      </c>
      <c r="C3202">
        <v>20140</v>
      </c>
      <c r="D3202" s="1" t="s">
        <v>1788</v>
      </c>
      <c r="E3202" t="s">
        <v>142</v>
      </c>
      <c r="F3202" t="str">
        <f>VLOOKUP(E3202&amp;"*",state_latlong_lookup!$A$1:$D$56,2,FALSE)</f>
        <v>UT</v>
      </c>
      <c r="G3202" t="str">
        <f>VLOOKUP(E3202&amp;"*",state_latlong_lookup!$A$1:$D$56,1,FALSE)</f>
        <v>UTAH</v>
      </c>
      <c r="H3202" t="str">
        <f t="shared" si="99"/>
        <v>107_UT_02</v>
      </c>
      <c r="I3202">
        <f>IF(B3202=2012,IF(D3202="00",K3202,VLOOKUP(H3202,district_latlong_lookup!$A$1:$F$439,5,FALSE)),0)</f>
        <v>0</v>
      </c>
      <c r="J3202">
        <f>IF(B3202=2012,IF(D3202="00",L3202,VLOOKUP(H3202,district_latlong_lookup!$A$1:$F$439,6,FALSE)),0)</f>
        <v>0</v>
      </c>
      <c r="K3202">
        <f>VLOOKUP(E3202&amp;"*",state_latlong_lookup!$A$1:$D$56,3,FALSE)</f>
        <v>40.113500000000002</v>
      </c>
      <c r="L3202">
        <f>VLOOKUP(E3202&amp;"*",state_latlong_lookup!$A$1:$D$56,4,FALSE)</f>
        <v>-111.8535</v>
      </c>
      <c r="M3202">
        <v>100</v>
      </c>
      <c r="N3202" t="str">
        <f t="shared" ref="N3202:N3265" si="100">IF(M3202=100,"Democrat",IF(M3202=200,"Republican",IF(M3202=328,"Independent")))</f>
        <v>Democrat</v>
      </c>
      <c r="O3202" t="s">
        <v>948</v>
      </c>
      <c r="P3202">
        <v>-0.14000000000000001</v>
      </c>
      <c r="Q3202">
        <v>462500</v>
      </c>
    </row>
    <row r="3203" spans="1:18">
      <c r="A3203">
        <v>107</v>
      </c>
      <c r="B3203">
        <f>VLOOKUP(A3203,year_congress_lookup!$A$1:$B$10,2)</f>
        <v>2002</v>
      </c>
      <c r="C3203">
        <v>29766</v>
      </c>
      <c r="D3203" s="1" t="s">
        <v>1789</v>
      </c>
      <c r="E3203" t="s">
        <v>142</v>
      </c>
      <c r="F3203" t="str">
        <f>VLOOKUP(E3203&amp;"*",state_latlong_lookup!$A$1:$D$56,2,FALSE)</f>
        <v>UT</v>
      </c>
      <c r="G3203" t="str">
        <f>VLOOKUP(E3203&amp;"*",state_latlong_lookup!$A$1:$D$56,1,FALSE)</f>
        <v>UTAH</v>
      </c>
      <c r="H3203" t="str">
        <f t="shared" ref="H3203:H3266" si="101">CONCATENATE(A3203,"_",F3203,"_",D3203)</f>
        <v>107_UT_03</v>
      </c>
      <c r="I3203">
        <f>IF(B3203=2012,IF(D3203="00",K3203,VLOOKUP(H3203,district_latlong_lookup!$A$1:$F$439,5,FALSE)),0)</f>
        <v>0</v>
      </c>
      <c r="J3203">
        <f>IF(B3203=2012,IF(D3203="00",L3203,VLOOKUP(H3203,district_latlong_lookup!$A$1:$F$439,6,FALSE)),0)</f>
        <v>0</v>
      </c>
      <c r="K3203">
        <f>VLOOKUP(E3203&amp;"*",state_latlong_lookup!$A$1:$D$56,3,FALSE)</f>
        <v>40.113500000000002</v>
      </c>
      <c r="L3203">
        <f>VLOOKUP(E3203&amp;"*",state_latlong_lookup!$A$1:$D$56,4,FALSE)</f>
        <v>-111.8535</v>
      </c>
      <c r="M3203">
        <v>200</v>
      </c>
      <c r="N3203" t="str">
        <f t="shared" si="100"/>
        <v>Republican</v>
      </c>
      <c r="O3203" t="s">
        <v>143</v>
      </c>
      <c r="P3203">
        <v>0.74299999999999999</v>
      </c>
      <c r="Q3203">
        <v>1353500</v>
      </c>
      <c r="R3203" t="s">
        <v>1309</v>
      </c>
    </row>
    <row r="3204" spans="1:18">
      <c r="A3204">
        <v>107</v>
      </c>
      <c r="B3204">
        <f>VLOOKUP(A3204,year_congress_lookup!$A$1:$B$10,2)</f>
        <v>2002</v>
      </c>
      <c r="C3204">
        <v>29147</v>
      </c>
      <c r="D3204" s="1" t="s">
        <v>1787</v>
      </c>
      <c r="E3204" t="s">
        <v>21</v>
      </c>
      <c r="F3204" t="str">
        <f>VLOOKUP(E3204&amp;"*",state_latlong_lookup!$A$1:$D$56,2,FALSE)</f>
        <v>VT</v>
      </c>
      <c r="G3204" t="str">
        <f>VLOOKUP(E3204&amp;"*",state_latlong_lookup!$A$1:$D$56,1,FALSE)</f>
        <v>VERMONT</v>
      </c>
      <c r="H3204" t="str">
        <f t="shared" si="101"/>
        <v>107_VT_01</v>
      </c>
      <c r="I3204">
        <f>IF(B3204=2012,IF(D3204="00",K3204,VLOOKUP(H3204,district_latlong_lookup!$A$1:$F$439,5,FALSE)),0)</f>
        <v>0</v>
      </c>
      <c r="J3204">
        <f>IF(B3204=2012,IF(D3204="00",L3204,VLOOKUP(H3204,district_latlong_lookup!$A$1:$F$439,6,FALSE)),0)</f>
        <v>0</v>
      </c>
      <c r="K3204">
        <f>VLOOKUP(E3204&amp;"*",state_latlong_lookup!$A$1:$D$56,3,FALSE)</f>
        <v>44.040700000000001</v>
      </c>
      <c r="L3204">
        <f>VLOOKUP(E3204&amp;"*",state_latlong_lookup!$A$1:$D$56,4,FALSE)</f>
        <v>-72.709299999999999</v>
      </c>
      <c r="M3204">
        <v>328</v>
      </c>
      <c r="N3204" t="str">
        <f t="shared" si="100"/>
        <v>Independent</v>
      </c>
      <c r="O3204" t="s">
        <v>136</v>
      </c>
      <c r="P3204">
        <v>-0.50700000000000001</v>
      </c>
      <c r="Q3204">
        <v>383000</v>
      </c>
      <c r="R3204" t="s">
        <v>1310</v>
      </c>
    </row>
    <row r="3205" spans="1:18">
      <c r="A3205">
        <v>107</v>
      </c>
      <c r="B3205">
        <f>VLOOKUP(A3205,year_congress_lookup!$A$1:$B$10,2)</f>
        <v>2002</v>
      </c>
      <c r="C3205">
        <v>20141</v>
      </c>
      <c r="D3205" s="1" t="s">
        <v>1787</v>
      </c>
      <c r="E3205" t="s">
        <v>16</v>
      </c>
      <c r="F3205" t="str">
        <f>VLOOKUP(E3205&amp;"*",state_latlong_lookup!$A$1:$D$56,2,FALSE)</f>
        <v>VA</v>
      </c>
      <c r="G3205" t="str">
        <f>VLOOKUP(E3205&amp;"*",state_latlong_lookup!$A$1:$D$56,1,FALSE)</f>
        <v>VIRGINIA</v>
      </c>
      <c r="H3205" t="str">
        <f t="shared" si="101"/>
        <v>107_VA_01</v>
      </c>
      <c r="I3205">
        <f>IF(B3205=2012,IF(D3205="00",K3205,VLOOKUP(H3205,district_latlong_lookup!$A$1:$F$439,5,FALSE)),0)</f>
        <v>0</v>
      </c>
      <c r="J3205">
        <f>IF(B3205=2012,IF(D3205="00",L3205,VLOOKUP(H3205,district_latlong_lookup!$A$1:$F$439,6,FALSE)),0)</f>
        <v>0</v>
      </c>
      <c r="K3205">
        <f>VLOOKUP(E3205&amp;"*",state_latlong_lookup!$A$1:$D$56,3,FALSE)</f>
        <v>37.768000000000001</v>
      </c>
      <c r="L3205">
        <f>VLOOKUP(E3205&amp;"*",state_latlong_lookup!$A$1:$D$56,4,FALSE)</f>
        <v>-78.205699999999993</v>
      </c>
      <c r="M3205">
        <v>200</v>
      </c>
      <c r="N3205" t="str">
        <f t="shared" si="100"/>
        <v>Republican</v>
      </c>
      <c r="O3205" t="s">
        <v>62</v>
      </c>
      <c r="P3205">
        <v>0.53100000000000003</v>
      </c>
      <c r="Q3205">
        <v>703000</v>
      </c>
    </row>
    <row r="3206" spans="1:18">
      <c r="A3206">
        <v>107</v>
      </c>
      <c r="B3206">
        <f>VLOOKUP(A3206,year_congress_lookup!$A$1:$B$10,2)</f>
        <v>2002</v>
      </c>
      <c r="C3206">
        <v>20142</v>
      </c>
      <c r="D3206" s="1" t="s">
        <v>1788</v>
      </c>
      <c r="E3206" t="s">
        <v>16</v>
      </c>
      <c r="F3206" t="str">
        <f>VLOOKUP(E3206&amp;"*",state_latlong_lookup!$A$1:$D$56,2,FALSE)</f>
        <v>VA</v>
      </c>
      <c r="G3206" t="str">
        <f>VLOOKUP(E3206&amp;"*",state_latlong_lookup!$A$1:$D$56,1,FALSE)</f>
        <v>VIRGINIA</v>
      </c>
      <c r="H3206" t="str">
        <f t="shared" si="101"/>
        <v>107_VA_02</v>
      </c>
      <c r="I3206">
        <f>IF(B3206=2012,IF(D3206="00",K3206,VLOOKUP(H3206,district_latlong_lookup!$A$1:$F$439,5,FALSE)),0)</f>
        <v>0</v>
      </c>
      <c r="J3206">
        <f>IF(B3206=2012,IF(D3206="00",L3206,VLOOKUP(H3206,district_latlong_lookup!$A$1:$F$439,6,FALSE)),0)</f>
        <v>0</v>
      </c>
      <c r="K3206">
        <f>VLOOKUP(E3206&amp;"*",state_latlong_lookup!$A$1:$D$56,3,FALSE)</f>
        <v>37.768000000000001</v>
      </c>
      <c r="L3206">
        <f>VLOOKUP(E3206&amp;"*",state_latlong_lookup!$A$1:$D$56,4,FALSE)</f>
        <v>-78.205699999999993</v>
      </c>
      <c r="M3206">
        <v>200</v>
      </c>
      <c r="N3206" t="str">
        <f t="shared" si="100"/>
        <v>Republican</v>
      </c>
      <c r="O3206" t="s">
        <v>949</v>
      </c>
      <c r="P3206">
        <v>0.59299999999999997</v>
      </c>
      <c r="Q3206">
        <v>10000</v>
      </c>
    </row>
    <row r="3207" spans="1:18">
      <c r="A3207">
        <v>107</v>
      </c>
      <c r="B3207">
        <f>VLOOKUP(A3207,year_congress_lookup!$A$1:$B$10,2)</f>
        <v>2002</v>
      </c>
      <c r="C3207">
        <v>39307</v>
      </c>
      <c r="D3207" s="1" t="s">
        <v>1789</v>
      </c>
      <c r="E3207" t="s">
        <v>16</v>
      </c>
      <c r="F3207" t="str">
        <f>VLOOKUP(E3207&amp;"*",state_latlong_lookup!$A$1:$D$56,2,FALSE)</f>
        <v>VA</v>
      </c>
      <c r="G3207" t="str">
        <f>VLOOKUP(E3207&amp;"*",state_latlong_lookup!$A$1:$D$56,1,FALSE)</f>
        <v>VIRGINIA</v>
      </c>
      <c r="H3207" t="str">
        <f t="shared" si="101"/>
        <v>107_VA_03</v>
      </c>
      <c r="I3207">
        <f>IF(B3207=2012,IF(D3207="00",K3207,VLOOKUP(H3207,district_latlong_lookup!$A$1:$F$439,5,FALSE)),0)</f>
        <v>0</v>
      </c>
      <c r="J3207">
        <f>IF(B3207=2012,IF(D3207="00",L3207,VLOOKUP(H3207,district_latlong_lookup!$A$1:$F$439,6,FALSE)),0)</f>
        <v>0</v>
      </c>
      <c r="K3207">
        <f>VLOOKUP(E3207&amp;"*",state_latlong_lookup!$A$1:$D$56,3,FALSE)</f>
        <v>37.768000000000001</v>
      </c>
      <c r="L3207">
        <f>VLOOKUP(E3207&amp;"*",state_latlong_lookup!$A$1:$D$56,4,FALSE)</f>
        <v>-78.205699999999993</v>
      </c>
      <c r="M3207">
        <v>100</v>
      </c>
      <c r="N3207" t="str">
        <f t="shared" si="100"/>
        <v>Democrat</v>
      </c>
      <c r="O3207" t="s">
        <v>149</v>
      </c>
      <c r="P3207">
        <v>-0.45400000000000001</v>
      </c>
      <c r="Q3207">
        <v>2258500</v>
      </c>
      <c r="R3207" t="s">
        <v>1311</v>
      </c>
    </row>
    <row r="3208" spans="1:18">
      <c r="A3208">
        <v>107</v>
      </c>
      <c r="B3208">
        <f>VLOOKUP(A3208,year_congress_lookup!$A$1:$B$10,2)</f>
        <v>2002</v>
      </c>
      <c r="C3208">
        <v>20143</v>
      </c>
      <c r="D3208" s="1" t="s">
        <v>1790</v>
      </c>
      <c r="E3208" t="s">
        <v>16</v>
      </c>
      <c r="F3208" t="str">
        <f>VLOOKUP(E3208&amp;"*",state_latlong_lookup!$A$1:$D$56,2,FALSE)</f>
        <v>VA</v>
      </c>
      <c r="G3208" t="str">
        <f>VLOOKUP(E3208&amp;"*",state_latlong_lookup!$A$1:$D$56,1,FALSE)</f>
        <v>VIRGINIA</v>
      </c>
      <c r="H3208" t="str">
        <f t="shared" si="101"/>
        <v>107_VA_04</v>
      </c>
      <c r="I3208">
        <f>IF(B3208=2012,IF(D3208="00",K3208,VLOOKUP(H3208,district_latlong_lookup!$A$1:$F$439,5,FALSE)),0)</f>
        <v>0</v>
      </c>
      <c r="J3208">
        <f>IF(B3208=2012,IF(D3208="00",L3208,VLOOKUP(H3208,district_latlong_lookup!$A$1:$F$439,6,FALSE)),0)</f>
        <v>0</v>
      </c>
      <c r="K3208">
        <f>VLOOKUP(E3208&amp;"*",state_latlong_lookup!$A$1:$D$56,3,FALSE)</f>
        <v>37.768000000000001</v>
      </c>
      <c r="L3208">
        <f>VLOOKUP(E3208&amp;"*",state_latlong_lookup!$A$1:$D$56,4,FALSE)</f>
        <v>-78.205699999999993</v>
      </c>
      <c r="M3208">
        <v>200</v>
      </c>
      <c r="N3208" t="str">
        <f t="shared" si="100"/>
        <v>Republican</v>
      </c>
      <c r="O3208" t="s">
        <v>798</v>
      </c>
      <c r="P3208">
        <v>0.52500000000000002</v>
      </c>
      <c r="Q3208">
        <v>884000</v>
      </c>
    </row>
    <row r="3209" spans="1:18">
      <c r="A3209">
        <v>107</v>
      </c>
      <c r="B3209">
        <f>VLOOKUP(A3209,year_congress_lookup!$A$1:$B$10,2)</f>
        <v>2002</v>
      </c>
      <c r="C3209">
        <v>99767</v>
      </c>
      <c r="D3209" s="1" t="s">
        <v>1791</v>
      </c>
      <c r="E3209" t="s">
        <v>16</v>
      </c>
      <c r="F3209" t="str">
        <f>VLOOKUP(E3209&amp;"*",state_latlong_lookup!$A$1:$D$56,2,FALSE)</f>
        <v>VA</v>
      </c>
      <c r="G3209" t="str">
        <f>VLOOKUP(E3209&amp;"*",state_latlong_lookup!$A$1:$D$56,1,FALSE)</f>
        <v>VIRGINIA</v>
      </c>
      <c r="H3209" t="str">
        <f t="shared" si="101"/>
        <v>107_VA_05</v>
      </c>
      <c r="I3209">
        <f>IF(B3209=2012,IF(D3209="00",K3209,VLOOKUP(H3209,district_latlong_lookup!$A$1:$F$439,5,FALSE)),0)</f>
        <v>0</v>
      </c>
      <c r="J3209">
        <f>IF(B3209=2012,IF(D3209="00",L3209,VLOOKUP(H3209,district_latlong_lookup!$A$1:$F$439,6,FALSE)),0)</f>
        <v>0</v>
      </c>
      <c r="K3209">
        <f>VLOOKUP(E3209&amp;"*",state_latlong_lookup!$A$1:$D$56,3,FALSE)</f>
        <v>37.768000000000001</v>
      </c>
      <c r="L3209">
        <f>VLOOKUP(E3209&amp;"*",state_latlong_lookup!$A$1:$D$56,4,FALSE)</f>
        <v>-78.205699999999993</v>
      </c>
      <c r="M3209">
        <v>328</v>
      </c>
      <c r="N3209" t="str">
        <f t="shared" si="100"/>
        <v>Independent</v>
      </c>
      <c r="O3209" t="s">
        <v>877</v>
      </c>
      <c r="P3209">
        <v>0.62</v>
      </c>
      <c r="Q3209">
        <v>10000</v>
      </c>
      <c r="R3209" t="s">
        <v>1312</v>
      </c>
    </row>
    <row r="3210" spans="1:18">
      <c r="A3210">
        <v>107</v>
      </c>
      <c r="B3210">
        <f>VLOOKUP(A3210,year_congress_lookup!$A$1:$B$10,2)</f>
        <v>2002</v>
      </c>
      <c r="C3210">
        <v>89767</v>
      </c>
      <c r="D3210" s="1" t="s">
        <v>1791</v>
      </c>
      <c r="E3210" t="s">
        <v>16</v>
      </c>
      <c r="F3210" t="str">
        <f>VLOOKUP(E3210&amp;"*",state_latlong_lookup!$A$1:$D$56,2,FALSE)</f>
        <v>VA</v>
      </c>
      <c r="G3210" t="str">
        <f>VLOOKUP(E3210&amp;"*",state_latlong_lookup!$A$1:$D$56,1,FALSE)</f>
        <v>VIRGINIA</v>
      </c>
      <c r="H3210" t="str">
        <f t="shared" si="101"/>
        <v>107_VA_05</v>
      </c>
      <c r="I3210">
        <f>IF(B3210=2012,IF(D3210="00",K3210,VLOOKUP(H3210,district_latlong_lookup!$A$1:$F$439,5,FALSE)),0)</f>
        <v>0</v>
      </c>
      <c r="J3210">
        <f>IF(B3210=2012,IF(D3210="00",L3210,VLOOKUP(H3210,district_latlong_lookup!$A$1:$F$439,6,FALSE)),0)</f>
        <v>0</v>
      </c>
      <c r="K3210">
        <f>VLOOKUP(E3210&amp;"*",state_latlong_lookup!$A$1:$D$56,3,FALSE)</f>
        <v>37.768000000000001</v>
      </c>
      <c r="L3210">
        <f>VLOOKUP(E3210&amp;"*",state_latlong_lookup!$A$1:$D$56,4,FALSE)</f>
        <v>-78.205699999999993</v>
      </c>
      <c r="M3210">
        <v>200</v>
      </c>
      <c r="N3210" t="str">
        <f t="shared" si="100"/>
        <v>Republican</v>
      </c>
      <c r="O3210" t="s">
        <v>877</v>
      </c>
      <c r="P3210">
        <v>0.54300000000000004</v>
      </c>
      <c r="Q3210">
        <v>10000</v>
      </c>
      <c r="R3210" t="s">
        <v>1313</v>
      </c>
    </row>
    <row r="3211" spans="1:18">
      <c r="A3211">
        <v>107</v>
      </c>
      <c r="B3211">
        <f>VLOOKUP(A3211,year_congress_lookup!$A$1:$B$10,2)</f>
        <v>2002</v>
      </c>
      <c r="C3211">
        <v>39308</v>
      </c>
      <c r="D3211" s="1" t="s">
        <v>1792</v>
      </c>
      <c r="E3211" t="s">
        <v>16</v>
      </c>
      <c r="F3211" t="str">
        <f>VLOOKUP(E3211&amp;"*",state_latlong_lookup!$A$1:$D$56,2,FALSE)</f>
        <v>VA</v>
      </c>
      <c r="G3211" t="str">
        <f>VLOOKUP(E3211&amp;"*",state_latlong_lookup!$A$1:$D$56,1,FALSE)</f>
        <v>VIRGINIA</v>
      </c>
      <c r="H3211" t="str">
        <f t="shared" si="101"/>
        <v>107_VA_06</v>
      </c>
      <c r="I3211">
        <f>IF(B3211=2012,IF(D3211="00",K3211,VLOOKUP(H3211,district_latlong_lookup!$A$1:$F$439,5,FALSE)),0)</f>
        <v>0</v>
      </c>
      <c r="J3211">
        <f>IF(B3211=2012,IF(D3211="00",L3211,VLOOKUP(H3211,district_latlong_lookup!$A$1:$F$439,6,FALSE)),0)</f>
        <v>0</v>
      </c>
      <c r="K3211">
        <f>VLOOKUP(E3211&amp;"*",state_latlong_lookup!$A$1:$D$56,3,FALSE)</f>
        <v>37.768000000000001</v>
      </c>
      <c r="L3211">
        <f>VLOOKUP(E3211&amp;"*",state_latlong_lookup!$A$1:$D$56,4,FALSE)</f>
        <v>-78.205699999999993</v>
      </c>
      <c r="M3211">
        <v>200</v>
      </c>
      <c r="N3211" t="str">
        <f t="shared" si="100"/>
        <v>Republican</v>
      </c>
      <c r="O3211" t="s">
        <v>742</v>
      </c>
      <c r="P3211">
        <v>0.61099999999999999</v>
      </c>
      <c r="Q3211">
        <v>1139500</v>
      </c>
      <c r="R3211" t="s">
        <v>1314</v>
      </c>
    </row>
    <row r="3212" spans="1:18">
      <c r="A3212">
        <v>107</v>
      </c>
      <c r="B3212">
        <f>VLOOKUP(A3212,year_congress_lookup!$A$1:$B$10,2)</f>
        <v>2002</v>
      </c>
      <c r="C3212">
        <v>20144</v>
      </c>
      <c r="D3212" s="1" t="s">
        <v>1793</v>
      </c>
      <c r="E3212" t="s">
        <v>16</v>
      </c>
      <c r="F3212" t="str">
        <f>VLOOKUP(E3212&amp;"*",state_latlong_lookup!$A$1:$D$56,2,FALSE)</f>
        <v>VA</v>
      </c>
      <c r="G3212" t="str">
        <f>VLOOKUP(E3212&amp;"*",state_latlong_lookup!$A$1:$D$56,1,FALSE)</f>
        <v>VIRGINIA</v>
      </c>
      <c r="H3212" t="str">
        <f t="shared" si="101"/>
        <v>107_VA_07</v>
      </c>
      <c r="I3212">
        <f>IF(B3212=2012,IF(D3212="00",K3212,VLOOKUP(H3212,district_latlong_lookup!$A$1:$F$439,5,FALSE)),0)</f>
        <v>0</v>
      </c>
      <c r="J3212">
        <f>IF(B3212=2012,IF(D3212="00",L3212,VLOOKUP(H3212,district_latlong_lookup!$A$1:$F$439,6,FALSE)),0)</f>
        <v>0</v>
      </c>
      <c r="K3212">
        <f>VLOOKUP(E3212&amp;"*",state_latlong_lookup!$A$1:$D$56,3,FALSE)</f>
        <v>37.768000000000001</v>
      </c>
      <c r="L3212">
        <f>VLOOKUP(E3212&amp;"*",state_latlong_lookup!$A$1:$D$56,4,FALSE)</f>
        <v>-78.205699999999993</v>
      </c>
      <c r="M3212">
        <v>200</v>
      </c>
      <c r="N3212" t="str">
        <f t="shared" si="100"/>
        <v>Republican</v>
      </c>
      <c r="O3212" t="s">
        <v>950</v>
      </c>
      <c r="P3212">
        <v>0.67400000000000004</v>
      </c>
      <c r="Q3212">
        <v>580500</v>
      </c>
      <c r="R3212" t="s">
        <v>1315</v>
      </c>
    </row>
    <row r="3213" spans="1:18">
      <c r="A3213">
        <v>107</v>
      </c>
      <c r="B3213">
        <f>VLOOKUP(A3213,year_congress_lookup!$A$1:$B$10,2)</f>
        <v>2002</v>
      </c>
      <c r="C3213">
        <v>29149</v>
      </c>
      <c r="D3213" s="1" t="s">
        <v>1795</v>
      </c>
      <c r="E3213" t="s">
        <v>16</v>
      </c>
      <c r="F3213" t="str">
        <f>VLOOKUP(E3213&amp;"*",state_latlong_lookup!$A$1:$D$56,2,FALSE)</f>
        <v>VA</v>
      </c>
      <c r="G3213" t="str">
        <f>VLOOKUP(E3213&amp;"*",state_latlong_lookup!$A$1:$D$56,1,FALSE)</f>
        <v>VIRGINIA</v>
      </c>
      <c r="H3213" t="str">
        <f t="shared" si="101"/>
        <v>107_VA_08</v>
      </c>
      <c r="I3213">
        <f>IF(B3213=2012,IF(D3213="00",K3213,VLOOKUP(H3213,district_latlong_lookup!$A$1:$F$439,5,FALSE)),0)</f>
        <v>0</v>
      </c>
      <c r="J3213">
        <f>IF(B3213=2012,IF(D3213="00",L3213,VLOOKUP(H3213,district_latlong_lookup!$A$1:$F$439,6,FALSE)),0)</f>
        <v>0</v>
      </c>
      <c r="K3213">
        <f>VLOOKUP(E3213&amp;"*",state_latlong_lookup!$A$1:$D$56,3,FALSE)</f>
        <v>37.768000000000001</v>
      </c>
      <c r="L3213">
        <f>VLOOKUP(E3213&amp;"*",state_latlong_lookup!$A$1:$D$56,4,FALSE)</f>
        <v>-78.205699999999993</v>
      </c>
      <c r="M3213">
        <v>100</v>
      </c>
      <c r="N3213" t="str">
        <f t="shared" si="100"/>
        <v>Democrat</v>
      </c>
      <c r="O3213" t="s">
        <v>395</v>
      </c>
      <c r="P3213">
        <v>-0.28199999999999997</v>
      </c>
      <c r="Q3213">
        <v>1257000</v>
      </c>
      <c r="R3213" t="s">
        <v>1316</v>
      </c>
    </row>
    <row r="3214" spans="1:18">
      <c r="A3214">
        <v>107</v>
      </c>
      <c r="B3214">
        <f>VLOOKUP(A3214,year_congress_lookup!$A$1:$B$10,2)</f>
        <v>2002</v>
      </c>
      <c r="C3214">
        <v>15010</v>
      </c>
      <c r="D3214" s="1" t="s">
        <v>1796</v>
      </c>
      <c r="E3214" t="s">
        <v>16</v>
      </c>
      <c r="F3214" t="str">
        <f>VLOOKUP(E3214&amp;"*",state_latlong_lookup!$A$1:$D$56,2,FALSE)</f>
        <v>VA</v>
      </c>
      <c r="G3214" t="str">
        <f>VLOOKUP(E3214&amp;"*",state_latlong_lookup!$A$1:$D$56,1,FALSE)</f>
        <v>VIRGINIA</v>
      </c>
      <c r="H3214" t="str">
        <f t="shared" si="101"/>
        <v>107_VA_09</v>
      </c>
      <c r="I3214">
        <f>IF(B3214=2012,IF(D3214="00",K3214,VLOOKUP(H3214,district_latlong_lookup!$A$1:$F$439,5,FALSE)),0)</f>
        <v>0</v>
      </c>
      <c r="J3214">
        <f>IF(B3214=2012,IF(D3214="00",L3214,VLOOKUP(H3214,district_latlong_lookup!$A$1:$F$439,6,FALSE)),0)</f>
        <v>0</v>
      </c>
      <c r="K3214">
        <f>VLOOKUP(E3214&amp;"*",state_latlong_lookup!$A$1:$D$56,3,FALSE)</f>
        <v>37.768000000000001</v>
      </c>
      <c r="L3214">
        <f>VLOOKUP(E3214&amp;"*",state_latlong_lookup!$A$1:$D$56,4,FALSE)</f>
        <v>-78.205699999999993</v>
      </c>
      <c r="M3214">
        <v>100</v>
      </c>
      <c r="N3214" t="str">
        <f t="shared" si="100"/>
        <v>Democrat</v>
      </c>
      <c r="O3214" t="s">
        <v>744</v>
      </c>
      <c r="P3214">
        <v>-0.23</v>
      </c>
      <c r="Q3214">
        <v>10000</v>
      </c>
      <c r="R3214" t="s">
        <v>1317</v>
      </c>
    </row>
    <row r="3215" spans="1:18">
      <c r="A3215">
        <v>107</v>
      </c>
      <c r="B3215">
        <f>VLOOKUP(A3215,year_congress_lookup!$A$1:$B$10,2)</f>
        <v>2002</v>
      </c>
      <c r="C3215">
        <v>14869</v>
      </c>
      <c r="D3215" s="1" t="s">
        <v>1797</v>
      </c>
      <c r="E3215" t="s">
        <v>16</v>
      </c>
      <c r="F3215" t="str">
        <f>VLOOKUP(E3215&amp;"*",state_latlong_lookup!$A$1:$D$56,2,FALSE)</f>
        <v>VA</v>
      </c>
      <c r="G3215" t="str">
        <f>VLOOKUP(E3215&amp;"*",state_latlong_lookup!$A$1:$D$56,1,FALSE)</f>
        <v>VIRGINIA</v>
      </c>
      <c r="H3215" t="str">
        <f t="shared" si="101"/>
        <v>107_VA_10</v>
      </c>
      <c r="I3215">
        <f>IF(B3215=2012,IF(D3215="00",K3215,VLOOKUP(H3215,district_latlong_lookup!$A$1:$F$439,5,FALSE)),0)</f>
        <v>0</v>
      </c>
      <c r="J3215">
        <f>IF(B3215=2012,IF(D3215="00",L3215,VLOOKUP(H3215,district_latlong_lookup!$A$1:$F$439,6,FALSE)),0)</f>
        <v>0</v>
      </c>
      <c r="K3215">
        <f>VLOOKUP(E3215&amp;"*",state_latlong_lookup!$A$1:$D$56,3,FALSE)</f>
        <v>37.768000000000001</v>
      </c>
      <c r="L3215">
        <f>VLOOKUP(E3215&amp;"*",state_latlong_lookup!$A$1:$D$56,4,FALSE)</f>
        <v>-78.205699999999993</v>
      </c>
      <c r="M3215">
        <v>200</v>
      </c>
      <c r="N3215" t="str">
        <f t="shared" si="100"/>
        <v>Republican</v>
      </c>
      <c r="O3215" t="s">
        <v>745</v>
      </c>
      <c r="P3215">
        <v>0.40899999999999997</v>
      </c>
      <c r="Q3215">
        <v>10000</v>
      </c>
      <c r="R3215" t="s">
        <v>1318</v>
      </c>
    </row>
    <row r="3216" spans="1:18">
      <c r="A3216">
        <v>107</v>
      </c>
      <c r="B3216">
        <f>VLOOKUP(A3216,year_congress_lookup!$A$1:$B$10,2)</f>
        <v>2002</v>
      </c>
      <c r="C3216">
        <v>29576</v>
      </c>
      <c r="D3216" s="1" t="s">
        <v>1798</v>
      </c>
      <c r="E3216" t="s">
        <v>16</v>
      </c>
      <c r="F3216" t="str">
        <f>VLOOKUP(E3216&amp;"*",state_latlong_lookup!$A$1:$D$56,2,FALSE)</f>
        <v>VA</v>
      </c>
      <c r="G3216" t="str">
        <f>VLOOKUP(E3216&amp;"*",state_latlong_lookup!$A$1:$D$56,1,FALSE)</f>
        <v>VIRGINIA</v>
      </c>
      <c r="H3216" t="str">
        <f t="shared" si="101"/>
        <v>107_VA_11</v>
      </c>
      <c r="I3216">
        <f>IF(B3216=2012,IF(D3216="00",K3216,VLOOKUP(H3216,district_latlong_lookup!$A$1:$F$439,5,FALSE)),0)</f>
        <v>0</v>
      </c>
      <c r="J3216">
        <f>IF(B3216=2012,IF(D3216="00",L3216,VLOOKUP(H3216,district_latlong_lookup!$A$1:$F$439,6,FALSE)),0)</f>
        <v>0</v>
      </c>
      <c r="K3216">
        <f>VLOOKUP(E3216&amp;"*",state_latlong_lookup!$A$1:$D$56,3,FALSE)</f>
        <v>37.768000000000001</v>
      </c>
      <c r="L3216">
        <f>VLOOKUP(E3216&amp;"*",state_latlong_lookup!$A$1:$D$56,4,FALSE)</f>
        <v>-78.205699999999993</v>
      </c>
      <c r="M3216">
        <v>200</v>
      </c>
      <c r="N3216" t="str">
        <f t="shared" si="100"/>
        <v>Republican</v>
      </c>
      <c r="O3216" t="s">
        <v>62</v>
      </c>
      <c r="P3216">
        <v>0.496</v>
      </c>
      <c r="Q3216">
        <v>602500</v>
      </c>
      <c r="R3216" t="s">
        <v>1319</v>
      </c>
    </row>
    <row r="3217" spans="1:18">
      <c r="A3217">
        <v>107</v>
      </c>
      <c r="B3217">
        <f>VLOOKUP(A3217,year_congress_lookup!$A$1:$B$10,2)</f>
        <v>2002</v>
      </c>
      <c r="C3217">
        <v>29937</v>
      </c>
      <c r="D3217" s="1" t="s">
        <v>1787</v>
      </c>
      <c r="E3217" t="s">
        <v>130</v>
      </c>
      <c r="F3217" t="str">
        <f>VLOOKUP(E3217&amp;"*",state_latlong_lookup!$A$1:$D$56,2,FALSE)</f>
        <v>WA</v>
      </c>
      <c r="G3217" t="str">
        <f>VLOOKUP(E3217&amp;"*",state_latlong_lookup!$A$1:$D$56,1,FALSE)</f>
        <v>WASHINGTON</v>
      </c>
      <c r="H3217" t="str">
        <f t="shared" si="101"/>
        <v>107_WA_01</v>
      </c>
      <c r="I3217">
        <f>IF(B3217=2012,IF(D3217="00",K3217,VLOOKUP(H3217,district_latlong_lookup!$A$1:$F$439,5,FALSE)),0)</f>
        <v>0</v>
      </c>
      <c r="J3217">
        <f>IF(B3217=2012,IF(D3217="00",L3217,VLOOKUP(H3217,district_latlong_lookup!$A$1:$F$439,6,FALSE)),0)</f>
        <v>0</v>
      </c>
      <c r="K3217">
        <f>VLOOKUP(E3217&amp;"*",state_latlong_lookup!$A$1:$D$56,3,FALSE)</f>
        <v>47.3917</v>
      </c>
      <c r="L3217">
        <f>VLOOKUP(E3217&amp;"*",state_latlong_lookup!$A$1:$D$56,4,FALSE)</f>
        <v>-121.57080000000001</v>
      </c>
      <c r="M3217">
        <v>100</v>
      </c>
      <c r="N3217" t="str">
        <f t="shared" si="100"/>
        <v>Democrat</v>
      </c>
      <c r="O3217" t="s">
        <v>924</v>
      </c>
      <c r="P3217">
        <v>-0.29499999999999998</v>
      </c>
      <c r="Q3217">
        <v>900000</v>
      </c>
      <c r="R3217" t="s">
        <v>1320</v>
      </c>
    </row>
    <row r="3218" spans="1:18">
      <c r="A3218">
        <v>107</v>
      </c>
      <c r="B3218">
        <f>VLOOKUP(A3218,year_congress_lookup!$A$1:$B$10,2)</f>
        <v>2002</v>
      </c>
      <c r="C3218">
        <v>20145</v>
      </c>
      <c r="D3218" s="1" t="s">
        <v>1788</v>
      </c>
      <c r="E3218" t="s">
        <v>130</v>
      </c>
      <c r="F3218" t="str">
        <f>VLOOKUP(E3218&amp;"*",state_latlong_lookup!$A$1:$D$56,2,FALSE)</f>
        <v>WA</v>
      </c>
      <c r="G3218" t="str">
        <f>VLOOKUP(E3218&amp;"*",state_latlong_lookup!$A$1:$D$56,1,FALSE)</f>
        <v>WASHINGTON</v>
      </c>
      <c r="H3218" t="str">
        <f t="shared" si="101"/>
        <v>107_WA_02</v>
      </c>
      <c r="I3218">
        <f>IF(B3218=2012,IF(D3218="00",K3218,VLOOKUP(H3218,district_latlong_lookup!$A$1:$F$439,5,FALSE)),0)</f>
        <v>0</v>
      </c>
      <c r="J3218">
        <f>IF(B3218=2012,IF(D3218="00",L3218,VLOOKUP(H3218,district_latlong_lookup!$A$1:$F$439,6,FALSE)),0)</f>
        <v>0</v>
      </c>
      <c r="K3218">
        <f>VLOOKUP(E3218&amp;"*",state_latlong_lookup!$A$1:$D$56,3,FALSE)</f>
        <v>47.3917</v>
      </c>
      <c r="L3218">
        <f>VLOOKUP(E3218&amp;"*",state_latlong_lookup!$A$1:$D$56,4,FALSE)</f>
        <v>-121.57080000000001</v>
      </c>
      <c r="M3218">
        <v>100</v>
      </c>
      <c r="N3218" t="str">
        <f t="shared" si="100"/>
        <v>Democrat</v>
      </c>
      <c r="O3218" t="s">
        <v>951</v>
      </c>
      <c r="P3218">
        <v>-0.38300000000000001</v>
      </c>
      <c r="Q3218">
        <v>900000</v>
      </c>
    </row>
    <row r="3219" spans="1:18">
      <c r="A3219">
        <v>107</v>
      </c>
      <c r="B3219">
        <f>VLOOKUP(A3219,year_congress_lookup!$A$1:$B$10,2)</f>
        <v>2002</v>
      </c>
      <c r="C3219">
        <v>29938</v>
      </c>
      <c r="D3219" s="1" t="s">
        <v>1789</v>
      </c>
      <c r="E3219" t="s">
        <v>130</v>
      </c>
      <c r="F3219" t="str">
        <f>VLOOKUP(E3219&amp;"*",state_latlong_lookup!$A$1:$D$56,2,FALSE)</f>
        <v>WA</v>
      </c>
      <c r="G3219" t="str">
        <f>VLOOKUP(E3219&amp;"*",state_latlong_lookup!$A$1:$D$56,1,FALSE)</f>
        <v>WASHINGTON</v>
      </c>
      <c r="H3219" t="str">
        <f t="shared" si="101"/>
        <v>107_WA_03</v>
      </c>
      <c r="I3219">
        <f>IF(B3219=2012,IF(D3219="00",K3219,VLOOKUP(H3219,district_latlong_lookup!$A$1:$F$439,5,FALSE)),0)</f>
        <v>0</v>
      </c>
      <c r="J3219">
        <f>IF(B3219=2012,IF(D3219="00",L3219,VLOOKUP(H3219,district_latlong_lookup!$A$1:$F$439,6,FALSE)),0)</f>
        <v>0</v>
      </c>
      <c r="K3219">
        <f>VLOOKUP(E3219&amp;"*",state_latlong_lookup!$A$1:$D$56,3,FALSE)</f>
        <v>47.3917</v>
      </c>
      <c r="L3219">
        <f>VLOOKUP(E3219&amp;"*",state_latlong_lookup!$A$1:$D$56,4,FALSE)</f>
        <v>-121.57080000000001</v>
      </c>
      <c r="M3219">
        <v>100</v>
      </c>
      <c r="N3219" t="str">
        <f t="shared" si="100"/>
        <v>Democrat</v>
      </c>
      <c r="O3219" t="s">
        <v>925</v>
      </c>
      <c r="P3219">
        <v>-0.43</v>
      </c>
      <c r="Q3219">
        <v>655500</v>
      </c>
      <c r="R3219" t="s">
        <v>1321</v>
      </c>
    </row>
    <row r="3220" spans="1:18">
      <c r="A3220">
        <v>107</v>
      </c>
      <c r="B3220">
        <f>VLOOKUP(A3220,year_congress_lookup!$A$1:$B$10,2)</f>
        <v>2002</v>
      </c>
      <c r="C3220">
        <v>29580</v>
      </c>
      <c r="D3220" s="1" t="s">
        <v>1790</v>
      </c>
      <c r="E3220" t="s">
        <v>130</v>
      </c>
      <c r="F3220" t="str">
        <f>VLOOKUP(E3220&amp;"*",state_latlong_lookup!$A$1:$D$56,2,FALSE)</f>
        <v>WA</v>
      </c>
      <c r="G3220" t="str">
        <f>VLOOKUP(E3220&amp;"*",state_latlong_lookup!$A$1:$D$56,1,FALSE)</f>
        <v>WASHINGTON</v>
      </c>
      <c r="H3220" t="str">
        <f t="shared" si="101"/>
        <v>107_WA_04</v>
      </c>
      <c r="I3220">
        <f>IF(B3220=2012,IF(D3220="00",K3220,VLOOKUP(H3220,district_latlong_lookup!$A$1:$F$439,5,FALSE)),0)</f>
        <v>0</v>
      </c>
      <c r="J3220">
        <f>IF(B3220=2012,IF(D3220="00",L3220,VLOOKUP(H3220,district_latlong_lookup!$A$1:$F$439,6,FALSE)),0)</f>
        <v>0</v>
      </c>
      <c r="K3220">
        <f>VLOOKUP(E3220&amp;"*",state_latlong_lookup!$A$1:$D$56,3,FALSE)</f>
        <v>47.3917</v>
      </c>
      <c r="L3220">
        <f>VLOOKUP(E3220&amp;"*",state_latlong_lookup!$A$1:$D$56,4,FALSE)</f>
        <v>-121.57080000000001</v>
      </c>
      <c r="M3220">
        <v>200</v>
      </c>
      <c r="N3220" t="str">
        <f t="shared" si="100"/>
        <v>Republican</v>
      </c>
      <c r="O3220" t="s">
        <v>163</v>
      </c>
      <c r="P3220">
        <v>0.56200000000000006</v>
      </c>
      <c r="Q3220">
        <v>1375500</v>
      </c>
      <c r="R3220" t="s">
        <v>1322</v>
      </c>
    </row>
    <row r="3221" spans="1:18">
      <c r="A3221">
        <v>107</v>
      </c>
      <c r="B3221">
        <f>VLOOKUP(A3221,year_congress_lookup!$A$1:$B$10,2)</f>
        <v>2002</v>
      </c>
      <c r="C3221">
        <v>29581</v>
      </c>
      <c r="D3221" s="1" t="s">
        <v>1791</v>
      </c>
      <c r="E3221" t="s">
        <v>130</v>
      </c>
      <c r="F3221" t="str">
        <f>VLOOKUP(E3221&amp;"*",state_latlong_lookup!$A$1:$D$56,2,FALSE)</f>
        <v>WA</v>
      </c>
      <c r="G3221" t="str">
        <f>VLOOKUP(E3221&amp;"*",state_latlong_lookup!$A$1:$D$56,1,FALSE)</f>
        <v>WASHINGTON</v>
      </c>
      <c r="H3221" t="str">
        <f t="shared" si="101"/>
        <v>107_WA_05</v>
      </c>
      <c r="I3221">
        <f>IF(B3221=2012,IF(D3221="00",K3221,VLOOKUP(H3221,district_latlong_lookup!$A$1:$F$439,5,FALSE)),0)</f>
        <v>0</v>
      </c>
      <c r="J3221">
        <f>IF(B3221=2012,IF(D3221="00",L3221,VLOOKUP(H3221,district_latlong_lookup!$A$1:$F$439,6,FALSE)),0)</f>
        <v>0</v>
      </c>
      <c r="K3221">
        <f>VLOOKUP(E3221&amp;"*",state_latlong_lookup!$A$1:$D$56,3,FALSE)</f>
        <v>47.3917</v>
      </c>
      <c r="L3221">
        <f>VLOOKUP(E3221&amp;"*",state_latlong_lookup!$A$1:$D$56,4,FALSE)</f>
        <v>-121.57080000000001</v>
      </c>
      <c r="M3221">
        <v>200</v>
      </c>
      <c r="N3221" t="str">
        <f t="shared" si="100"/>
        <v>Republican</v>
      </c>
      <c r="O3221" t="s">
        <v>825</v>
      </c>
      <c r="P3221">
        <v>0.45800000000000002</v>
      </c>
      <c r="Q3221">
        <v>186500</v>
      </c>
      <c r="R3221" t="s">
        <v>1323</v>
      </c>
    </row>
    <row r="3222" spans="1:18">
      <c r="A3222">
        <v>107</v>
      </c>
      <c r="B3222">
        <f>VLOOKUP(A3222,year_congress_lookup!$A$1:$B$10,2)</f>
        <v>2002</v>
      </c>
      <c r="C3222">
        <v>14413</v>
      </c>
      <c r="D3222" s="1" t="s">
        <v>1792</v>
      </c>
      <c r="E3222" t="s">
        <v>130</v>
      </c>
      <c r="F3222" t="str">
        <f>VLOOKUP(E3222&amp;"*",state_latlong_lookup!$A$1:$D$56,2,FALSE)</f>
        <v>WA</v>
      </c>
      <c r="G3222" t="str">
        <f>VLOOKUP(E3222&amp;"*",state_latlong_lookup!$A$1:$D$56,1,FALSE)</f>
        <v>WASHINGTON</v>
      </c>
      <c r="H3222" t="str">
        <f t="shared" si="101"/>
        <v>107_WA_06</v>
      </c>
      <c r="I3222">
        <f>IF(B3222=2012,IF(D3222="00",K3222,VLOOKUP(H3222,district_latlong_lookup!$A$1:$F$439,5,FALSE)),0)</f>
        <v>0</v>
      </c>
      <c r="J3222">
        <f>IF(B3222=2012,IF(D3222="00",L3222,VLOOKUP(H3222,district_latlong_lookup!$A$1:$F$439,6,FALSE)),0)</f>
        <v>0</v>
      </c>
      <c r="K3222">
        <f>VLOOKUP(E3222&amp;"*",state_latlong_lookup!$A$1:$D$56,3,FALSE)</f>
        <v>47.3917</v>
      </c>
      <c r="L3222">
        <f>VLOOKUP(E3222&amp;"*",state_latlong_lookup!$A$1:$D$56,4,FALSE)</f>
        <v>-121.57080000000001</v>
      </c>
      <c r="M3222">
        <v>100</v>
      </c>
      <c r="N3222" t="str">
        <f t="shared" si="100"/>
        <v>Democrat</v>
      </c>
      <c r="O3222" t="s">
        <v>750</v>
      </c>
      <c r="P3222">
        <v>-0.29399999999999998</v>
      </c>
      <c r="Q3222">
        <v>10000</v>
      </c>
      <c r="R3222" t="s">
        <v>1324</v>
      </c>
    </row>
    <row r="3223" spans="1:18">
      <c r="A3223">
        <v>107</v>
      </c>
      <c r="B3223">
        <f>VLOOKUP(A3223,year_congress_lookup!$A$1:$B$10,2)</f>
        <v>2002</v>
      </c>
      <c r="C3223">
        <v>15613</v>
      </c>
      <c r="D3223" s="1" t="s">
        <v>1793</v>
      </c>
      <c r="E3223" t="s">
        <v>130</v>
      </c>
      <c r="F3223" t="str">
        <f>VLOOKUP(E3223&amp;"*",state_latlong_lookup!$A$1:$D$56,2,FALSE)</f>
        <v>WA</v>
      </c>
      <c r="G3223" t="str">
        <f>VLOOKUP(E3223&amp;"*",state_latlong_lookup!$A$1:$D$56,1,FALSE)</f>
        <v>WASHINGTON</v>
      </c>
      <c r="H3223" t="str">
        <f t="shared" si="101"/>
        <v>107_WA_07</v>
      </c>
      <c r="I3223">
        <f>IF(B3223=2012,IF(D3223="00",K3223,VLOOKUP(H3223,district_latlong_lookup!$A$1:$F$439,5,FALSE)),0)</f>
        <v>0</v>
      </c>
      <c r="J3223">
        <f>IF(B3223=2012,IF(D3223="00",L3223,VLOOKUP(H3223,district_latlong_lookup!$A$1:$F$439,6,FALSE)),0)</f>
        <v>0</v>
      </c>
      <c r="K3223">
        <f>VLOOKUP(E3223&amp;"*",state_latlong_lookup!$A$1:$D$56,3,FALSE)</f>
        <v>47.3917</v>
      </c>
      <c r="L3223">
        <f>VLOOKUP(E3223&amp;"*",state_latlong_lookup!$A$1:$D$56,4,FALSE)</f>
        <v>-121.57080000000001</v>
      </c>
      <c r="M3223">
        <v>100</v>
      </c>
      <c r="N3223" t="str">
        <f t="shared" si="100"/>
        <v>Democrat</v>
      </c>
      <c r="O3223" t="s">
        <v>751</v>
      </c>
      <c r="P3223">
        <v>-0.66600000000000004</v>
      </c>
      <c r="Q3223">
        <v>389500</v>
      </c>
      <c r="R3223" t="s">
        <v>1325</v>
      </c>
    </row>
    <row r="3224" spans="1:18">
      <c r="A3224">
        <v>107</v>
      </c>
      <c r="B3224">
        <f>VLOOKUP(A3224,year_congress_lookup!$A$1:$B$10,2)</f>
        <v>2002</v>
      </c>
      <c r="C3224">
        <v>39312</v>
      </c>
      <c r="D3224" s="1" t="s">
        <v>1795</v>
      </c>
      <c r="E3224" t="s">
        <v>130</v>
      </c>
      <c r="F3224" t="str">
        <f>VLOOKUP(E3224&amp;"*",state_latlong_lookup!$A$1:$D$56,2,FALSE)</f>
        <v>WA</v>
      </c>
      <c r="G3224" t="str">
        <f>VLOOKUP(E3224&amp;"*",state_latlong_lookup!$A$1:$D$56,1,FALSE)</f>
        <v>WASHINGTON</v>
      </c>
      <c r="H3224" t="str">
        <f t="shared" si="101"/>
        <v>107_WA_08</v>
      </c>
      <c r="I3224">
        <f>IF(B3224=2012,IF(D3224="00",K3224,VLOOKUP(H3224,district_latlong_lookup!$A$1:$F$439,5,FALSE)),0)</f>
        <v>0</v>
      </c>
      <c r="J3224">
        <f>IF(B3224=2012,IF(D3224="00",L3224,VLOOKUP(H3224,district_latlong_lookup!$A$1:$F$439,6,FALSE)),0)</f>
        <v>0</v>
      </c>
      <c r="K3224">
        <f>VLOOKUP(E3224&amp;"*",state_latlong_lookup!$A$1:$D$56,3,FALSE)</f>
        <v>47.3917</v>
      </c>
      <c r="L3224">
        <f>VLOOKUP(E3224&amp;"*",state_latlong_lookup!$A$1:$D$56,4,FALSE)</f>
        <v>-121.57080000000001</v>
      </c>
      <c r="M3224">
        <v>200</v>
      </c>
      <c r="N3224" t="str">
        <f t="shared" si="100"/>
        <v>Republican</v>
      </c>
      <c r="O3224" t="s">
        <v>752</v>
      </c>
      <c r="P3224">
        <v>0.52400000000000002</v>
      </c>
      <c r="Q3224">
        <v>1340000</v>
      </c>
      <c r="R3224" t="s">
        <v>1326</v>
      </c>
    </row>
    <row r="3225" spans="1:18">
      <c r="A3225">
        <v>107</v>
      </c>
      <c r="B3225">
        <f>VLOOKUP(A3225,year_congress_lookup!$A$1:$B$10,2)</f>
        <v>2002</v>
      </c>
      <c r="C3225">
        <v>29768</v>
      </c>
      <c r="D3225" s="1" t="s">
        <v>1796</v>
      </c>
      <c r="E3225" t="s">
        <v>130</v>
      </c>
      <c r="F3225" t="str">
        <f>VLOOKUP(E3225&amp;"*",state_latlong_lookup!$A$1:$D$56,2,FALSE)</f>
        <v>WA</v>
      </c>
      <c r="G3225" t="str">
        <f>VLOOKUP(E3225&amp;"*",state_latlong_lookup!$A$1:$D$56,1,FALSE)</f>
        <v>WASHINGTON</v>
      </c>
      <c r="H3225" t="str">
        <f t="shared" si="101"/>
        <v>107_WA_09</v>
      </c>
      <c r="I3225">
        <f>IF(B3225=2012,IF(D3225="00",K3225,VLOOKUP(H3225,district_latlong_lookup!$A$1:$F$439,5,FALSE)),0)</f>
        <v>0</v>
      </c>
      <c r="J3225">
        <f>IF(B3225=2012,IF(D3225="00",L3225,VLOOKUP(H3225,district_latlong_lookup!$A$1:$F$439,6,FALSE)),0)</f>
        <v>0</v>
      </c>
      <c r="K3225">
        <f>VLOOKUP(E3225&amp;"*",state_latlong_lookup!$A$1:$D$56,3,FALSE)</f>
        <v>47.3917</v>
      </c>
      <c r="L3225">
        <f>VLOOKUP(E3225&amp;"*",state_latlong_lookup!$A$1:$D$56,4,FALSE)</f>
        <v>-121.57080000000001</v>
      </c>
      <c r="M3225">
        <v>100</v>
      </c>
      <c r="N3225" t="str">
        <f t="shared" si="100"/>
        <v>Democrat</v>
      </c>
      <c r="O3225" t="s">
        <v>879</v>
      </c>
      <c r="P3225">
        <v>-0.23899999999999999</v>
      </c>
      <c r="Q3225">
        <v>1465000</v>
      </c>
      <c r="R3225" t="s">
        <v>1327</v>
      </c>
    </row>
    <row r="3226" spans="1:18">
      <c r="A3226">
        <v>107</v>
      </c>
      <c r="B3226">
        <f>VLOOKUP(A3226,year_congress_lookup!$A$1:$B$10,2)</f>
        <v>2002</v>
      </c>
      <c r="C3226">
        <v>15083</v>
      </c>
      <c r="D3226" s="1" t="s">
        <v>1787</v>
      </c>
      <c r="E3226" t="s">
        <v>111</v>
      </c>
      <c r="F3226" t="str">
        <f>VLOOKUP(E3226&amp;"*",state_latlong_lookup!$A$1:$D$56,2,FALSE)</f>
        <v>WV</v>
      </c>
      <c r="G3226" t="str">
        <f>VLOOKUP(E3226&amp;"*",state_latlong_lookup!$A$1:$D$56,1,FALSE)</f>
        <v>WEST VIRGINIA</v>
      </c>
      <c r="H3226" t="str">
        <f t="shared" si="101"/>
        <v>107_WV_01</v>
      </c>
      <c r="I3226">
        <f>IF(B3226=2012,IF(D3226="00",K3226,VLOOKUP(H3226,district_latlong_lookup!$A$1:$F$439,5,FALSE)),0)</f>
        <v>0</v>
      </c>
      <c r="J3226">
        <f>IF(B3226=2012,IF(D3226="00",L3226,VLOOKUP(H3226,district_latlong_lookup!$A$1:$F$439,6,FALSE)),0)</f>
        <v>0</v>
      </c>
      <c r="K3226">
        <f>VLOOKUP(E3226&amp;"*",state_latlong_lookup!$A$1:$D$56,3,FALSE)</f>
        <v>38.468000000000004</v>
      </c>
      <c r="L3226">
        <f>VLOOKUP(E3226&amp;"*",state_latlong_lookup!$A$1:$D$56,4,FALSE)</f>
        <v>-80.9696</v>
      </c>
      <c r="M3226">
        <v>100</v>
      </c>
      <c r="N3226" t="str">
        <f t="shared" si="100"/>
        <v>Democrat</v>
      </c>
      <c r="O3226" t="s">
        <v>754</v>
      </c>
      <c r="P3226">
        <v>-0.28799999999999998</v>
      </c>
      <c r="Q3226">
        <v>2353000</v>
      </c>
      <c r="R3226" t="s">
        <v>1328</v>
      </c>
    </row>
    <row r="3227" spans="1:18">
      <c r="A3227">
        <v>107</v>
      </c>
      <c r="B3227">
        <f>VLOOKUP(A3227,year_congress_lookup!$A$1:$B$10,2)</f>
        <v>2002</v>
      </c>
      <c r="C3227">
        <v>20146</v>
      </c>
      <c r="D3227" s="1" t="s">
        <v>1788</v>
      </c>
      <c r="E3227" t="s">
        <v>111</v>
      </c>
      <c r="F3227" t="str">
        <f>VLOOKUP(E3227&amp;"*",state_latlong_lookup!$A$1:$D$56,2,FALSE)</f>
        <v>WV</v>
      </c>
      <c r="G3227" t="str">
        <f>VLOOKUP(E3227&amp;"*",state_latlong_lookup!$A$1:$D$56,1,FALSE)</f>
        <v>WEST VIRGINIA</v>
      </c>
      <c r="H3227" t="str">
        <f t="shared" si="101"/>
        <v>107_WV_02</v>
      </c>
      <c r="I3227">
        <f>IF(B3227=2012,IF(D3227="00",K3227,VLOOKUP(H3227,district_latlong_lookup!$A$1:$F$439,5,FALSE)),0)</f>
        <v>0</v>
      </c>
      <c r="J3227">
        <f>IF(B3227=2012,IF(D3227="00",L3227,VLOOKUP(H3227,district_latlong_lookup!$A$1:$F$439,6,FALSE)),0)</f>
        <v>0</v>
      </c>
      <c r="K3227">
        <f>VLOOKUP(E3227&amp;"*",state_latlong_lookup!$A$1:$D$56,3,FALSE)</f>
        <v>38.468000000000004</v>
      </c>
      <c r="L3227">
        <f>VLOOKUP(E3227&amp;"*",state_latlong_lookup!$A$1:$D$56,4,FALSE)</f>
        <v>-80.9696</v>
      </c>
      <c r="M3227">
        <v>200</v>
      </c>
      <c r="N3227" t="str">
        <f t="shared" si="100"/>
        <v>Republican</v>
      </c>
      <c r="O3227" t="s">
        <v>952</v>
      </c>
      <c r="P3227">
        <v>0.35499999999999998</v>
      </c>
      <c r="Q3227">
        <v>5284000</v>
      </c>
      <c r="R3227" t="s">
        <v>1329</v>
      </c>
    </row>
    <row r="3228" spans="1:18">
      <c r="A3228">
        <v>107</v>
      </c>
      <c r="B3228">
        <f>VLOOKUP(A3228,year_congress_lookup!$A$1:$B$10,2)</f>
        <v>2002</v>
      </c>
      <c r="C3228">
        <v>14448</v>
      </c>
      <c r="D3228" s="1" t="s">
        <v>1789</v>
      </c>
      <c r="E3228" t="s">
        <v>111</v>
      </c>
      <c r="F3228" t="str">
        <f>VLOOKUP(E3228&amp;"*",state_latlong_lookup!$A$1:$D$56,2,FALSE)</f>
        <v>WV</v>
      </c>
      <c r="G3228" t="str">
        <f>VLOOKUP(E3228&amp;"*",state_latlong_lookup!$A$1:$D$56,1,FALSE)</f>
        <v>WEST VIRGINIA</v>
      </c>
      <c r="H3228" t="str">
        <f t="shared" si="101"/>
        <v>107_WV_03</v>
      </c>
      <c r="I3228">
        <f>IF(B3228=2012,IF(D3228="00",K3228,VLOOKUP(H3228,district_latlong_lookup!$A$1:$F$439,5,FALSE)),0)</f>
        <v>0</v>
      </c>
      <c r="J3228">
        <f>IF(B3228=2012,IF(D3228="00",L3228,VLOOKUP(H3228,district_latlong_lookup!$A$1:$F$439,6,FALSE)),0)</f>
        <v>0</v>
      </c>
      <c r="K3228">
        <f>VLOOKUP(E3228&amp;"*",state_latlong_lookup!$A$1:$D$56,3,FALSE)</f>
        <v>38.468000000000004</v>
      </c>
      <c r="L3228">
        <f>VLOOKUP(E3228&amp;"*",state_latlong_lookup!$A$1:$D$56,4,FALSE)</f>
        <v>-80.9696</v>
      </c>
      <c r="M3228">
        <v>100</v>
      </c>
      <c r="N3228" t="str">
        <f t="shared" si="100"/>
        <v>Democrat</v>
      </c>
      <c r="O3228" t="s">
        <v>756</v>
      </c>
      <c r="P3228">
        <v>-0.32100000000000001</v>
      </c>
      <c r="Q3228">
        <v>3261500</v>
      </c>
      <c r="R3228" t="s">
        <v>1330</v>
      </c>
    </row>
    <row r="3229" spans="1:18">
      <c r="A3229">
        <v>107</v>
      </c>
      <c r="B3229">
        <f>VLOOKUP(A3229,year_congress_lookup!$A$1:$B$10,2)</f>
        <v>2002</v>
      </c>
      <c r="C3229">
        <v>29939</v>
      </c>
      <c r="D3229" s="1" t="s">
        <v>1787</v>
      </c>
      <c r="E3229" t="s">
        <v>89</v>
      </c>
      <c r="F3229" t="str">
        <f>VLOOKUP(E3229&amp;"*",state_latlong_lookup!$A$1:$D$56,2,FALSE)</f>
        <v>WI</v>
      </c>
      <c r="G3229" t="str">
        <f>VLOOKUP(E3229&amp;"*",state_latlong_lookup!$A$1:$D$56,1,FALSE)</f>
        <v>WISCONSIN</v>
      </c>
      <c r="H3229" t="str">
        <f t="shared" si="101"/>
        <v>107_WI_01</v>
      </c>
      <c r="I3229">
        <f>IF(B3229=2012,IF(D3229="00",K3229,VLOOKUP(H3229,district_latlong_lookup!$A$1:$F$439,5,FALSE)),0)</f>
        <v>0</v>
      </c>
      <c r="J3229">
        <f>IF(B3229=2012,IF(D3229="00",L3229,VLOOKUP(H3229,district_latlong_lookup!$A$1:$F$439,6,FALSE)),0)</f>
        <v>0</v>
      </c>
      <c r="K3229">
        <f>VLOOKUP(E3229&amp;"*",state_latlong_lookup!$A$1:$D$56,3,FALSE)</f>
        <v>44.256300000000003</v>
      </c>
      <c r="L3229">
        <f>VLOOKUP(E3229&amp;"*",state_latlong_lookup!$A$1:$D$56,4,FALSE)</f>
        <v>-89.638499999999993</v>
      </c>
      <c r="M3229">
        <v>200</v>
      </c>
      <c r="N3229" t="str">
        <f t="shared" si="100"/>
        <v>Republican</v>
      </c>
      <c r="O3229" t="s">
        <v>926</v>
      </c>
      <c r="P3229">
        <v>0.73599999999999999</v>
      </c>
      <c r="Q3229">
        <v>10000</v>
      </c>
      <c r="R3229" t="s">
        <v>1331</v>
      </c>
    </row>
    <row r="3230" spans="1:18">
      <c r="A3230">
        <v>107</v>
      </c>
      <c r="B3230">
        <f>VLOOKUP(A3230,year_congress_lookup!$A$1:$B$10,2)</f>
        <v>2002</v>
      </c>
      <c r="C3230">
        <v>29940</v>
      </c>
      <c r="D3230" s="1" t="s">
        <v>1788</v>
      </c>
      <c r="E3230" t="s">
        <v>89</v>
      </c>
      <c r="F3230" t="str">
        <f>VLOOKUP(E3230&amp;"*",state_latlong_lookup!$A$1:$D$56,2,FALSE)</f>
        <v>WI</v>
      </c>
      <c r="G3230" t="str">
        <f>VLOOKUP(E3230&amp;"*",state_latlong_lookup!$A$1:$D$56,1,FALSE)</f>
        <v>WISCONSIN</v>
      </c>
      <c r="H3230" t="str">
        <f t="shared" si="101"/>
        <v>107_WI_02</v>
      </c>
      <c r="I3230">
        <f>IF(B3230=2012,IF(D3230="00",K3230,VLOOKUP(H3230,district_latlong_lookup!$A$1:$F$439,5,FALSE)),0)</f>
        <v>0</v>
      </c>
      <c r="J3230">
        <f>IF(B3230=2012,IF(D3230="00",L3230,VLOOKUP(H3230,district_latlong_lookup!$A$1:$F$439,6,FALSE)),0)</f>
        <v>0</v>
      </c>
      <c r="K3230">
        <f>VLOOKUP(E3230&amp;"*",state_latlong_lookup!$A$1:$D$56,3,FALSE)</f>
        <v>44.256300000000003</v>
      </c>
      <c r="L3230">
        <f>VLOOKUP(E3230&amp;"*",state_latlong_lookup!$A$1:$D$56,4,FALSE)</f>
        <v>-89.638499999999993</v>
      </c>
      <c r="M3230">
        <v>100</v>
      </c>
      <c r="N3230" t="str">
        <f t="shared" si="100"/>
        <v>Democrat</v>
      </c>
      <c r="O3230" t="s">
        <v>927</v>
      </c>
      <c r="P3230">
        <v>-0.55400000000000005</v>
      </c>
      <c r="Q3230">
        <v>1122500</v>
      </c>
      <c r="R3230" t="s">
        <v>1332</v>
      </c>
    </row>
    <row r="3231" spans="1:18">
      <c r="A3231">
        <v>107</v>
      </c>
      <c r="B3231">
        <f>VLOOKUP(A3231,year_congress_lookup!$A$1:$B$10,2)</f>
        <v>2002</v>
      </c>
      <c r="C3231">
        <v>29769</v>
      </c>
      <c r="D3231" s="1" t="s">
        <v>1789</v>
      </c>
      <c r="E3231" t="s">
        <v>89</v>
      </c>
      <c r="F3231" t="str">
        <f>VLOOKUP(E3231&amp;"*",state_latlong_lookup!$A$1:$D$56,2,FALSE)</f>
        <v>WI</v>
      </c>
      <c r="G3231" t="str">
        <f>VLOOKUP(E3231&amp;"*",state_latlong_lookup!$A$1:$D$56,1,FALSE)</f>
        <v>WISCONSIN</v>
      </c>
      <c r="H3231" t="str">
        <f t="shared" si="101"/>
        <v>107_WI_03</v>
      </c>
      <c r="I3231">
        <f>IF(B3231=2012,IF(D3231="00",K3231,VLOOKUP(H3231,district_latlong_lookup!$A$1:$F$439,5,FALSE)),0)</f>
        <v>0</v>
      </c>
      <c r="J3231">
        <f>IF(B3231=2012,IF(D3231="00",L3231,VLOOKUP(H3231,district_latlong_lookup!$A$1:$F$439,6,FALSE)),0)</f>
        <v>0</v>
      </c>
      <c r="K3231">
        <f>VLOOKUP(E3231&amp;"*",state_latlong_lookup!$A$1:$D$56,3,FALSE)</f>
        <v>44.256300000000003</v>
      </c>
      <c r="L3231">
        <f>VLOOKUP(E3231&amp;"*",state_latlong_lookup!$A$1:$D$56,4,FALSE)</f>
        <v>-89.638499999999993</v>
      </c>
      <c r="M3231">
        <v>100</v>
      </c>
      <c r="N3231" t="str">
        <f t="shared" si="100"/>
        <v>Democrat</v>
      </c>
      <c r="O3231" t="s">
        <v>880</v>
      </c>
      <c r="P3231">
        <v>-0.27300000000000002</v>
      </c>
      <c r="Q3231">
        <v>10000</v>
      </c>
      <c r="R3231" t="s">
        <v>1333</v>
      </c>
    </row>
    <row r="3232" spans="1:18">
      <c r="A3232">
        <v>107</v>
      </c>
      <c r="B3232">
        <f>VLOOKUP(A3232,year_congress_lookup!$A$1:$B$10,2)</f>
        <v>2002</v>
      </c>
      <c r="C3232">
        <v>15082</v>
      </c>
      <c r="D3232" s="1" t="s">
        <v>1790</v>
      </c>
      <c r="E3232" t="s">
        <v>89</v>
      </c>
      <c r="F3232" t="str">
        <f>VLOOKUP(E3232&amp;"*",state_latlong_lookup!$A$1:$D$56,2,FALSE)</f>
        <v>WI</v>
      </c>
      <c r="G3232" t="str">
        <f>VLOOKUP(E3232&amp;"*",state_latlong_lookup!$A$1:$D$56,1,FALSE)</f>
        <v>WISCONSIN</v>
      </c>
      <c r="H3232" t="str">
        <f t="shared" si="101"/>
        <v>107_WI_04</v>
      </c>
      <c r="I3232">
        <f>IF(B3232=2012,IF(D3232="00",K3232,VLOOKUP(H3232,district_latlong_lookup!$A$1:$F$439,5,FALSE)),0)</f>
        <v>0</v>
      </c>
      <c r="J3232">
        <f>IF(B3232=2012,IF(D3232="00",L3232,VLOOKUP(H3232,district_latlong_lookup!$A$1:$F$439,6,FALSE)),0)</f>
        <v>0</v>
      </c>
      <c r="K3232">
        <f>VLOOKUP(E3232&amp;"*",state_latlong_lookup!$A$1:$D$56,3,FALSE)</f>
        <v>44.256300000000003</v>
      </c>
      <c r="L3232">
        <f>VLOOKUP(E3232&amp;"*",state_latlong_lookup!$A$1:$D$56,4,FALSE)</f>
        <v>-89.638499999999993</v>
      </c>
      <c r="M3232">
        <v>100</v>
      </c>
      <c r="N3232" t="str">
        <f t="shared" si="100"/>
        <v>Democrat</v>
      </c>
      <c r="O3232" t="s">
        <v>760</v>
      </c>
      <c r="P3232">
        <v>-0.34599999999999997</v>
      </c>
      <c r="Q3232">
        <v>935000</v>
      </c>
      <c r="R3232" t="s">
        <v>1334</v>
      </c>
    </row>
    <row r="3233" spans="1:18">
      <c r="A3233">
        <v>107</v>
      </c>
      <c r="B3233">
        <f>VLOOKUP(A3233,year_congress_lookup!$A$1:$B$10,2)</f>
        <v>2002</v>
      </c>
      <c r="C3233">
        <v>39315</v>
      </c>
      <c r="D3233" s="1" t="s">
        <v>1791</v>
      </c>
      <c r="E3233" t="s">
        <v>89</v>
      </c>
      <c r="F3233" t="str">
        <f>VLOOKUP(E3233&amp;"*",state_latlong_lookup!$A$1:$D$56,2,FALSE)</f>
        <v>WI</v>
      </c>
      <c r="G3233" t="str">
        <f>VLOOKUP(E3233&amp;"*",state_latlong_lookup!$A$1:$D$56,1,FALSE)</f>
        <v>WISCONSIN</v>
      </c>
      <c r="H3233" t="str">
        <f t="shared" si="101"/>
        <v>107_WI_05</v>
      </c>
      <c r="I3233">
        <f>IF(B3233=2012,IF(D3233="00",K3233,VLOOKUP(H3233,district_latlong_lookup!$A$1:$F$439,5,FALSE)),0)</f>
        <v>0</v>
      </c>
      <c r="J3233">
        <f>IF(B3233=2012,IF(D3233="00",L3233,VLOOKUP(H3233,district_latlong_lookup!$A$1:$F$439,6,FALSE)),0)</f>
        <v>0</v>
      </c>
      <c r="K3233">
        <f>VLOOKUP(E3233&amp;"*",state_latlong_lookup!$A$1:$D$56,3,FALSE)</f>
        <v>44.256300000000003</v>
      </c>
      <c r="L3233">
        <f>VLOOKUP(E3233&amp;"*",state_latlong_lookup!$A$1:$D$56,4,FALSE)</f>
        <v>-89.638499999999993</v>
      </c>
      <c r="M3233">
        <v>100</v>
      </c>
      <c r="N3233" t="str">
        <f t="shared" si="100"/>
        <v>Democrat</v>
      </c>
      <c r="O3233" t="s">
        <v>761</v>
      </c>
      <c r="P3233">
        <v>-0.46899999999999997</v>
      </c>
      <c r="Q3233">
        <v>10000</v>
      </c>
      <c r="R3233" t="s">
        <v>1335</v>
      </c>
    </row>
    <row r="3234" spans="1:18">
      <c r="A3234">
        <v>107</v>
      </c>
      <c r="B3234">
        <f>VLOOKUP(A3234,year_congress_lookup!$A$1:$B$10,2)</f>
        <v>2002</v>
      </c>
      <c r="C3234">
        <v>14675</v>
      </c>
      <c r="D3234" s="1" t="s">
        <v>1792</v>
      </c>
      <c r="E3234" t="s">
        <v>89</v>
      </c>
      <c r="F3234" t="str">
        <f>VLOOKUP(E3234&amp;"*",state_latlong_lookup!$A$1:$D$56,2,FALSE)</f>
        <v>WI</v>
      </c>
      <c r="G3234" t="str">
        <f>VLOOKUP(E3234&amp;"*",state_latlong_lookup!$A$1:$D$56,1,FALSE)</f>
        <v>WISCONSIN</v>
      </c>
      <c r="H3234" t="str">
        <f t="shared" si="101"/>
        <v>107_WI_06</v>
      </c>
      <c r="I3234">
        <f>IF(B3234=2012,IF(D3234="00",K3234,VLOOKUP(H3234,district_latlong_lookup!$A$1:$F$439,5,FALSE)),0)</f>
        <v>0</v>
      </c>
      <c r="J3234">
        <f>IF(B3234=2012,IF(D3234="00",L3234,VLOOKUP(H3234,district_latlong_lookup!$A$1:$F$439,6,FALSE)),0)</f>
        <v>0</v>
      </c>
      <c r="K3234">
        <f>VLOOKUP(E3234&amp;"*",state_latlong_lookup!$A$1:$D$56,3,FALSE)</f>
        <v>44.256300000000003</v>
      </c>
      <c r="L3234">
        <f>VLOOKUP(E3234&amp;"*",state_latlong_lookup!$A$1:$D$56,4,FALSE)</f>
        <v>-89.638499999999993</v>
      </c>
      <c r="M3234">
        <v>200</v>
      </c>
      <c r="N3234" t="str">
        <f t="shared" si="100"/>
        <v>Republican</v>
      </c>
      <c r="O3234" t="s">
        <v>762</v>
      </c>
      <c r="P3234">
        <v>0.57699999999999996</v>
      </c>
      <c r="Q3234">
        <v>356500</v>
      </c>
      <c r="R3234" t="s">
        <v>1336</v>
      </c>
    </row>
    <row r="3235" spans="1:18">
      <c r="A3235">
        <v>107</v>
      </c>
      <c r="B3235">
        <f>VLOOKUP(A3235,year_congress_lookup!$A$1:$B$10,2)</f>
        <v>2002</v>
      </c>
      <c r="C3235">
        <v>12036</v>
      </c>
      <c r="D3235" s="1" t="s">
        <v>1793</v>
      </c>
      <c r="E3235" t="s">
        <v>89</v>
      </c>
      <c r="F3235" t="str">
        <f>VLOOKUP(E3235&amp;"*",state_latlong_lookup!$A$1:$D$56,2,FALSE)</f>
        <v>WI</v>
      </c>
      <c r="G3235" t="str">
        <f>VLOOKUP(E3235&amp;"*",state_latlong_lookup!$A$1:$D$56,1,FALSE)</f>
        <v>WISCONSIN</v>
      </c>
      <c r="H3235" t="str">
        <f t="shared" si="101"/>
        <v>107_WI_07</v>
      </c>
      <c r="I3235">
        <f>IF(B3235=2012,IF(D3235="00",K3235,VLOOKUP(H3235,district_latlong_lookup!$A$1:$F$439,5,FALSE)),0)</f>
        <v>0</v>
      </c>
      <c r="J3235">
        <f>IF(B3235=2012,IF(D3235="00",L3235,VLOOKUP(H3235,district_latlong_lookup!$A$1:$F$439,6,FALSE)),0)</f>
        <v>0</v>
      </c>
      <c r="K3235">
        <f>VLOOKUP(E3235&amp;"*",state_latlong_lookup!$A$1:$D$56,3,FALSE)</f>
        <v>44.256300000000003</v>
      </c>
      <c r="L3235">
        <f>VLOOKUP(E3235&amp;"*",state_latlong_lookup!$A$1:$D$56,4,FALSE)</f>
        <v>-89.638499999999993</v>
      </c>
      <c r="M3235">
        <v>100</v>
      </c>
      <c r="N3235" t="str">
        <f t="shared" si="100"/>
        <v>Democrat</v>
      </c>
      <c r="O3235" t="s">
        <v>763</v>
      </c>
      <c r="P3235">
        <v>-0.44800000000000001</v>
      </c>
      <c r="Q3235">
        <v>1043000</v>
      </c>
    </row>
    <row r="3236" spans="1:18">
      <c r="A3236">
        <v>107</v>
      </c>
      <c r="B3236">
        <f>VLOOKUP(A3236,year_congress_lookup!$A$1:$B$10,2)</f>
        <v>2002</v>
      </c>
      <c r="C3236">
        <v>29941</v>
      </c>
      <c r="D3236" s="1" t="s">
        <v>1795</v>
      </c>
      <c r="E3236" t="s">
        <v>89</v>
      </c>
      <c r="F3236" t="str">
        <f>VLOOKUP(E3236&amp;"*",state_latlong_lookup!$A$1:$D$56,2,FALSE)</f>
        <v>WI</v>
      </c>
      <c r="G3236" t="str">
        <f>VLOOKUP(E3236&amp;"*",state_latlong_lookup!$A$1:$D$56,1,FALSE)</f>
        <v>WISCONSIN</v>
      </c>
      <c r="H3236" t="str">
        <f t="shared" si="101"/>
        <v>107_WI_08</v>
      </c>
      <c r="I3236">
        <f>IF(B3236=2012,IF(D3236="00",K3236,VLOOKUP(H3236,district_latlong_lookup!$A$1:$F$439,5,FALSE)),0)</f>
        <v>0</v>
      </c>
      <c r="J3236">
        <f>IF(B3236=2012,IF(D3236="00",L3236,VLOOKUP(H3236,district_latlong_lookup!$A$1:$F$439,6,FALSE)),0)</f>
        <v>0</v>
      </c>
      <c r="K3236">
        <f>VLOOKUP(E3236&amp;"*",state_latlong_lookup!$A$1:$D$56,3,FALSE)</f>
        <v>44.256300000000003</v>
      </c>
      <c r="L3236">
        <f>VLOOKUP(E3236&amp;"*",state_latlong_lookup!$A$1:$D$56,4,FALSE)</f>
        <v>-89.638499999999993</v>
      </c>
      <c r="M3236">
        <v>200</v>
      </c>
      <c r="N3236" t="str">
        <f t="shared" si="100"/>
        <v>Republican</v>
      </c>
      <c r="O3236" t="s">
        <v>928</v>
      </c>
      <c r="P3236">
        <v>0.64800000000000002</v>
      </c>
      <c r="Q3236">
        <v>778000</v>
      </c>
      <c r="R3236" t="s">
        <v>1337</v>
      </c>
    </row>
    <row r="3237" spans="1:18">
      <c r="A3237">
        <v>107</v>
      </c>
      <c r="B3237">
        <f>VLOOKUP(A3237,year_congress_lookup!$A$1:$B$10,2)</f>
        <v>2002</v>
      </c>
      <c r="C3237">
        <v>14657</v>
      </c>
      <c r="D3237" s="1" t="s">
        <v>1796</v>
      </c>
      <c r="E3237" t="s">
        <v>89</v>
      </c>
      <c r="F3237" t="str">
        <f>VLOOKUP(E3237&amp;"*",state_latlong_lookup!$A$1:$D$56,2,FALSE)</f>
        <v>WI</v>
      </c>
      <c r="G3237" t="str">
        <f>VLOOKUP(E3237&amp;"*",state_latlong_lookup!$A$1:$D$56,1,FALSE)</f>
        <v>WISCONSIN</v>
      </c>
      <c r="H3237" t="str">
        <f t="shared" si="101"/>
        <v>107_WI_09</v>
      </c>
      <c r="I3237">
        <f>IF(B3237=2012,IF(D3237="00",K3237,VLOOKUP(H3237,district_latlong_lookup!$A$1:$F$439,5,FALSE)),0)</f>
        <v>0</v>
      </c>
      <c r="J3237">
        <f>IF(B3237=2012,IF(D3237="00",L3237,VLOOKUP(H3237,district_latlong_lookup!$A$1:$F$439,6,FALSE)),0)</f>
        <v>0</v>
      </c>
      <c r="K3237">
        <f>VLOOKUP(E3237&amp;"*",state_latlong_lookup!$A$1:$D$56,3,FALSE)</f>
        <v>44.256300000000003</v>
      </c>
      <c r="L3237">
        <f>VLOOKUP(E3237&amp;"*",state_latlong_lookup!$A$1:$D$56,4,FALSE)</f>
        <v>-89.638499999999993</v>
      </c>
      <c r="M3237">
        <v>200</v>
      </c>
      <c r="N3237" t="str">
        <f t="shared" si="100"/>
        <v>Republican</v>
      </c>
      <c r="O3237" t="s">
        <v>765</v>
      </c>
      <c r="P3237">
        <v>0.96699999999999997</v>
      </c>
      <c r="Q3237">
        <v>590000</v>
      </c>
      <c r="R3237" t="s">
        <v>1338</v>
      </c>
    </row>
    <row r="3238" spans="1:18">
      <c r="A3238">
        <v>107</v>
      </c>
      <c r="B3238">
        <f>VLOOKUP(A3238,year_congress_lookup!$A$1:$B$10,2)</f>
        <v>2002</v>
      </c>
      <c r="C3238">
        <v>29584</v>
      </c>
      <c r="D3238" s="1" t="s">
        <v>1787</v>
      </c>
      <c r="E3238" t="s">
        <v>131</v>
      </c>
      <c r="F3238" t="str">
        <f>VLOOKUP(E3238&amp;"*",state_latlong_lookup!$A$1:$D$56,2,FALSE)</f>
        <v>WY</v>
      </c>
      <c r="G3238" t="str">
        <f>VLOOKUP(E3238&amp;"*",state_latlong_lookup!$A$1:$D$56,1,FALSE)</f>
        <v>WYOMING</v>
      </c>
      <c r="H3238" t="str">
        <f t="shared" si="101"/>
        <v>107_WY_01</v>
      </c>
      <c r="I3238">
        <f>IF(B3238=2012,IF(D3238="00",K3238,VLOOKUP(H3238,district_latlong_lookup!$A$1:$F$439,5,FALSE)),0)</f>
        <v>0</v>
      </c>
      <c r="J3238">
        <f>IF(B3238=2012,IF(D3238="00",L3238,VLOOKUP(H3238,district_latlong_lookup!$A$1:$F$439,6,FALSE)),0)</f>
        <v>0</v>
      </c>
      <c r="K3238">
        <f>VLOOKUP(E3238&amp;"*",state_latlong_lookup!$A$1:$D$56,3,FALSE)</f>
        <v>42.747500000000002</v>
      </c>
      <c r="L3238">
        <f>VLOOKUP(E3238&amp;"*",state_latlong_lookup!$A$1:$D$56,4,FALSE)</f>
        <v>-107.2085</v>
      </c>
      <c r="M3238">
        <v>200</v>
      </c>
      <c r="N3238" t="str">
        <f t="shared" si="100"/>
        <v>Republican</v>
      </c>
      <c r="O3238" t="s">
        <v>828</v>
      </c>
      <c r="P3238">
        <v>0.61699999999999999</v>
      </c>
      <c r="Q3238">
        <v>1448500</v>
      </c>
      <c r="R3238" t="s">
        <v>1339</v>
      </c>
    </row>
    <row r="3239" spans="1:18">
      <c r="A3239">
        <v>108</v>
      </c>
      <c r="B3239">
        <f>VLOOKUP(A3239,year_congress_lookup!$A$1:$B$10,2)</f>
        <v>2004</v>
      </c>
      <c r="C3239">
        <v>99910</v>
      </c>
      <c r="D3239" s="1" t="s">
        <v>1794</v>
      </c>
      <c r="E3239" t="s">
        <v>194</v>
      </c>
      <c r="F3239" t="str">
        <f>VLOOKUP(E3239&amp;"*",state_latlong_lookup!$A$1:$D$56,2,FALSE)</f>
        <v>USA</v>
      </c>
      <c r="G3239" t="str">
        <f>VLOOKUP(E3239&amp;"*",state_latlong_lookup!$A$1:$D$56,1,FALSE)</f>
        <v>USA</v>
      </c>
      <c r="H3239" t="str">
        <f t="shared" si="101"/>
        <v>108_USA_00</v>
      </c>
      <c r="I3239">
        <f>IF(B3239=2012,IF(D3239="00",K3239,VLOOKUP(H3239,district_latlong_lookup!$A$1:$F$439,5,FALSE)),0)</f>
        <v>0</v>
      </c>
      <c r="J3239">
        <f>IF(B3239=2012,IF(D3239="00",L3239,VLOOKUP(H3239,district_latlong_lookup!$A$1:$F$439,6,FALSE)),0)</f>
        <v>0</v>
      </c>
      <c r="K3239">
        <f>VLOOKUP(E3239&amp;"*",state_latlong_lookup!$A$1:$D$56,3,FALSE)</f>
        <v>39.5</v>
      </c>
      <c r="L3239">
        <f>VLOOKUP(E3239&amp;"*",state_latlong_lookup!$A$1:$D$56,4,FALSE)</f>
        <v>-98.35</v>
      </c>
      <c r="M3239">
        <v>200</v>
      </c>
      <c r="N3239" t="str">
        <f t="shared" si="100"/>
        <v>Republican</v>
      </c>
      <c r="O3239" t="s">
        <v>190</v>
      </c>
      <c r="P3239">
        <v>0.95699999999999996</v>
      </c>
      <c r="Q3239">
        <v>677000</v>
      </c>
    </row>
    <row r="3240" spans="1:18">
      <c r="A3240">
        <v>108</v>
      </c>
      <c r="B3240">
        <f>VLOOKUP(A3240,year_congress_lookup!$A$1:$B$10,2)</f>
        <v>2004</v>
      </c>
      <c r="C3240">
        <v>20300</v>
      </c>
      <c r="D3240" s="1" t="s">
        <v>1787</v>
      </c>
      <c r="E3240" t="s">
        <v>48</v>
      </c>
      <c r="F3240" t="str">
        <f>VLOOKUP(E3240&amp;"*",state_latlong_lookup!$A$1:$D$56,2,FALSE)</f>
        <v>AL</v>
      </c>
      <c r="G3240" t="str">
        <f>VLOOKUP(E3240&amp;"*",state_latlong_lookup!$A$1:$D$56,1,FALSE)</f>
        <v>ALABAMA</v>
      </c>
      <c r="H3240" t="str">
        <f t="shared" si="101"/>
        <v>108_AL_01</v>
      </c>
      <c r="I3240">
        <f>IF(B3240=2012,IF(D3240="00",K3240,VLOOKUP(H3240,district_latlong_lookup!$A$1:$F$439,5,FALSE)),0)</f>
        <v>0</v>
      </c>
      <c r="J3240">
        <f>IF(B3240=2012,IF(D3240="00",L3240,VLOOKUP(H3240,district_latlong_lookup!$A$1:$F$439,6,FALSE)),0)</f>
        <v>0</v>
      </c>
      <c r="K3240">
        <f>VLOOKUP(E3240&amp;"*",state_latlong_lookup!$A$1:$D$56,3,FALSE)</f>
        <v>32.798999999999999</v>
      </c>
      <c r="L3240">
        <f>VLOOKUP(E3240&amp;"*",state_latlong_lookup!$A$1:$D$56,4,FALSE)</f>
        <v>-86.807299999999998</v>
      </c>
      <c r="M3240">
        <v>200</v>
      </c>
      <c r="N3240" t="str">
        <f t="shared" si="100"/>
        <v>Republican</v>
      </c>
      <c r="O3240" t="s">
        <v>953</v>
      </c>
      <c r="P3240">
        <v>0.59</v>
      </c>
      <c r="Q3240">
        <v>1398500</v>
      </c>
      <c r="R3240" t="s">
        <v>1340</v>
      </c>
    </row>
    <row r="3241" spans="1:18">
      <c r="A3241">
        <v>108</v>
      </c>
      <c r="B3241">
        <f>VLOOKUP(A3241,year_congress_lookup!$A$1:$B$10,2)</f>
        <v>2004</v>
      </c>
      <c r="C3241">
        <v>29300</v>
      </c>
      <c r="D3241" s="1" t="s">
        <v>1788</v>
      </c>
      <c r="E3241" t="s">
        <v>48</v>
      </c>
      <c r="F3241" t="str">
        <f>VLOOKUP(E3241&amp;"*",state_latlong_lookup!$A$1:$D$56,2,FALSE)</f>
        <v>AL</v>
      </c>
      <c r="G3241" t="str">
        <f>VLOOKUP(E3241&amp;"*",state_latlong_lookup!$A$1:$D$56,1,FALSE)</f>
        <v>ALABAMA</v>
      </c>
      <c r="H3241" t="str">
        <f t="shared" si="101"/>
        <v>108_AL_02</v>
      </c>
      <c r="I3241">
        <f>IF(B3241=2012,IF(D3241="00",K3241,VLOOKUP(H3241,district_latlong_lookup!$A$1:$F$439,5,FALSE)),0)</f>
        <v>0</v>
      </c>
      <c r="J3241">
        <f>IF(B3241=2012,IF(D3241="00",L3241,VLOOKUP(H3241,district_latlong_lookup!$A$1:$F$439,6,FALSE)),0)</f>
        <v>0</v>
      </c>
      <c r="K3241">
        <f>VLOOKUP(E3241&amp;"*",state_latlong_lookup!$A$1:$D$56,3,FALSE)</f>
        <v>32.798999999999999</v>
      </c>
      <c r="L3241">
        <f>VLOOKUP(E3241&amp;"*",state_latlong_lookup!$A$1:$D$56,4,FALSE)</f>
        <v>-86.807299999999998</v>
      </c>
      <c r="M3241">
        <v>200</v>
      </c>
      <c r="N3241" t="str">
        <f t="shared" si="100"/>
        <v>Republican</v>
      </c>
      <c r="O3241" t="s">
        <v>405</v>
      </c>
      <c r="P3241">
        <v>0.52400000000000002</v>
      </c>
      <c r="Q3241">
        <v>10000</v>
      </c>
      <c r="R3241" t="s">
        <v>1341</v>
      </c>
    </row>
    <row r="3242" spans="1:18">
      <c r="A3242">
        <v>108</v>
      </c>
      <c r="B3242">
        <f>VLOOKUP(A3242,year_congress_lookup!$A$1:$B$10,2)</f>
        <v>2004</v>
      </c>
      <c r="C3242">
        <v>20301</v>
      </c>
      <c r="D3242" s="1" t="s">
        <v>1789</v>
      </c>
      <c r="E3242" t="s">
        <v>48</v>
      </c>
      <c r="F3242" t="str">
        <f>VLOOKUP(E3242&amp;"*",state_latlong_lookup!$A$1:$D$56,2,FALSE)</f>
        <v>AL</v>
      </c>
      <c r="G3242" t="str">
        <f>VLOOKUP(E3242&amp;"*",state_latlong_lookup!$A$1:$D$56,1,FALSE)</f>
        <v>ALABAMA</v>
      </c>
      <c r="H3242" t="str">
        <f t="shared" si="101"/>
        <v>108_AL_03</v>
      </c>
      <c r="I3242">
        <f>IF(B3242=2012,IF(D3242="00",K3242,VLOOKUP(H3242,district_latlong_lookup!$A$1:$F$439,5,FALSE)),0)</f>
        <v>0</v>
      </c>
      <c r="J3242">
        <f>IF(B3242=2012,IF(D3242="00",L3242,VLOOKUP(H3242,district_latlong_lookup!$A$1:$F$439,6,FALSE)),0)</f>
        <v>0</v>
      </c>
      <c r="K3242">
        <f>VLOOKUP(E3242&amp;"*",state_latlong_lookup!$A$1:$D$56,3,FALSE)</f>
        <v>32.798999999999999</v>
      </c>
      <c r="L3242">
        <f>VLOOKUP(E3242&amp;"*",state_latlong_lookup!$A$1:$D$56,4,FALSE)</f>
        <v>-86.807299999999998</v>
      </c>
      <c r="M3242">
        <v>200</v>
      </c>
      <c r="N3242" t="str">
        <f t="shared" si="100"/>
        <v>Republican</v>
      </c>
      <c r="O3242" t="s">
        <v>542</v>
      </c>
      <c r="P3242">
        <v>0.505</v>
      </c>
      <c r="Q3242">
        <v>7555000</v>
      </c>
      <c r="R3242" t="s">
        <v>1342</v>
      </c>
    </row>
    <row r="3243" spans="1:18">
      <c r="A3243">
        <v>108</v>
      </c>
      <c r="B3243">
        <f>VLOOKUP(A3243,year_congress_lookup!$A$1:$B$10,2)</f>
        <v>2004</v>
      </c>
      <c r="C3243">
        <v>29701</v>
      </c>
      <c r="D3243" s="1" t="s">
        <v>1790</v>
      </c>
      <c r="E3243" t="s">
        <v>48</v>
      </c>
      <c r="F3243" t="str">
        <f>VLOOKUP(E3243&amp;"*",state_latlong_lookup!$A$1:$D$56,2,FALSE)</f>
        <v>AL</v>
      </c>
      <c r="G3243" t="str">
        <f>VLOOKUP(E3243&amp;"*",state_latlong_lookup!$A$1:$D$56,1,FALSE)</f>
        <v>ALABAMA</v>
      </c>
      <c r="H3243" t="str">
        <f t="shared" si="101"/>
        <v>108_AL_04</v>
      </c>
      <c r="I3243">
        <f>IF(B3243=2012,IF(D3243="00",K3243,VLOOKUP(H3243,district_latlong_lookup!$A$1:$F$439,5,FALSE)),0)</f>
        <v>0</v>
      </c>
      <c r="J3243">
        <f>IF(B3243=2012,IF(D3243="00",L3243,VLOOKUP(H3243,district_latlong_lookup!$A$1:$F$439,6,FALSE)),0)</f>
        <v>0</v>
      </c>
      <c r="K3243">
        <f>VLOOKUP(E3243&amp;"*",state_latlong_lookup!$A$1:$D$56,3,FALSE)</f>
        <v>32.798999999999999</v>
      </c>
      <c r="L3243">
        <f>VLOOKUP(E3243&amp;"*",state_latlong_lookup!$A$1:$D$56,4,FALSE)</f>
        <v>-86.807299999999998</v>
      </c>
      <c r="M3243">
        <v>200</v>
      </c>
      <c r="N3243" t="str">
        <f t="shared" si="100"/>
        <v>Republican</v>
      </c>
      <c r="O3243" t="s">
        <v>830</v>
      </c>
      <c r="P3243">
        <v>0.48299999999999998</v>
      </c>
      <c r="Q3243">
        <v>1372500</v>
      </c>
      <c r="R3243" t="s">
        <v>1343</v>
      </c>
    </row>
    <row r="3244" spans="1:18">
      <c r="A3244">
        <v>108</v>
      </c>
      <c r="B3244">
        <f>VLOOKUP(A3244,year_congress_lookup!$A$1:$B$10,2)</f>
        <v>2004</v>
      </c>
      <c r="C3244">
        <v>29100</v>
      </c>
      <c r="D3244" s="1" t="s">
        <v>1791</v>
      </c>
      <c r="E3244" t="s">
        <v>48</v>
      </c>
      <c r="F3244" t="str">
        <f>VLOOKUP(E3244&amp;"*",state_latlong_lookup!$A$1:$D$56,2,FALSE)</f>
        <v>AL</v>
      </c>
      <c r="G3244" t="str">
        <f>VLOOKUP(E3244&amp;"*",state_latlong_lookup!$A$1:$D$56,1,FALSE)</f>
        <v>ALABAMA</v>
      </c>
      <c r="H3244" t="str">
        <f t="shared" si="101"/>
        <v>108_AL_05</v>
      </c>
      <c r="I3244">
        <f>IF(B3244=2012,IF(D3244="00",K3244,VLOOKUP(H3244,district_latlong_lookup!$A$1:$F$439,5,FALSE)),0)</f>
        <v>0</v>
      </c>
      <c r="J3244">
        <f>IF(B3244=2012,IF(D3244="00",L3244,VLOOKUP(H3244,district_latlong_lookup!$A$1:$F$439,6,FALSE)),0)</f>
        <v>0</v>
      </c>
      <c r="K3244">
        <f>VLOOKUP(E3244&amp;"*",state_latlong_lookup!$A$1:$D$56,3,FALSE)</f>
        <v>32.798999999999999</v>
      </c>
      <c r="L3244">
        <f>VLOOKUP(E3244&amp;"*",state_latlong_lookup!$A$1:$D$56,4,FALSE)</f>
        <v>-86.807299999999998</v>
      </c>
      <c r="M3244">
        <v>100</v>
      </c>
      <c r="N3244" t="str">
        <f t="shared" si="100"/>
        <v>Democrat</v>
      </c>
      <c r="O3244" t="s">
        <v>408</v>
      </c>
      <c r="P3244">
        <v>-0.106</v>
      </c>
      <c r="Q3244">
        <v>12957500</v>
      </c>
      <c r="R3244" t="s">
        <v>1344</v>
      </c>
    </row>
    <row r="3245" spans="1:18">
      <c r="A3245">
        <v>108</v>
      </c>
      <c r="B3245">
        <f>VLOOKUP(A3245,year_congress_lookup!$A$1:$B$10,2)</f>
        <v>2004</v>
      </c>
      <c r="C3245">
        <v>29301</v>
      </c>
      <c r="D3245" s="1" t="s">
        <v>1792</v>
      </c>
      <c r="E3245" t="s">
        <v>48</v>
      </c>
      <c r="F3245" t="str">
        <f>VLOOKUP(E3245&amp;"*",state_latlong_lookup!$A$1:$D$56,2,FALSE)</f>
        <v>AL</v>
      </c>
      <c r="G3245" t="str">
        <f>VLOOKUP(E3245&amp;"*",state_latlong_lookup!$A$1:$D$56,1,FALSE)</f>
        <v>ALABAMA</v>
      </c>
      <c r="H3245" t="str">
        <f t="shared" si="101"/>
        <v>108_AL_06</v>
      </c>
      <c r="I3245">
        <f>IF(B3245=2012,IF(D3245="00",K3245,VLOOKUP(H3245,district_latlong_lookup!$A$1:$F$439,5,FALSE)),0)</f>
        <v>0</v>
      </c>
      <c r="J3245">
        <f>IF(B3245=2012,IF(D3245="00",L3245,VLOOKUP(H3245,district_latlong_lookup!$A$1:$F$439,6,FALSE)),0)</f>
        <v>0</v>
      </c>
      <c r="K3245">
        <f>VLOOKUP(E3245&amp;"*",state_latlong_lookup!$A$1:$D$56,3,FALSE)</f>
        <v>32.798999999999999</v>
      </c>
      <c r="L3245">
        <f>VLOOKUP(E3245&amp;"*",state_latlong_lookup!$A$1:$D$56,4,FALSE)</f>
        <v>-86.807299999999998</v>
      </c>
      <c r="M3245">
        <v>200</v>
      </c>
      <c r="N3245" t="str">
        <f t="shared" si="100"/>
        <v>Republican</v>
      </c>
      <c r="O3245" t="s">
        <v>409</v>
      </c>
      <c r="P3245">
        <v>0.54400000000000004</v>
      </c>
      <c r="Q3245">
        <v>533500</v>
      </c>
      <c r="R3245" t="s">
        <v>1345</v>
      </c>
    </row>
    <row r="3246" spans="1:18">
      <c r="A3246">
        <v>108</v>
      </c>
      <c r="B3246">
        <f>VLOOKUP(A3246,year_congress_lookup!$A$1:$B$10,2)</f>
        <v>2004</v>
      </c>
      <c r="C3246">
        <v>20302</v>
      </c>
      <c r="D3246" s="1" t="s">
        <v>1793</v>
      </c>
      <c r="E3246" t="s">
        <v>48</v>
      </c>
      <c r="F3246" t="str">
        <f>VLOOKUP(E3246&amp;"*",state_latlong_lookup!$A$1:$D$56,2,FALSE)</f>
        <v>AL</v>
      </c>
      <c r="G3246" t="str">
        <f>VLOOKUP(E3246&amp;"*",state_latlong_lookup!$A$1:$D$56,1,FALSE)</f>
        <v>ALABAMA</v>
      </c>
      <c r="H3246" t="str">
        <f t="shared" si="101"/>
        <v>108_AL_07</v>
      </c>
      <c r="I3246">
        <f>IF(B3246=2012,IF(D3246="00",K3246,VLOOKUP(H3246,district_latlong_lookup!$A$1:$F$439,5,FALSE)),0)</f>
        <v>0</v>
      </c>
      <c r="J3246">
        <f>IF(B3246=2012,IF(D3246="00",L3246,VLOOKUP(H3246,district_latlong_lookup!$A$1:$F$439,6,FALSE)),0)</f>
        <v>0</v>
      </c>
      <c r="K3246">
        <f>VLOOKUP(E3246&amp;"*",state_latlong_lookup!$A$1:$D$56,3,FALSE)</f>
        <v>32.798999999999999</v>
      </c>
      <c r="L3246">
        <f>VLOOKUP(E3246&amp;"*",state_latlong_lookup!$A$1:$D$56,4,FALSE)</f>
        <v>-86.807299999999998</v>
      </c>
      <c r="M3246">
        <v>100</v>
      </c>
      <c r="N3246" t="str">
        <f t="shared" si="100"/>
        <v>Democrat</v>
      </c>
      <c r="O3246" t="s">
        <v>62</v>
      </c>
      <c r="P3246">
        <v>-0.23799999999999999</v>
      </c>
      <c r="Q3246">
        <v>10000</v>
      </c>
      <c r="R3246" t="s">
        <v>1346</v>
      </c>
    </row>
    <row r="3247" spans="1:18">
      <c r="A3247">
        <v>108</v>
      </c>
      <c r="B3247">
        <f>VLOOKUP(A3247,year_congress_lookup!$A$1:$B$10,2)</f>
        <v>2004</v>
      </c>
      <c r="C3247">
        <v>14066</v>
      </c>
      <c r="D3247" s="1" t="s">
        <v>1787</v>
      </c>
      <c r="E3247" t="s">
        <v>198</v>
      </c>
      <c r="F3247" t="str">
        <f>VLOOKUP(E3247&amp;"*",state_latlong_lookup!$A$1:$D$56,2,FALSE)</f>
        <v>AK</v>
      </c>
      <c r="G3247" t="str">
        <f>VLOOKUP(E3247&amp;"*",state_latlong_lookup!$A$1:$D$56,1,FALSE)</f>
        <v>ALASKA</v>
      </c>
      <c r="H3247" t="str">
        <f t="shared" si="101"/>
        <v>108_AK_01</v>
      </c>
      <c r="I3247">
        <f>IF(B3247=2012,IF(D3247="00",K3247,VLOOKUP(H3247,district_latlong_lookup!$A$1:$F$439,5,FALSE)),0)</f>
        <v>0</v>
      </c>
      <c r="J3247">
        <f>IF(B3247=2012,IF(D3247="00",L3247,VLOOKUP(H3247,district_latlong_lookup!$A$1:$F$439,6,FALSE)),0)</f>
        <v>0</v>
      </c>
      <c r="K3247">
        <f>VLOOKUP(E3247&amp;"*",state_latlong_lookup!$A$1:$D$56,3,FALSE)</f>
        <v>61.384999999999998</v>
      </c>
      <c r="L3247">
        <f>VLOOKUP(E3247&amp;"*",state_latlong_lookup!$A$1:$D$56,4,FALSE)</f>
        <v>-152.26830000000001</v>
      </c>
      <c r="M3247">
        <v>200</v>
      </c>
      <c r="N3247" t="str">
        <f t="shared" si="100"/>
        <v>Republican</v>
      </c>
      <c r="O3247" t="s">
        <v>70</v>
      </c>
      <c r="P3247">
        <v>0.42699999999999999</v>
      </c>
      <c r="Q3247">
        <v>10000</v>
      </c>
      <c r="R3247" t="s">
        <v>1347</v>
      </c>
    </row>
    <row r="3248" spans="1:18">
      <c r="A3248">
        <v>108</v>
      </c>
      <c r="B3248">
        <f>VLOOKUP(A3248,year_congress_lookup!$A$1:$B$10,2)</f>
        <v>2004</v>
      </c>
      <c r="C3248">
        <v>20303</v>
      </c>
      <c r="D3248" s="1" t="s">
        <v>1787</v>
      </c>
      <c r="E3248" t="s">
        <v>155</v>
      </c>
      <c r="F3248" t="str">
        <f>VLOOKUP(E3248&amp;"*",state_latlong_lookup!$A$1:$D$56,2,FALSE)</f>
        <v>AZ</v>
      </c>
      <c r="G3248" t="str">
        <f>VLOOKUP(E3248&amp;"*",state_latlong_lookup!$A$1:$D$56,1,FALSE)</f>
        <v>ARIZONA</v>
      </c>
      <c r="H3248" t="str">
        <f t="shared" si="101"/>
        <v>108_AZ_01</v>
      </c>
      <c r="I3248">
        <f>IF(B3248=2012,IF(D3248="00",K3248,VLOOKUP(H3248,district_latlong_lookup!$A$1:$F$439,5,FALSE)),0)</f>
        <v>0</v>
      </c>
      <c r="J3248">
        <f>IF(B3248=2012,IF(D3248="00",L3248,VLOOKUP(H3248,district_latlong_lookup!$A$1:$F$439,6,FALSE)),0)</f>
        <v>0</v>
      </c>
      <c r="K3248">
        <f>VLOOKUP(E3248&amp;"*",state_latlong_lookup!$A$1:$D$56,3,FALSE)</f>
        <v>33.7712</v>
      </c>
      <c r="L3248">
        <f>VLOOKUP(E3248&amp;"*",state_latlong_lookup!$A$1:$D$56,4,FALSE)</f>
        <v>-111.3877</v>
      </c>
      <c r="M3248">
        <v>200</v>
      </c>
      <c r="N3248" t="str">
        <f t="shared" si="100"/>
        <v>Republican</v>
      </c>
      <c r="O3248" t="s">
        <v>954</v>
      </c>
      <c r="P3248">
        <v>0.41099999999999998</v>
      </c>
      <c r="Q3248">
        <v>765500</v>
      </c>
      <c r="R3248" t="s">
        <v>1348</v>
      </c>
    </row>
    <row r="3249" spans="1:18">
      <c r="A3249">
        <v>108</v>
      </c>
      <c r="B3249">
        <f>VLOOKUP(A3249,year_congress_lookup!$A$1:$B$10,2)</f>
        <v>2004</v>
      </c>
      <c r="C3249">
        <v>20304</v>
      </c>
      <c r="D3249" s="1" t="s">
        <v>1788</v>
      </c>
      <c r="E3249" t="s">
        <v>155</v>
      </c>
      <c r="F3249" t="str">
        <f>VLOOKUP(E3249&amp;"*",state_latlong_lookup!$A$1:$D$56,2,FALSE)</f>
        <v>AZ</v>
      </c>
      <c r="G3249" t="str">
        <f>VLOOKUP(E3249&amp;"*",state_latlong_lookup!$A$1:$D$56,1,FALSE)</f>
        <v>ARIZONA</v>
      </c>
      <c r="H3249" t="str">
        <f t="shared" si="101"/>
        <v>108_AZ_02</v>
      </c>
      <c r="I3249">
        <f>IF(B3249=2012,IF(D3249="00",K3249,VLOOKUP(H3249,district_latlong_lookup!$A$1:$F$439,5,FALSE)),0)</f>
        <v>0</v>
      </c>
      <c r="J3249">
        <f>IF(B3249=2012,IF(D3249="00",L3249,VLOOKUP(H3249,district_latlong_lookup!$A$1:$F$439,6,FALSE)),0)</f>
        <v>0</v>
      </c>
      <c r="K3249">
        <f>VLOOKUP(E3249&amp;"*",state_latlong_lookup!$A$1:$D$56,3,FALSE)</f>
        <v>33.7712</v>
      </c>
      <c r="L3249">
        <f>VLOOKUP(E3249&amp;"*",state_latlong_lookup!$A$1:$D$56,4,FALSE)</f>
        <v>-111.3877</v>
      </c>
      <c r="M3249">
        <v>200</v>
      </c>
      <c r="N3249" t="str">
        <f t="shared" si="100"/>
        <v>Republican</v>
      </c>
      <c r="O3249" t="s">
        <v>610</v>
      </c>
      <c r="P3249">
        <v>0.93300000000000005</v>
      </c>
      <c r="Q3249">
        <v>667500</v>
      </c>
      <c r="R3249" t="s">
        <v>1349</v>
      </c>
    </row>
    <row r="3250" spans="1:18">
      <c r="A3250">
        <v>108</v>
      </c>
      <c r="B3250">
        <f>VLOOKUP(A3250,year_congress_lookup!$A$1:$B$10,2)</f>
        <v>2004</v>
      </c>
      <c r="C3250">
        <v>29501</v>
      </c>
      <c r="D3250" s="1" t="s">
        <v>1789</v>
      </c>
      <c r="E3250" t="s">
        <v>155</v>
      </c>
      <c r="F3250" t="str">
        <f>VLOOKUP(E3250&amp;"*",state_latlong_lookup!$A$1:$D$56,2,FALSE)</f>
        <v>AZ</v>
      </c>
      <c r="G3250" t="str">
        <f>VLOOKUP(E3250&amp;"*",state_latlong_lookup!$A$1:$D$56,1,FALSE)</f>
        <v>ARIZONA</v>
      </c>
      <c r="H3250" t="str">
        <f t="shared" si="101"/>
        <v>108_AZ_03</v>
      </c>
      <c r="I3250">
        <f>IF(B3250=2012,IF(D3250="00",K3250,VLOOKUP(H3250,district_latlong_lookup!$A$1:$F$439,5,FALSE)),0)</f>
        <v>0</v>
      </c>
      <c r="J3250">
        <f>IF(B3250=2012,IF(D3250="00",L3250,VLOOKUP(H3250,district_latlong_lookup!$A$1:$F$439,6,FALSE)),0)</f>
        <v>0</v>
      </c>
      <c r="K3250">
        <f>VLOOKUP(E3250&amp;"*",state_latlong_lookup!$A$1:$D$56,3,FALSE)</f>
        <v>33.7712</v>
      </c>
      <c r="L3250">
        <f>VLOOKUP(E3250&amp;"*",state_latlong_lookup!$A$1:$D$56,4,FALSE)</f>
        <v>-111.3877</v>
      </c>
      <c r="M3250">
        <v>200</v>
      </c>
      <c r="N3250" t="str">
        <f t="shared" si="100"/>
        <v>Republican</v>
      </c>
      <c r="O3250" t="s">
        <v>768</v>
      </c>
      <c r="P3250">
        <v>0.88400000000000001</v>
      </c>
      <c r="Q3250">
        <v>690500</v>
      </c>
    </row>
    <row r="3251" spans="1:18">
      <c r="A3251">
        <v>108</v>
      </c>
      <c r="B3251">
        <f>VLOOKUP(A3251,year_congress_lookup!$A$1:$B$10,2)</f>
        <v>2004</v>
      </c>
      <c r="C3251">
        <v>29101</v>
      </c>
      <c r="D3251" s="1" t="s">
        <v>1790</v>
      </c>
      <c r="E3251" t="s">
        <v>155</v>
      </c>
      <c r="F3251" t="str">
        <f>VLOOKUP(E3251&amp;"*",state_latlong_lookup!$A$1:$D$56,2,FALSE)</f>
        <v>AZ</v>
      </c>
      <c r="G3251" t="str">
        <f>VLOOKUP(E3251&amp;"*",state_latlong_lookup!$A$1:$D$56,1,FALSE)</f>
        <v>ARIZONA</v>
      </c>
      <c r="H3251" t="str">
        <f t="shared" si="101"/>
        <v>108_AZ_04</v>
      </c>
      <c r="I3251">
        <f>IF(B3251=2012,IF(D3251="00",K3251,VLOOKUP(H3251,district_latlong_lookup!$A$1:$F$439,5,FALSE)),0)</f>
        <v>0</v>
      </c>
      <c r="J3251">
        <f>IF(B3251=2012,IF(D3251="00",L3251,VLOOKUP(H3251,district_latlong_lookup!$A$1:$F$439,6,FALSE)),0)</f>
        <v>0</v>
      </c>
      <c r="K3251">
        <f>VLOOKUP(E3251&amp;"*",state_latlong_lookup!$A$1:$D$56,3,FALSE)</f>
        <v>33.7712</v>
      </c>
      <c r="L3251">
        <f>VLOOKUP(E3251&amp;"*",state_latlong_lookup!$A$1:$D$56,4,FALSE)</f>
        <v>-111.3877</v>
      </c>
      <c r="M3251">
        <v>100</v>
      </c>
      <c r="N3251" t="str">
        <f t="shared" si="100"/>
        <v>Democrat</v>
      </c>
      <c r="O3251" t="s">
        <v>413</v>
      </c>
      <c r="P3251">
        <v>-0.42899999999999999</v>
      </c>
      <c r="Q3251">
        <v>828000</v>
      </c>
      <c r="R3251" t="s">
        <v>1350</v>
      </c>
    </row>
    <row r="3252" spans="1:18">
      <c r="A3252">
        <v>108</v>
      </c>
      <c r="B3252">
        <f>VLOOKUP(A3252,year_congress_lookup!$A$1:$B$10,2)</f>
        <v>2004</v>
      </c>
      <c r="C3252">
        <v>29502</v>
      </c>
      <c r="D3252" s="1" t="s">
        <v>1791</v>
      </c>
      <c r="E3252" t="s">
        <v>155</v>
      </c>
      <c r="F3252" t="str">
        <f>VLOOKUP(E3252&amp;"*",state_latlong_lookup!$A$1:$D$56,2,FALSE)</f>
        <v>AZ</v>
      </c>
      <c r="G3252" t="str">
        <f>VLOOKUP(E3252&amp;"*",state_latlong_lookup!$A$1:$D$56,1,FALSE)</f>
        <v>ARIZONA</v>
      </c>
      <c r="H3252" t="str">
        <f t="shared" si="101"/>
        <v>108_AZ_05</v>
      </c>
      <c r="I3252">
        <f>IF(B3252=2012,IF(D3252="00",K3252,VLOOKUP(H3252,district_latlong_lookup!$A$1:$F$439,5,FALSE)),0)</f>
        <v>0</v>
      </c>
      <c r="J3252">
        <f>IF(B3252=2012,IF(D3252="00",L3252,VLOOKUP(H3252,district_latlong_lookup!$A$1:$F$439,6,FALSE)),0)</f>
        <v>0</v>
      </c>
      <c r="K3252">
        <f>VLOOKUP(E3252&amp;"*",state_latlong_lookup!$A$1:$D$56,3,FALSE)</f>
        <v>33.7712</v>
      </c>
      <c r="L3252">
        <f>VLOOKUP(E3252&amp;"*",state_latlong_lookup!$A$1:$D$56,4,FALSE)</f>
        <v>-111.3877</v>
      </c>
      <c r="M3252">
        <v>200</v>
      </c>
      <c r="N3252" t="str">
        <f t="shared" si="100"/>
        <v>Republican</v>
      </c>
      <c r="O3252" t="s">
        <v>769</v>
      </c>
      <c r="P3252">
        <v>0.71799999999999997</v>
      </c>
      <c r="Q3252">
        <v>710500</v>
      </c>
    </row>
    <row r="3253" spans="1:18">
      <c r="A3253">
        <v>108</v>
      </c>
      <c r="B3253">
        <f>VLOOKUP(A3253,year_congress_lookup!$A$1:$B$10,2)</f>
        <v>2004</v>
      </c>
      <c r="C3253">
        <v>20100</v>
      </c>
      <c r="D3253" s="1" t="s">
        <v>1792</v>
      </c>
      <c r="E3253" t="s">
        <v>155</v>
      </c>
      <c r="F3253" t="str">
        <f>VLOOKUP(E3253&amp;"*",state_latlong_lookup!$A$1:$D$56,2,FALSE)</f>
        <v>AZ</v>
      </c>
      <c r="G3253" t="str">
        <f>VLOOKUP(E3253&amp;"*",state_latlong_lookup!$A$1:$D$56,1,FALSE)</f>
        <v>ARIZONA</v>
      </c>
      <c r="H3253" t="str">
        <f t="shared" si="101"/>
        <v>108_AZ_06</v>
      </c>
      <c r="I3253">
        <f>IF(B3253=2012,IF(D3253="00",K3253,VLOOKUP(H3253,district_latlong_lookup!$A$1:$F$439,5,FALSE)),0)</f>
        <v>0</v>
      </c>
      <c r="J3253">
        <f>IF(B3253=2012,IF(D3253="00",L3253,VLOOKUP(H3253,district_latlong_lookup!$A$1:$F$439,6,FALSE)),0)</f>
        <v>0</v>
      </c>
      <c r="K3253">
        <f>VLOOKUP(E3253&amp;"*",state_latlong_lookup!$A$1:$D$56,3,FALSE)</f>
        <v>33.7712</v>
      </c>
      <c r="L3253">
        <f>VLOOKUP(E3253&amp;"*",state_latlong_lookup!$A$1:$D$56,4,FALSE)</f>
        <v>-111.3877</v>
      </c>
      <c r="M3253">
        <v>200</v>
      </c>
      <c r="N3253" t="str">
        <f t="shared" si="100"/>
        <v>Republican</v>
      </c>
      <c r="O3253" t="s">
        <v>621</v>
      </c>
      <c r="P3253">
        <v>0.98099999999999998</v>
      </c>
      <c r="Q3253">
        <v>10000</v>
      </c>
      <c r="R3253" t="s">
        <v>1351</v>
      </c>
    </row>
    <row r="3254" spans="1:18">
      <c r="A3254">
        <v>108</v>
      </c>
      <c r="B3254">
        <f>VLOOKUP(A3254,year_congress_lookup!$A$1:$B$10,2)</f>
        <v>2004</v>
      </c>
      <c r="C3254">
        <v>20305</v>
      </c>
      <c r="D3254" s="1" t="s">
        <v>1793</v>
      </c>
      <c r="E3254" t="s">
        <v>155</v>
      </c>
      <c r="F3254" t="str">
        <f>VLOOKUP(E3254&amp;"*",state_latlong_lookup!$A$1:$D$56,2,FALSE)</f>
        <v>AZ</v>
      </c>
      <c r="G3254" t="str">
        <f>VLOOKUP(E3254&amp;"*",state_latlong_lookup!$A$1:$D$56,1,FALSE)</f>
        <v>ARIZONA</v>
      </c>
      <c r="H3254" t="str">
        <f t="shared" si="101"/>
        <v>108_AZ_07</v>
      </c>
      <c r="I3254">
        <f>IF(B3254=2012,IF(D3254="00",K3254,VLOOKUP(H3254,district_latlong_lookup!$A$1:$F$439,5,FALSE)),0)</f>
        <v>0</v>
      </c>
      <c r="J3254">
        <f>IF(B3254=2012,IF(D3254="00",L3254,VLOOKUP(H3254,district_latlong_lookup!$A$1:$F$439,6,FALSE)),0)</f>
        <v>0</v>
      </c>
      <c r="K3254">
        <f>VLOOKUP(E3254&amp;"*",state_latlong_lookup!$A$1:$D$56,3,FALSE)</f>
        <v>33.7712</v>
      </c>
      <c r="L3254">
        <f>VLOOKUP(E3254&amp;"*",state_latlong_lookup!$A$1:$D$56,4,FALSE)</f>
        <v>-111.3877</v>
      </c>
      <c r="M3254">
        <v>100</v>
      </c>
      <c r="N3254" t="str">
        <f t="shared" si="100"/>
        <v>Democrat</v>
      </c>
      <c r="O3254" t="s">
        <v>955</v>
      </c>
      <c r="P3254">
        <v>-0.58599999999999997</v>
      </c>
      <c r="Q3254">
        <v>2821000</v>
      </c>
    </row>
    <row r="3255" spans="1:18">
      <c r="A3255">
        <v>108</v>
      </c>
      <c r="B3255">
        <f>VLOOKUP(A3255,year_congress_lookup!$A$1:$B$10,2)</f>
        <v>2004</v>
      </c>
      <c r="C3255">
        <v>15105</v>
      </c>
      <c r="D3255" s="1" t="s">
        <v>1795</v>
      </c>
      <c r="E3255" t="s">
        <v>155</v>
      </c>
      <c r="F3255" t="str">
        <f>VLOOKUP(E3255&amp;"*",state_latlong_lookup!$A$1:$D$56,2,FALSE)</f>
        <v>AZ</v>
      </c>
      <c r="G3255" t="str">
        <f>VLOOKUP(E3255&amp;"*",state_latlong_lookup!$A$1:$D$56,1,FALSE)</f>
        <v>ARIZONA</v>
      </c>
      <c r="H3255" t="str">
        <f t="shared" si="101"/>
        <v>108_AZ_08</v>
      </c>
      <c r="I3255">
        <f>IF(B3255=2012,IF(D3255="00",K3255,VLOOKUP(H3255,district_latlong_lookup!$A$1:$F$439,5,FALSE)),0)</f>
        <v>0</v>
      </c>
      <c r="J3255">
        <f>IF(B3255=2012,IF(D3255="00",L3255,VLOOKUP(H3255,district_latlong_lookup!$A$1:$F$439,6,FALSE)),0)</f>
        <v>0</v>
      </c>
      <c r="K3255">
        <f>VLOOKUP(E3255&amp;"*",state_latlong_lookup!$A$1:$D$56,3,FALSE)</f>
        <v>33.7712</v>
      </c>
      <c r="L3255">
        <f>VLOOKUP(E3255&amp;"*",state_latlong_lookup!$A$1:$D$56,4,FALSE)</f>
        <v>-111.3877</v>
      </c>
      <c r="M3255">
        <v>200</v>
      </c>
      <c r="N3255" t="str">
        <f t="shared" si="100"/>
        <v>Republican</v>
      </c>
      <c r="O3255" t="s">
        <v>415</v>
      </c>
      <c r="P3255">
        <v>0.47</v>
      </c>
      <c r="Q3255">
        <v>10000</v>
      </c>
      <c r="R3255" t="s">
        <v>1352</v>
      </c>
    </row>
    <row r="3256" spans="1:18">
      <c r="A3256">
        <v>108</v>
      </c>
      <c r="B3256">
        <f>VLOOKUP(A3256,year_congress_lookup!$A$1:$B$10,2)</f>
        <v>2004</v>
      </c>
      <c r="C3256">
        <v>29702</v>
      </c>
      <c r="D3256" s="1" t="s">
        <v>1787</v>
      </c>
      <c r="E3256" t="s">
        <v>56</v>
      </c>
      <c r="F3256" t="str">
        <f>VLOOKUP(E3256&amp;"*",state_latlong_lookup!$A$1:$D$56,2,FALSE)</f>
        <v>AR</v>
      </c>
      <c r="G3256" t="str">
        <f>VLOOKUP(E3256&amp;"*",state_latlong_lookup!$A$1:$D$56,1,FALSE)</f>
        <v>ARKANSAS</v>
      </c>
      <c r="H3256" t="str">
        <f t="shared" si="101"/>
        <v>108_AR_01</v>
      </c>
      <c r="I3256">
        <f>IF(B3256=2012,IF(D3256="00",K3256,VLOOKUP(H3256,district_latlong_lookup!$A$1:$F$439,5,FALSE)),0)</f>
        <v>0</v>
      </c>
      <c r="J3256">
        <f>IF(B3256=2012,IF(D3256="00",L3256,VLOOKUP(H3256,district_latlong_lookup!$A$1:$F$439,6,FALSE)),0)</f>
        <v>0</v>
      </c>
      <c r="K3256">
        <f>VLOOKUP(E3256&amp;"*",state_latlong_lookup!$A$1:$D$56,3,FALSE)</f>
        <v>34.951300000000003</v>
      </c>
      <c r="L3256">
        <f>VLOOKUP(E3256&amp;"*",state_latlong_lookup!$A$1:$D$56,4,FALSE)</f>
        <v>-92.380899999999997</v>
      </c>
      <c r="M3256">
        <v>100</v>
      </c>
      <c r="N3256" t="str">
        <f t="shared" si="100"/>
        <v>Democrat</v>
      </c>
      <c r="O3256" t="s">
        <v>132</v>
      </c>
      <c r="P3256">
        <v>-0.28399999999999997</v>
      </c>
      <c r="Q3256">
        <v>633500</v>
      </c>
      <c r="R3256" t="s">
        <v>1353</v>
      </c>
    </row>
    <row r="3257" spans="1:18">
      <c r="A3257">
        <v>108</v>
      </c>
      <c r="B3257">
        <f>VLOOKUP(A3257,year_congress_lookup!$A$1:$B$10,2)</f>
        <v>2004</v>
      </c>
      <c r="C3257">
        <v>29703</v>
      </c>
      <c r="D3257" s="1" t="s">
        <v>1788</v>
      </c>
      <c r="E3257" t="s">
        <v>56</v>
      </c>
      <c r="F3257" t="str">
        <f>VLOOKUP(E3257&amp;"*",state_latlong_lookup!$A$1:$D$56,2,FALSE)</f>
        <v>AR</v>
      </c>
      <c r="G3257" t="str">
        <f>VLOOKUP(E3257&amp;"*",state_latlong_lookup!$A$1:$D$56,1,FALSE)</f>
        <v>ARKANSAS</v>
      </c>
      <c r="H3257" t="str">
        <f t="shared" si="101"/>
        <v>108_AR_02</v>
      </c>
      <c r="I3257">
        <f>IF(B3257=2012,IF(D3257="00",K3257,VLOOKUP(H3257,district_latlong_lookup!$A$1:$F$439,5,FALSE)),0)</f>
        <v>0</v>
      </c>
      <c r="J3257">
        <f>IF(B3257=2012,IF(D3257="00",L3257,VLOOKUP(H3257,district_latlong_lookup!$A$1:$F$439,6,FALSE)),0)</f>
        <v>0</v>
      </c>
      <c r="K3257">
        <f>VLOOKUP(E3257&amp;"*",state_latlong_lookup!$A$1:$D$56,3,FALSE)</f>
        <v>34.951300000000003</v>
      </c>
      <c r="L3257">
        <f>VLOOKUP(E3257&amp;"*",state_latlong_lookup!$A$1:$D$56,4,FALSE)</f>
        <v>-92.380899999999997</v>
      </c>
      <c r="M3257">
        <v>100</v>
      </c>
      <c r="N3257" t="str">
        <f t="shared" si="100"/>
        <v>Democrat</v>
      </c>
      <c r="O3257" t="s">
        <v>831</v>
      </c>
      <c r="P3257">
        <v>-0.253</v>
      </c>
      <c r="Q3257">
        <v>510500</v>
      </c>
      <c r="R3257" t="s">
        <v>1354</v>
      </c>
    </row>
    <row r="3258" spans="1:18">
      <c r="A3258">
        <v>108</v>
      </c>
      <c r="B3258">
        <f>VLOOKUP(A3258,year_congress_lookup!$A$1:$B$10,2)</f>
        <v>2004</v>
      </c>
      <c r="C3258">
        <v>20101</v>
      </c>
      <c r="D3258" s="1" t="s">
        <v>1789</v>
      </c>
      <c r="E3258" t="s">
        <v>56</v>
      </c>
      <c r="F3258" t="str">
        <f>VLOOKUP(E3258&amp;"*",state_latlong_lookup!$A$1:$D$56,2,FALSE)</f>
        <v>AR</v>
      </c>
      <c r="G3258" t="str">
        <f>VLOOKUP(E3258&amp;"*",state_latlong_lookup!$A$1:$D$56,1,FALSE)</f>
        <v>ARKANSAS</v>
      </c>
      <c r="H3258" t="str">
        <f t="shared" si="101"/>
        <v>108_AR_03</v>
      </c>
      <c r="I3258">
        <f>IF(B3258=2012,IF(D3258="00",K3258,VLOOKUP(H3258,district_latlong_lookup!$A$1:$F$439,5,FALSE)),0)</f>
        <v>0</v>
      </c>
      <c r="J3258">
        <f>IF(B3258=2012,IF(D3258="00",L3258,VLOOKUP(H3258,district_latlong_lookup!$A$1:$F$439,6,FALSE)),0)</f>
        <v>0</v>
      </c>
      <c r="K3258">
        <f>VLOOKUP(E3258&amp;"*",state_latlong_lookup!$A$1:$D$56,3,FALSE)</f>
        <v>34.951300000000003</v>
      </c>
      <c r="L3258">
        <f>VLOOKUP(E3258&amp;"*",state_latlong_lookup!$A$1:$D$56,4,FALSE)</f>
        <v>-92.380899999999997</v>
      </c>
      <c r="M3258">
        <v>200</v>
      </c>
      <c r="N3258" t="str">
        <f t="shared" si="100"/>
        <v>Republican</v>
      </c>
      <c r="O3258" t="s">
        <v>392</v>
      </c>
      <c r="P3258">
        <v>0.53300000000000003</v>
      </c>
      <c r="Q3258">
        <v>1004000</v>
      </c>
      <c r="R3258" t="s">
        <v>1355</v>
      </c>
    </row>
    <row r="3259" spans="1:18">
      <c r="A3259">
        <v>108</v>
      </c>
      <c r="B3259">
        <f>VLOOKUP(A3259,year_congress_lookup!$A$1:$B$10,2)</f>
        <v>2004</v>
      </c>
      <c r="C3259">
        <v>20102</v>
      </c>
      <c r="D3259" s="1" t="s">
        <v>1790</v>
      </c>
      <c r="E3259" t="s">
        <v>56</v>
      </c>
      <c r="F3259" t="str">
        <f>VLOOKUP(E3259&amp;"*",state_latlong_lookup!$A$1:$D$56,2,FALSE)</f>
        <v>AR</v>
      </c>
      <c r="G3259" t="str">
        <f>VLOOKUP(E3259&amp;"*",state_latlong_lookup!$A$1:$D$56,1,FALSE)</f>
        <v>ARKANSAS</v>
      </c>
      <c r="H3259" t="str">
        <f t="shared" si="101"/>
        <v>108_AR_04</v>
      </c>
      <c r="I3259">
        <f>IF(B3259=2012,IF(D3259="00",K3259,VLOOKUP(H3259,district_latlong_lookup!$A$1:$F$439,5,FALSE)),0)</f>
        <v>0</v>
      </c>
      <c r="J3259">
        <f>IF(B3259=2012,IF(D3259="00",L3259,VLOOKUP(H3259,district_latlong_lookup!$A$1:$F$439,6,FALSE)),0)</f>
        <v>0</v>
      </c>
      <c r="K3259">
        <f>VLOOKUP(E3259&amp;"*",state_latlong_lookup!$A$1:$D$56,3,FALSE)</f>
        <v>34.951300000000003</v>
      </c>
      <c r="L3259">
        <f>VLOOKUP(E3259&amp;"*",state_latlong_lookup!$A$1:$D$56,4,FALSE)</f>
        <v>-92.380899999999997</v>
      </c>
      <c r="M3259">
        <v>100</v>
      </c>
      <c r="N3259" t="str">
        <f t="shared" si="100"/>
        <v>Democrat</v>
      </c>
      <c r="O3259" t="s">
        <v>29</v>
      </c>
      <c r="P3259">
        <v>-0.192</v>
      </c>
      <c r="Q3259">
        <v>1041000</v>
      </c>
      <c r="R3259" t="s">
        <v>1356</v>
      </c>
    </row>
    <row r="3260" spans="1:18">
      <c r="A3260">
        <v>108</v>
      </c>
      <c r="B3260">
        <f>VLOOKUP(A3260,year_congress_lookup!$A$1:$B$10,2)</f>
        <v>2004</v>
      </c>
      <c r="C3260">
        <v>29901</v>
      </c>
      <c r="D3260" s="1" t="s">
        <v>1787</v>
      </c>
      <c r="E3260" t="s">
        <v>90</v>
      </c>
      <c r="F3260" t="str">
        <f>VLOOKUP(E3260&amp;"*",state_latlong_lookup!$A$1:$D$56,2,FALSE)</f>
        <v>CA</v>
      </c>
      <c r="G3260" t="str">
        <f>VLOOKUP(E3260&amp;"*",state_latlong_lookup!$A$1:$D$56,1,FALSE)</f>
        <v>CALIFORNIA</v>
      </c>
      <c r="H3260" t="str">
        <f t="shared" si="101"/>
        <v>108_CA_01</v>
      </c>
      <c r="I3260">
        <f>IF(B3260=2012,IF(D3260="00",K3260,VLOOKUP(H3260,district_latlong_lookup!$A$1:$F$439,5,FALSE)),0)</f>
        <v>0</v>
      </c>
      <c r="J3260">
        <f>IF(B3260=2012,IF(D3260="00",L3260,VLOOKUP(H3260,district_latlong_lookup!$A$1:$F$439,6,FALSE)),0)</f>
        <v>0</v>
      </c>
      <c r="K3260">
        <f>VLOOKUP(E3260&amp;"*",state_latlong_lookup!$A$1:$D$56,3,FALSE)</f>
        <v>36.17</v>
      </c>
      <c r="L3260">
        <f>VLOOKUP(E3260&amp;"*",state_latlong_lookup!$A$1:$D$56,4,FALSE)</f>
        <v>-119.7462</v>
      </c>
      <c r="M3260">
        <v>100</v>
      </c>
      <c r="N3260" t="str">
        <f t="shared" si="100"/>
        <v>Democrat</v>
      </c>
      <c r="O3260" t="s">
        <v>44</v>
      </c>
      <c r="P3260">
        <v>-0.40699999999999997</v>
      </c>
      <c r="Q3260">
        <v>1819000</v>
      </c>
      <c r="R3260" t="s">
        <v>1357</v>
      </c>
    </row>
    <row r="3261" spans="1:18">
      <c r="A3261">
        <v>108</v>
      </c>
      <c r="B3261">
        <f>VLOOKUP(A3261,year_congress_lookup!$A$1:$B$10,2)</f>
        <v>2004</v>
      </c>
      <c r="C3261">
        <v>15420</v>
      </c>
      <c r="D3261" s="1" t="s">
        <v>1788</v>
      </c>
      <c r="E3261" t="s">
        <v>90</v>
      </c>
      <c r="F3261" t="str">
        <f>VLOOKUP(E3261&amp;"*",state_latlong_lookup!$A$1:$D$56,2,FALSE)</f>
        <v>CA</v>
      </c>
      <c r="G3261" t="str">
        <f>VLOOKUP(E3261&amp;"*",state_latlong_lookup!$A$1:$D$56,1,FALSE)</f>
        <v>CALIFORNIA</v>
      </c>
      <c r="H3261" t="str">
        <f t="shared" si="101"/>
        <v>108_CA_02</v>
      </c>
      <c r="I3261">
        <f>IF(B3261=2012,IF(D3261="00",K3261,VLOOKUP(H3261,district_latlong_lookup!$A$1:$F$439,5,FALSE)),0)</f>
        <v>0</v>
      </c>
      <c r="J3261">
        <f>IF(B3261=2012,IF(D3261="00",L3261,VLOOKUP(H3261,district_latlong_lookup!$A$1:$F$439,6,FALSE)),0)</f>
        <v>0</v>
      </c>
      <c r="K3261">
        <f>VLOOKUP(E3261&amp;"*",state_latlong_lookup!$A$1:$D$56,3,FALSE)</f>
        <v>36.17</v>
      </c>
      <c r="L3261">
        <f>VLOOKUP(E3261&amp;"*",state_latlong_lookup!$A$1:$D$56,4,FALSE)</f>
        <v>-119.7462</v>
      </c>
      <c r="M3261">
        <v>200</v>
      </c>
      <c r="N3261" t="str">
        <f t="shared" si="100"/>
        <v>Republican</v>
      </c>
      <c r="O3261" t="s">
        <v>419</v>
      </c>
      <c r="P3261">
        <v>0.67600000000000005</v>
      </c>
      <c r="Q3261">
        <v>1723000</v>
      </c>
    </row>
    <row r="3262" spans="1:18">
      <c r="A3262">
        <v>108</v>
      </c>
      <c r="B3262">
        <f>VLOOKUP(A3262,year_congress_lookup!$A$1:$B$10,2)</f>
        <v>2004</v>
      </c>
      <c r="C3262">
        <v>29902</v>
      </c>
      <c r="D3262" s="1" t="s">
        <v>1789</v>
      </c>
      <c r="E3262" t="s">
        <v>90</v>
      </c>
      <c r="F3262" t="str">
        <f>VLOOKUP(E3262&amp;"*",state_latlong_lookup!$A$1:$D$56,2,FALSE)</f>
        <v>CA</v>
      </c>
      <c r="G3262" t="str">
        <f>VLOOKUP(E3262&amp;"*",state_latlong_lookup!$A$1:$D$56,1,FALSE)</f>
        <v>CALIFORNIA</v>
      </c>
      <c r="H3262" t="str">
        <f t="shared" si="101"/>
        <v>108_CA_03</v>
      </c>
      <c r="I3262">
        <f>IF(B3262=2012,IF(D3262="00",K3262,VLOOKUP(H3262,district_latlong_lookup!$A$1:$F$439,5,FALSE)),0)</f>
        <v>0</v>
      </c>
      <c r="J3262">
        <f>IF(B3262=2012,IF(D3262="00",L3262,VLOOKUP(H3262,district_latlong_lookup!$A$1:$F$439,6,FALSE)),0)</f>
        <v>0</v>
      </c>
      <c r="K3262">
        <f>VLOOKUP(E3262&amp;"*",state_latlong_lookup!$A$1:$D$56,3,FALSE)</f>
        <v>36.17</v>
      </c>
      <c r="L3262">
        <f>VLOOKUP(E3262&amp;"*",state_latlong_lookup!$A$1:$D$56,4,FALSE)</f>
        <v>-119.7462</v>
      </c>
      <c r="M3262">
        <v>200</v>
      </c>
      <c r="N3262" t="str">
        <f t="shared" si="100"/>
        <v>Republican</v>
      </c>
      <c r="O3262" t="s">
        <v>956</v>
      </c>
      <c r="P3262">
        <v>0.44800000000000001</v>
      </c>
      <c r="Q3262">
        <v>1001000</v>
      </c>
      <c r="R3262" t="s">
        <v>1358</v>
      </c>
    </row>
    <row r="3263" spans="1:18">
      <c r="A3263">
        <v>108</v>
      </c>
      <c r="B3263">
        <f>VLOOKUP(A3263,year_congress_lookup!$A$1:$B$10,2)</f>
        <v>2004</v>
      </c>
      <c r="C3263">
        <v>29104</v>
      </c>
      <c r="D3263" s="1" t="s">
        <v>1790</v>
      </c>
      <c r="E3263" t="s">
        <v>90</v>
      </c>
      <c r="F3263" t="str">
        <f>VLOOKUP(E3263&amp;"*",state_latlong_lookup!$A$1:$D$56,2,FALSE)</f>
        <v>CA</v>
      </c>
      <c r="G3263" t="str">
        <f>VLOOKUP(E3263&amp;"*",state_latlong_lookup!$A$1:$D$56,1,FALSE)</f>
        <v>CALIFORNIA</v>
      </c>
      <c r="H3263" t="str">
        <f t="shared" si="101"/>
        <v>108_CA_04</v>
      </c>
      <c r="I3263">
        <f>IF(B3263=2012,IF(D3263="00",K3263,VLOOKUP(H3263,district_latlong_lookup!$A$1:$F$439,5,FALSE)),0)</f>
        <v>0</v>
      </c>
      <c r="J3263">
        <f>IF(B3263=2012,IF(D3263="00",L3263,VLOOKUP(H3263,district_latlong_lookup!$A$1:$F$439,6,FALSE)),0)</f>
        <v>0</v>
      </c>
      <c r="K3263">
        <f>VLOOKUP(E3263&amp;"*",state_latlong_lookup!$A$1:$D$56,3,FALSE)</f>
        <v>36.17</v>
      </c>
      <c r="L3263">
        <f>VLOOKUP(E3263&amp;"*",state_latlong_lookup!$A$1:$D$56,4,FALSE)</f>
        <v>-119.7462</v>
      </c>
      <c r="M3263">
        <v>200</v>
      </c>
      <c r="N3263" t="str">
        <f t="shared" si="100"/>
        <v>Republican</v>
      </c>
      <c r="O3263" t="s">
        <v>957</v>
      </c>
      <c r="P3263">
        <v>0.628</v>
      </c>
      <c r="Q3263">
        <v>0</v>
      </c>
      <c r="R3263" t="s">
        <v>1359</v>
      </c>
    </row>
    <row r="3264" spans="1:18">
      <c r="A3264">
        <v>108</v>
      </c>
      <c r="B3264">
        <f>VLOOKUP(A3264,year_congress_lookup!$A$1:$B$10,2)</f>
        <v>2004</v>
      </c>
      <c r="C3264">
        <v>14649</v>
      </c>
      <c r="D3264" s="1" t="s">
        <v>1791</v>
      </c>
      <c r="E3264" t="s">
        <v>90</v>
      </c>
      <c r="F3264" t="str">
        <f>VLOOKUP(E3264&amp;"*",state_latlong_lookup!$A$1:$D$56,2,FALSE)</f>
        <v>CA</v>
      </c>
      <c r="G3264" t="str">
        <f>VLOOKUP(E3264&amp;"*",state_latlong_lookup!$A$1:$D$56,1,FALSE)</f>
        <v>CALIFORNIA</v>
      </c>
      <c r="H3264" t="str">
        <f t="shared" si="101"/>
        <v>108_CA_05</v>
      </c>
      <c r="I3264">
        <f>IF(B3264=2012,IF(D3264="00",K3264,VLOOKUP(H3264,district_latlong_lookup!$A$1:$F$439,5,FALSE)),0)</f>
        <v>0</v>
      </c>
      <c r="J3264">
        <f>IF(B3264=2012,IF(D3264="00",L3264,VLOOKUP(H3264,district_latlong_lookup!$A$1:$F$439,6,FALSE)),0)</f>
        <v>0</v>
      </c>
      <c r="K3264">
        <f>VLOOKUP(E3264&amp;"*",state_latlong_lookup!$A$1:$D$56,3,FALSE)</f>
        <v>36.17</v>
      </c>
      <c r="L3264">
        <f>VLOOKUP(E3264&amp;"*",state_latlong_lookup!$A$1:$D$56,4,FALSE)</f>
        <v>-119.7462</v>
      </c>
      <c r="M3264">
        <v>100</v>
      </c>
      <c r="N3264" t="str">
        <f t="shared" si="100"/>
        <v>Democrat</v>
      </c>
      <c r="O3264" t="s">
        <v>421</v>
      </c>
      <c r="P3264">
        <v>-0.36799999999999999</v>
      </c>
      <c r="Q3264">
        <v>0</v>
      </c>
      <c r="R3264" t="s">
        <v>1360</v>
      </c>
    </row>
    <row r="3265" spans="1:18">
      <c r="A3265">
        <v>108</v>
      </c>
      <c r="B3265">
        <f>VLOOKUP(A3265,year_congress_lookup!$A$1:$B$10,2)</f>
        <v>2004</v>
      </c>
      <c r="C3265">
        <v>29309</v>
      </c>
      <c r="D3265" s="1" t="s">
        <v>1792</v>
      </c>
      <c r="E3265" t="s">
        <v>90</v>
      </c>
      <c r="F3265" t="str">
        <f>VLOOKUP(E3265&amp;"*",state_latlong_lookup!$A$1:$D$56,2,FALSE)</f>
        <v>CA</v>
      </c>
      <c r="G3265" t="str">
        <f>VLOOKUP(E3265&amp;"*",state_latlong_lookup!$A$1:$D$56,1,FALSE)</f>
        <v>CALIFORNIA</v>
      </c>
      <c r="H3265" t="str">
        <f t="shared" si="101"/>
        <v>108_CA_06</v>
      </c>
      <c r="I3265">
        <f>IF(B3265=2012,IF(D3265="00",K3265,VLOOKUP(H3265,district_latlong_lookup!$A$1:$F$439,5,FALSE)),0)</f>
        <v>0</v>
      </c>
      <c r="J3265">
        <f>IF(B3265=2012,IF(D3265="00",L3265,VLOOKUP(H3265,district_latlong_lookup!$A$1:$F$439,6,FALSE)),0)</f>
        <v>0</v>
      </c>
      <c r="K3265">
        <f>VLOOKUP(E3265&amp;"*",state_latlong_lookup!$A$1:$D$56,3,FALSE)</f>
        <v>36.17</v>
      </c>
      <c r="L3265">
        <f>VLOOKUP(E3265&amp;"*",state_latlong_lookup!$A$1:$D$56,4,FALSE)</f>
        <v>-119.7462</v>
      </c>
      <c r="M3265">
        <v>100</v>
      </c>
      <c r="N3265" t="str">
        <f t="shared" si="100"/>
        <v>Democrat</v>
      </c>
      <c r="O3265" t="s">
        <v>422</v>
      </c>
      <c r="P3265">
        <v>-0.57799999999999996</v>
      </c>
      <c r="Q3265">
        <v>0</v>
      </c>
    </row>
    <row r="3266" spans="1:18">
      <c r="A3266">
        <v>108</v>
      </c>
      <c r="B3266">
        <f>VLOOKUP(A3266,year_congress_lookup!$A$1:$B$10,2)</f>
        <v>2004</v>
      </c>
      <c r="C3266">
        <v>14256</v>
      </c>
      <c r="D3266" s="1" t="s">
        <v>1793</v>
      </c>
      <c r="E3266" t="s">
        <v>90</v>
      </c>
      <c r="F3266" t="str">
        <f>VLOOKUP(E3266&amp;"*",state_latlong_lookup!$A$1:$D$56,2,FALSE)</f>
        <v>CA</v>
      </c>
      <c r="G3266" t="str">
        <f>VLOOKUP(E3266&amp;"*",state_latlong_lookup!$A$1:$D$56,1,FALSE)</f>
        <v>CALIFORNIA</v>
      </c>
      <c r="H3266" t="str">
        <f t="shared" si="101"/>
        <v>108_CA_07</v>
      </c>
      <c r="I3266">
        <f>IF(B3266=2012,IF(D3266="00",K3266,VLOOKUP(H3266,district_latlong_lookup!$A$1:$F$439,5,FALSE)),0)</f>
        <v>0</v>
      </c>
      <c r="J3266">
        <f>IF(B3266=2012,IF(D3266="00",L3266,VLOOKUP(H3266,district_latlong_lookup!$A$1:$F$439,6,FALSE)),0)</f>
        <v>0</v>
      </c>
      <c r="K3266">
        <f>VLOOKUP(E3266&amp;"*",state_latlong_lookup!$A$1:$D$56,3,FALSE)</f>
        <v>36.17</v>
      </c>
      <c r="L3266">
        <f>VLOOKUP(E3266&amp;"*",state_latlong_lookup!$A$1:$D$56,4,FALSE)</f>
        <v>-119.7462</v>
      </c>
      <c r="M3266">
        <v>100</v>
      </c>
      <c r="N3266" t="str">
        <f t="shared" ref="N3266:N3329" si="102">IF(M3266=100,"Democrat",IF(M3266=200,"Republican",IF(M3266=328,"Independent")))</f>
        <v>Democrat</v>
      </c>
      <c r="O3266" t="s">
        <v>76</v>
      </c>
      <c r="P3266">
        <v>-0.61599999999999999</v>
      </c>
      <c r="Q3266">
        <v>407000</v>
      </c>
      <c r="R3266" t="s">
        <v>1361</v>
      </c>
    </row>
    <row r="3267" spans="1:18">
      <c r="A3267">
        <v>108</v>
      </c>
      <c r="B3267">
        <f>VLOOKUP(A3267,year_congress_lookup!$A$1:$B$10,2)</f>
        <v>2004</v>
      </c>
      <c r="C3267">
        <v>15448</v>
      </c>
      <c r="D3267" s="1" t="s">
        <v>1795</v>
      </c>
      <c r="E3267" t="s">
        <v>90</v>
      </c>
      <c r="F3267" t="str">
        <f>VLOOKUP(E3267&amp;"*",state_latlong_lookup!$A$1:$D$56,2,FALSE)</f>
        <v>CA</v>
      </c>
      <c r="G3267" t="str">
        <f>VLOOKUP(E3267&amp;"*",state_latlong_lookup!$A$1:$D$56,1,FALSE)</f>
        <v>CALIFORNIA</v>
      </c>
      <c r="H3267" t="str">
        <f t="shared" ref="H3267:H3330" si="103">CONCATENATE(A3267,"_",F3267,"_",D3267)</f>
        <v>108_CA_08</v>
      </c>
      <c r="I3267">
        <f>IF(B3267=2012,IF(D3267="00",K3267,VLOOKUP(H3267,district_latlong_lookup!$A$1:$F$439,5,FALSE)),0)</f>
        <v>0</v>
      </c>
      <c r="J3267">
        <f>IF(B3267=2012,IF(D3267="00",L3267,VLOOKUP(H3267,district_latlong_lookup!$A$1:$F$439,6,FALSE)),0)</f>
        <v>0</v>
      </c>
      <c r="K3267">
        <f>VLOOKUP(E3267&amp;"*",state_latlong_lookup!$A$1:$D$56,3,FALSE)</f>
        <v>36.17</v>
      </c>
      <c r="L3267">
        <f>VLOOKUP(E3267&amp;"*",state_latlong_lookup!$A$1:$D$56,4,FALSE)</f>
        <v>-119.7462</v>
      </c>
      <c r="M3267">
        <v>100</v>
      </c>
      <c r="N3267" t="str">
        <f t="shared" si="102"/>
        <v>Democrat</v>
      </c>
      <c r="O3267" t="s">
        <v>424</v>
      </c>
      <c r="P3267">
        <v>-0.45900000000000002</v>
      </c>
      <c r="Q3267">
        <v>933000</v>
      </c>
      <c r="R3267" t="s">
        <v>1362</v>
      </c>
    </row>
    <row r="3268" spans="1:18">
      <c r="A3268">
        <v>108</v>
      </c>
      <c r="B3268">
        <f>VLOOKUP(A3268,year_congress_lookup!$A$1:$B$10,2)</f>
        <v>2004</v>
      </c>
      <c r="C3268">
        <v>29778</v>
      </c>
      <c r="D3268" s="1" t="s">
        <v>1796</v>
      </c>
      <c r="E3268" t="s">
        <v>90</v>
      </c>
      <c r="F3268" t="str">
        <f>VLOOKUP(E3268&amp;"*",state_latlong_lookup!$A$1:$D$56,2,FALSE)</f>
        <v>CA</v>
      </c>
      <c r="G3268" t="str">
        <f>VLOOKUP(E3268&amp;"*",state_latlong_lookup!$A$1:$D$56,1,FALSE)</f>
        <v>CALIFORNIA</v>
      </c>
      <c r="H3268" t="str">
        <f t="shared" si="103"/>
        <v>108_CA_09</v>
      </c>
      <c r="I3268">
        <f>IF(B3268=2012,IF(D3268="00",K3268,VLOOKUP(H3268,district_latlong_lookup!$A$1:$F$439,5,FALSE)),0)</f>
        <v>0</v>
      </c>
      <c r="J3268">
        <f>IF(B3268=2012,IF(D3268="00",L3268,VLOOKUP(H3268,district_latlong_lookup!$A$1:$F$439,6,FALSE)),0)</f>
        <v>0</v>
      </c>
      <c r="K3268">
        <f>VLOOKUP(E3268&amp;"*",state_latlong_lookup!$A$1:$D$56,3,FALSE)</f>
        <v>36.17</v>
      </c>
      <c r="L3268">
        <f>VLOOKUP(E3268&amp;"*",state_latlong_lookup!$A$1:$D$56,4,FALSE)</f>
        <v>-119.7462</v>
      </c>
      <c r="M3268">
        <v>100</v>
      </c>
      <c r="N3268" t="str">
        <f t="shared" si="102"/>
        <v>Democrat</v>
      </c>
      <c r="O3268" t="s">
        <v>17</v>
      </c>
      <c r="P3268">
        <v>-0.69399999999999995</v>
      </c>
      <c r="Q3268">
        <v>1091000</v>
      </c>
      <c r="R3268" t="s">
        <v>1363</v>
      </c>
    </row>
    <row r="3269" spans="1:18">
      <c r="A3269">
        <v>108</v>
      </c>
      <c r="B3269">
        <f>VLOOKUP(A3269,year_congress_lookup!$A$1:$B$10,2)</f>
        <v>2004</v>
      </c>
      <c r="C3269">
        <v>29705</v>
      </c>
      <c r="D3269" s="1" t="s">
        <v>1797</v>
      </c>
      <c r="E3269" t="s">
        <v>90</v>
      </c>
      <c r="F3269" t="str">
        <f>VLOOKUP(E3269&amp;"*",state_latlong_lookup!$A$1:$D$56,2,FALSE)</f>
        <v>CA</v>
      </c>
      <c r="G3269" t="str">
        <f>VLOOKUP(E3269&amp;"*",state_latlong_lookup!$A$1:$D$56,1,FALSE)</f>
        <v>CALIFORNIA</v>
      </c>
      <c r="H3269" t="str">
        <f t="shared" si="103"/>
        <v>108_CA_10</v>
      </c>
      <c r="I3269">
        <f>IF(B3269=2012,IF(D3269="00",K3269,VLOOKUP(H3269,district_latlong_lookup!$A$1:$F$439,5,FALSE)),0)</f>
        <v>0</v>
      </c>
      <c r="J3269">
        <f>IF(B3269=2012,IF(D3269="00",L3269,VLOOKUP(H3269,district_latlong_lookup!$A$1:$F$439,6,FALSE)),0)</f>
        <v>0</v>
      </c>
      <c r="K3269">
        <f>VLOOKUP(E3269&amp;"*",state_latlong_lookup!$A$1:$D$56,3,FALSE)</f>
        <v>36.17</v>
      </c>
      <c r="L3269">
        <f>VLOOKUP(E3269&amp;"*",state_latlong_lookup!$A$1:$D$56,4,FALSE)</f>
        <v>-119.7462</v>
      </c>
      <c r="M3269">
        <v>100</v>
      </c>
      <c r="N3269" t="str">
        <f t="shared" si="102"/>
        <v>Democrat</v>
      </c>
      <c r="O3269" t="s">
        <v>832</v>
      </c>
      <c r="P3269">
        <v>-0.28999999999999998</v>
      </c>
      <c r="Q3269">
        <v>950000</v>
      </c>
      <c r="R3269" t="s">
        <v>1364</v>
      </c>
    </row>
    <row r="3270" spans="1:18">
      <c r="A3270">
        <v>108</v>
      </c>
      <c r="B3270">
        <f>VLOOKUP(A3270,year_congress_lookup!$A$1:$B$10,2)</f>
        <v>2004</v>
      </c>
      <c r="C3270">
        <v>29311</v>
      </c>
      <c r="D3270" s="1" t="s">
        <v>1798</v>
      </c>
      <c r="E3270" t="s">
        <v>90</v>
      </c>
      <c r="F3270" t="str">
        <f>VLOOKUP(E3270&amp;"*",state_latlong_lookup!$A$1:$D$56,2,FALSE)</f>
        <v>CA</v>
      </c>
      <c r="G3270" t="str">
        <f>VLOOKUP(E3270&amp;"*",state_latlong_lookup!$A$1:$D$56,1,FALSE)</f>
        <v>CALIFORNIA</v>
      </c>
      <c r="H3270" t="str">
        <f t="shared" si="103"/>
        <v>108_CA_11</v>
      </c>
      <c r="I3270">
        <f>IF(B3270=2012,IF(D3270="00",K3270,VLOOKUP(H3270,district_latlong_lookup!$A$1:$F$439,5,FALSE)),0)</f>
        <v>0</v>
      </c>
      <c r="J3270">
        <f>IF(B3270=2012,IF(D3270="00",L3270,VLOOKUP(H3270,district_latlong_lookup!$A$1:$F$439,6,FALSE)),0)</f>
        <v>0</v>
      </c>
      <c r="K3270">
        <f>VLOOKUP(E3270&amp;"*",state_latlong_lookup!$A$1:$D$56,3,FALSE)</f>
        <v>36.17</v>
      </c>
      <c r="L3270">
        <f>VLOOKUP(E3270&amp;"*",state_latlong_lookup!$A$1:$D$56,4,FALSE)</f>
        <v>-119.7462</v>
      </c>
      <c r="M3270">
        <v>200</v>
      </c>
      <c r="N3270" t="str">
        <f t="shared" si="102"/>
        <v>Republican</v>
      </c>
      <c r="O3270" t="s">
        <v>427</v>
      </c>
      <c r="P3270">
        <v>0.52700000000000002</v>
      </c>
      <c r="Q3270">
        <v>529000</v>
      </c>
    </row>
    <row r="3271" spans="1:18">
      <c r="A3271">
        <v>108</v>
      </c>
      <c r="B3271">
        <f>VLOOKUP(A3271,year_congress_lookup!$A$1:$B$10,2)</f>
        <v>2004</v>
      </c>
      <c r="C3271">
        <v>14837</v>
      </c>
      <c r="D3271" s="1" t="s">
        <v>1799</v>
      </c>
      <c r="E3271" t="s">
        <v>90</v>
      </c>
      <c r="F3271" t="str">
        <f>VLOOKUP(E3271&amp;"*",state_latlong_lookup!$A$1:$D$56,2,FALSE)</f>
        <v>CA</v>
      </c>
      <c r="G3271" t="str">
        <f>VLOOKUP(E3271&amp;"*",state_latlong_lookup!$A$1:$D$56,1,FALSE)</f>
        <v>CALIFORNIA</v>
      </c>
      <c r="H3271" t="str">
        <f t="shared" si="103"/>
        <v>108_CA_12</v>
      </c>
      <c r="I3271">
        <f>IF(B3271=2012,IF(D3271="00",K3271,VLOOKUP(H3271,district_latlong_lookup!$A$1:$F$439,5,FALSE)),0)</f>
        <v>0</v>
      </c>
      <c r="J3271">
        <f>IF(B3271=2012,IF(D3271="00",L3271,VLOOKUP(H3271,district_latlong_lookup!$A$1:$F$439,6,FALSE)),0)</f>
        <v>0</v>
      </c>
      <c r="K3271">
        <f>VLOOKUP(E3271&amp;"*",state_latlong_lookup!$A$1:$D$56,3,FALSE)</f>
        <v>36.17</v>
      </c>
      <c r="L3271">
        <f>VLOOKUP(E3271&amp;"*",state_latlong_lookup!$A$1:$D$56,4,FALSE)</f>
        <v>-119.7462</v>
      </c>
      <c r="M3271">
        <v>100</v>
      </c>
      <c r="N3271" t="str">
        <f t="shared" si="102"/>
        <v>Democrat</v>
      </c>
      <c r="O3271" t="s">
        <v>428</v>
      </c>
      <c r="P3271">
        <v>-0.378</v>
      </c>
      <c r="Q3271">
        <v>1030000</v>
      </c>
      <c r="R3271" t="s">
        <v>1365</v>
      </c>
    </row>
    <row r="3272" spans="1:18">
      <c r="A3272">
        <v>108</v>
      </c>
      <c r="B3272">
        <f>VLOOKUP(A3272,year_congress_lookup!$A$1:$B$10,2)</f>
        <v>2004</v>
      </c>
      <c r="C3272">
        <v>14053</v>
      </c>
      <c r="D3272" s="1" t="s">
        <v>1800</v>
      </c>
      <c r="E3272" t="s">
        <v>90</v>
      </c>
      <c r="F3272" t="str">
        <f>VLOOKUP(E3272&amp;"*",state_latlong_lookup!$A$1:$D$56,2,FALSE)</f>
        <v>CA</v>
      </c>
      <c r="G3272" t="str">
        <f>VLOOKUP(E3272&amp;"*",state_latlong_lookup!$A$1:$D$56,1,FALSE)</f>
        <v>CALIFORNIA</v>
      </c>
      <c r="H3272" t="str">
        <f t="shared" si="103"/>
        <v>108_CA_13</v>
      </c>
      <c r="I3272">
        <f>IF(B3272=2012,IF(D3272="00",K3272,VLOOKUP(H3272,district_latlong_lookup!$A$1:$F$439,5,FALSE)),0)</f>
        <v>0</v>
      </c>
      <c r="J3272">
        <f>IF(B3272=2012,IF(D3272="00",L3272,VLOOKUP(H3272,district_latlong_lookup!$A$1:$F$439,6,FALSE)),0)</f>
        <v>0</v>
      </c>
      <c r="K3272">
        <f>VLOOKUP(E3272&amp;"*",state_latlong_lookup!$A$1:$D$56,3,FALSE)</f>
        <v>36.17</v>
      </c>
      <c r="L3272">
        <f>VLOOKUP(E3272&amp;"*",state_latlong_lookup!$A$1:$D$56,4,FALSE)</f>
        <v>-119.7462</v>
      </c>
      <c r="M3272">
        <v>100</v>
      </c>
      <c r="N3272" t="str">
        <f t="shared" si="102"/>
        <v>Democrat</v>
      </c>
      <c r="O3272" t="s">
        <v>109</v>
      </c>
      <c r="P3272">
        <v>-0.68400000000000005</v>
      </c>
      <c r="Q3272">
        <v>3384000</v>
      </c>
      <c r="R3272" t="s">
        <v>1366</v>
      </c>
    </row>
    <row r="3273" spans="1:18">
      <c r="A3273">
        <v>108</v>
      </c>
      <c r="B3273">
        <f>VLOOKUP(A3273,year_congress_lookup!$A$1:$B$10,2)</f>
        <v>2004</v>
      </c>
      <c r="C3273">
        <v>29312</v>
      </c>
      <c r="D3273" s="1" t="s">
        <v>1801</v>
      </c>
      <c r="E3273" t="s">
        <v>90</v>
      </c>
      <c r="F3273" t="str">
        <f>VLOOKUP(E3273&amp;"*",state_latlong_lookup!$A$1:$D$56,2,FALSE)</f>
        <v>CA</v>
      </c>
      <c r="G3273" t="str">
        <f>VLOOKUP(E3273&amp;"*",state_latlong_lookup!$A$1:$D$56,1,FALSE)</f>
        <v>CALIFORNIA</v>
      </c>
      <c r="H3273" t="str">
        <f t="shared" si="103"/>
        <v>108_CA_14</v>
      </c>
      <c r="I3273">
        <f>IF(B3273=2012,IF(D3273="00",K3273,VLOOKUP(H3273,district_latlong_lookup!$A$1:$F$439,5,FALSE)),0)</f>
        <v>0</v>
      </c>
      <c r="J3273">
        <f>IF(B3273=2012,IF(D3273="00",L3273,VLOOKUP(H3273,district_latlong_lookup!$A$1:$F$439,6,FALSE)),0)</f>
        <v>0</v>
      </c>
      <c r="K3273">
        <f>VLOOKUP(E3273&amp;"*",state_latlong_lookup!$A$1:$D$56,3,FALSE)</f>
        <v>36.17</v>
      </c>
      <c r="L3273">
        <f>VLOOKUP(E3273&amp;"*",state_latlong_lookup!$A$1:$D$56,4,FALSE)</f>
        <v>-119.7462</v>
      </c>
      <c r="M3273">
        <v>100</v>
      </c>
      <c r="N3273" t="str">
        <f t="shared" si="102"/>
        <v>Democrat</v>
      </c>
      <c r="O3273" t="s">
        <v>429</v>
      </c>
      <c r="P3273">
        <v>-0.38300000000000001</v>
      </c>
      <c r="Q3273">
        <v>1917000</v>
      </c>
      <c r="R3273" t="s">
        <v>1367</v>
      </c>
    </row>
    <row r="3274" spans="1:18">
      <c r="A3274">
        <v>108</v>
      </c>
      <c r="B3274">
        <f>VLOOKUP(A3274,year_congress_lookup!$A$1:$B$10,2)</f>
        <v>2004</v>
      </c>
      <c r="C3274">
        <v>20103</v>
      </c>
      <c r="D3274" s="1" t="s">
        <v>1802</v>
      </c>
      <c r="E3274" t="s">
        <v>90</v>
      </c>
      <c r="F3274" t="str">
        <f>VLOOKUP(E3274&amp;"*",state_latlong_lookup!$A$1:$D$56,2,FALSE)</f>
        <v>CA</v>
      </c>
      <c r="G3274" t="str">
        <f>VLOOKUP(E3274&amp;"*",state_latlong_lookup!$A$1:$D$56,1,FALSE)</f>
        <v>CALIFORNIA</v>
      </c>
      <c r="H3274" t="str">
        <f t="shared" si="103"/>
        <v>108_CA_15</v>
      </c>
      <c r="I3274">
        <f>IF(B3274=2012,IF(D3274="00",K3274,VLOOKUP(H3274,district_latlong_lookup!$A$1:$F$439,5,FALSE)),0)</f>
        <v>0</v>
      </c>
      <c r="J3274">
        <f>IF(B3274=2012,IF(D3274="00",L3274,VLOOKUP(H3274,district_latlong_lookup!$A$1:$F$439,6,FALSE)),0)</f>
        <v>0</v>
      </c>
      <c r="K3274">
        <f>VLOOKUP(E3274&amp;"*",state_latlong_lookup!$A$1:$D$56,3,FALSE)</f>
        <v>36.17</v>
      </c>
      <c r="L3274">
        <f>VLOOKUP(E3274&amp;"*",state_latlong_lookup!$A$1:$D$56,4,FALSE)</f>
        <v>-119.7462</v>
      </c>
      <c r="M3274">
        <v>100</v>
      </c>
      <c r="N3274" t="str">
        <f t="shared" si="102"/>
        <v>Democrat</v>
      </c>
      <c r="O3274" t="s">
        <v>929</v>
      </c>
      <c r="P3274">
        <v>-0.53</v>
      </c>
      <c r="Q3274">
        <v>3320000</v>
      </c>
    </row>
    <row r="3275" spans="1:18">
      <c r="A3275">
        <v>108</v>
      </c>
      <c r="B3275">
        <f>VLOOKUP(A3275,year_congress_lookup!$A$1:$B$10,2)</f>
        <v>2004</v>
      </c>
      <c r="C3275">
        <v>29504</v>
      </c>
      <c r="D3275" s="1" t="s">
        <v>1803</v>
      </c>
      <c r="E3275" t="s">
        <v>90</v>
      </c>
      <c r="F3275" t="str">
        <f>VLOOKUP(E3275&amp;"*",state_latlong_lookup!$A$1:$D$56,2,FALSE)</f>
        <v>CA</v>
      </c>
      <c r="G3275" t="str">
        <f>VLOOKUP(E3275&amp;"*",state_latlong_lookup!$A$1:$D$56,1,FALSE)</f>
        <v>CALIFORNIA</v>
      </c>
      <c r="H3275" t="str">
        <f t="shared" si="103"/>
        <v>108_CA_16</v>
      </c>
      <c r="I3275">
        <f>IF(B3275=2012,IF(D3275="00",K3275,VLOOKUP(H3275,district_latlong_lookup!$A$1:$F$439,5,FALSE)),0)</f>
        <v>0</v>
      </c>
      <c r="J3275">
        <f>IF(B3275=2012,IF(D3275="00",L3275,VLOOKUP(H3275,district_latlong_lookup!$A$1:$F$439,6,FALSE)),0)</f>
        <v>0</v>
      </c>
      <c r="K3275">
        <f>VLOOKUP(E3275&amp;"*",state_latlong_lookup!$A$1:$D$56,3,FALSE)</f>
        <v>36.17</v>
      </c>
      <c r="L3275">
        <f>VLOOKUP(E3275&amp;"*",state_latlong_lookup!$A$1:$D$56,4,FALSE)</f>
        <v>-119.7462</v>
      </c>
      <c r="M3275">
        <v>100</v>
      </c>
      <c r="N3275" t="str">
        <f t="shared" si="102"/>
        <v>Democrat</v>
      </c>
      <c r="O3275" t="s">
        <v>771</v>
      </c>
      <c r="P3275">
        <v>-0.41</v>
      </c>
      <c r="Q3275">
        <v>1068000</v>
      </c>
      <c r="R3275" t="s">
        <v>1368</v>
      </c>
    </row>
    <row r="3276" spans="1:18">
      <c r="A3276">
        <v>108</v>
      </c>
      <c r="B3276">
        <f>VLOOKUP(A3276,year_congress_lookup!$A$1:$B$10,2)</f>
        <v>2004</v>
      </c>
      <c r="C3276">
        <v>29313</v>
      </c>
      <c r="D3276" s="1" t="s">
        <v>1804</v>
      </c>
      <c r="E3276" t="s">
        <v>90</v>
      </c>
      <c r="F3276" t="str">
        <f>VLOOKUP(E3276&amp;"*",state_latlong_lookup!$A$1:$D$56,2,FALSE)</f>
        <v>CA</v>
      </c>
      <c r="G3276" t="str">
        <f>VLOOKUP(E3276&amp;"*",state_latlong_lookup!$A$1:$D$56,1,FALSE)</f>
        <v>CALIFORNIA</v>
      </c>
      <c r="H3276" t="str">
        <f t="shared" si="103"/>
        <v>108_CA_17</v>
      </c>
      <c r="I3276">
        <f>IF(B3276=2012,IF(D3276="00",K3276,VLOOKUP(H3276,district_latlong_lookup!$A$1:$F$439,5,FALSE)),0)</f>
        <v>0</v>
      </c>
      <c r="J3276">
        <f>IF(B3276=2012,IF(D3276="00",L3276,VLOOKUP(H3276,district_latlong_lookup!$A$1:$F$439,6,FALSE)),0)</f>
        <v>0</v>
      </c>
      <c r="K3276">
        <f>VLOOKUP(E3276&amp;"*",state_latlong_lookup!$A$1:$D$56,3,FALSE)</f>
        <v>36.17</v>
      </c>
      <c r="L3276">
        <f>VLOOKUP(E3276&amp;"*",state_latlong_lookup!$A$1:$D$56,4,FALSE)</f>
        <v>-119.7462</v>
      </c>
      <c r="M3276">
        <v>100</v>
      </c>
      <c r="N3276" t="str">
        <f t="shared" si="102"/>
        <v>Democrat</v>
      </c>
      <c r="O3276" t="s">
        <v>432</v>
      </c>
      <c r="P3276">
        <v>-0.46300000000000002</v>
      </c>
      <c r="Q3276">
        <v>19359000</v>
      </c>
      <c r="R3276" t="s">
        <v>1369</v>
      </c>
    </row>
    <row r="3277" spans="1:18">
      <c r="A3277">
        <v>108</v>
      </c>
      <c r="B3277">
        <f>VLOOKUP(A3277,year_congress_lookup!$A$1:$B$10,2)</f>
        <v>2004</v>
      </c>
      <c r="C3277">
        <v>20306</v>
      </c>
      <c r="D3277" s="1" t="s">
        <v>1805</v>
      </c>
      <c r="E3277" t="s">
        <v>90</v>
      </c>
      <c r="F3277" t="str">
        <f>VLOOKUP(E3277&amp;"*",state_latlong_lookup!$A$1:$D$56,2,FALSE)</f>
        <v>CA</v>
      </c>
      <c r="G3277" t="str">
        <f>VLOOKUP(E3277&amp;"*",state_latlong_lookup!$A$1:$D$56,1,FALSE)</f>
        <v>CALIFORNIA</v>
      </c>
      <c r="H3277" t="str">
        <f t="shared" si="103"/>
        <v>108_CA_18</v>
      </c>
      <c r="I3277">
        <f>IF(B3277=2012,IF(D3277="00",K3277,VLOOKUP(H3277,district_latlong_lookup!$A$1:$F$439,5,FALSE)),0)</f>
        <v>0</v>
      </c>
      <c r="J3277">
        <f>IF(B3277=2012,IF(D3277="00",L3277,VLOOKUP(H3277,district_latlong_lookup!$A$1:$F$439,6,FALSE)),0)</f>
        <v>0</v>
      </c>
      <c r="K3277">
        <f>VLOOKUP(E3277&amp;"*",state_latlong_lookup!$A$1:$D$56,3,FALSE)</f>
        <v>36.17</v>
      </c>
      <c r="L3277">
        <f>VLOOKUP(E3277&amp;"*",state_latlong_lookup!$A$1:$D$56,4,FALSE)</f>
        <v>-119.7462</v>
      </c>
      <c r="M3277">
        <v>100</v>
      </c>
      <c r="N3277" t="str">
        <f t="shared" si="102"/>
        <v>Democrat</v>
      </c>
      <c r="O3277" t="s">
        <v>958</v>
      </c>
      <c r="P3277">
        <v>-0.221</v>
      </c>
      <c r="Q3277">
        <v>950000</v>
      </c>
      <c r="R3277" t="s">
        <v>1370</v>
      </c>
    </row>
    <row r="3278" spans="1:18">
      <c r="A3278">
        <v>108</v>
      </c>
      <c r="B3278">
        <f>VLOOKUP(A3278,year_congress_lookup!$A$1:$B$10,2)</f>
        <v>2004</v>
      </c>
      <c r="C3278">
        <v>29505</v>
      </c>
      <c r="D3278" s="1" t="s">
        <v>1806</v>
      </c>
      <c r="E3278" t="s">
        <v>90</v>
      </c>
      <c r="F3278" t="str">
        <f>VLOOKUP(E3278&amp;"*",state_latlong_lookup!$A$1:$D$56,2,FALSE)</f>
        <v>CA</v>
      </c>
      <c r="G3278" t="str">
        <f>VLOOKUP(E3278&amp;"*",state_latlong_lookup!$A$1:$D$56,1,FALSE)</f>
        <v>CALIFORNIA</v>
      </c>
      <c r="H3278" t="str">
        <f t="shared" si="103"/>
        <v>108_CA_19</v>
      </c>
      <c r="I3278">
        <f>IF(B3278=2012,IF(D3278="00",K3278,VLOOKUP(H3278,district_latlong_lookup!$A$1:$F$439,5,FALSE)),0)</f>
        <v>0</v>
      </c>
      <c r="J3278">
        <f>IF(B3278=2012,IF(D3278="00",L3278,VLOOKUP(H3278,district_latlong_lookup!$A$1:$F$439,6,FALSE)),0)</f>
        <v>0</v>
      </c>
      <c r="K3278">
        <f>VLOOKUP(E3278&amp;"*",state_latlong_lookup!$A$1:$D$56,3,FALSE)</f>
        <v>36.17</v>
      </c>
      <c r="L3278">
        <f>VLOOKUP(E3278&amp;"*",state_latlong_lookup!$A$1:$D$56,4,FALSE)</f>
        <v>-119.7462</v>
      </c>
      <c r="M3278">
        <v>200</v>
      </c>
      <c r="N3278" t="str">
        <f t="shared" si="102"/>
        <v>Republican</v>
      </c>
      <c r="O3278" t="s">
        <v>959</v>
      </c>
      <c r="P3278">
        <v>0.65</v>
      </c>
      <c r="Q3278">
        <v>0</v>
      </c>
    </row>
    <row r="3279" spans="1:18">
      <c r="A3279">
        <v>108</v>
      </c>
      <c r="B3279">
        <f>VLOOKUP(A3279,year_congress_lookup!$A$1:$B$10,2)</f>
        <v>2004</v>
      </c>
      <c r="C3279">
        <v>29105</v>
      </c>
      <c r="D3279" s="1" t="s">
        <v>1807</v>
      </c>
      <c r="E3279" t="s">
        <v>90</v>
      </c>
      <c r="F3279" t="str">
        <f>VLOOKUP(E3279&amp;"*",state_latlong_lookup!$A$1:$D$56,2,FALSE)</f>
        <v>CA</v>
      </c>
      <c r="G3279" t="str">
        <f>VLOOKUP(E3279&amp;"*",state_latlong_lookup!$A$1:$D$56,1,FALSE)</f>
        <v>CALIFORNIA</v>
      </c>
      <c r="H3279" t="str">
        <f t="shared" si="103"/>
        <v>108_CA_20</v>
      </c>
      <c r="I3279">
        <f>IF(B3279=2012,IF(D3279="00",K3279,VLOOKUP(H3279,district_latlong_lookup!$A$1:$F$439,5,FALSE)),0)</f>
        <v>0</v>
      </c>
      <c r="J3279">
        <f>IF(B3279=2012,IF(D3279="00",L3279,VLOOKUP(H3279,district_latlong_lookup!$A$1:$F$439,6,FALSE)),0)</f>
        <v>0</v>
      </c>
      <c r="K3279">
        <f>VLOOKUP(E3279&amp;"*",state_latlong_lookup!$A$1:$D$56,3,FALSE)</f>
        <v>36.17</v>
      </c>
      <c r="L3279">
        <f>VLOOKUP(E3279&amp;"*",state_latlong_lookup!$A$1:$D$56,4,FALSE)</f>
        <v>-119.7462</v>
      </c>
      <c r="M3279">
        <v>100</v>
      </c>
      <c r="N3279" t="str">
        <f t="shared" si="102"/>
        <v>Democrat</v>
      </c>
      <c r="O3279" t="s">
        <v>435</v>
      </c>
      <c r="P3279">
        <v>-0.16</v>
      </c>
      <c r="Q3279">
        <v>1535000</v>
      </c>
      <c r="R3279" t="s">
        <v>1371</v>
      </c>
    </row>
    <row r="3280" spans="1:18">
      <c r="A3280">
        <v>108</v>
      </c>
      <c r="B3280">
        <f>VLOOKUP(A3280,year_congress_lookup!$A$1:$B$10,2)</f>
        <v>2004</v>
      </c>
      <c r="C3280">
        <v>20307</v>
      </c>
      <c r="D3280" s="1" t="s">
        <v>1808</v>
      </c>
      <c r="E3280" t="s">
        <v>90</v>
      </c>
      <c r="F3280" t="str">
        <f>VLOOKUP(E3280&amp;"*",state_latlong_lookup!$A$1:$D$56,2,FALSE)</f>
        <v>CA</v>
      </c>
      <c r="G3280" t="str">
        <f>VLOOKUP(E3280&amp;"*",state_latlong_lookup!$A$1:$D$56,1,FALSE)</f>
        <v>CALIFORNIA</v>
      </c>
      <c r="H3280" t="str">
        <f t="shared" si="103"/>
        <v>108_CA_21</v>
      </c>
      <c r="I3280">
        <f>IF(B3280=2012,IF(D3280="00",K3280,VLOOKUP(H3280,district_latlong_lookup!$A$1:$F$439,5,FALSE)),0)</f>
        <v>0</v>
      </c>
      <c r="J3280">
        <f>IF(B3280=2012,IF(D3280="00",L3280,VLOOKUP(H3280,district_latlong_lookup!$A$1:$F$439,6,FALSE)),0)</f>
        <v>0</v>
      </c>
      <c r="K3280">
        <f>VLOOKUP(E3280&amp;"*",state_latlong_lookup!$A$1:$D$56,3,FALSE)</f>
        <v>36.17</v>
      </c>
      <c r="L3280">
        <f>VLOOKUP(E3280&amp;"*",state_latlong_lookup!$A$1:$D$56,4,FALSE)</f>
        <v>-119.7462</v>
      </c>
      <c r="M3280">
        <v>200</v>
      </c>
      <c r="N3280" t="str">
        <f t="shared" si="102"/>
        <v>Republican</v>
      </c>
      <c r="O3280" t="s">
        <v>960</v>
      </c>
      <c r="P3280">
        <v>0.60699999999999998</v>
      </c>
      <c r="Q3280">
        <v>0</v>
      </c>
      <c r="R3280" t="s">
        <v>1372</v>
      </c>
    </row>
    <row r="3281" spans="1:18">
      <c r="A3281">
        <v>108</v>
      </c>
      <c r="B3281">
        <f>VLOOKUP(A3281,year_congress_lookup!$A$1:$B$10,2)</f>
        <v>2004</v>
      </c>
      <c r="C3281">
        <v>14669</v>
      </c>
      <c r="D3281" s="1" t="s">
        <v>1809</v>
      </c>
      <c r="E3281" t="s">
        <v>90</v>
      </c>
      <c r="F3281" t="str">
        <f>VLOOKUP(E3281&amp;"*",state_latlong_lookup!$A$1:$D$56,2,FALSE)</f>
        <v>CA</v>
      </c>
      <c r="G3281" t="str">
        <f>VLOOKUP(E3281&amp;"*",state_latlong_lookup!$A$1:$D$56,1,FALSE)</f>
        <v>CALIFORNIA</v>
      </c>
      <c r="H3281" t="str">
        <f t="shared" si="103"/>
        <v>108_CA_22</v>
      </c>
      <c r="I3281">
        <f>IF(B3281=2012,IF(D3281="00",K3281,VLOOKUP(H3281,district_latlong_lookup!$A$1:$F$439,5,FALSE)),0)</f>
        <v>0</v>
      </c>
      <c r="J3281">
        <f>IF(B3281=2012,IF(D3281="00",L3281,VLOOKUP(H3281,district_latlong_lookup!$A$1:$F$439,6,FALSE)),0)</f>
        <v>0</v>
      </c>
      <c r="K3281">
        <f>VLOOKUP(E3281&amp;"*",state_latlong_lookup!$A$1:$D$56,3,FALSE)</f>
        <v>36.17</v>
      </c>
      <c r="L3281">
        <f>VLOOKUP(E3281&amp;"*",state_latlong_lookup!$A$1:$D$56,4,FALSE)</f>
        <v>-119.7462</v>
      </c>
      <c r="M3281">
        <v>200</v>
      </c>
      <c r="N3281" t="str">
        <f t="shared" si="102"/>
        <v>Republican</v>
      </c>
      <c r="O3281" t="s">
        <v>311</v>
      </c>
      <c r="P3281">
        <v>0.46600000000000003</v>
      </c>
      <c r="Q3281">
        <v>1894000</v>
      </c>
      <c r="R3281" t="s">
        <v>1373</v>
      </c>
    </row>
    <row r="3282" spans="1:18">
      <c r="A3282">
        <v>108</v>
      </c>
      <c r="B3282">
        <f>VLOOKUP(A3282,year_congress_lookup!$A$1:$B$10,2)</f>
        <v>2004</v>
      </c>
      <c r="C3282">
        <v>29774</v>
      </c>
      <c r="D3282" s="1" t="s">
        <v>1810</v>
      </c>
      <c r="E3282" t="s">
        <v>90</v>
      </c>
      <c r="F3282" t="str">
        <f>VLOOKUP(E3282&amp;"*",state_latlong_lookup!$A$1:$D$56,2,FALSE)</f>
        <v>CA</v>
      </c>
      <c r="G3282" t="str">
        <f>VLOOKUP(E3282&amp;"*",state_latlong_lookup!$A$1:$D$56,1,FALSE)</f>
        <v>CALIFORNIA</v>
      </c>
      <c r="H3282" t="str">
        <f t="shared" si="103"/>
        <v>108_CA_23</v>
      </c>
      <c r="I3282">
        <f>IF(B3282=2012,IF(D3282="00",K3282,VLOOKUP(H3282,district_latlong_lookup!$A$1:$F$439,5,FALSE)),0)</f>
        <v>0</v>
      </c>
      <c r="J3282">
        <f>IF(B3282=2012,IF(D3282="00",L3282,VLOOKUP(H3282,district_latlong_lookup!$A$1:$F$439,6,FALSE)),0)</f>
        <v>0</v>
      </c>
      <c r="K3282">
        <f>VLOOKUP(E3282&amp;"*",state_latlong_lookup!$A$1:$D$56,3,FALSE)</f>
        <v>36.17</v>
      </c>
      <c r="L3282">
        <f>VLOOKUP(E3282&amp;"*",state_latlong_lookup!$A$1:$D$56,4,FALSE)</f>
        <v>-119.7462</v>
      </c>
      <c r="M3282">
        <v>100</v>
      </c>
      <c r="N3282" t="str">
        <f t="shared" si="102"/>
        <v>Democrat</v>
      </c>
      <c r="O3282" t="s">
        <v>833</v>
      </c>
      <c r="P3282">
        <v>-0.37</v>
      </c>
      <c r="Q3282">
        <v>852000</v>
      </c>
      <c r="R3282" t="s">
        <v>1374</v>
      </c>
    </row>
    <row r="3283" spans="1:18">
      <c r="A3283">
        <v>108</v>
      </c>
      <c r="B3283">
        <f>VLOOKUP(A3283,year_congress_lookup!$A$1:$B$10,2)</f>
        <v>2004</v>
      </c>
      <c r="C3283">
        <v>15413</v>
      </c>
      <c r="D3283" s="1" t="s">
        <v>1811</v>
      </c>
      <c r="E3283" t="s">
        <v>90</v>
      </c>
      <c r="F3283" t="str">
        <f>VLOOKUP(E3283&amp;"*",state_latlong_lookup!$A$1:$D$56,2,FALSE)</f>
        <v>CA</v>
      </c>
      <c r="G3283" t="str">
        <f>VLOOKUP(E3283&amp;"*",state_latlong_lookup!$A$1:$D$56,1,FALSE)</f>
        <v>CALIFORNIA</v>
      </c>
      <c r="H3283" t="str">
        <f t="shared" si="103"/>
        <v>108_CA_24</v>
      </c>
      <c r="I3283">
        <f>IF(B3283=2012,IF(D3283="00",K3283,VLOOKUP(H3283,district_latlong_lookup!$A$1:$F$439,5,FALSE)),0)</f>
        <v>0</v>
      </c>
      <c r="J3283">
        <f>IF(B3283=2012,IF(D3283="00",L3283,VLOOKUP(H3283,district_latlong_lookup!$A$1:$F$439,6,FALSE)),0)</f>
        <v>0</v>
      </c>
      <c r="K3283">
        <f>VLOOKUP(E3283&amp;"*",state_latlong_lookup!$A$1:$D$56,3,FALSE)</f>
        <v>36.17</v>
      </c>
      <c r="L3283">
        <f>VLOOKUP(E3283&amp;"*",state_latlong_lookup!$A$1:$D$56,4,FALSE)</f>
        <v>-119.7462</v>
      </c>
      <c r="M3283">
        <v>200</v>
      </c>
      <c r="N3283" t="str">
        <f t="shared" si="102"/>
        <v>Republican</v>
      </c>
      <c r="O3283" t="s">
        <v>438</v>
      </c>
      <c r="P3283">
        <v>0.53300000000000003</v>
      </c>
      <c r="Q3283">
        <v>730000</v>
      </c>
      <c r="R3283" t="s">
        <v>1375</v>
      </c>
    </row>
    <row r="3284" spans="1:18">
      <c r="A3284">
        <v>108</v>
      </c>
      <c r="B3284">
        <f>VLOOKUP(A3284,year_congress_lookup!$A$1:$B$10,2)</f>
        <v>2004</v>
      </c>
      <c r="C3284">
        <v>29315</v>
      </c>
      <c r="D3284" s="1" t="s">
        <v>1812</v>
      </c>
      <c r="E3284" t="s">
        <v>90</v>
      </c>
      <c r="F3284" t="str">
        <f>VLOOKUP(E3284&amp;"*",state_latlong_lookup!$A$1:$D$56,2,FALSE)</f>
        <v>CA</v>
      </c>
      <c r="G3284" t="str">
        <f>VLOOKUP(E3284&amp;"*",state_latlong_lookup!$A$1:$D$56,1,FALSE)</f>
        <v>CALIFORNIA</v>
      </c>
      <c r="H3284" t="str">
        <f t="shared" si="103"/>
        <v>108_CA_25</v>
      </c>
      <c r="I3284">
        <f>IF(B3284=2012,IF(D3284="00",K3284,VLOOKUP(H3284,district_latlong_lookup!$A$1:$F$439,5,FALSE)),0)</f>
        <v>0</v>
      </c>
      <c r="J3284">
        <f>IF(B3284=2012,IF(D3284="00",L3284,VLOOKUP(H3284,district_latlong_lookup!$A$1:$F$439,6,FALSE)),0)</f>
        <v>0</v>
      </c>
      <c r="K3284">
        <f>VLOOKUP(E3284&amp;"*",state_latlong_lookup!$A$1:$D$56,3,FALSE)</f>
        <v>36.17</v>
      </c>
      <c r="L3284">
        <f>VLOOKUP(E3284&amp;"*",state_latlong_lookup!$A$1:$D$56,4,FALSE)</f>
        <v>-119.7462</v>
      </c>
      <c r="M3284">
        <v>200</v>
      </c>
      <c r="N3284" t="str">
        <f t="shared" si="102"/>
        <v>Republican</v>
      </c>
      <c r="O3284" t="s">
        <v>440</v>
      </c>
      <c r="P3284">
        <v>0.56799999999999995</v>
      </c>
      <c r="Q3284">
        <v>3629000</v>
      </c>
      <c r="R3284" t="s">
        <v>1376</v>
      </c>
    </row>
    <row r="3285" spans="1:18">
      <c r="A3285">
        <v>108</v>
      </c>
      <c r="B3285">
        <f>VLOOKUP(A3285,year_congress_lookup!$A$1:$B$10,2)</f>
        <v>2004</v>
      </c>
      <c r="C3285">
        <v>14813</v>
      </c>
      <c r="D3285" s="1" t="s">
        <v>1813</v>
      </c>
      <c r="E3285" t="s">
        <v>90</v>
      </c>
      <c r="F3285" t="str">
        <f>VLOOKUP(E3285&amp;"*",state_latlong_lookup!$A$1:$D$56,2,FALSE)</f>
        <v>CA</v>
      </c>
      <c r="G3285" t="str">
        <f>VLOOKUP(E3285&amp;"*",state_latlong_lookup!$A$1:$D$56,1,FALSE)</f>
        <v>CALIFORNIA</v>
      </c>
      <c r="H3285" t="str">
        <f t="shared" si="103"/>
        <v>108_CA_26</v>
      </c>
      <c r="I3285">
        <f>IF(B3285=2012,IF(D3285="00",K3285,VLOOKUP(H3285,district_latlong_lookup!$A$1:$F$439,5,FALSE)),0)</f>
        <v>0</v>
      </c>
      <c r="J3285">
        <f>IF(B3285=2012,IF(D3285="00",L3285,VLOOKUP(H3285,district_latlong_lookup!$A$1:$F$439,6,FALSE)),0)</f>
        <v>0</v>
      </c>
      <c r="K3285">
        <f>VLOOKUP(E3285&amp;"*",state_latlong_lookup!$A$1:$D$56,3,FALSE)</f>
        <v>36.17</v>
      </c>
      <c r="L3285">
        <f>VLOOKUP(E3285&amp;"*",state_latlong_lookup!$A$1:$D$56,4,FALSE)</f>
        <v>-119.7462</v>
      </c>
      <c r="M3285">
        <v>200</v>
      </c>
      <c r="N3285" t="str">
        <f t="shared" si="102"/>
        <v>Republican</v>
      </c>
      <c r="O3285" t="s">
        <v>961</v>
      </c>
      <c r="P3285">
        <v>0.58499999999999996</v>
      </c>
      <c r="Q3285">
        <v>0</v>
      </c>
    </row>
    <row r="3286" spans="1:18">
      <c r="A3286">
        <v>108</v>
      </c>
      <c r="B3286">
        <f>VLOOKUP(A3286,year_congress_lookup!$A$1:$B$10,2)</f>
        <v>2004</v>
      </c>
      <c r="C3286">
        <v>29707</v>
      </c>
      <c r="D3286" s="1" t="s">
        <v>1814</v>
      </c>
      <c r="E3286" t="s">
        <v>90</v>
      </c>
      <c r="F3286" t="str">
        <f>VLOOKUP(E3286&amp;"*",state_latlong_lookup!$A$1:$D$56,2,FALSE)</f>
        <v>CA</v>
      </c>
      <c r="G3286" t="str">
        <f>VLOOKUP(E3286&amp;"*",state_latlong_lookup!$A$1:$D$56,1,FALSE)</f>
        <v>CALIFORNIA</v>
      </c>
      <c r="H3286" t="str">
        <f t="shared" si="103"/>
        <v>108_CA_27</v>
      </c>
      <c r="I3286">
        <f>IF(B3286=2012,IF(D3286="00",K3286,VLOOKUP(H3286,district_latlong_lookup!$A$1:$F$439,5,FALSE)),0)</f>
        <v>0</v>
      </c>
      <c r="J3286">
        <f>IF(B3286=2012,IF(D3286="00",L3286,VLOOKUP(H3286,district_latlong_lookup!$A$1:$F$439,6,FALSE)),0)</f>
        <v>0</v>
      </c>
      <c r="K3286">
        <f>VLOOKUP(E3286&amp;"*",state_latlong_lookup!$A$1:$D$56,3,FALSE)</f>
        <v>36.17</v>
      </c>
      <c r="L3286">
        <f>VLOOKUP(E3286&amp;"*",state_latlong_lookup!$A$1:$D$56,4,FALSE)</f>
        <v>-119.7462</v>
      </c>
      <c r="M3286">
        <v>100</v>
      </c>
      <c r="N3286" t="str">
        <f t="shared" si="102"/>
        <v>Democrat</v>
      </c>
      <c r="O3286" t="s">
        <v>19</v>
      </c>
      <c r="P3286">
        <v>-0.33400000000000002</v>
      </c>
      <c r="Q3286">
        <v>1976000</v>
      </c>
      <c r="R3286" t="s">
        <v>1377</v>
      </c>
    </row>
    <row r="3287" spans="1:18">
      <c r="A3287">
        <v>108</v>
      </c>
      <c r="B3287">
        <f>VLOOKUP(A3287,year_congress_lookup!$A$1:$B$10,2)</f>
        <v>2004</v>
      </c>
      <c r="C3287">
        <v>15005</v>
      </c>
      <c r="D3287" s="1" t="s">
        <v>1815</v>
      </c>
      <c r="E3287" t="s">
        <v>90</v>
      </c>
      <c r="F3287" t="str">
        <f>VLOOKUP(E3287&amp;"*",state_latlong_lookup!$A$1:$D$56,2,FALSE)</f>
        <v>CA</v>
      </c>
      <c r="G3287" t="str">
        <f>VLOOKUP(E3287&amp;"*",state_latlong_lookup!$A$1:$D$56,1,FALSE)</f>
        <v>CALIFORNIA</v>
      </c>
      <c r="H3287" t="str">
        <f t="shared" si="103"/>
        <v>108_CA_28</v>
      </c>
      <c r="I3287">
        <f>IF(B3287=2012,IF(D3287="00",K3287,VLOOKUP(H3287,district_latlong_lookup!$A$1:$F$439,5,FALSE)),0)</f>
        <v>0</v>
      </c>
      <c r="J3287">
        <f>IF(B3287=2012,IF(D3287="00",L3287,VLOOKUP(H3287,district_latlong_lookup!$A$1:$F$439,6,FALSE)),0)</f>
        <v>0</v>
      </c>
      <c r="K3287">
        <f>VLOOKUP(E3287&amp;"*",state_latlong_lookup!$A$1:$D$56,3,FALSE)</f>
        <v>36.17</v>
      </c>
      <c r="L3287">
        <f>VLOOKUP(E3287&amp;"*",state_latlong_lookup!$A$1:$D$56,4,FALSE)</f>
        <v>-119.7462</v>
      </c>
      <c r="M3287">
        <v>100</v>
      </c>
      <c r="N3287" t="str">
        <f t="shared" si="102"/>
        <v>Democrat</v>
      </c>
      <c r="O3287" t="s">
        <v>441</v>
      </c>
      <c r="P3287">
        <v>-0.372</v>
      </c>
      <c r="Q3287">
        <v>2011000</v>
      </c>
      <c r="R3287" t="s">
        <v>1378</v>
      </c>
    </row>
    <row r="3288" spans="1:18">
      <c r="A3288">
        <v>108</v>
      </c>
      <c r="B3288">
        <f>VLOOKUP(A3288,year_congress_lookup!$A$1:$B$10,2)</f>
        <v>2004</v>
      </c>
      <c r="C3288">
        <v>20104</v>
      </c>
      <c r="D3288" s="1" t="s">
        <v>1816</v>
      </c>
      <c r="E3288" t="s">
        <v>90</v>
      </c>
      <c r="F3288" t="str">
        <f>VLOOKUP(E3288&amp;"*",state_latlong_lookup!$A$1:$D$56,2,FALSE)</f>
        <v>CA</v>
      </c>
      <c r="G3288" t="str">
        <f>VLOOKUP(E3288&amp;"*",state_latlong_lookup!$A$1:$D$56,1,FALSE)</f>
        <v>CALIFORNIA</v>
      </c>
      <c r="H3288" t="str">
        <f t="shared" si="103"/>
        <v>108_CA_29</v>
      </c>
      <c r="I3288">
        <f>IF(B3288=2012,IF(D3288="00",K3288,VLOOKUP(H3288,district_latlong_lookup!$A$1:$F$439,5,FALSE)),0)</f>
        <v>0</v>
      </c>
      <c r="J3288">
        <f>IF(B3288=2012,IF(D3288="00",L3288,VLOOKUP(H3288,district_latlong_lookup!$A$1:$F$439,6,FALSE)),0)</f>
        <v>0</v>
      </c>
      <c r="K3288">
        <f>VLOOKUP(E3288&amp;"*",state_latlong_lookup!$A$1:$D$56,3,FALSE)</f>
        <v>36.17</v>
      </c>
      <c r="L3288">
        <f>VLOOKUP(E3288&amp;"*",state_latlong_lookup!$A$1:$D$56,4,FALSE)</f>
        <v>-119.7462</v>
      </c>
      <c r="M3288">
        <v>100</v>
      </c>
      <c r="N3288" t="str">
        <f t="shared" si="102"/>
        <v>Democrat</v>
      </c>
      <c r="O3288" t="s">
        <v>615</v>
      </c>
      <c r="P3288">
        <v>-0.307</v>
      </c>
      <c r="Q3288">
        <v>2737000</v>
      </c>
      <c r="R3288" t="s">
        <v>1379</v>
      </c>
    </row>
    <row r="3289" spans="1:18">
      <c r="A3289">
        <v>108</v>
      </c>
      <c r="B3289">
        <f>VLOOKUP(A3289,year_congress_lookup!$A$1:$B$10,2)</f>
        <v>2004</v>
      </c>
      <c r="C3289">
        <v>14280</v>
      </c>
      <c r="D3289" s="1" t="s">
        <v>1817</v>
      </c>
      <c r="E3289" t="s">
        <v>90</v>
      </c>
      <c r="F3289" t="str">
        <f>VLOOKUP(E3289&amp;"*",state_latlong_lookup!$A$1:$D$56,2,FALSE)</f>
        <v>CA</v>
      </c>
      <c r="G3289" t="str">
        <f>VLOOKUP(E3289&amp;"*",state_latlong_lookup!$A$1:$D$56,1,FALSE)</f>
        <v>CALIFORNIA</v>
      </c>
      <c r="H3289" t="str">
        <f t="shared" si="103"/>
        <v>108_CA_30</v>
      </c>
      <c r="I3289">
        <f>IF(B3289=2012,IF(D3289="00",K3289,VLOOKUP(H3289,district_latlong_lookup!$A$1:$F$439,5,FALSE)),0)</f>
        <v>0</v>
      </c>
      <c r="J3289">
        <f>IF(B3289=2012,IF(D3289="00",L3289,VLOOKUP(H3289,district_latlong_lookup!$A$1:$F$439,6,FALSE)),0)</f>
        <v>0</v>
      </c>
      <c r="K3289">
        <f>VLOOKUP(E3289&amp;"*",state_latlong_lookup!$A$1:$D$56,3,FALSE)</f>
        <v>36.17</v>
      </c>
      <c r="L3289">
        <f>VLOOKUP(E3289&amp;"*",state_latlong_lookup!$A$1:$D$56,4,FALSE)</f>
        <v>-119.7462</v>
      </c>
      <c r="M3289">
        <v>100</v>
      </c>
      <c r="N3289" t="str">
        <f t="shared" si="102"/>
        <v>Democrat</v>
      </c>
      <c r="O3289" t="s">
        <v>444</v>
      </c>
      <c r="P3289">
        <v>-0.47</v>
      </c>
      <c r="Q3289">
        <v>1534000</v>
      </c>
      <c r="R3289" t="s">
        <v>1379</v>
      </c>
    </row>
    <row r="3290" spans="1:18">
      <c r="A3290">
        <v>108</v>
      </c>
      <c r="B3290">
        <f>VLOOKUP(A3290,year_congress_lookup!$A$1:$B$10,2)</f>
        <v>2004</v>
      </c>
      <c r="C3290">
        <v>29316</v>
      </c>
      <c r="D3290" s="1" t="s">
        <v>1818</v>
      </c>
      <c r="E3290" t="s">
        <v>90</v>
      </c>
      <c r="F3290" t="str">
        <f>VLOOKUP(E3290&amp;"*",state_latlong_lookup!$A$1:$D$56,2,FALSE)</f>
        <v>CA</v>
      </c>
      <c r="G3290" t="str">
        <f>VLOOKUP(E3290&amp;"*",state_latlong_lookup!$A$1:$D$56,1,FALSE)</f>
        <v>CALIFORNIA</v>
      </c>
      <c r="H3290" t="str">
        <f t="shared" si="103"/>
        <v>108_CA_31</v>
      </c>
      <c r="I3290">
        <f>IF(B3290=2012,IF(D3290="00",K3290,VLOOKUP(H3290,district_latlong_lookup!$A$1:$F$439,5,FALSE)),0)</f>
        <v>0</v>
      </c>
      <c r="J3290">
        <f>IF(B3290=2012,IF(D3290="00",L3290,VLOOKUP(H3290,district_latlong_lookup!$A$1:$F$439,6,FALSE)),0)</f>
        <v>0</v>
      </c>
      <c r="K3290">
        <f>VLOOKUP(E3290&amp;"*",state_latlong_lookup!$A$1:$D$56,3,FALSE)</f>
        <v>36.17</v>
      </c>
      <c r="L3290">
        <f>VLOOKUP(E3290&amp;"*",state_latlong_lookup!$A$1:$D$56,4,FALSE)</f>
        <v>-119.7462</v>
      </c>
      <c r="M3290">
        <v>100</v>
      </c>
      <c r="N3290" t="str">
        <f t="shared" si="102"/>
        <v>Democrat</v>
      </c>
      <c r="O3290" t="s">
        <v>445</v>
      </c>
      <c r="P3290">
        <v>-0.496</v>
      </c>
      <c r="Q3290">
        <v>0</v>
      </c>
      <c r="R3290" t="s">
        <v>1380</v>
      </c>
    </row>
    <row r="3291" spans="1:18">
      <c r="A3291">
        <v>108</v>
      </c>
      <c r="B3291">
        <f>VLOOKUP(A3291,year_congress_lookup!$A$1:$B$10,2)</f>
        <v>2004</v>
      </c>
      <c r="C3291">
        <v>20105</v>
      </c>
      <c r="D3291" s="1" t="s">
        <v>1819</v>
      </c>
      <c r="E3291" t="s">
        <v>90</v>
      </c>
      <c r="F3291" t="str">
        <f>VLOOKUP(E3291&amp;"*",state_latlong_lookup!$A$1:$D$56,2,FALSE)</f>
        <v>CA</v>
      </c>
      <c r="G3291" t="str">
        <f>VLOOKUP(E3291&amp;"*",state_latlong_lookup!$A$1:$D$56,1,FALSE)</f>
        <v>CALIFORNIA</v>
      </c>
      <c r="H3291" t="str">
        <f t="shared" si="103"/>
        <v>108_CA_32</v>
      </c>
      <c r="I3291">
        <f>IF(B3291=2012,IF(D3291="00",K3291,VLOOKUP(H3291,district_latlong_lookup!$A$1:$F$439,5,FALSE)),0)</f>
        <v>0</v>
      </c>
      <c r="J3291">
        <f>IF(B3291=2012,IF(D3291="00",L3291,VLOOKUP(H3291,district_latlong_lookup!$A$1:$F$439,6,FALSE)),0)</f>
        <v>0</v>
      </c>
      <c r="K3291">
        <f>VLOOKUP(E3291&amp;"*",state_latlong_lookup!$A$1:$D$56,3,FALSE)</f>
        <v>36.17</v>
      </c>
      <c r="L3291">
        <f>VLOOKUP(E3291&amp;"*",state_latlong_lookup!$A$1:$D$56,4,FALSE)</f>
        <v>-119.7462</v>
      </c>
      <c r="M3291">
        <v>100</v>
      </c>
      <c r="N3291" t="str">
        <f t="shared" si="102"/>
        <v>Democrat</v>
      </c>
      <c r="O3291" t="s">
        <v>930</v>
      </c>
      <c r="P3291">
        <v>-0.50900000000000001</v>
      </c>
      <c r="Q3291">
        <v>785000</v>
      </c>
    </row>
    <row r="3292" spans="1:18">
      <c r="A3292">
        <v>108</v>
      </c>
      <c r="B3292">
        <f>VLOOKUP(A3292,year_congress_lookup!$A$1:$B$10,2)</f>
        <v>2004</v>
      </c>
      <c r="C3292">
        <v>20106</v>
      </c>
      <c r="D3292" s="1" t="s">
        <v>1820</v>
      </c>
      <c r="E3292" t="s">
        <v>90</v>
      </c>
      <c r="F3292" t="str">
        <f>VLOOKUP(E3292&amp;"*",state_latlong_lookup!$A$1:$D$56,2,FALSE)</f>
        <v>CA</v>
      </c>
      <c r="G3292" t="str">
        <f>VLOOKUP(E3292&amp;"*",state_latlong_lookup!$A$1:$D$56,1,FALSE)</f>
        <v>CALIFORNIA</v>
      </c>
      <c r="H3292" t="str">
        <f t="shared" si="103"/>
        <v>108_CA_33</v>
      </c>
      <c r="I3292">
        <f>IF(B3292=2012,IF(D3292="00",K3292,VLOOKUP(H3292,district_latlong_lookup!$A$1:$F$439,5,FALSE)),0)</f>
        <v>0</v>
      </c>
      <c r="J3292">
        <f>IF(B3292=2012,IF(D3292="00",L3292,VLOOKUP(H3292,district_latlong_lookup!$A$1:$F$439,6,FALSE)),0)</f>
        <v>0</v>
      </c>
      <c r="K3292">
        <f>VLOOKUP(E3292&amp;"*",state_latlong_lookup!$A$1:$D$56,3,FALSE)</f>
        <v>36.17</v>
      </c>
      <c r="L3292">
        <f>VLOOKUP(E3292&amp;"*",state_latlong_lookup!$A$1:$D$56,4,FALSE)</f>
        <v>-119.7462</v>
      </c>
      <c r="M3292">
        <v>100</v>
      </c>
      <c r="N3292" t="str">
        <f t="shared" si="102"/>
        <v>Democrat</v>
      </c>
      <c r="O3292" t="s">
        <v>34</v>
      </c>
      <c r="P3292">
        <v>-0.52400000000000002</v>
      </c>
      <c r="Q3292">
        <v>675000</v>
      </c>
    </row>
    <row r="3293" spans="1:18">
      <c r="A3293">
        <v>108</v>
      </c>
      <c r="B3293">
        <f>VLOOKUP(A3293,year_congress_lookup!$A$1:$B$10,2)</f>
        <v>2004</v>
      </c>
      <c r="C3293">
        <v>29317</v>
      </c>
      <c r="D3293" s="1" t="s">
        <v>1821</v>
      </c>
      <c r="E3293" t="s">
        <v>90</v>
      </c>
      <c r="F3293" t="str">
        <f>VLOOKUP(E3293&amp;"*",state_latlong_lookup!$A$1:$D$56,2,FALSE)</f>
        <v>CA</v>
      </c>
      <c r="G3293" t="str">
        <f>VLOOKUP(E3293&amp;"*",state_latlong_lookup!$A$1:$D$56,1,FALSE)</f>
        <v>CALIFORNIA</v>
      </c>
      <c r="H3293" t="str">
        <f t="shared" si="103"/>
        <v>108_CA_34</v>
      </c>
      <c r="I3293">
        <f>IF(B3293=2012,IF(D3293="00",K3293,VLOOKUP(H3293,district_latlong_lookup!$A$1:$F$439,5,FALSE)),0)</f>
        <v>0</v>
      </c>
      <c r="J3293">
        <f>IF(B3293=2012,IF(D3293="00",L3293,VLOOKUP(H3293,district_latlong_lookup!$A$1:$F$439,6,FALSE)),0)</f>
        <v>0</v>
      </c>
      <c r="K3293">
        <f>VLOOKUP(E3293&amp;"*",state_latlong_lookup!$A$1:$D$56,3,FALSE)</f>
        <v>36.17</v>
      </c>
      <c r="L3293">
        <f>VLOOKUP(E3293&amp;"*",state_latlong_lookup!$A$1:$D$56,4,FALSE)</f>
        <v>-119.7462</v>
      </c>
      <c r="M3293">
        <v>100</v>
      </c>
      <c r="N3293" t="str">
        <f t="shared" si="102"/>
        <v>Democrat</v>
      </c>
      <c r="O3293" t="s">
        <v>962</v>
      </c>
      <c r="P3293">
        <v>-0.46100000000000002</v>
      </c>
      <c r="Q3293">
        <v>1634000</v>
      </c>
      <c r="R3293" t="s">
        <v>1381</v>
      </c>
    </row>
    <row r="3294" spans="1:18">
      <c r="A3294">
        <v>108</v>
      </c>
      <c r="B3294">
        <f>VLOOKUP(A3294,year_congress_lookup!$A$1:$B$10,2)</f>
        <v>2004</v>
      </c>
      <c r="C3294">
        <v>29106</v>
      </c>
      <c r="D3294" s="1" t="s">
        <v>1822</v>
      </c>
      <c r="E3294" t="s">
        <v>90</v>
      </c>
      <c r="F3294" t="str">
        <f>VLOOKUP(E3294&amp;"*",state_latlong_lookup!$A$1:$D$56,2,FALSE)</f>
        <v>CA</v>
      </c>
      <c r="G3294" t="str">
        <f>VLOOKUP(E3294&amp;"*",state_latlong_lookup!$A$1:$D$56,1,FALSE)</f>
        <v>CALIFORNIA</v>
      </c>
      <c r="H3294" t="str">
        <f t="shared" si="103"/>
        <v>108_CA_35</v>
      </c>
      <c r="I3294">
        <f>IF(B3294=2012,IF(D3294="00",K3294,VLOOKUP(H3294,district_latlong_lookup!$A$1:$F$439,5,FALSE)),0)</f>
        <v>0</v>
      </c>
      <c r="J3294">
        <f>IF(B3294=2012,IF(D3294="00",L3294,VLOOKUP(H3294,district_latlong_lookup!$A$1:$F$439,6,FALSE)),0)</f>
        <v>0</v>
      </c>
      <c r="K3294">
        <f>VLOOKUP(E3294&amp;"*",state_latlong_lookup!$A$1:$D$56,3,FALSE)</f>
        <v>36.17</v>
      </c>
      <c r="L3294">
        <f>VLOOKUP(E3294&amp;"*",state_latlong_lookup!$A$1:$D$56,4,FALSE)</f>
        <v>-119.7462</v>
      </c>
      <c r="M3294">
        <v>100</v>
      </c>
      <c r="N3294" t="str">
        <f t="shared" si="102"/>
        <v>Democrat</v>
      </c>
      <c r="O3294" t="s">
        <v>449</v>
      </c>
      <c r="P3294">
        <v>-0.64100000000000001</v>
      </c>
      <c r="Q3294">
        <v>4130000</v>
      </c>
      <c r="R3294" t="s">
        <v>1382</v>
      </c>
    </row>
    <row r="3295" spans="1:18">
      <c r="A3295">
        <v>108</v>
      </c>
      <c r="B3295">
        <f>VLOOKUP(A3295,year_congress_lookup!$A$1:$B$10,2)</f>
        <v>2004</v>
      </c>
      <c r="C3295">
        <v>29318</v>
      </c>
      <c r="D3295" s="1" t="s">
        <v>1823</v>
      </c>
      <c r="E3295" t="s">
        <v>90</v>
      </c>
      <c r="F3295" t="str">
        <f>VLOOKUP(E3295&amp;"*",state_latlong_lookup!$A$1:$D$56,2,FALSE)</f>
        <v>CA</v>
      </c>
      <c r="G3295" t="str">
        <f>VLOOKUP(E3295&amp;"*",state_latlong_lookup!$A$1:$D$56,1,FALSE)</f>
        <v>CALIFORNIA</v>
      </c>
      <c r="H3295" t="str">
        <f t="shared" si="103"/>
        <v>108_CA_36</v>
      </c>
      <c r="I3295">
        <f>IF(B3295=2012,IF(D3295="00",K3295,VLOOKUP(H3295,district_latlong_lookup!$A$1:$F$439,5,FALSE)),0)</f>
        <v>0</v>
      </c>
      <c r="J3295">
        <f>IF(B3295=2012,IF(D3295="00",L3295,VLOOKUP(H3295,district_latlong_lookup!$A$1:$F$439,6,FALSE)),0)</f>
        <v>0</v>
      </c>
      <c r="K3295">
        <f>VLOOKUP(E3295&amp;"*",state_latlong_lookup!$A$1:$D$56,3,FALSE)</f>
        <v>36.17</v>
      </c>
      <c r="L3295">
        <f>VLOOKUP(E3295&amp;"*",state_latlong_lookup!$A$1:$D$56,4,FALSE)</f>
        <v>-119.7462</v>
      </c>
      <c r="M3295">
        <v>100</v>
      </c>
      <c r="N3295" t="str">
        <f t="shared" si="102"/>
        <v>Democrat</v>
      </c>
      <c r="O3295" t="s">
        <v>450</v>
      </c>
      <c r="P3295">
        <v>-0.25</v>
      </c>
      <c r="Q3295">
        <v>0</v>
      </c>
      <c r="R3295" t="s">
        <v>1383</v>
      </c>
    </row>
    <row r="3296" spans="1:18">
      <c r="A3296">
        <v>108</v>
      </c>
      <c r="B3296">
        <f>VLOOKUP(A3296,year_congress_lookup!$A$1:$B$10,2)</f>
        <v>2004</v>
      </c>
      <c r="C3296">
        <v>29586</v>
      </c>
      <c r="D3296" s="1" t="s">
        <v>1824</v>
      </c>
      <c r="E3296" t="s">
        <v>90</v>
      </c>
      <c r="F3296" t="str">
        <f>VLOOKUP(E3296&amp;"*",state_latlong_lookup!$A$1:$D$56,2,FALSE)</f>
        <v>CA</v>
      </c>
      <c r="G3296" t="str">
        <f>VLOOKUP(E3296&amp;"*",state_latlong_lookup!$A$1:$D$56,1,FALSE)</f>
        <v>CALIFORNIA</v>
      </c>
      <c r="H3296" t="str">
        <f t="shared" si="103"/>
        <v>108_CA_37</v>
      </c>
      <c r="I3296">
        <f>IF(B3296=2012,IF(D3296="00",K3296,VLOOKUP(H3296,district_latlong_lookup!$A$1:$F$439,5,FALSE)),0)</f>
        <v>0</v>
      </c>
      <c r="J3296">
        <f>IF(B3296=2012,IF(D3296="00",L3296,VLOOKUP(H3296,district_latlong_lookup!$A$1:$F$439,6,FALSE)),0)</f>
        <v>0</v>
      </c>
      <c r="K3296">
        <f>VLOOKUP(E3296&amp;"*",state_latlong_lookup!$A$1:$D$56,3,FALSE)</f>
        <v>36.17</v>
      </c>
      <c r="L3296">
        <f>VLOOKUP(E3296&amp;"*",state_latlong_lookup!$A$1:$D$56,4,FALSE)</f>
        <v>-119.7462</v>
      </c>
      <c r="M3296">
        <v>100</v>
      </c>
      <c r="N3296" t="str">
        <f t="shared" si="102"/>
        <v>Democrat</v>
      </c>
      <c r="O3296" t="s">
        <v>963</v>
      </c>
      <c r="P3296">
        <v>-0.41499999999999998</v>
      </c>
      <c r="Q3296">
        <v>0</v>
      </c>
      <c r="R3296" t="s">
        <v>1384</v>
      </c>
    </row>
    <row r="3297" spans="1:18">
      <c r="A3297">
        <v>108</v>
      </c>
      <c r="B3297">
        <f>VLOOKUP(A3297,year_congress_lookup!$A$1:$B$10,2)</f>
        <v>2004</v>
      </c>
      <c r="C3297">
        <v>29903</v>
      </c>
      <c r="D3297" s="1" t="s">
        <v>1825</v>
      </c>
      <c r="E3297" t="s">
        <v>90</v>
      </c>
      <c r="F3297" t="str">
        <f>VLOOKUP(E3297&amp;"*",state_latlong_lookup!$A$1:$D$56,2,FALSE)</f>
        <v>CA</v>
      </c>
      <c r="G3297" t="str">
        <f>VLOOKUP(E3297&amp;"*",state_latlong_lookup!$A$1:$D$56,1,FALSE)</f>
        <v>CALIFORNIA</v>
      </c>
      <c r="H3297" t="str">
        <f t="shared" si="103"/>
        <v>108_CA_38</v>
      </c>
      <c r="I3297">
        <f>IF(B3297=2012,IF(D3297="00",K3297,VLOOKUP(H3297,district_latlong_lookup!$A$1:$F$439,5,FALSE)),0)</f>
        <v>0</v>
      </c>
      <c r="J3297">
        <f>IF(B3297=2012,IF(D3297="00",L3297,VLOOKUP(H3297,district_latlong_lookup!$A$1:$F$439,6,FALSE)),0)</f>
        <v>0</v>
      </c>
      <c r="K3297">
        <f>VLOOKUP(E3297&amp;"*",state_latlong_lookup!$A$1:$D$56,3,FALSE)</f>
        <v>36.17</v>
      </c>
      <c r="L3297">
        <f>VLOOKUP(E3297&amp;"*",state_latlong_lookup!$A$1:$D$56,4,FALSE)</f>
        <v>-119.7462</v>
      </c>
      <c r="M3297">
        <v>100</v>
      </c>
      <c r="N3297" t="str">
        <f t="shared" si="102"/>
        <v>Democrat</v>
      </c>
      <c r="O3297" t="s">
        <v>964</v>
      </c>
      <c r="P3297">
        <v>-0.41299999999999998</v>
      </c>
      <c r="Q3297">
        <v>925000</v>
      </c>
      <c r="R3297" t="s">
        <v>1385</v>
      </c>
    </row>
    <row r="3298" spans="1:18">
      <c r="A3298">
        <v>108</v>
      </c>
      <c r="B3298">
        <f>VLOOKUP(A3298,year_congress_lookup!$A$1:$B$10,2)</f>
        <v>2004</v>
      </c>
      <c r="C3298">
        <v>20310</v>
      </c>
      <c r="D3298" s="1" t="s">
        <v>1826</v>
      </c>
      <c r="E3298" t="s">
        <v>90</v>
      </c>
      <c r="F3298" t="str">
        <f>VLOOKUP(E3298&amp;"*",state_latlong_lookup!$A$1:$D$56,2,FALSE)</f>
        <v>CA</v>
      </c>
      <c r="G3298" t="str">
        <f>VLOOKUP(E3298&amp;"*",state_latlong_lookup!$A$1:$D$56,1,FALSE)</f>
        <v>CALIFORNIA</v>
      </c>
      <c r="H3298" t="str">
        <f t="shared" si="103"/>
        <v>108_CA_39</v>
      </c>
      <c r="I3298">
        <f>IF(B3298=2012,IF(D3298="00",K3298,VLOOKUP(H3298,district_latlong_lookup!$A$1:$F$439,5,FALSE)),0)</f>
        <v>0</v>
      </c>
      <c r="J3298">
        <f>IF(B3298=2012,IF(D3298="00",L3298,VLOOKUP(H3298,district_latlong_lookup!$A$1:$F$439,6,FALSE)),0)</f>
        <v>0</v>
      </c>
      <c r="K3298">
        <f>VLOOKUP(E3298&amp;"*",state_latlong_lookup!$A$1:$D$56,3,FALSE)</f>
        <v>36.17</v>
      </c>
      <c r="L3298">
        <f>VLOOKUP(E3298&amp;"*",state_latlong_lookup!$A$1:$D$56,4,FALSE)</f>
        <v>-119.7462</v>
      </c>
      <c r="M3298">
        <v>100</v>
      </c>
      <c r="N3298" t="str">
        <f t="shared" si="102"/>
        <v>Democrat</v>
      </c>
      <c r="O3298" t="s">
        <v>837</v>
      </c>
      <c r="P3298">
        <v>-0.49199999999999999</v>
      </c>
      <c r="Q3298">
        <v>1232000</v>
      </c>
    </row>
    <row r="3299" spans="1:18">
      <c r="A3299">
        <v>108</v>
      </c>
      <c r="B3299">
        <f>VLOOKUP(A3299,year_congress_lookup!$A$1:$B$10,2)</f>
        <v>2004</v>
      </c>
      <c r="C3299">
        <v>29321</v>
      </c>
      <c r="D3299" s="1" t="s">
        <v>1827</v>
      </c>
      <c r="E3299" t="s">
        <v>90</v>
      </c>
      <c r="F3299" t="str">
        <f>VLOOKUP(E3299&amp;"*",state_latlong_lookup!$A$1:$D$56,2,FALSE)</f>
        <v>CA</v>
      </c>
      <c r="G3299" t="str">
        <f>VLOOKUP(E3299&amp;"*",state_latlong_lookup!$A$1:$D$56,1,FALSE)</f>
        <v>CALIFORNIA</v>
      </c>
      <c r="H3299" t="str">
        <f t="shared" si="103"/>
        <v>108_CA_40</v>
      </c>
      <c r="I3299">
        <f>IF(B3299=2012,IF(D3299="00",K3299,VLOOKUP(H3299,district_latlong_lookup!$A$1:$F$439,5,FALSE)),0)</f>
        <v>0</v>
      </c>
      <c r="J3299">
        <f>IF(B3299=2012,IF(D3299="00",L3299,VLOOKUP(H3299,district_latlong_lookup!$A$1:$F$439,6,FALSE)),0)</f>
        <v>0</v>
      </c>
      <c r="K3299">
        <f>VLOOKUP(E3299&amp;"*",state_latlong_lookup!$A$1:$D$56,3,FALSE)</f>
        <v>36.17</v>
      </c>
      <c r="L3299">
        <f>VLOOKUP(E3299&amp;"*",state_latlong_lookup!$A$1:$D$56,4,FALSE)</f>
        <v>-119.7462</v>
      </c>
      <c r="M3299">
        <v>200</v>
      </c>
      <c r="N3299" t="str">
        <f t="shared" si="102"/>
        <v>Republican</v>
      </c>
      <c r="O3299" t="s">
        <v>453</v>
      </c>
      <c r="P3299">
        <v>0.89800000000000002</v>
      </c>
      <c r="Q3299">
        <v>1607000</v>
      </c>
      <c r="R3299" t="s">
        <v>1386</v>
      </c>
    </row>
    <row r="3300" spans="1:18">
      <c r="A3300">
        <v>108</v>
      </c>
      <c r="B3300">
        <f>VLOOKUP(A3300,year_congress_lookup!$A$1:$B$10,2)</f>
        <v>2004</v>
      </c>
      <c r="C3300">
        <v>14644</v>
      </c>
      <c r="D3300" s="1" t="s">
        <v>1828</v>
      </c>
      <c r="E3300" t="s">
        <v>90</v>
      </c>
      <c r="F3300" t="str">
        <f>VLOOKUP(E3300&amp;"*",state_latlong_lookup!$A$1:$D$56,2,FALSE)</f>
        <v>CA</v>
      </c>
      <c r="G3300" t="str">
        <f>VLOOKUP(E3300&amp;"*",state_latlong_lookup!$A$1:$D$56,1,FALSE)</f>
        <v>CALIFORNIA</v>
      </c>
      <c r="H3300" t="str">
        <f t="shared" si="103"/>
        <v>108_CA_41</v>
      </c>
      <c r="I3300">
        <f>IF(B3300=2012,IF(D3300="00",K3300,VLOOKUP(H3300,district_latlong_lookup!$A$1:$F$439,5,FALSE)),0)</f>
        <v>0</v>
      </c>
      <c r="J3300">
        <f>IF(B3300=2012,IF(D3300="00",L3300,VLOOKUP(H3300,district_latlong_lookup!$A$1:$F$439,6,FALSE)),0)</f>
        <v>0</v>
      </c>
      <c r="K3300">
        <f>VLOOKUP(E3300&amp;"*",state_latlong_lookup!$A$1:$D$56,3,FALSE)</f>
        <v>36.17</v>
      </c>
      <c r="L3300">
        <f>VLOOKUP(E3300&amp;"*",state_latlong_lookup!$A$1:$D$56,4,FALSE)</f>
        <v>-119.7462</v>
      </c>
      <c r="M3300">
        <v>200</v>
      </c>
      <c r="N3300" t="str">
        <f t="shared" si="102"/>
        <v>Republican</v>
      </c>
      <c r="O3300" t="s">
        <v>79</v>
      </c>
      <c r="P3300">
        <v>0.49099999999999999</v>
      </c>
      <c r="Q3300">
        <v>771000</v>
      </c>
      <c r="R3300" t="s">
        <v>1387</v>
      </c>
    </row>
    <row r="3301" spans="1:18">
      <c r="A3301">
        <v>108</v>
      </c>
      <c r="B3301">
        <f>VLOOKUP(A3301,year_congress_lookup!$A$1:$B$10,2)</f>
        <v>2004</v>
      </c>
      <c r="C3301">
        <v>29905</v>
      </c>
      <c r="D3301" s="1" t="s">
        <v>1829</v>
      </c>
      <c r="E3301" t="s">
        <v>90</v>
      </c>
      <c r="F3301" t="str">
        <f>VLOOKUP(E3301&amp;"*",state_latlong_lookup!$A$1:$D$56,2,FALSE)</f>
        <v>CA</v>
      </c>
      <c r="G3301" t="str">
        <f>VLOOKUP(E3301&amp;"*",state_latlong_lookup!$A$1:$D$56,1,FALSE)</f>
        <v>CALIFORNIA</v>
      </c>
      <c r="H3301" t="str">
        <f t="shared" si="103"/>
        <v>108_CA_42</v>
      </c>
      <c r="I3301">
        <f>IF(B3301=2012,IF(D3301="00",K3301,VLOOKUP(H3301,district_latlong_lookup!$A$1:$F$439,5,FALSE)),0)</f>
        <v>0</v>
      </c>
      <c r="J3301">
        <f>IF(B3301=2012,IF(D3301="00",L3301,VLOOKUP(H3301,district_latlong_lookup!$A$1:$F$439,6,FALSE)),0)</f>
        <v>0</v>
      </c>
      <c r="K3301">
        <f>VLOOKUP(E3301&amp;"*",state_latlong_lookup!$A$1:$D$56,3,FALSE)</f>
        <v>36.17</v>
      </c>
      <c r="L3301">
        <f>VLOOKUP(E3301&amp;"*",state_latlong_lookup!$A$1:$D$56,4,FALSE)</f>
        <v>-119.7462</v>
      </c>
      <c r="M3301">
        <v>200</v>
      </c>
      <c r="N3301" t="str">
        <f t="shared" si="102"/>
        <v>Republican</v>
      </c>
      <c r="O3301" t="s">
        <v>76</v>
      </c>
      <c r="P3301">
        <v>0.65600000000000003</v>
      </c>
      <c r="Q3301">
        <v>0</v>
      </c>
      <c r="R3301" t="s">
        <v>1388</v>
      </c>
    </row>
    <row r="3302" spans="1:18">
      <c r="A3302">
        <v>108</v>
      </c>
      <c r="B3302">
        <f>VLOOKUP(A3302,year_congress_lookup!$A$1:$B$10,2)</f>
        <v>2004</v>
      </c>
      <c r="C3302">
        <v>29942</v>
      </c>
      <c r="D3302" s="1" t="s">
        <v>1830</v>
      </c>
      <c r="E3302" t="s">
        <v>90</v>
      </c>
      <c r="F3302" t="str">
        <f>VLOOKUP(E3302&amp;"*",state_latlong_lookup!$A$1:$D$56,2,FALSE)</f>
        <v>CA</v>
      </c>
      <c r="G3302" t="str">
        <f>VLOOKUP(E3302&amp;"*",state_latlong_lookup!$A$1:$D$56,1,FALSE)</f>
        <v>CALIFORNIA</v>
      </c>
      <c r="H3302" t="str">
        <f t="shared" si="103"/>
        <v>108_CA_43</v>
      </c>
      <c r="I3302">
        <f>IF(B3302=2012,IF(D3302="00",K3302,VLOOKUP(H3302,district_latlong_lookup!$A$1:$F$439,5,FALSE)),0)</f>
        <v>0</v>
      </c>
      <c r="J3302">
        <f>IF(B3302=2012,IF(D3302="00",L3302,VLOOKUP(H3302,district_latlong_lookup!$A$1:$F$439,6,FALSE)),0)</f>
        <v>0</v>
      </c>
      <c r="K3302">
        <f>VLOOKUP(E3302&amp;"*",state_latlong_lookup!$A$1:$D$56,3,FALSE)</f>
        <v>36.17</v>
      </c>
      <c r="L3302">
        <f>VLOOKUP(E3302&amp;"*",state_latlong_lookup!$A$1:$D$56,4,FALSE)</f>
        <v>-119.7462</v>
      </c>
      <c r="M3302">
        <v>100</v>
      </c>
      <c r="N3302" t="str">
        <f t="shared" si="102"/>
        <v>Democrat</v>
      </c>
      <c r="O3302" t="s">
        <v>965</v>
      </c>
      <c r="P3302">
        <v>-0.308</v>
      </c>
      <c r="Q3302">
        <v>975000</v>
      </c>
      <c r="R3302" t="s">
        <v>1389</v>
      </c>
    </row>
    <row r="3303" spans="1:18">
      <c r="A3303">
        <v>108</v>
      </c>
      <c r="B3303">
        <f>VLOOKUP(A3303,year_congress_lookup!$A$1:$B$10,2)</f>
        <v>2004</v>
      </c>
      <c r="C3303">
        <v>29323</v>
      </c>
      <c r="D3303" s="1" t="s">
        <v>1831</v>
      </c>
      <c r="E3303" t="s">
        <v>90</v>
      </c>
      <c r="F3303" t="str">
        <f>VLOOKUP(E3303&amp;"*",state_latlong_lookup!$A$1:$D$56,2,FALSE)</f>
        <v>CA</v>
      </c>
      <c r="G3303" t="str">
        <f>VLOOKUP(E3303&amp;"*",state_latlong_lookup!$A$1:$D$56,1,FALSE)</f>
        <v>CALIFORNIA</v>
      </c>
      <c r="H3303" t="str">
        <f t="shared" si="103"/>
        <v>108_CA_44</v>
      </c>
      <c r="I3303">
        <f>IF(B3303=2012,IF(D3303="00",K3303,VLOOKUP(H3303,district_latlong_lookup!$A$1:$F$439,5,FALSE)),0)</f>
        <v>0</v>
      </c>
      <c r="J3303">
        <f>IF(B3303=2012,IF(D3303="00",L3303,VLOOKUP(H3303,district_latlong_lookup!$A$1:$F$439,6,FALSE)),0)</f>
        <v>0</v>
      </c>
      <c r="K3303">
        <f>VLOOKUP(E3303&amp;"*",state_latlong_lookup!$A$1:$D$56,3,FALSE)</f>
        <v>36.17</v>
      </c>
      <c r="L3303">
        <f>VLOOKUP(E3303&amp;"*",state_latlong_lookup!$A$1:$D$56,4,FALSE)</f>
        <v>-119.7462</v>
      </c>
      <c r="M3303">
        <v>200</v>
      </c>
      <c r="N3303" t="str">
        <f t="shared" si="102"/>
        <v>Republican</v>
      </c>
      <c r="O3303" t="s">
        <v>457</v>
      </c>
      <c r="P3303">
        <v>0.48899999999999999</v>
      </c>
      <c r="Q3303">
        <v>2342000</v>
      </c>
      <c r="R3303" t="s">
        <v>1390</v>
      </c>
    </row>
    <row r="3304" spans="1:18">
      <c r="A3304">
        <v>108</v>
      </c>
      <c r="B3304">
        <f>VLOOKUP(A3304,year_congress_lookup!$A$1:$B$10,2)</f>
        <v>2004</v>
      </c>
      <c r="C3304">
        <v>29775</v>
      </c>
      <c r="D3304" s="1" t="s">
        <v>1832</v>
      </c>
      <c r="E3304" t="s">
        <v>90</v>
      </c>
      <c r="F3304" t="str">
        <f>VLOOKUP(E3304&amp;"*",state_latlong_lookup!$A$1:$D$56,2,FALSE)</f>
        <v>CA</v>
      </c>
      <c r="G3304" t="str">
        <f>VLOOKUP(E3304&amp;"*",state_latlong_lookup!$A$1:$D$56,1,FALSE)</f>
        <v>CALIFORNIA</v>
      </c>
      <c r="H3304" t="str">
        <f t="shared" si="103"/>
        <v>108_CA_45</v>
      </c>
      <c r="I3304">
        <f>IF(B3304=2012,IF(D3304="00",K3304,VLOOKUP(H3304,district_latlong_lookup!$A$1:$F$439,5,FALSE)),0)</f>
        <v>0</v>
      </c>
      <c r="J3304">
        <f>IF(B3304=2012,IF(D3304="00",L3304,VLOOKUP(H3304,district_latlong_lookup!$A$1:$F$439,6,FALSE)),0)</f>
        <v>0</v>
      </c>
      <c r="K3304">
        <f>VLOOKUP(E3304&amp;"*",state_latlong_lookup!$A$1:$D$56,3,FALSE)</f>
        <v>36.17</v>
      </c>
      <c r="L3304">
        <f>VLOOKUP(E3304&amp;"*",state_latlong_lookup!$A$1:$D$56,4,FALSE)</f>
        <v>-119.7462</v>
      </c>
      <c r="M3304">
        <v>200</v>
      </c>
      <c r="N3304" t="str">
        <f t="shared" si="102"/>
        <v>Republican</v>
      </c>
      <c r="O3304" t="s">
        <v>775</v>
      </c>
      <c r="P3304">
        <v>0.57999999999999996</v>
      </c>
      <c r="Q3304">
        <v>16000</v>
      </c>
      <c r="R3304" t="s">
        <v>1391</v>
      </c>
    </row>
    <row r="3305" spans="1:18">
      <c r="A3305">
        <v>108</v>
      </c>
      <c r="B3305">
        <f>VLOOKUP(A3305,year_congress_lookup!$A$1:$B$10,2)</f>
        <v>2004</v>
      </c>
      <c r="C3305">
        <v>15621</v>
      </c>
      <c r="D3305" s="1" t="s">
        <v>1833</v>
      </c>
      <c r="E3305" t="s">
        <v>90</v>
      </c>
      <c r="F3305" t="str">
        <f>VLOOKUP(E3305&amp;"*",state_latlong_lookup!$A$1:$D$56,2,FALSE)</f>
        <v>CA</v>
      </c>
      <c r="G3305" t="str">
        <f>VLOOKUP(E3305&amp;"*",state_latlong_lookup!$A$1:$D$56,1,FALSE)</f>
        <v>CALIFORNIA</v>
      </c>
      <c r="H3305" t="str">
        <f t="shared" si="103"/>
        <v>108_CA_46</v>
      </c>
      <c r="I3305">
        <f>IF(B3305=2012,IF(D3305="00",K3305,VLOOKUP(H3305,district_latlong_lookup!$A$1:$F$439,5,FALSE)),0)</f>
        <v>0</v>
      </c>
      <c r="J3305">
        <f>IF(B3305=2012,IF(D3305="00",L3305,VLOOKUP(H3305,district_latlong_lookup!$A$1:$F$439,6,FALSE)),0)</f>
        <v>0</v>
      </c>
      <c r="K3305">
        <f>VLOOKUP(E3305&amp;"*",state_latlong_lookup!$A$1:$D$56,3,FALSE)</f>
        <v>36.17</v>
      </c>
      <c r="L3305">
        <f>VLOOKUP(E3305&amp;"*",state_latlong_lookup!$A$1:$D$56,4,FALSE)</f>
        <v>-119.7462</v>
      </c>
      <c r="M3305">
        <v>200</v>
      </c>
      <c r="N3305" t="str">
        <f t="shared" si="102"/>
        <v>Republican</v>
      </c>
      <c r="O3305" t="s">
        <v>966</v>
      </c>
      <c r="P3305">
        <v>0.83499999999999996</v>
      </c>
      <c r="Q3305">
        <v>3376000</v>
      </c>
    </row>
    <row r="3306" spans="1:18">
      <c r="A3306">
        <v>108</v>
      </c>
      <c r="B3306">
        <f>VLOOKUP(A3306,year_congress_lookup!$A$1:$B$10,2)</f>
        <v>2004</v>
      </c>
      <c r="C3306">
        <v>29709</v>
      </c>
      <c r="D3306" s="1" t="s">
        <v>1834</v>
      </c>
      <c r="E3306" t="s">
        <v>90</v>
      </c>
      <c r="F3306" t="str">
        <f>VLOOKUP(E3306&amp;"*",state_latlong_lookup!$A$1:$D$56,2,FALSE)</f>
        <v>CA</v>
      </c>
      <c r="G3306" t="str">
        <f>VLOOKUP(E3306&amp;"*",state_latlong_lookup!$A$1:$D$56,1,FALSE)</f>
        <v>CALIFORNIA</v>
      </c>
      <c r="H3306" t="str">
        <f t="shared" si="103"/>
        <v>108_CA_47</v>
      </c>
      <c r="I3306">
        <f>IF(B3306=2012,IF(D3306="00",K3306,VLOOKUP(H3306,district_latlong_lookup!$A$1:$F$439,5,FALSE)),0)</f>
        <v>0</v>
      </c>
      <c r="J3306">
        <f>IF(B3306=2012,IF(D3306="00",L3306,VLOOKUP(H3306,district_latlong_lookup!$A$1:$F$439,6,FALSE)),0)</f>
        <v>0</v>
      </c>
      <c r="K3306">
        <f>VLOOKUP(E3306&amp;"*",state_latlong_lookup!$A$1:$D$56,3,FALSE)</f>
        <v>36.17</v>
      </c>
      <c r="L3306">
        <f>VLOOKUP(E3306&amp;"*",state_latlong_lookup!$A$1:$D$56,4,FALSE)</f>
        <v>-119.7462</v>
      </c>
      <c r="M3306">
        <v>100</v>
      </c>
      <c r="N3306" t="str">
        <f t="shared" si="102"/>
        <v>Democrat</v>
      </c>
      <c r="O3306" t="s">
        <v>837</v>
      </c>
      <c r="P3306">
        <v>-0.36799999999999999</v>
      </c>
      <c r="Q3306">
        <v>0</v>
      </c>
      <c r="R3306" t="s">
        <v>1392</v>
      </c>
    </row>
    <row r="3307" spans="1:18">
      <c r="A3307">
        <v>108</v>
      </c>
      <c r="B3307">
        <f>VLOOKUP(A3307,year_congress_lookup!$A$1:$B$10,2)</f>
        <v>2004</v>
      </c>
      <c r="C3307">
        <v>15601</v>
      </c>
      <c r="D3307" s="1" t="s">
        <v>1835</v>
      </c>
      <c r="E3307" t="s">
        <v>90</v>
      </c>
      <c r="F3307" t="str">
        <f>VLOOKUP(E3307&amp;"*",state_latlong_lookup!$A$1:$D$56,2,FALSE)</f>
        <v>CA</v>
      </c>
      <c r="G3307" t="str">
        <f>VLOOKUP(E3307&amp;"*",state_latlong_lookup!$A$1:$D$56,1,FALSE)</f>
        <v>CALIFORNIA</v>
      </c>
      <c r="H3307" t="str">
        <f t="shared" si="103"/>
        <v>108_CA_48</v>
      </c>
      <c r="I3307">
        <f>IF(B3307=2012,IF(D3307="00",K3307,VLOOKUP(H3307,district_latlong_lookup!$A$1:$F$439,5,FALSE)),0)</f>
        <v>0</v>
      </c>
      <c r="J3307">
        <f>IF(B3307=2012,IF(D3307="00",L3307,VLOOKUP(H3307,district_latlong_lookup!$A$1:$F$439,6,FALSE)),0)</f>
        <v>0</v>
      </c>
      <c r="K3307">
        <f>VLOOKUP(E3307&amp;"*",state_latlong_lookup!$A$1:$D$56,3,FALSE)</f>
        <v>36.17</v>
      </c>
      <c r="L3307">
        <f>VLOOKUP(E3307&amp;"*",state_latlong_lookup!$A$1:$D$56,4,FALSE)</f>
        <v>-119.7462</v>
      </c>
      <c r="M3307">
        <v>200</v>
      </c>
      <c r="N3307" t="str">
        <f t="shared" si="102"/>
        <v>Republican</v>
      </c>
      <c r="O3307" t="s">
        <v>967</v>
      </c>
      <c r="P3307">
        <v>0.69499999999999995</v>
      </c>
      <c r="Q3307">
        <v>1092000</v>
      </c>
      <c r="R3307" t="s">
        <v>1393</v>
      </c>
    </row>
    <row r="3308" spans="1:18">
      <c r="A3308">
        <v>108</v>
      </c>
      <c r="B3308">
        <f>VLOOKUP(A3308,year_congress_lookup!$A$1:$B$10,2)</f>
        <v>2004</v>
      </c>
      <c r="C3308">
        <v>20107</v>
      </c>
      <c r="D3308" s="1" t="s">
        <v>1836</v>
      </c>
      <c r="E3308" t="s">
        <v>90</v>
      </c>
      <c r="F3308" t="str">
        <f>VLOOKUP(E3308&amp;"*",state_latlong_lookup!$A$1:$D$56,2,FALSE)</f>
        <v>CA</v>
      </c>
      <c r="G3308" t="str">
        <f>VLOOKUP(E3308&amp;"*",state_latlong_lookup!$A$1:$D$56,1,FALSE)</f>
        <v>CALIFORNIA</v>
      </c>
      <c r="H3308" t="str">
        <f t="shared" si="103"/>
        <v>108_CA_49</v>
      </c>
      <c r="I3308">
        <f>IF(B3308=2012,IF(D3308="00",K3308,VLOOKUP(H3308,district_latlong_lookup!$A$1:$F$439,5,FALSE)),0)</f>
        <v>0</v>
      </c>
      <c r="J3308">
        <f>IF(B3308=2012,IF(D3308="00",L3308,VLOOKUP(H3308,district_latlong_lookup!$A$1:$F$439,6,FALSE)),0)</f>
        <v>0</v>
      </c>
      <c r="K3308">
        <f>VLOOKUP(E3308&amp;"*",state_latlong_lookup!$A$1:$D$56,3,FALSE)</f>
        <v>36.17</v>
      </c>
      <c r="L3308">
        <f>VLOOKUP(E3308&amp;"*",state_latlong_lookup!$A$1:$D$56,4,FALSE)</f>
        <v>-119.7462</v>
      </c>
      <c r="M3308">
        <v>200</v>
      </c>
      <c r="N3308" t="str">
        <f t="shared" si="102"/>
        <v>Republican</v>
      </c>
      <c r="O3308" t="s">
        <v>931</v>
      </c>
      <c r="P3308">
        <v>0.64300000000000002</v>
      </c>
      <c r="Q3308">
        <v>1811000</v>
      </c>
      <c r="R3308" t="s">
        <v>1394</v>
      </c>
    </row>
    <row r="3309" spans="1:18">
      <c r="A3309">
        <v>108</v>
      </c>
      <c r="B3309">
        <f>VLOOKUP(A3309,year_congress_lookup!$A$1:$B$10,2)</f>
        <v>2004</v>
      </c>
      <c r="C3309">
        <v>29107</v>
      </c>
      <c r="D3309" s="1" t="s">
        <v>1837</v>
      </c>
      <c r="E3309" t="s">
        <v>90</v>
      </c>
      <c r="F3309" t="str">
        <f>VLOOKUP(E3309&amp;"*",state_latlong_lookup!$A$1:$D$56,2,FALSE)</f>
        <v>CA</v>
      </c>
      <c r="G3309" t="str">
        <f>VLOOKUP(E3309&amp;"*",state_latlong_lookup!$A$1:$D$56,1,FALSE)</f>
        <v>CALIFORNIA</v>
      </c>
      <c r="H3309" t="str">
        <f t="shared" si="103"/>
        <v>108_CA_50</v>
      </c>
      <c r="I3309">
        <f>IF(B3309=2012,IF(D3309="00",K3309,VLOOKUP(H3309,district_latlong_lookup!$A$1:$F$439,5,FALSE)),0)</f>
        <v>0</v>
      </c>
      <c r="J3309">
        <f>IF(B3309=2012,IF(D3309="00",L3309,VLOOKUP(H3309,district_latlong_lookup!$A$1:$F$439,6,FALSE)),0)</f>
        <v>0</v>
      </c>
      <c r="K3309">
        <f>VLOOKUP(E3309&amp;"*",state_latlong_lookup!$A$1:$D$56,3,FALSE)</f>
        <v>36.17</v>
      </c>
      <c r="L3309">
        <f>VLOOKUP(E3309&amp;"*",state_latlong_lookup!$A$1:$D$56,4,FALSE)</f>
        <v>-119.7462</v>
      </c>
      <c r="M3309">
        <v>200</v>
      </c>
      <c r="N3309" t="str">
        <f t="shared" si="102"/>
        <v>Republican</v>
      </c>
      <c r="O3309" t="s">
        <v>968</v>
      </c>
      <c r="P3309">
        <v>0.49299999999999999</v>
      </c>
      <c r="Q3309">
        <v>1208000</v>
      </c>
      <c r="R3309" t="s">
        <v>1395</v>
      </c>
    </row>
    <row r="3310" spans="1:18">
      <c r="A3310">
        <v>108</v>
      </c>
      <c r="B3310">
        <f>VLOOKUP(A3310,year_congress_lookup!$A$1:$B$10,2)</f>
        <v>2004</v>
      </c>
      <c r="C3310">
        <v>29325</v>
      </c>
      <c r="D3310" s="1" t="s">
        <v>1838</v>
      </c>
      <c r="E3310" t="s">
        <v>90</v>
      </c>
      <c r="F3310" t="str">
        <f>VLOOKUP(E3310&amp;"*",state_latlong_lookup!$A$1:$D$56,2,FALSE)</f>
        <v>CA</v>
      </c>
      <c r="G3310" t="str">
        <f>VLOOKUP(E3310&amp;"*",state_latlong_lookup!$A$1:$D$56,1,FALSE)</f>
        <v>CALIFORNIA</v>
      </c>
      <c r="H3310" t="str">
        <f t="shared" si="103"/>
        <v>108_CA_51</v>
      </c>
      <c r="I3310">
        <f>IF(B3310=2012,IF(D3310="00",K3310,VLOOKUP(H3310,district_latlong_lookup!$A$1:$F$439,5,FALSE)),0)</f>
        <v>0</v>
      </c>
      <c r="J3310">
        <f>IF(B3310=2012,IF(D3310="00",L3310,VLOOKUP(H3310,district_latlong_lookup!$A$1:$F$439,6,FALSE)),0)</f>
        <v>0</v>
      </c>
      <c r="K3310">
        <f>VLOOKUP(E3310&amp;"*",state_latlong_lookup!$A$1:$D$56,3,FALSE)</f>
        <v>36.17</v>
      </c>
      <c r="L3310">
        <f>VLOOKUP(E3310&amp;"*",state_latlong_lookup!$A$1:$D$56,4,FALSE)</f>
        <v>-119.7462</v>
      </c>
      <c r="M3310">
        <v>100</v>
      </c>
      <c r="N3310" t="str">
        <f t="shared" si="102"/>
        <v>Democrat</v>
      </c>
      <c r="O3310" t="s">
        <v>464</v>
      </c>
      <c r="P3310">
        <v>-0.64500000000000002</v>
      </c>
      <c r="Q3310">
        <v>1264000</v>
      </c>
    </row>
    <row r="3311" spans="1:18">
      <c r="A3311">
        <v>108</v>
      </c>
      <c r="B3311">
        <f>VLOOKUP(A3311,year_congress_lookup!$A$1:$B$10,2)</f>
        <v>2004</v>
      </c>
      <c r="C3311">
        <v>14835</v>
      </c>
      <c r="D3311" s="1" t="s">
        <v>1839</v>
      </c>
      <c r="E3311" t="s">
        <v>90</v>
      </c>
      <c r="F3311" t="str">
        <f>VLOOKUP(E3311&amp;"*",state_latlong_lookup!$A$1:$D$56,2,FALSE)</f>
        <v>CA</v>
      </c>
      <c r="G3311" t="str">
        <f>VLOOKUP(E3311&amp;"*",state_latlong_lookup!$A$1:$D$56,1,FALSE)</f>
        <v>CALIFORNIA</v>
      </c>
      <c r="H3311" t="str">
        <f t="shared" si="103"/>
        <v>108_CA_52</v>
      </c>
      <c r="I3311">
        <f>IF(B3311=2012,IF(D3311="00",K3311,VLOOKUP(H3311,district_latlong_lookup!$A$1:$F$439,5,FALSE)),0)</f>
        <v>0</v>
      </c>
      <c r="J3311">
        <f>IF(B3311=2012,IF(D3311="00",L3311,VLOOKUP(H3311,district_latlong_lookup!$A$1:$F$439,6,FALSE)),0)</f>
        <v>0</v>
      </c>
      <c r="K3311">
        <f>VLOOKUP(E3311&amp;"*",state_latlong_lookup!$A$1:$D$56,3,FALSE)</f>
        <v>36.17</v>
      </c>
      <c r="L3311">
        <f>VLOOKUP(E3311&amp;"*",state_latlong_lookup!$A$1:$D$56,4,FALSE)</f>
        <v>-119.7462</v>
      </c>
      <c r="M3311">
        <v>200</v>
      </c>
      <c r="N3311" t="str">
        <f t="shared" si="102"/>
        <v>Republican</v>
      </c>
      <c r="O3311" t="s">
        <v>35</v>
      </c>
      <c r="P3311">
        <v>0.59699999999999998</v>
      </c>
      <c r="Q3311">
        <v>11913000</v>
      </c>
    </row>
    <row r="3312" spans="1:18">
      <c r="A3312">
        <v>108</v>
      </c>
      <c r="B3312">
        <f>VLOOKUP(A3312,year_congress_lookup!$A$1:$B$10,2)</f>
        <v>2004</v>
      </c>
      <c r="C3312">
        <v>20108</v>
      </c>
      <c r="D3312" s="1" t="s">
        <v>1840</v>
      </c>
      <c r="E3312" t="s">
        <v>90</v>
      </c>
      <c r="F3312" t="str">
        <f>VLOOKUP(E3312&amp;"*",state_latlong_lookup!$A$1:$D$56,2,FALSE)</f>
        <v>CA</v>
      </c>
      <c r="G3312" t="str">
        <f>VLOOKUP(E3312&amp;"*",state_latlong_lookup!$A$1:$D$56,1,FALSE)</f>
        <v>CALIFORNIA</v>
      </c>
      <c r="H3312" t="str">
        <f t="shared" si="103"/>
        <v>108_CA_53</v>
      </c>
      <c r="I3312">
        <f>IF(B3312=2012,IF(D3312="00",K3312,VLOOKUP(H3312,district_latlong_lookup!$A$1:$F$439,5,FALSE)),0)</f>
        <v>0</v>
      </c>
      <c r="J3312">
        <f>IF(B3312=2012,IF(D3312="00",L3312,VLOOKUP(H3312,district_latlong_lookup!$A$1:$F$439,6,FALSE)),0)</f>
        <v>0</v>
      </c>
      <c r="K3312">
        <f>VLOOKUP(E3312&amp;"*",state_latlong_lookup!$A$1:$D$56,3,FALSE)</f>
        <v>36.17</v>
      </c>
      <c r="L3312">
        <f>VLOOKUP(E3312&amp;"*",state_latlong_lookup!$A$1:$D$56,4,FALSE)</f>
        <v>-119.7462</v>
      </c>
      <c r="M3312">
        <v>100</v>
      </c>
      <c r="N3312" t="str">
        <f t="shared" si="102"/>
        <v>Democrat</v>
      </c>
      <c r="O3312" t="s">
        <v>62</v>
      </c>
      <c r="P3312">
        <v>-0.318</v>
      </c>
      <c r="Q3312">
        <v>2036000</v>
      </c>
      <c r="R3312" t="s">
        <v>1396</v>
      </c>
    </row>
    <row r="3313" spans="1:18">
      <c r="A3313">
        <v>108</v>
      </c>
      <c r="B3313">
        <f>VLOOKUP(A3313,year_congress_lookup!$A$1:$B$10,2)</f>
        <v>2004</v>
      </c>
      <c r="C3313">
        <v>29710</v>
      </c>
      <c r="D3313" s="1" t="s">
        <v>1787</v>
      </c>
      <c r="E3313" t="s">
        <v>123</v>
      </c>
      <c r="F3313" t="str">
        <f>VLOOKUP(E3313&amp;"*",state_latlong_lookup!$A$1:$D$56,2,FALSE)</f>
        <v>CO</v>
      </c>
      <c r="G3313" t="str">
        <f>VLOOKUP(E3313&amp;"*",state_latlong_lookup!$A$1:$D$56,1,FALSE)</f>
        <v>COLORADO</v>
      </c>
      <c r="H3313" t="str">
        <f t="shared" si="103"/>
        <v>108_CO_01</v>
      </c>
      <c r="I3313">
        <f>IF(B3313=2012,IF(D3313="00",K3313,VLOOKUP(H3313,district_latlong_lookup!$A$1:$F$439,5,FALSE)),0)</f>
        <v>0</v>
      </c>
      <c r="J3313">
        <f>IF(B3313=2012,IF(D3313="00",L3313,VLOOKUP(H3313,district_latlong_lookup!$A$1:$F$439,6,FALSE)),0)</f>
        <v>0</v>
      </c>
      <c r="K3313">
        <f>VLOOKUP(E3313&amp;"*",state_latlong_lookup!$A$1:$D$56,3,FALSE)</f>
        <v>39.064599999999999</v>
      </c>
      <c r="L3313">
        <f>VLOOKUP(E3313&amp;"*",state_latlong_lookup!$A$1:$D$56,4,FALSE)</f>
        <v>-105.3272</v>
      </c>
      <c r="M3313">
        <v>100</v>
      </c>
      <c r="N3313" t="str">
        <f t="shared" si="102"/>
        <v>Democrat</v>
      </c>
      <c r="O3313" t="s">
        <v>838</v>
      </c>
      <c r="P3313">
        <v>-0.44400000000000001</v>
      </c>
      <c r="Q3313">
        <v>2524000</v>
      </c>
      <c r="R3313" t="s">
        <v>1397</v>
      </c>
    </row>
    <row r="3314" spans="1:18">
      <c r="A3314">
        <v>108</v>
      </c>
      <c r="B3314">
        <f>VLOOKUP(A3314,year_congress_lookup!$A$1:$B$10,2)</f>
        <v>2004</v>
      </c>
      <c r="C3314">
        <v>29906</v>
      </c>
      <c r="D3314" s="1" t="s">
        <v>1788</v>
      </c>
      <c r="E3314" t="s">
        <v>123</v>
      </c>
      <c r="F3314" t="str">
        <f>VLOOKUP(E3314&amp;"*",state_latlong_lookup!$A$1:$D$56,2,FALSE)</f>
        <v>CO</v>
      </c>
      <c r="G3314" t="str">
        <f>VLOOKUP(E3314&amp;"*",state_latlong_lookup!$A$1:$D$56,1,FALSE)</f>
        <v>COLORADO</v>
      </c>
      <c r="H3314" t="str">
        <f t="shared" si="103"/>
        <v>108_CO_02</v>
      </c>
      <c r="I3314">
        <f>IF(B3314=2012,IF(D3314="00",K3314,VLOOKUP(H3314,district_latlong_lookup!$A$1:$F$439,5,FALSE)),0)</f>
        <v>0</v>
      </c>
      <c r="J3314">
        <f>IF(B3314=2012,IF(D3314="00",L3314,VLOOKUP(H3314,district_latlong_lookup!$A$1:$F$439,6,FALSE)),0)</f>
        <v>0</v>
      </c>
      <c r="K3314">
        <f>VLOOKUP(E3314&amp;"*",state_latlong_lookup!$A$1:$D$56,3,FALSE)</f>
        <v>39.064599999999999</v>
      </c>
      <c r="L3314">
        <f>VLOOKUP(E3314&amp;"*",state_latlong_lookup!$A$1:$D$56,4,FALSE)</f>
        <v>-105.3272</v>
      </c>
      <c r="M3314">
        <v>100</v>
      </c>
      <c r="N3314" t="str">
        <f t="shared" si="102"/>
        <v>Democrat</v>
      </c>
      <c r="O3314" t="s">
        <v>376</v>
      </c>
      <c r="P3314">
        <v>-0.40699999999999997</v>
      </c>
      <c r="Q3314">
        <v>1182000</v>
      </c>
    </row>
    <row r="3315" spans="1:18">
      <c r="A3315">
        <v>108</v>
      </c>
      <c r="B3315">
        <f>VLOOKUP(A3315,year_congress_lookup!$A$1:$B$10,2)</f>
        <v>2004</v>
      </c>
      <c r="C3315">
        <v>29326</v>
      </c>
      <c r="D3315" s="1" t="s">
        <v>1789</v>
      </c>
      <c r="E3315" t="s">
        <v>123</v>
      </c>
      <c r="F3315" t="str">
        <f>VLOOKUP(E3315&amp;"*",state_latlong_lookup!$A$1:$D$56,2,FALSE)</f>
        <v>CO</v>
      </c>
      <c r="G3315" t="str">
        <f>VLOOKUP(E3315&amp;"*",state_latlong_lookup!$A$1:$D$56,1,FALSE)</f>
        <v>COLORADO</v>
      </c>
      <c r="H3315" t="str">
        <f t="shared" si="103"/>
        <v>108_CO_03</v>
      </c>
      <c r="I3315">
        <f>IF(B3315=2012,IF(D3315="00",K3315,VLOOKUP(H3315,district_latlong_lookup!$A$1:$F$439,5,FALSE)),0)</f>
        <v>0</v>
      </c>
      <c r="J3315">
        <f>IF(B3315=2012,IF(D3315="00",L3315,VLOOKUP(H3315,district_latlong_lookup!$A$1:$F$439,6,FALSE)),0)</f>
        <v>0</v>
      </c>
      <c r="K3315">
        <f>VLOOKUP(E3315&amp;"*",state_latlong_lookup!$A$1:$D$56,3,FALSE)</f>
        <v>39.064599999999999</v>
      </c>
      <c r="L3315">
        <f>VLOOKUP(E3315&amp;"*",state_latlong_lookup!$A$1:$D$56,4,FALSE)</f>
        <v>-105.3272</v>
      </c>
      <c r="M3315">
        <v>200</v>
      </c>
      <c r="N3315" t="str">
        <f t="shared" si="102"/>
        <v>Republican</v>
      </c>
      <c r="O3315" t="s">
        <v>468</v>
      </c>
      <c r="P3315">
        <v>0.60299999999999998</v>
      </c>
      <c r="Q3315">
        <v>960000</v>
      </c>
      <c r="R3315" t="s">
        <v>1398</v>
      </c>
    </row>
    <row r="3316" spans="1:18">
      <c r="A3316">
        <v>108</v>
      </c>
      <c r="B3316">
        <f>VLOOKUP(A3316,year_congress_lookup!$A$1:$B$10,2)</f>
        <v>2004</v>
      </c>
      <c r="C3316">
        <v>20311</v>
      </c>
      <c r="D3316" s="1" t="s">
        <v>1790</v>
      </c>
      <c r="E3316" t="s">
        <v>123</v>
      </c>
      <c r="F3316" t="str">
        <f>VLOOKUP(E3316&amp;"*",state_latlong_lookup!$A$1:$D$56,2,FALSE)</f>
        <v>CO</v>
      </c>
      <c r="G3316" t="str">
        <f>VLOOKUP(E3316&amp;"*",state_latlong_lookup!$A$1:$D$56,1,FALSE)</f>
        <v>COLORADO</v>
      </c>
      <c r="H3316" t="str">
        <f t="shared" si="103"/>
        <v>108_CO_04</v>
      </c>
      <c r="I3316">
        <f>IF(B3316=2012,IF(D3316="00",K3316,VLOOKUP(H3316,district_latlong_lookup!$A$1:$F$439,5,FALSE)),0)</f>
        <v>0</v>
      </c>
      <c r="J3316">
        <f>IF(B3316=2012,IF(D3316="00",L3316,VLOOKUP(H3316,district_latlong_lookup!$A$1:$F$439,6,FALSE)),0)</f>
        <v>0</v>
      </c>
      <c r="K3316">
        <f>VLOOKUP(E3316&amp;"*",state_latlong_lookup!$A$1:$D$56,3,FALSE)</f>
        <v>39.064599999999999</v>
      </c>
      <c r="L3316">
        <f>VLOOKUP(E3316&amp;"*",state_latlong_lookup!$A$1:$D$56,4,FALSE)</f>
        <v>-105.3272</v>
      </c>
      <c r="M3316">
        <v>200</v>
      </c>
      <c r="N3316" t="str">
        <f t="shared" si="102"/>
        <v>Republican</v>
      </c>
      <c r="O3316" t="s">
        <v>969</v>
      </c>
      <c r="P3316">
        <v>0.70499999999999996</v>
      </c>
      <c r="Q3316">
        <v>2748000</v>
      </c>
    </row>
    <row r="3317" spans="1:18">
      <c r="A3317">
        <v>108</v>
      </c>
      <c r="B3317">
        <f>VLOOKUP(A3317,year_congress_lookup!$A$1:$B$10,2)</f>
        <v>2004</v>
      </c>
      <c r="C3317">
        <v>15419</v>
      </c>
      <c r="D3317" s="1" t="s">
        <v>1791</v>
      </c>
      <c r="E3317" t="s">
        <v>123</v>
      </c>
      <c r="F3317" t="str">
        <f>VLOOKUP(E3317&amp;"*",state_latlong_lookup!$A$1:$D$56,2,FALSE)</f>
        <v>CO</v>
      </c>
      <c r="G3317" t="str">
        <f>VLOOKUP(E3317&amp;"*",state_latlong_lookup!$A$1:$D$56,1,FALSE)</f>
        <v>COLORADO</v>
      </c>
      <c r="H3317" t="str">
        <f t="shared" si="103"/>
        <v>108_CO_05</v>
      </c>
      <c r="I3317">
        <f>IF(B3317=2012,IF(D3317="00",K3317,VLOOKUP(H3317,district_latlong_lookup!$A$1:$F$439,5,FALSE)),0)</f>
        <v>0</v>
      </c>
      <c r="J3317">
        <f>IF(B3317=2012,IF(D3317="00",L3317,VLOOKUP(H3317,district_latlong_lookup!$A$1:$F$439,6,FALSE)),0)</f>
        <v>0</v>
      </c>
      <c r="K3317">
        <f>VLOOKUP(E3317&amp;"*",state_latlong_lookup!$A$1:$D$56,3,FALSE)</f>
        <v>39.064599999999999</v>
      </c>
      <c r="L3317">
        <f>VLOOKUP(E3317&amp;"*",state_latlong_lookup!$A$1:$D$56,4,FALSE)</f>
        <v>-105.3272</v>
      </c>
      <c r="M3317">
        <v>200</v>
      </c>
      <c r="N3317" t="str">
        <f t="shared" si="102"/>
        <v>Republican</v>
      </c>
      <c r="O3317" t="s">
        <v>469</v>
      </c>
      <c r="P3317">
        <v>0.80200000000000005</v>
      </c>
      <c r="Q3317">
        <v>713000</v>
      </c>
      <c r="R3317" t="s">
        <v>1399</v>
      </c>
    </row>
    <row r="3318" spans="1:18">
      <c r="A3318">
        <v>108</v>
      </c>
      <c r="B3318">
        <f>VLOOKUP(A3318,year_congress_lookup!$A$1:$B$10,2)</f>
        <v>2004</v>
      </c>
      <c r="C3318">
        <v>29907</v>
      </c>
      <c r="D3318" s="1" t="s">
        <v>1792</v>
      </c>
      <c r="E3318" t="s">
        <v>123</v>
      </c>
      <c r="F3318" t="str">
        <f>VLOOKUP(E3318&amp;"*",state_latlong_lookup!$A$1:$D$56,2,FALSE)</f>
        <v>CO</v>
      </c>
      <c r="G3318" t="str">
        <f>VLOOKUP(E3318&amp;"*",state_latlong_lookup!$A$1:$D$56,1,FALSE)</f>
        <v>COLORADO</v>
      </c>
      <c r="H3318" t="str">
        <f t="shared" si="103"/>
        <v>108_CO_06</v>
      </c>
      <c r="I3318">
        <f>IF(B3318=2012,IF(D3318="00",K3318,VLOOKUP(H3318,district_latlong_lookup!$A$1:$F$439,5,FALSE)),0)</f>
        <v>0</v>
      </c>
      <c r="J3318">
        <f>IF(B3318=2012,IF(D3318="00",L3318,VLOOKUP(H3318,district_latlong_lookup!$A$1:$F$439,6,FALSE)),0)</f>
        <v>0</v>
      </c>
      <c r="K3318">
        <f>VLOOKUP(E3318&amp;"*",state_latlong_lookup!$A$1:$D$56,3,FALSE)</f>
        <v>39.064599999999999</v>
      </c>
      <c r="L3318">
        <f>VLOOKUP(E3318&amp;"*",state_latlong_lookup!$A$1:$D$56,4,FALSE)</f>
        <v>-105.3272</v>
      </c>
      <c r="M3318">
        <v>200</v>
      </c>
      <c r="N3318" t="str">
        <f t="shared" si="102"/>
        <v>Republican</v>
      </c>
      <c r="O3318" t="s">
        <v>970</v>
      </c>
      <c r="P3318">
        <v>0.876</v>
      </c>
      <c r="Q3318">
        <v>940000</v>
      </c>
      <c r="R3318" t="s">
        <v>1400</v>
      </c>
    </row>
    <row r="3319" spans="1:18">
      <c r="A3319">
        <v>108</v>
      </c>
      <c r="B3319">
        <f>VLOOKUP(A3319,year_congress_lookup!$A$1:$B$10,2)</f>
        <v>2004</v>
      </c>
      <c r="C3319">
        <v>20312</v>
      </c>
      <c r="D3319" s="1" t="s">
        <v>1793</v>
      </c>
      <c r="E3319" t="s">
        <v>123</v>
      </c>
      <c r="F3319" t="str">
        <f>VLOOKUP(E3319&amp;"*",state_latlong_lookup!$A$1:$D$56,2,FALSE)</f>
        <v>CO</v>
      </c>
      <c r="G3319" t="str">
        <f>VLOOKUP(E3319&amp;"*",state_latlong_lookup!$A$1:$D$56,1,FALSE)</f>
        <v>COLORADO</v>
      </c>
      <c r="H3319" t="str">
        <f t="shared" si="103"/>
        <v>108_CO_07</v>
      </c>
      <c r="I3319">
        <f>IF(B3319=2012,IF(D3319="00",K3319,VLOOKUP(H3319,district_latlong_lookup!$A$1:$F$439,5,FALSE)),0)</f>
        <v>0</v>
      </c>
      <c r="J3319">
        <f>IF(B3319=2012,IF(D3319="00",L3319,VLOOKUP(H3319,district_latlong_lookup!$A$1:$F$439,6,FALSE)),0)</f>
        <v>0</v>
      </c>
      <c r="K3319">
        <f>VLOOKUP(E3319&amp;"*",state_latlong_lookup!$A$1:$D$56,3,FALSE)</f>
        <v>39.064599999999999</v>
      </c>
      <c r="L3319">
        <f>VLOOKUP(E3319&amp;"*",state_latlong_lookup!$A$1:$D$56,4,FALSE)</f>
        <v>-105.3272</v>
      </c>
      <c r="M3319">
        <v>200</v>
      </c>
      <c r="N3319" t="str">
        <f t="shared" si="102"/>
        <v>Republican</v>
      </c>
      <c r="O3319" t="s">
        <v>971</v>
      </c>
      <c r="P3319">
        <v>0.68700000000000006</v>
      </c>
      <c r="Q3319">
        <v>10641000</v>
      </c>
    </row>
    <row r="3320" spans="1:18">
      <c r="A3320">
        <v>108</v>
      </c>
      <c r="B3320">
        <f>VLOOKUP(A3320,year_congress_lookup!$A$1:$B$10,2)</f>
        <v>2004</v>
      </c>
      <c r="C3320">
        <v>29908</v>
      </c>
      <c r="D3320" s="1" t="s">
        <v>1787</v>
      </c>
      <c r="E3320" t="s">
        <v>0</v>
      </c>
      <c r="F3320" t="str">
        <f>VLOOKUP(E3320&amp;"*",state_latlong_lookup!$A$1:$D$56,2,FALSE)</f>
        <v>CT</v>
      </c>
      <c r="G3320" t="str">
        <f>VLOOKUP(E3320&amp;"*",state_latlong_lookup!$A$1:$D$56,1,FALSE)</f>
        <v>CONNECTICUT</v>
      </c>
      <c r="H3320" t="str">
        <f t="shared" si="103"/>
        <v>108_CT_01</v>
      </c>
      <c r="I3320">
        <f>IF(B3320=2012,IF(D3320="00",K3320,VLOOKUP(H3320,district_latlong_lookup!$A$1:$F$439,5,FALSE)),0)</f>
        <v>0</v>
      </c>
      <c r="J3320">
        <f>IF(B3320=2012,IF(D3320="00",L3320,VLOOKUP(H3320,district_latlong_lookup!$A$1:$F$439,6,FALSE)),0)</f>
        <v>0</v>
      </c>
      <c r="K3320">
        <f>VLOOKUP(E3320&amp;"*",state_latlong_lookup!$A$1:$D$56,3,FALSE)</f>
        <v>41.583399999999997</v>
      </c>
      <c r="L3320">
        <f>VLOOKUP(E3320&amp;"*",state_latlong_lookup!$A$1:$D$56,4,FALSE)</f>
        <v>-72.762200000000007</v>
      </c>
      <c r="M3320">
        <v>100</v>
      </c>
      <c r="N3320" t="str">
        <f t="shared" si="102"/>
        <v>Democrat</v>
      </c>
      <c r="O3320" t="s">
        <v>972</v>
      </c>
      <c r="P3320">
        <v>-0.39600000000000002</v>
      </c>
      <c r="Q3320">
        <v>969000</v>
      </c>
    </row>
    <row r="3321" spans="1:18">
      <c r="A3321">
        <v>108</v>
      </c>
      <c r="B3321">
        <f>VLOOKUP(A3321,year_congress_lookup!$A$1:$B$10,2)</f>
        <v>2004</v>
      </c>
      <c r="C3321">
        <v>20109</v>
      </c>
      <c r="D3321" s="1" t="s">
        <v>1788</v>
      </c>
      <c r="E3321" t="s">
        <v>0</v>
      </c>
      <c r="F3321" t="str">
        <f>VLOOKUP(E3321&amp;"*",state_latlong_lookup!$A$1:$D$56,2,FALSE)</f>
        <v>CT</v>
      </c>
      <c r="G3321" t="str">
        <f>VLOOKUP(E3321&amp;"*",state_latlong_lookup!$A$1:$D$56,1,FALSE)</f>
        <v>CONNECTICUT</v>
      </c>
      <c r="H3321" t="str">
        <f t="shared" si="103"/>
        <v>108_CT_02</v>
      </c>
      <c r="I3321">
        <f>IF(B3321=2012,IF(D3321="00",K3321,VLOOKUP(H3321,district_latlong_lookup!$A$1:$F$439,5,FALSE)),0)</f>
        <v>0</v>
      </c>
      <c r="J3321">
        <f>IF(B3321=2012,IF(D3321="00",L3321,VLOOKUP(H3321,district_latlong_lookup!$A$1:$F$439,6,FALSE)),0)</f>
        <v>0</v>
      </c>
      <c r="K3321">
        <f>VLOOKUP(E3321&amp;"*",state_latlong_lookup!$A$1:$D$56,3,FALSE)</f>
        <v>41.583399999999997</v>
      </c>
      <c r="L3321">
        <f>VLOOKUP(E3321&amp;"*",state_latlong_lookup!$A$1:$D$56,4,FALSE)</f>
        <v>-72.762200000000007</v>
      </c>
      <c r="M3321">
        <v>200</v>
      </c>
      <c r="N3321" t="str">
        <f t="shared" si="102"/>
        <v>Republican</v>
      </c>
      <c r="O3321" t="s">
        <v>77</v>
      </c>
      <c r="P3321">
        <v>0.29099999999999998</v>
      </c>
      <c r="Q3321">
        <v>1824000</v>
      </c>
      <c r="R3321" t="s">
        <v>1401</v>
      </c>
    </row>
    <row r="3322" spans="1:18">
      <c r="A3322">
        <v>108</v>
      </c>
      <c r="B3322">
        <f>VLOOKUP(A3322,year_congress_lookup!$A$1:$B$10,2)</f>
        <v>2004</v>
      </c>
      <c r="C3322">
        <v>29109</v>
      </c>
      <c r="D3322" s="1" t="s">
        <v>1789</v>
      </c>
      <c r="E3322" t="s">
        <v>0</v>
      </c>
      <c r="F3322" t="str">
        <f>VLOOKUP(E3322&amp;"*",state_latlong_lookup!$A$1:$D$56,2,FALSE)</f>
        <v>CT</v>
      </c>
      <c r="G3322" t="str">
        <f>VLOOKUP(E3322&amp;"*",state_latlong_lookup!$A$1:$D$56,1,FALSE)</f>
        <v>CONNECTICUT</v>
      </c>
      <c r="H3322" t="str">
        <f t="shared" si="103"/>
        <v>108_CT_03</v>
      </c>
      <c r="I3322">
        <f>IF(B3322=2012,IF(D3322="00",K3322,VLOOKUP(H3322,district_latlong_lookup!$A$1:$F$439,5,FALSE)),0)</f>
        <v>0</v>
      </c>
      <c r="J3322">
        <f>IF(B3322=2012,IF(D3322="00",L3322,VLOOKUP(H3322,district_latlong_lookup!$A$1:$F$439,6,FALSE)),0)</f>
        <v>0</v>
      </c>
      <c r="K3322">
        <f>VLOOKUP(E3322&amp;"*",state_latlong_lookup!$A$1:$D$56,3,FALSE)</f>
        <v>41.583399999999997</v>
      </c>
      <c r="L3322">
        <f>VLOOKUP(E3322&amp;"*",state_latlong_lookup!$A$1:$D$56,4,FALSE)</f>
        <v>-72.762200000000007</v>
      </c>
      <c r="M3322">
        <v>100</v>
      </c>
      <c r="N3322" t="str">
        <f t="shared" si="102"/>
        <v>Democrat</v>
      </c>
      <c r="O3322" t="s">
        <v>473</v>
      </c>
      <c r="P3322">
        <v>-0.42199999999999999</v>
      </c>
      <c r="Q3322">
        <v>0</v>
      </c>
      <c r="R3322" t="s">
        <v>1402</v>
      </c>
    </row>
    <row r="3323" spans="1:18">
      <c r="A3323">
        <v>108</v>
      </c>
      <c r="B3323">
        <f>VLOOKUP(A3323,year_congress_lookup!$A$1:$B$10,2)</f>
        <v>2004</v>
      </c>
      <c r="C3323">
        <v>15449</v>
      </c>
      <c r="D3323" s="1" t="s">
        <v>1790</v>
      </c>
      <c r="E3323" t="s">
        <v>0</v>
      </c>
      <c r="F3323" t="str">
        <f>VLOOKUP(E3323&amp;"*",state_latlong_lookup!$A$1:$D$56,2,FALSE)</f>
        <v>CT</v>
      </c>
      <c r="G3323" t="str">
        <f>VLOOKUP(E3323&amp;"*",state_latlong_lookup!$A$1:$D$56,1,FALSE)</f>
        <v>CONNECTICUT</v>
      </c>
      <c r="H3323" t="str">
        <f t="shared" si="103"/>
        <v>108_CT_04</v>
      </c>
      <c r="I3323">
        <f>IF(B3323=2012,IF(D3323="00",K3323,VLOOKUP(H3323,district_latlong_lookup!$A$1:$F$439,5,FALSE)),0)</f>
        <v>0</v>
      </c>
      <c r="J3323">
        <f>IF(B3323=2012,IF(D3323="00",L3323,VLOOKUP(H3323,district_latlong_lookup!$A$1:$F$439,6,FALSE)),0)</f>
        <v>0</v>
      </c>
      <c r="K3323">
        <f>VLOOKUP(E3323&amp;"*",state_latlong_lookup!$A$1:$D$56,3,FALSE)</f>
        <v>41.583399999999997</v>
      </c>
      <c r="L3323">
        <f>VLOOKUP(E3323&amp;"*",state_latlong_lookup!$A$1:$D$56,4,FALSE)</f>
        <v>-72.762200000000007</v>
      </c>
      <c r="M3323">
        <v>200</v>
      </c>
      <c r="N3323" t="str">
        <f t="shared" si="102"/>
        <v>Republican</v>
      </c>
      <c r="O3323" t="s">
        <v>474</v>
      </c>
      <c r="P3323">
        <v>0.33100000000000002</v>
      </c>
      <c r="Q3323">
        <v>1163000</v>
      </c>
    </row>
    <row r="3324" spans="1:18">
      <c r="A3324">
        <v>108</v>
      </c>
      <c r="B3324">
        <f>VLOOKUP(A3324,year_congress_lookup!$A$1:$B$10,2)</f>
        <v>2004</v>
      </c>
      <c r="C3324">
        <v>15028</v>
      </c>
      <c r="D3324" s="1" t="s">
        <v>1791</v>
      </c>
      <c r="E3324" t="s">
        <v>0</v>
      </c>
      <c r="F3324" t="str">
        <f>VLOOKUP(E3324&amp;"*",state_latlong_lookup!$A$1:$D$56,2,FALSE)</f>
        <v>CT</v>
      </c>
      <c r="G3324" t="str">
        <f>VLOOKUP(E3324&amp;"*",state_latlong_lookup!$A$1:$D$56,1,FALSE)</f>
        <v>CONNECTICUT</v>
      </c>
      <c r="H3324" t="str">
        <f t="shared" si="103"/>
        <v>108_CT_05</v>
      </c>
      <c r="I3324">
        <f>IF(B3324=2012,IF(D3324="00",K3324,VLOOKUP(H3324,district_latlong_lookup!$A$1:$F$439,5,FALSE)),0)</f>
        <v>0</v>
      </c>
      <c r="J3324">
        <f>IF(B3324=2012,IF(D3324="00",L3324,VLOOKUP(H3324,district_latlong_lookup!$A$1:$F$439,6,FALSE)),0)</f>
        <v>0</v>
      </c>
      <c r="K3324">
        <f>VLOOKUP(E3324&amp;"*",state_latlong_lookup!$A$1:$D$56,3,FALSE)</f>
        <v>41.583399999999997</v>
      </c>
      <c r="L3324">
        <f>VLOOKUP(E3324&amp;"*",state_latlong_lookup!$A$1:$D$56,4,FALSE)</f>
        <v>-72.762200000000007</v>
      </c>
      <c r="M3324">
        <v>200</v>
      </c>
      <c r="N3324" t="str">
        <f t="shared" si="102"/>
        <v>Republican</v>
      </c>
      <c r="O3324" t="s">
        <v>1</v>
      </c>
      <c r="P3324">
        <v>0.252</v>
      </c>
      <c r="Q3324">
        <v>658000</v>
      </c>
    </row>
    <row r="3325" spans="1:18">
      <c r="A3325">
        <v>108</v>
      </c>
      <c r="B3325">
        <f>VLOOKUP(A3325,year_congress_lookup!$A$1:$B$10,2)</f>
        <v>2004</v>
      </c>
      <c r="C3325">
        <v>29327</v>
      </c>
      <c r="D3325" s="1" t="s">
        <v>1787</v>
      </c>
      <c r="E3325" t="s">
        <v>3</v>
      </c>
      <c r="F3325" t="str">
        <f>VLOOKUP(E3325&amp;"*",state_latlong_lookup!$A$1:$D$56,2,FALSE)</f>
        <v>DE</v>
      </c>
      <c r="G3325" t="str">
        <f>VLOOKUP(E3325&amp;"*",state_latlong_lookup!$A$1:$D$56,1,FALSE)</f>
        <v>DELAWARE</v>
      </c>
      <c r="H3325" t="str">
        <f t="shared" si="103"/>
        <v>108_DE_01</v>
      </c>
      <c r="I3325">
        <f>IF(B3325=2012,IF(D3325="00",K3325,VLOOKUP(H3325,district_latlong_lookup!$A$1:$F$439,5,FALSE)),0)</f>
        <v>0</v>
      </c>
      <c r="J3325">
        <f>IF(B3325=2012,IF(D3325="00",L3325,VLOOKUP(H3325,district_latlong_lookup!$A$1:$F$439,6,FALSE)),0)</f>
        <v>0</v>
      </c>
      <c r="K3325">
        <f>VLOOKUP(E3325&amp;"*",state_latlong_lookup!$A$1:$D$56,3,FALSE)</f>
        <v>39.349800000000002</v>
      </c>
      <c r="L3325">
        <f>VLOOKUP(E3325&amp;"*",state_latlong_lookup!$A$1:$D$56,4,FALSE)</f>
        <v>-75.514799999999994</v>
      </c>
      <c r="M3325">
        <v>200</v>
      </c>
      <c r="N3325" t="str">
        <f t="shared" si="102"/>
        <v>Republican</v>
      </c>
      <c r="O3325" t="s">
        <v>477</v>
      </c>
      <c r="P3325">
        <v>0.47399999999999998</v>
      </c>
      <c r="Q3325">
        <v>1727000</v>
      </c>
      <c r="R3325" t="s">
        <v>1403</v>
      </c>
    </row>
    <row r="3326" spans="1:18">
      <c r="A3326">
        <v>108</v>
      </c>
      <c r="B3326">
        <f>VLOOKUP(A3326,year_congress_lookup!$A$1:$B$10,2)</f>
        <v>2004</v>
      </c>
      <c r="C3326">
        <v>20110</v>
      </c>
      <c r="D3326" s="1" t="s">
        <v>1787</v>
      </c>
      <c r="E3326" t="s">
        <v>81</v>
      </c>
      <c r="F3326" t="str">
        <f>VLOOKUP(E3326&amp;"*",state_latlong_lookup!$A$1:$D$56,2,FALSE)</f>
        <v>FL</v>
      </c>
      <c r="G3326" t="str">
        <f>VLOOKUP(E3326&amp;"*",state_latlong_lookup!$A$1:$D$56,1,FALSE)</f>
        <v>FLORIDA</v>
      </c>
      <c r="H3326" t="str">
        <f t="shared" si="103"/>
        <v>108_FL_01</v>
      </c>
      <c r="I3326">
        <f>IF(B3326=2012,IF(D3326="00",K3326,VLOOKUP(H3326,district_latlong_lookup!$A$1:$F$439,5,FALSE)),0)</f>
        <v>0</v>
      </c>
      <c r="J3326">
        <f>IF(B3326=2012,IF(D3326="00",L3326,VLOOKUP(H3326,district_latlong_lookup!$A$1:$F$439,6,FALSE)),0)</f>
        <v>0</v>
      </c>
      <c r="K3326">
        <f>VLOOKUP(E3326&amp;"*",state_latlong_lookup!$A$1:$D$56,3,FALSE)</f>
        <v>27.833300000000001</v>
      </c>
      <c r="L3326">
        <f>VLOOKUP(E3326&amp;"*",state_latlong_lookup!$A$1:$D$56,4,FALSE)</f>
        <v>-81.716999999999999</v>
      </c>
      <c r="M3326">
        <v>200</v>
      </c>
      <c r="N3326" t="str">
        <f t="shared" si="102"/>
        <v>Republican</v>
      </c>
      <c r="O3326" t="s">
        <v>76</v>
      </c>
      <c r="P3326">
        <v>0.76700000000000002</v>
      </c>
      <c r="Q3326">
        <v>1146000</v>
      </c>
      <c r="R3326" t="s">
        <v>1404</v>
      </c>
    </row>
    <row r="3327" spans="1:18">
      <c r="A3327">
        <v>108</v>
      </c>
      <c r="B3327">
        <f>VLOOKUP(A3327,year_congress_lookup!$A$1:$B$10,2)</f>
        <v>2004</v>
      </c>
      <c r="C3327">
        <v>29713</v>
      </c>
      <c r="D3327" s="1" t="s">
        <v>1788</v>
      </c>
      <c r="E3327" t="s">
        <v>81</v>
      </c>
      <c r="F3327" t="str">
        <f>VLOOKUP(E3327&amp;"*",state_latlong_lookup!$A$1:$D$56,2,FALSE)</f>
        <v>FL</v>
      </c>
      <c r="G3327" t="str">
        <f>VLOOKUP(E3327&amp;"*",state_latlong_lookup!$A$1:$D$56,1,FALSE)</f>
        <v>FLORIDA</v>
      </c>
      <c r="H3327" t="str">
        <f t="shared" si="103"/>
        <v>108_FL_02</v>
      </c>
      <c r="I3327">
        <f>IF(B3327=2012,IF(D3327="00",K3327,VLOOKUP(H3327,district_latlong_lookup!$A$1:$F$439,5,FALSE)),0)</f>
        <v>0</v>
      </c>
      <c r="J3327">
        <f>IF(B3327=2012,IF(D3327="00",L3327,VLOOKUP(H3327,district_latlong_lookup!$A$1:$F$439,6,FALSE)),0)</f>
        <v>0</v>
      </c>
      <c r="K3327">
        <f>VLOOKUP(E3327&amp;"*",state_latlong_lookup!$A$1:$D$56,3,FALSE)</f>
        <v>27.833300000000001</v>
      </c>
      <c r="L3327">
        <f>VLOOKUP(E3327&amp;"*",state_latlong_lookup!$A$1:$D$56,4,FALSE)</f>
        <v>-81.716999999999999</v>
      </c>
      <c r="M3327">
        <v>100</v>
      </c>
      <c r="N3327" t="str">
        <f t="shared" si="102"/>
        <v>Democrat</v>
      </c>
      <c r="O3327" t="s">
        <v>841</v>
      </c>
      <c r="P3327">
        <v>-0.16</v>
      </c>
      <c r="Q3327">
        <v>2279000</v>
      </c>
    </row>
    <row r="3328" spans="1:18">
      <c r="A3328">
        <v>108</v>
      </c>
      <c r="B3328">
        <f>VLOOKUP(A3328,year_congress_lookup!$A$1:$B$10,2)</f>
        <v>2004</v>
      </c>
      <c r="C3328">
        <v>29328</v>
      </c>
      <c r="D3328" s="1" t="s">
        <v>1789</v>
      </c>
      <c r="E3328" t="s">
        <v>81</v>
      </c>
      <c r="F3328" t="str">
        <f>VLOOKUP(E3328&amp;"*",state_latlong_lookup!$A$1:$D$56,2,FALSE)</f>
        <v>FL</v>
      </c>
      <c r="G3328" t="str">
        <f>VLOOKUP(E3328&amp;"*",state_latlong_lookup!$A$1:$D$56,1,FALSE)</f>
        <v>FLORIDA</v>
      </c>
      <c r="H3328" t="str">
        <f t="shared" si="103"/>
        <v>108_FL_03</v>
      </c>
      <c r="I3328">
        <f>IF(B3328=2012,IF(D3328="00",K3328,VLOOKUP(H3328,district_latlong_lookup!$A$1:$F$439,5,FALSE)),0)</f>
        <v>0</v>
      </c>
      <c r="J3328">
        <f>IF(B3328=2012,IF(D3328="00",L3328,VLOOKUP(H3328,district_latlong_lookup!$A$1:$F$439,6,FALSE)),0)</f>
        <v>0</v>
      </c>
      <c r="K3328">
        <f>VLOOKUP(E3328&amp;"*",state_latlong_lookup!$A$1:$D$56,3,FALSE)</f>
        <v>27.833300000000001</v>
      </c>
      <c r="L3328">
        <f>VLOOKUP(E3328&amp;"*",state_latlong_lookup!$A$1:$D$56,4,FALSE)</f>
        <v>-81.716999999999999</v>
      </c>
      <c r="M3328">
        <v>100</v>
      </c>
      <c r="N3328" t="str">
        <f t="shared" si="102"/>
        <v>Democrat</v>
      </c>
      <c r="O3328" t="s">
        <v>27</v>
      </c>
      <c r="P3328">
        <v>-0.4</v>
      </c>
      <c r="Q3328">
        <v>664000</v>
      </c>
      <c r="R3328" t="s">
        <v>1405</v>
      </c>
    </row>
    <row r="3329" spans="1:18">
      <c r="A3329">
        <v>108</v>
      </c>
      <c r="B3329">
        <f>VLOOKUP(A3329,year_congress_lookup!$A$1:$B$10,2)</f>
        <v>2004</v>
      </c>
      <c r="C3329">
        <v>20111</v>
      </c>
      <c r="D3329" s="1" t="s">
        <v>1790</v>
      </c>
      <c r="E3329" t="s">
        <v>81</v>
      </c>
      <c r="F3329" t="str">
        <f>VLOOKUP(E3329&amp;"*",state_latlong_lookup!$A$1:$D$56,2,FALSE)</f>
        <v>FL</v>
      </c>
      <c r="G3329" t="str">
        <f>VLOOKUP(E3329&amp;"*",state_latlong_lookup!$A$1:$D$56,1,FALSE)</f>
        <v>FLORIDA</v>
      </c>
      <c r="H3329" t="str">
        <f t="shared" si="103"/>
        <v>108_FL_04</v>
      </c>
      <c r="I3329">
        <f>IF(B3329=2012,IF(D3329="00",K3329,VLOOKUP(H3329,district_latlong_lookup!$A$1:$F$439,5,FALSE)),0)</f>
        <v>0</v>
      </c>
      <c r="J3329">
        <f>IF(B3329=2012,IF(D3329="00",L3329,VLOOKUP(H3329,district_latlong_lookup!$A$1:$F$439,6,FALSE)),0)</f>
        <v>0</v>
      </c>
      <c r="K3329">
        <f>VLOOKUP(E3329&amp;"*",state_latlong_lookup!$A$1:$D$56,3,FALSE)</f>
        <v>27.833300000000001</v>
      </c>
      <c r="L3329">
        <f>VLOOKUP(E3329&amp;"*",state_latlong_lookup!$A$1:$D$56,4,FALSE)</f>
        <v>-81.716999999999999</v>
      </c>
      <c r="M3329">
        <v>200</v>
      </c>
      <c r="N3329" t="str">
        <f t="shared" si="102"/>
        <v>Republican</v>
      </c>
      <c r="O3329" t="s">
        <v>932</v>
      </c>
      <c r="P3329">
        <v>0.55200000000000005</v>
      </c>
      <c r="Q3329">
        <v>1200000</v>
      </c>
      <c r="R3329" t="s">
        <v>1406</v>
      </c>
    </row>
    <row r="3330" spans="1:18">
      <c r="A3330">
        <v>108</v>
      </c>
      <c r="B3330">
        <f>VLOOKUP(A3330,year_congress_lookup!$A$1:$B$10,2)</f>
        <v>2004</v>
      </c>
      <c r="C3330">
        <v>20313</v>
      </c>
      <c r="D3330" s="1" t="s">
        <v>1791</v>
      </c>
      <c r="E3330" t="s">
        <v>81</v>
      </c>
      <c r="F3330" t="str">
        <f>VLOOKUP(E3330&amp;"*",state_latlong_lookup!$A$1:$D$56,2,FALSE)</f>
        <v>FL</v>
      </c>
      <c r="G3330" t="str">
        <f>VLOOKUP(E3330&amp;"*",state_latlong_lookup!$A$1:$D$56,1,FALSE)</f>
        <v>FLORIDA</v>
      </c>
      <c r="H3330" t="str">
        <f t="shared" si="103"/>
        <v>108_FL_05</v>
      </c>
      <c r="I3330">
        <f>IF(B3330=2012,IF(D3330="00",K3330,VLOOKUP(H3330,district_latlong_lookup!$A$1:$F$439,5,FALSE)),0)</f>
        <v>0</v>
      </c>
      <c r="J3330">
        <f>IF(B3330=2012,IF(D3330="00",L3330,VLOOKUP(H3330,district_latlong_lookup!$A$1:$F$439,6,FALSE)),0)</f>
        <v>0</v>
      </c>
      <c r="K3330">
        <f>VLOOKUP(E3330&amp;"*",state_latlong_lookup!$A$1:$D$56,3,FALSE)</f>
        <v>27.833300000000001</v>
      </c>
      <c r="L3330">
        <f>VLOOKUP(E3330&amp;"*",state_latlong_lookup!$A$1:$D$56,4,FALSE)</f>
        <v>-81.716999999999999</v>
      </c>
      <c r="M3330">
        <v>200</v>
      </c>
      <c r="N3330" t="str">
        <f t="shared" ref="N3330:N3393" si="104">IF(M3330=100,"Democrat",IF(M3330=200,"Republican",IF(M3330=328,"Independent")))</f>
        <v>Republican</v>
      </c>
      <c r="O3330" t="s">
        <v>973</v>
      </c>
      <c r="P3330">
        <v>0.52</v>
      </c>
      <c r="Q3330">
        <v>1675000</v>
      </c>
      <c r="R3330" t="s">
        <v>1407</v>
      </c>
    </row>
    <row r="3331" spans="1:18">
      <c r="A3331">
        <v>108</v>
      </c>
      <c r="B3331">
        <f>VLOOKUP(A3331,year_congress_lookup!$A$1:$B$10,2)</f>
        <v>2004</v>
      </c>
      <c r="C3331">
        <v>15627</v>
      </c>
      <c r="D3331" s="1" t="s">
        <v>1792</v>
      </c>
      <c r="E3331" t="s">
        <v>81</v>
      </c>
      <c r="F3331" t="str">
        <f>VLOOKUP(E3331&amp;"*",state_latlong_lookup!$A$1:$D$56,2,FALSE)</f>
        <v>FL</v>
      </c>
      <c r="G3331" t="str">
        <f>VLOOKUP(E3331&amp;"*",state_latlong_lookup!$A$1:$D$56,1,FALSE)</f>
        <v>FLORIDA</v>
      </c>
      <c r="H3331" t="str">
        <f t="shared" ref="H3331:H3394" si="105">CONCATENATE(A3331,"_",F3331,"_",D3331)</f>
        <v>108_FL_06</v>
      </c>
      <c r="I3331">
        <f>IF(B3331=2012,IF(D3331="00",K3331,VLOOKUP(H3331,district_latlong_lookup!$A$1:$F$439,5,FALSE)),0)</f>
        <v>0</v>
      </c>
      <c r="J3331">
        <f>IF(B3331=2012,IF(D3331="00",L3331,VLOOKUP(H3331,district_latlong_lookup!$A$1:$F$439,6,FALSE)),0)</f>
        <v>0</v>
      </c>
      <c r="K3331">
        <f>VLOOKUP(E3331&amp;"*",state_latlong_lookup!$A$1:$D$56,3,FALSE)</f>
        <v>27.833300000000001</v>
      </c>
      <c r="L3331">
        <f>VLOOKUP(E3331&amp;"*",state_latlong_lookup!$A$1:$D$56,4,FALSE)</f>
        <v>-81.716999999999999</v>
      </c>
      <c r="M3331">
        <v>200</v>
      </c>
      <c r="N3331" t="str">
        <f t="shared" si="104"/>
        <v>Republican</v>
      </c>
      <c r="O3331" t="s">
        <v>482</v>
      </c>
      <c r="P3331">
        <v>0.71299999999999997</v>
      </c>
      <c r="Q3331">
        <v>0</v>
      </c>
      <c r="R3331" t="s">
        <v>1408</v>
      </c>
    </row>
    <row r="3332" spans="1:18">
      <c r="A3332">
        <v>108</v>
      </c>
      <c r="B3332">
        <f>VLOOKUP(A3332,year_congress_lookup!$A$1:$B$10,2)</f>
        <v>2004</v>
      </c>
      <c r="C3332">
        <v>29331</v>
      </c>
      <c r="D3332" s="1" t="s">
        <v>1793</v>
      </c>
      <c r="E3332" t="s">
        <v>81</v>
      </c>
      <c r="F3332" t="str">
        <f>VLOOKUP(E3332&amp;"*",state_latlong_lookup!$A$1:$D$56,2,FALSE)</f>
        <v>FL</v>
      </c>
      <c r="G3332" t="str">
        <f>VLOOKUP(E3332&amp;"*",state_latlong_lookup!$A$1:$D$56,1,FALSE)</f>
        <v>FLORIDA</v>
      </c>
      <c r="H3332" t="str">
        <f t="shared" si="105"/>
        <v>108_FL_07</v>
      </c>
      <c r="I3332">
        <f>IF(B3332=2012,IF(D3332="00",K3332,VLOOKUP(H3332,district_latlong_lookup!$A$1:$F$439,5,FALSE)),0)</f>
        <v>0</v>
      </c>
      <c r="J3332">
        <f>IF(B3332=2012,IF(D3332="00",L3332,VLOOKUP(H3332,district_latlong_lookup!$A$1:$F$439,6,FALSE)),0)</f>
        <v>0</v>
      </c>
      <c r="K3332">
        <f>VLOOKUP(E3332&amp;"*",state_latlong_lookup!$A$1:$D$56,3,FALSE)</f>
        <v>27.833300000000001</v>
      </c>
      <c r="L3332">
        <f>VLOOKUP(E3332&amp;"*",state_latlong_lookup!$A$1:$D$56,4,FALSE)</f>
        <v>-81.716999999999999</v>
      </c>
      <c r="M3332">
        <v>200</v>
      </c>
      <c r="N3332" t="str">
        <f t="shared" si="104"/>
        <v>Republican</v>
      </c>
      <c r="O3332" t="s">
        <v>483</v>
      </c>
      <c r="P3332">
        <v>0.60699999999999998</v>
      </c>
      <c r="Q3332">
        <v>2108000</v>
      </c>
    </row>
    <row r="3333" spans="1:18">
      <c r="A3333">
        <v>108</v>
      </c>
      <c r="B3333">
        <f>VLOOKUP(A3333,year_congress_lookup!$A$1:$B$10,2)</f>
        <v>2004</v>
      </c>
      <c r="C3333">
        <v>20112</v>
      </c>
      <c r="D3333" s="1" t="s">
        <v>1795</v>
      </c>
      <c r="E3333" t="s">
        <v>81</v>
      </c>
      <c r="F3333" t="str">
        <f>VLOOKUP(E3333&amp;"*",state_latlong_lookup!$A$1:$D$56,2,FALSE)</f>
        <v>FL</v>
      </c>
      <c r="G3333" t="str">
        <f>VLOOKUP(E3333&amp;"*",state_latlong_lookup!$A$1:$D$56,1,FALSE)</f>
        <v>FLORIDA</v>
      </c>
      <c r="H3333" t="str">
        <f t="shared" si="105"/>
        <v>108_FL_08</v>
      </c>
      <c r="I3333">
        <f>IF(B3333=2012,IF(D3333="00",K3333,VLOOKUP(H3333,district_latlong_lookup!$A$1:$F$439,5,FALSE)),0)</f>
        <v>0</v>
      </c>
      <c r="J3333">
        <f>IF(B3333=2012,IF(D3333="00",L3333,VLOOKUP(H3333,district_latlong_lookup!$A$1:$F$439,6,FALSE)),0)</f>
        <v>0</v>
      </c>
      <c r="K3333">
        <f>VLOOKUP(E3333&amp;"*",state_latlong_lookup!$A$1:$D$56,3,FALSE)</f>
        <v>27.833300000000001</v>
      </c>
      <c r="L3333">
        <f>VLOOKUP(E3333&amp;"*",state_latlong_lookup!$A$1:$D$56,4,FALSE)</f>
        <v>-81.716999999999999</v>
      </c>
      <c r="M3333">
        <v>200</v>
      </c>
      <c r="N3333" t="str">
        <f t="shared" si="104"/>
        <v>Republican</v>
      </c>
      <c r="O3333" t="s">
        <v>933</v>
      </c>
      <c r="P3333">
        <v>0.63500000000000001</v>
      </c>
      <c r="Q3333">
        <v>3402000</v>
      </c>
      <c r="R3333" t="s">
        <v>1409</v>
      </c>
    </row>
    <row r="3334" spans="1:18">
      <c r="A3334">
        <v>108</v>
      </c>
      <c r="B3334">
        <f>VLOOKUP(A3334,year_congress_lookup!$A$1:$B$10,2)</f>
        <v>2004</v>
      </c>
      <c r="C3334">
        <v>15006</v>
      </c>
      <c r="D3334" s="1" t="s">
        <v>1796</v>
      </c>
      <c r="E3334" t="s">
        <v>81</v>
      </c>
      <c r="F3334" t="str">
        <f>VLOOKUP(E3334&amp;"*",state_latlong_lookup!$A$1:$D$56,2,FALSE)</f>
        <v>FL</v>
      </c>
      <c r="G3334" t="str">
        <f>VLOOKUP(E3334&amp;"*",state_latlong_lookup!$A$1:$D$56,1,FALSE)</f>
        <v>FLORIDA</v>
      </c>
      <c r="H3334" t="str">
        <f t="shared" si="105"/>
        <v>108_FL_09</v>
      </c>
      <c r="I3334">
        <f>IF(B3334=2012,IF(D3334="00",K3334,VLOOKUP(H3334,district_latlong_lookup!$A$1:$F$439,5,FALSE)),0)</f>
        <v>0</v>
      </c>
      <c r="J3334">
        <f>IF(B3334=2012,IF(D3334="00",L3334,VLOOKUP(H3334,district_latlong_lookup!$A$1:$F$439,6,FALSE)),0)</f>
        <v>0</v>
      </c>
      <c r="K3334">
        <f>VLOOKUP(E3334&amp;"*",state_latlong_lookup!$A$1:$D$56,3,FALSE)</f>
        <v>27.833300000000001</v>
      </c>
      <c r="L3334">
        <f>VLOOKUP(E3334&amp;"*",state_latlong_lookup!$A$1:$D$56,4,FALSE)</f>
        <v>-81.716999999999999</v>
      </c>
      <c r="M3334">
        <v>200</v>
      </c>
      <c r="N3334" t="str">
        <f t="shared" si="104"/>
        <v>Republican</v>
      </c>
      <c r="O3334" t="s">
        <v>974</v>
      </c>
      <c r="P3334">
        <v>0.46600000000000003</v>
      </c>
      <c r="Q3334">
        <v>0</v>
      </c>
      <c r="R3334" t="s">
        <v>1410</v>
      </c>
    </row>
    <row r="3335" spans="1:18">
      <c r="A3335">
        <v>108</v>
      </c>
      <c r="B3335">
        <f>VLOOKUP(A3335,year_congress_lookup!$A$1:$B$10,2)</f>
        <v>2004</v>
      </c>
      <c r="C3335">
        <v>13047</v>
      </c>
      <c r="D3335" s="1" t="s">
        <v>1797</v>
      </c>
      <c r="E3335" t="s">
        <v>81</v>
      </c>
      <c r="F3335" t="str">
        <f>VLOOKUP(E3335&amp;"*",state_latlong_lookup!$A$1:$D$56,2,FALSE)</f>
        <v>FL</v>
      </c>
      <c r="G3335" t="str">
        <f>VLOOKUP(E3335&amp;"*",state_latlong_lookup!$A$1:$D$56,1,FALSE)</f>
        <v>FLORIDA</v>
      </c>
      <c r="H3335" t="str">
        <f t="shared" si="105"/>
        <v>108_FL_10</v>
      </c>
      <c r="I3335">
        <f>IF(B3335=2012,IF(D3335="00",K3335,VLOOKUP(H3335,district_latlong_lookup!$A$1:$F$439,5,FALSE)),0)</f>
        <v>0</v>
      </c>
      <c r="J3335">
        <f>IF(B3335=2012,IF(D3335="00",L3335,VLOOKUP(H3335,district_latlong_lookup!$A$1:$F$439,6,FALSE)),0)</f>
        <v>0</v>
      </c>
      <c r="K3335">
        <f>VLOOKUP(E3335&amp;"*",state_latlong_lookup!$A$1:$D$56,3,FALSE)</f>
        <v>27.833300000000001</v>
      </c>
      <c r="L3335">
        <f>VLOOKUP(E3335&amp;"*",state_latlong_lookup!$A$1:$D$56,4,FALSE)</f>
        <v>-81.716999999999999</v>
      </c>
      <c r="M3335">
        <v>200</v>
      </c>
      <c r="N3335" t="str">
        <f t="shared" si="104"/>
        <v>Republican</v>
      </c>
      <c r="O3335" t="s">
        <v>70</v>
      </c>
      <c r="P3335">
        <v>0.45300000000000001</v>
      </c>
      <c r="Q3335">
        <v>0</v>
      </c>
      <c r="R3335" t="s">
        <v>1411</v>
      </c>
    </row>
    <row r="3336" spans="1:18">
      <c r="A3336">
        <v>108</v>
      </c>
      <c r="B3336">
        <f>VLOOKUP(A3336,year_congress_lookup!$A$1:$B$10,2)</f>
        <v>2004</v>
      </c>
      <c r="C3336">
        <v>29714</v>
      </c>
      <c r="D3336" s="1" t="s">
        <v>1798</v>
      </c>
      <c r="E3336" t="s">
        <v>81</v>
      </c>
      <c r="F3336" t="str">
        <f>VLOOKUP(E3336&amp;"*",state_latlong_lookup!$A$1:$D$56,2,FALSE)</f>
        <v>FL</v>
      </c>
      <c r="G3336" t="str">
        <f>VLOOKUP(E3336&amp;"*",state_latlong_lookup!$A$1:$D$56,1,FALSE)</f>
        <v>FLORIDA</v>
      </c>
      <c r="H3336" t="str">
        <f t="shared" si="105"/>
        <v>108_FL_11</v>
      </c>
      <c r="I3336">
        <f>IF(B3336=2012,IF(D3336="00",K3336,VLOOKUP(H3336,district_latlong_lookup!$A$1:$F$439,5,FALSE)),0)</f>
        <v>0</v>
      </c>
      <c r="J3336">
        <f>IF(B3336=2012,IF(D3336="00",L3336,VLOOKUP(H3336,district_latlong_lookup!$A$1:$F$439,6,FALSE)),0)</f>
        <v>0</v>
      </c>
      <c r="K3336">
        <f>VLOOKUP(E3336&amp;"*",state_latlong_lookup!$A$1:$D$56,3,FALSE)</f>
        <v>27.833300000000001</v>
      </c>
      <c r="L3336">
        <f>VLOOKUP(E3336&amp;"*",state_latlong_lookup!$A$1:$D$56,4,FALSE)</f>
        <v>-81.716999999999999</v>
      </c>
      <c r="M3336">
        <v>100</v>
      </c>
      <c r="N3336" t="str">
        <f t="shared" si="104"/>
        <v>Democrat</v>
      </c>
      <c r="O3336" t="s">
        <v>62</v>
      </c>
      <c r="P3336">
        <v>-0.25</v>
      </c>
      <c r="Q3336">
        <v>1205000</v>
      </c>
      <c r="R3336" t="s">
        <v>1412</v>
      </c>
    </row>
    <row r="3337" spans="1:18">
      <c r="A3337">
        <v>108</v>
      </c>
      <c r="B3337">
        <f>VLOOKUP(A3337,year_congress_lookup!$A$1:$B$10,2)</f>
        <v>2004</v>
      </c>
      <c r="C3337">
        <v>20113</v>
      </c>
      <c r="D3337" s="1" t="s">
        <v>1799</v>
      </c>
      <c r="E3337" t="s">
        <v>81</v>
      </c>
      <c r="F3337" t="str">
        <f>VLOOKUP(E3337&amp;"*",state_latlong_lookup!$A$1:$D$56,2,FALSE)</f>
        <v>FL</v>
      </c>
      <c r="G3337" t="str">
        <f>VLOOKUP(E3337&amp;"*",state_latlong_lookup!$A$1:$D$56,1,FALSE)</f>
        <v>FLORIDA</v>
      </c>
      <c r="H3337" t="str">
        <f t="shared" si="105"/>
        <v>108_FL_12</v>
      </c>
      <c r="I3337">
        <f>IF(B3337=2012,IF(D3337="00",K3337,VLOOKUP(H3337,district_latlong_lookup!$A$1:$F$439,5,FALSE)),0)</f>
        <v>0</v>
      </c>
      <c r="J3337">
        <f>IF(B3337=2012,IF(D3337="00",L3337,VLOOKUP(H3337,district_latlong_lookup!$A$1:$F$439,6,FALSE)),0)</f>
        <v>0</v>
      </c>
      <c r="K3337">
        <f>VLOOKUP(E3337&amp;"*",state_latlong_lookup!$A$1:$D$56,3,FALSE)</f>
        <v>27.833300000000001</v>
      </c>
      <c r="L3337">
        <f>VLOOKUP(E3337&amp;"*",state_latlong_lookup!$A$1:$D$56,4,FALSE)</f>
        <v>-81.716999999999999</v>
      </c>
      <c r="M3337">
        <v>200</v>
      </c>
      <c r="N3337" t="str">
        <f t="shared" si="104"/>
        <v>Republican</v>
      </c>
      <c r="O3337" t="s">
        <v>934</v>
      </c>
      <c r="P3337">
        <v>0.622</v>
      </c>
      <c r="Q3337">
        <v>0</v>
      </c>
      <c r="R3337" t="s">
        <v>1413</v>
      </c>
    </row>
    <row r="3338" spans="1:18">
      <c r="A3338">
        <v>108</v>
      </c>
      <c r="B3338">
        <f>VLOOKUP(A3338,year_congress_lookup!$A$1:$B$10,2)</f>
        <v>2004</v>
      </c>
      <c r="C3338">
        <v>20314</v>
      </c>
      <c r="D3338" s="1" t="s">
        <v>1800</v>
      </c>
      <c r="E3338" t="s">
        <v>81</v>
      </c>
      <c r="F3338" t="str">
        <f>VLOOKUP(E3338&amp;"*",state_latlong_lookup!$A$1:$D$56,2,FALSE)</f>
        <v>FL</v>
      </c>
      <c r="G3338" t="str">
        <f>VLOOKUP(E3338&amp;"*",state_latlong_lookup!$A$1:$D$56,1,FALSE)</f>
        <v>FLORIDA</v>
      </c>
      <c r="H3338" t="str">
        <f t="shared" si="105"/>
        <v>108_FL_13</v>
      </c>
      <c r="I3338">
        <f>IF(B3338=2012,IF(D3338="00",K3338,VLOOKUP(H3338,district_latlong_lookup!$A$1:$F$439,5,FALSE)),0)</f>
        <v>0</v>
      </c>
      <c r="J3338">
        <f>IF(B3338=2012,IF(D3338="00",L3338,VLOOKUP(H3338,district_latlong_lookup!$A$1:$F$439,6,FALSE)),0)</f>
        <v>0</v>
      </c>
      <c r="K3338">
        <f>VLOOKUP(E3338&amp;"*",state_latlong_lookup!$A$1:$D$56,3,FALSE)</f>
        <v>27.833300000000001</v>
      </c>
      <c r="L3338">
        <f>VLOOKUP(E3338&amp;"*",state_latlong_lookup!$A$1:$D$56,4,FALSE)</f>
        <v>-81.716999999999999</v>
      </c>
      <c r="M3338">
        <v>200</v>
      </c>
      <c r="N3338" t="str">
        <f t="shared" si="104"/>
        <v>Republican</v>
      </c>
      <c r="O3338" t="s">
        <v>107</v>
      </c>
      <c r="P3338">
        <v>0.65500000000000003</v>
      </c>
      <c r="Q3338">
        <v>1837000</v>
      </c>
      <c r="R3338" t="s">
        <v>1414</v>
      </c>
    </row>
    <row r="3339" spans="1:18">
      <c r="A3339">
        <v>108</v>
      </c>
      <c r="B3339">
        <f>VLOOKUP(A3339,year_congress_lookup!$A$1:$B$10,2)</f>
        <v>2004</v>
      </c>
      <c r="C3339">
        <v>15605</v>
      </c>
      <c r="D3339" s="1" t="s">
        <v>1801</v>
      </c>
      <c r="E3339" t="s">
        <v>81</v>
      </c>
      <c r="F3339" t="str">
        <f>VLOOKUP(E3339&amp;"*",state_latlong_lookup!$A$1:$D$56,2,FALSE)</f>
        <v>FL</v>
      </c>
      <c r="G3339" t="str">
        <f>VLOOKUP(E3339&amp;"*",state_latlong_lookup!$A$1:$D$56,1,FALSE)</f>
        <v>FLORIDA</v>
      </c>
      <c r="H3339" t="str">
        <f t="shared" si="105"/>
        <v>108_FL_14</v>
      </c>
      <c r="I3339">
        <f>IF(B3339=2012,IF(D3339="00",K3339,VLOOKUP(H3339,district_latlong_lookup!$A$1:$F$439,5,FALSE)),0)</f>
        <v>0</v>
      </c>
      <c r="J3339">
        <f>IF(B3339=2012,IF(D3339="00",L3339,VLOOKUP(H3339,district_latlong_lookup!$A$1:$F$439,6,FALSE)),0)</f>
        <v>0</v>
      </c>
      <c r="K3339">
        <f>VLOOKUP(E3339&amp;"*",state_latlong_lookup!$A$1:$D$56,3,FALSE)</f>
        <v>27.833300000000001</v>
      </c>
      <c r="L3339">
        <f>VLOOKUP(E3339&amp;"*",state_latlong_lookup!$A$1:$D$56,4,FALSE)</f>
        <v>-81.716999999999999</v>
      </c>
      <c r="M3339">
        <v>200</v>
      </c>
      <c r="N3339" t="str">
        <f t="shared" si="104"/>
        <v>Republican</v>
      </c>
      <c r="O3339" t="s">
        <v>489</v>
      </c>
      <c r="P3339">
        <v>0.56999999999999995</v>
      </c>
      <c r="Q3339">
        <v>212000</v>
      </c>
    </row>
    <row r="3340" spans="1:18">
      <c r="A3340">
        <v>108</v>
      </c>
      <c r="B3340">
        <f>VLOOKUP(A3340,year_congress_lookup!$A$1:$B$10,2)</f>
        <v>2004</v>
      </c>
      <c r="C3340">
        <v>29509</v>
      </c>
      <c r="D3340" s="1" t="s">
        <v>1802</v>
      </c>
      <c r="E3340" t="s">
        <v>81</v>
      </c>
      <c r="F3340" t="str">
        <f>VLOOKUP(E3340&amp;"*",state_latlong_lookup!$A$1:$D$56,2,FALSE)</f>
        <v>FL</v>
      </c>
      <c r="G3340" t="str">
        <f>VLOOKUP(E3340&amp;"*",state_latlong_lookup!$A$1:$D$56,1,FALSE)</f>
        <v>FLORIDA</v>
      </c>
      <c r="H3340" t="str">
        <f t="shared" si="105"/>
        <v>108_FL_15</v>
      </c>
      <c r="I3340">
        <f>IF(B3340=2012,IF(D3340="00",K3340,VLOOKUP(H3340,district_latlong_lookup!$A$1:$F$439,5,FALSE)),0)</f>
        <v>0</v>
      </c>
      <c r="J3340">
        <f>IF(B3340=2012,IF(D3340="00",L3340,VLOOKUP(H3340,district_latlong_lookup!$A$1:$F$439,6,FALSE)),0)</f>
        <v>0</v>
      </c>
      <c r="K3340">
        <f>VLOOKUP(E3340&amp;"*",state_latlong_lookup!$A$1:$D$56,3,FALSE)</f>
        <v>27.833300000000001</v>
      </c>
      <c r="L3340">
        <f>VLOOKUP(E3340&amp;"*",state_latlong_lookup!$A$1:$D$56,4,FALSE)</f>
        <v>-81.716999999999999</v>
      </c>
      <c r="M3340">
        <v>200</v>
      </c>
      <c r="N3340" t="str">
        <f t="shared" si="104"/>
        <v>Republican</v>
      </c>
      <c r="O3340" t="s">
        <v>684</v>
      </c>
      <c r="P3340">
        <v>0.64</v>
      </c>
      <c r="Q3340">
        <v>555000</v>
      </c>
    </row>
    <row r="3341" spans="1:18">
      <c r="A3341">
        <v>108</v>
      </c>
      <c r="B3341">
        <f>VLOOKUP(A3341,year_congress_lookup!$A$1:$B$10,2)</f>
        <v>2004</v>
      </c>
      <c r="C3341">
        <v>29510</v>
      </c>
      <c r="D3341" s="1" t="s">
        <v>1803</v>
      </c>
      <c r="E3341" t="s">
        <v>81</v>
      </c>
      <c r="F3341" t="str">
        <f>VLOOKUP(E3341&amp;"*",state_latlong_lookup!$A$1:$D$56,2,FALSE)</f>
        <v>FL</v>
      </c>
      <c r="G3341" t="str">
        <f>VLOOKUP(E3341&amp;"*",state_latlong_lookup!$A$1:$D$56,1,FALSE)</f>
        <v>FLORIDA</v>
      </c>
      <c r="H3341" t="str">
        <f t="shared" si="105"/>
        <v>108_FL_16</v>
      </c>
      <c r="I3341">
        <f>IF(B3341=2012,IF(D3341="00",K3341,VLOOKUP(H3341,district_latlong_lookup!$A$1:$F$439,5,FALSE)),0)</f>
        <v>0</v>
      </c>
      <c r="J3341">
        <f>IF(B3341=2012,IF(D3341="00",L3341,VLOOKUP(H3341,district_latlong_lookup!$A$1:$F$439,6,FALSE)),0)</f>
        <v>0</v>
      </c>
      <c r="K3341">
        <f>VLOOKUP(E3341&amp;"*",state_latlong_lookup!$A$1:$D$56,3,FALSE)</f>
        <v>27.833300000000001</v>
      </c>
      <c r="L3341">
        <f>VLOOKUP(E3341&amp;"*",state_latlong_lookup!$A$1:$D$56,4,FALSE)</f>
        <v>-81.716999999999999</v>
      </c>
      <c r="M3341">
        <v>200</v>
      </c>
      <c r="N3341" t="str">
        <f t="shared" si="104"/>
        <v>Republican</v>
      </c>
      <c r="O3341" t="s">
        <v>749</v>
      </c>
      <c r="P3341">
        <v>0.45400000000000001</v>
      </c>
      <c r="Q3341">
        <v>977000</v>
      </c>
      <c r="R3341" t="s">
        <v>1415</v>
      </c>
    </row>
    <row r="3342" spans="1:18">
      <c r="A3342">
        <v>108</v>
      </c>
      <c r="B3342">
        <f>VLOOKUP(A3342,year_congress_lookup!$A$1:$B$10,2)</f>
        <v>2004</v>
      </c>
      <c r="C3342">
        <v>20358</v>
      </c>
      <c r="D3342" s="1" t="s">
        <v>1804</v>
      </c>
      <c r="E3342" t="s">
        <v>81</v>
      </c>
      <c r="F3342" t="str">
        <f>VLOOKUP(E3342&amp;"*",state_latlong_lookup!$A$1:$D$56,2,FALSE)</f>
        <v>FL</v>
      </c>
      <c r="G3342" t="str">
        <f>VLOOKUP(E3342&amp;"*",state_latlong_lookup!$A$1:$D$56,1,FALSE)</f>
        <v>FLORIDA</v>
      </c>
      <c r="H3342" t="str">
        <f t="shared" si="105"/>
        <v>108_FL_17</v>
      </c>
      <c r="I3342">
        <f>IF(B3342=2012,IF(D3342="00",K3342,VLOOKUP(H3342,district_latlong_lookup!$A$1:$F$439,5,FALSE)),0)</f>
        <v>0</v>
      </c>
      <c r="J3342">
        <f>IF(B3342=2012,IF(D3342="00",L3342,VLOOKUP(H3342,district_latlong_lookup!$A$1:$F$439,6,FALSE)),0)</f>
        <v>0</v>
      </c>
      <c r="K3342">
        <f>VLOOKUP(E3342&amp;"*",state_latlong_lookup!$A$1:$D$56,3,FALSE)</f>
        <v>27.833300000000001</v>
      </c>
      <c r="L3342">
        <f>VLOOKUP(E3342&amp;"*",state_latlong_lookup!$A$1:$D$56,4,FALSE)</f>
        <v>-81.716999999999999</v>
      </c>
      <c r="M3342">
        <v>100</v>
      </c>
      <c r="N3342" t="str">
        <f t="shared" si="104"/>
        <v>Democrat</v>
      </c>
      <c r="O3342" t="s">
        <v>492</v>
      </c>
      <c r="P3342">
        <v>-0.34499999999999997</v>
      </c>
      <c r="Q3342">
        <v>1115000</v>
      </c>
      <c r="R3342" t="s">
        <v>1416</v>
      </c>
    </row>
    <row r="3343" spans="1:18">
      <c r="A3343">
        <v>108</v>
      </c>
      <c r="B3343">
        <f>VLOOKUP(A3343,year_congress_lookup!$A$1:$B$10,2)</f>
        <v>2004</v>
      </c>
      <c r="C3343">
        <v>15634</v>
      </c>
      <c r="D3343" s="1" t="s">
        <v>1805</v>
      </c>
      <c r="E3343" t="s">
        <v>81</v>
      </c>
      <c r="F3343" t="str">
        <f>VLOOKUP(E3343&amp;"*",state_latlong_lookup!$A$1:$D$56,2,FALSE)</f>
        <v>FL</v>
      </c>
      <c r="G3343" t="str">
        <f>VLOOKUP(E3343&amp;"*",state_latlong_lookup!$A$1:$D$56,1,FALSE)</f>
        <v>FLORIDA</v>
      </c>
      <c r="H3343" t="str">
        <f t="shared" si="105"/>
        <v>108_FL_18</v>
      </c>
      <c r="I3343">
        <f>IF(B3343=2012,IF(D3343="00",K3343,VLOOKUP(H3343,district_latlong_lookup!$A$1:$F$439,5,FALSE)),0)</f>
        <v>0</v>
      </c>
      <c r="J3343">
        <f>IF(B3343=2012,IF(D3343="00",L3343,VLOOKUP(H3343,district_latlong_lookup!$A$1:$F$439,6,FALSE)),0)</f>
        <v>0</v>
      </c>
      <c r="K3343">
        <f>VLOOKUP(E3343&amp;"*",state_latlong_lookup!$A$1:$D$56,3,FALSE)</f>
        <v>27.833300000000001</v>
      </c>
      <c r="L3343">
        <f>VLOOKUP(E3343&amp;"*",state_latlong_lookup!$A$1:$D$56,4,FALSE)</f>
        <v>-81.716999999999999</v>
      </c>
      <c r="M3343">
        <v>200</v>
      </c>
      <c r="N3343" t="str">
        <f t="shared" si="104"/>
        <v>Republican</v>
      </c>
      <c r="O3343" t="s">
        <v>975</v>
      </c>
      <c r="P3343">
        <v>0.40500000000000003</v>
      </c>
      <c r="Q3343">
        <v>1681000</v>
      </c>
      <c r="R3343" t="s">
        <v>1417</v>
      </c>
    </row>
    <row r="3344" spans="1:18">
      <c r="A3344">
        <v>108</v>
      </c>
      <c r="B3344">
        <f>VLOOKUP(A3344,year_congress_lookup!$A$1:$B$10,2)</f>
        <v>2004</v>
      </c>
      <c r="C3344">
        <v>29715</v>
      </c>
      <c r="D3344" s="1" t="s">
        <v>1806</v>
      </c>
      <c r="E3344" t="s">
        <v>81</v>
      </c>
      <c r="F3344" t="str">
        <f>VLOOKUP(E3344&amp;"*",state_latlong_lookup!$A$1:$D$56,2,FALSE)</f>
        <v>FL</v>
      </c>
      <c r="G3344" t="str">
        <f>VLOOKUP(E3344&amp;"*",state_latlong_lookup!$A$1:$D$56,1,FALSE)</f>
        <v>FLORIDA</v>
      </c>
      <c r="H3344" t="str">
        <f t="shared" si="105"/>
        <v>108_FL_19</v>
      </c>
      <c r="I3344">
        <f>IF(B3344=2012,IF(D3344="00",K3344,VLOOKUP(H3344,district_latlong_lookup!$A$1:$F$439,5,FALSE)),0)</f>
        <v>0</v>
      </c>
      <c r="J3344">
        <f>IF(B3344=2012,IF(D3344="00",L3344,VLOOKUP(H3344,district_latlong_lookup!$A$1:$F$439,6,FALSE)),0)</f>
        <v>0</v>
      </c>
      <c r="K3344">
        <f>VLOOKUP(E3344&amp;"*",state_latlong_lookup!$A$1:$D$56,3,FALSE)</f>
        <v>27.833300000000001</v>
      </c>
      <c r="L3344">
        <f>VLOOKUP(E3344&amp;"*",state_latlong_lookup!$A$1:$D$56,4,FALSE)</f>
        <v>-81.716999999999999</v>
      </c>
      <c r="M3344">
        <v>100</v>
      </c>
      <c r="N3344" t="str">
        <f t="shared" si="104"/>
        <v>Democrat</v>
      </c>
      <c r="O3344" t="s">
        <v>842</v>
      </c>
      <c r="P3344">
        <v>-0.38500000000000001</v>
      </c>
      <c r="Q3344">
        <v>451000</v>
      </c>
      <c r="R3344" t="s">
        <v>1418</v>
      </c>
    </row>
    <row r="3345" spans="1:18">
      <c r="A3345">
        <v>108</v>
      </c>
      <c r="B3345">
        <f>VLOOKUP(A3345,year_congress_lookup!$A$1:$B$10,2)</f>
        <v>2004</v>
      </c>
      <c r="C3345">
        <v>29335</v>
      </c>
      <c r="D3345" s="1" t="s">
        <v>1807</v>
      </c>
      <c r="E3345" t="s">
        <v>81</v>
      </c>
      <c r="F3345" t="str">
        <f>VLOOKUP(E3345&amp;"*",state_latlong_lookup!$A$1:$D$56,2,FALSE)</f>
        <v>FL</v>
      </c>
      <c r="G3345" t="str">
        <f>VLOOKUP(E3345&amp;"*",state_latlong_lookup!$A$1:$D$56,1,FALSE)</f>
        <v>FLORIDA</v>
      </c>
      <c r="H3345" t="str">
        <f t="shared" si="105"/>
        <v>108_FL_20</v>
      </c>
      <c r="I3345">
        <f>IF(B3345=2012,IF(D3345="00",K3345,VLOOKUP(H3345,district_latlong_lookup!$A$1:$F$439,5,FALSE)),0)</f>
        <v>0</v>
      </c>
      <c r="J3345">
        <f>IF(B3345=2012,IF(D3345="00",L3345,VLOOKUP(H3345,district_latlong_lookup!$A$1:$F$439,6,FALSE)),0)</f>
        <v>0</v>
      </c>
      <c r="K3345">
        <f>VLOOKUP(E3345&amp;"*",state_latlong_lookup!$A$1:$D$56,3,FALSE)</f>
        <v>27.833300000000001</v>
      </c>
      <c r="L3345">
        <f>VLOOKUP(E3345&amp;"*",state_latlong_lookup!$A$1:$D$56,4,FALSE)</f>
        <v>-81.716999999999999</v>
      </c>
      <c r="M3345">
        <v>100</v>
      </c>
      <c r="N3345" t="str">
        <f t="shared" si="104"/>
        <v>Democrat</v>
      </c>
      <c r="O3345" t="s">
        <v>495</v>
      </c>
      <c r="P3345">
        <v>-0.34100000000000003</v>
      </c>
      <c r="Q3345">
        <v>1983000</v>
      </c>
      <c r="R3345" t="s">
        <v>1419</v>
      </c>
    </row>
    <row r="3346" spans="1:18">
      <c r="A3346">
        <v>108</v>
      </c>
      <c r="B3346">
        <f>VLOOKUP(A3346,year_congress_lookup!$A$1:$B$10,2)</f>
        <v>2004</v>
      </c>
      <c r="C3346">
        <v>29336</v>
      </c>
      <c r="D3346" s="1" t="s">
        <v>1808</v>
      </c>
      <c r="E3346" t="s">
        <v>81</v>
      </c>
      <c r="F3346" t="str">
        <f>VLOOKUP(E3346&amp;"*",state_latlong_lookup!$A$1:$D$56,2,FALSE)</f>
        <v>FL</v>
      </c>
      <c r="G3346" t="str">
        <f>VLOOKUP(E3346&amp;"*",state_latlong_lookup!$A$1:$D$56,1,FALSE)</f>
        <v>FLORIDA</v>
      </c>
      <c r="H3346" t="str">
        <f t="shared" si="105"/>
        <v>108_FL_21</v>
      </c>
      <c r="I3346">
        <f>IF(B3346=2012,IF(D3346="00",K3346,VLOOKUP(H3346,district_latlong_lookup!$A$1:$F$439,5,FALSE)),0)</f>
        <v>0</v>
      </c>
      <c r="J3346">
        <f>IF(B3346=2012,IF(D3346="00",L3346,VLOOKUP(H3346,district_latlong_lookup!$A$1:$F$439,6,FALSE)),0)</f>
        <v>0</v>
      </c>
      <c r="K3346">
        <f>VLOOKUP(E3346&amp;"*",state_latlong_lookup!$A$1:$D$56,3,FALSE)</f>
        <v>27.833300000000001</v>
      </c>
      <c r="L3346">
        <f>VLOOKUP(E3346&amp;"*",state_latlong_lookup!$A$1:$D$56,4,FALSE)</f>
        <v>-81.716999999999999</v>
      </c>
      <c r="M3346">
        <v>200</v>
      </c>
      <c r="N3346" t="str">
        <f t="shared" si="104"/>
        <v>Republican</v>
      </c>
      <c r="O3346" t="s">
        <v>976</v>
      </c>
      <c r="P3346">
        <v>0.435</v>
      </c>
      <c r="Q3346">
        <v>2911000</v>
      </c>
      <c r="R3346" t="s">
        <v>1420</v>
      </c>
    </row>
    <row r="3347" spans="1:18">
      <c r="A3347">
        <v>108</v>
      </c>
      <c r="B3347">
        <f>VLOOKUP(A3347,year_congress_lookup!$A$1:$B$10,2)</f>
        <v>2004</v>
      </c>
      <c r="C3347">
        <v>14860</v>
      </c>
      <c r="D3347" s="1" t="s">
        <v>1809</v>
      </c>
      <c r="E3347" t="s">
        <v>81</v>
      </c>
      <c r="F3347" t="str">
        <f>VLOOKUP(E3347&amp;"*",state_latlong_lookup!$A$1:$D$56,2,FALSE)</f>
        <v>FL</v>
      </c>
      <c r="G3347" t="str">
        <f>VLOOKUP(E3347&amp;"*",state_latlong_lookup!$A$1:$D$56,1,FALSE)</f>
        <v>FLORIDA</v>
      </c>
      <c r="H3347" t="str">
        <f t="shared" si="105"/>
        <v>108_FL_22</v>
      </c>
      <c r="I3347">
        <f>IF(B3347=2012,IF(D3347="00",K3347,VLOOKUP(H3347,district_latlong_lookup!$A$1:$F$439,5,FALSE)),0)</f>
        <v>0</v>
      </c>
      <c r="J3347">
        <f>IF(B3347=2012,IF(D3347="00",L3347,VLOOKUP(H3347,district_latlong_lookup!$A$1:$F$439,6,FALSE)),0)</f>
        <v>0</v>
      </c>
      <c r="K3347">
        <f>VLOOKUP(E3347&amp;"*",state_latlong_lookup!$A$1:$D$56,3,FALSE)</f>
        <v>27.833300000000001</v>
      </c>
      <c r="L3347">
        <f>VLOOKUP(E3347&amp;"*",state_latlong_lookup!$A$1:$D$56,4,FALSE)</f>
        <v>-81.716999999999999</v>
      </c>
      <c r="M3347">
        <v>200</v>
      </c>
      <c r="N3347" t="str">
        <f t="shared" si="104"/>
        <v>Republican</v>
      </c>
      <c r="O3347" t="s">
        <v>497</v>
      </c>
      <c r="P3347">
        <v>0.377</v>
      </c>
      <c r="Q3347">
        <v>0</v>
      </c>
    </row>
    <row r="3348" spans="1:18">
      <c r="A3348">
        <v>108</v>
      </c>
      <c r="B3348">
        <f>VLOOKUP(A3348,year_congress_lookup!$A$1:$B$10,2)</f>
        <v>2004</v>
      </c>
      <c r="C3348">
        <v>29337</v>
      </c>
      <c r="D3348" s="1" t="s">
        <v>1810</v>
      </c>
      <c r="E3348" t="s">
        <v>81</v>
      </c>
      <c r="F3348" t="str">
        <f>VLOOKUP(E3348&amp;"*",state_latlong_lookup!$A$1:$D$56,2,FALSE)</f>
        <v>FL</v>
      </c>
      <c r="G3348" t="str">
        <f>VLOOKUP(E3348&amp;"*",state_latlong_lookup!$A$1:$D$56,1,FALSE)</f>
        <v>FLORIDA</v>
      </c>
      <c r="H3348" t="str">
        <f t="shared" si="105"/>
        <v>108_FL_23</v>
      </c>
      <c r="I3348">
        <f>IF(B3348=2012,IF(D3348="00",K3348,VLOOKUP(H3348,district_latlong_lookup!$A$1:$F$439,5,FALSE)),0)</f>
        <v>0</v>
      </c>
      <c r="J3348">
        <f>IF(B3348=2012,IF(D3348="00",L3348,VLOOKUP(H3348,district_latlong_lookup!$A$1:$F$439,6,FALSE)),0)</f>
        <v>0</v>
      </c>
      <c r="K3348">
        <f>VLOOKUP(E3348&amp;"*",state_latlong_lookup!$A$1:$D$56,3,FALSE)</f>
        <v>27.833300000000001</v>
      </c>
      <c r="L3348">
        <f>VLOOKUP(E3348&amp;"*",state_latlong_lookup!$A$1:$D$56,4,FALSE)</f>
        <v>-81.716999999999999</v>
      </c>
      <c r="M3348">
        <v>100</v>
      </c>
      <c r="N3348" t="str">
        <f t="shared" si="104"/>
        <v>Democrat</v>
      </c>
      <c r="O3348" t="s">
        <v>163</v>
      </c>
      <c r="P3348">
        <v>-0.55100000000000005</v>
      </c>
      <c r="Q3348">
        <v>1781000</v>
      </c>
      <c r="R3348" t="s">
        <v>1421</v>
      </c>
    </row>
    <row r="3349" spans="1:18">
      <c r="A3349">
        <v>108</v>
      </c>
      <c r="B3349">
        <f>VLOOKUP(A3349,year_congress_lookup!$A$1:$B$10,2)</f>
        <v>2004</v>
      </c>
      <c r="C3349">
        <v>20315</v>
      </c>
      <c r="D3349" s="1" t="s">
        <v>1811</v>
      </c>
      <c r="E3349" t="s">
        <v>81</v>
      </c>
      <c r="F3349" t="str">
        <f>VLOOKUP(E3349&amp;"*",state_latlong_lookup!$A$1:$D$56,2,FALSE)</f>
        <v>FL</v>
      </c>
      <c r="G3349" t="str">
        <f>VLOOKUP(E3349&amp;"*",state_latlong_lookup!$A$1:$D$56,1,FALSE)</f>
        <v>FLORIDA</v>
      </c>
      <c r="H3349" t="str">
        <f t="shared" si="105"/>
        <v>108_FL_24</v>
      </c>
      <c r="I3349">
        <f>IF(B3349=2012,IF(D3349="00",K3349,VLOOKUP(H3349,district_latlong_lookup!$A$1:$F$439,5,FALSE)),0)</f>
        <v>0</v>
      </c>
      <c r="J3349">
        <f>IF(B3349=2012,IF(D3349="00",L3349,VLOOKUP(H3349,district_latlong_lookup!$A$1:$F$439,6,FALSE)),0)</f>
        <v>0</v>
      </c>
      <c r="K3349">
        <f>VLOOKUP(E3349&amp;"*",state_latlong_lookup!$A$1:$D$56,3,FALSE)</f>
        <v>27.833300000000001</v>
      </c>
      <c r="L3349">
        <f>VLOOKUP(E3349&amp;"*",state_latlong_lookup!$A$1:$D$56,4,FALSE)</f>
        <v>-81.716999999999999</v>
      </c>
      <c r="M3349">
        <v>200</v>
      </c>
      <c r="N3349" t="str">
        <f t="shared" si="104"/>
        <v>Republican</v>
      </c>
      <c r="O3349" t="s">
        <v>977</v>
      </c>
      <c r="P3349">
        <v>0.80300000000000005</v>
      </c>
      <c r="Q3349">
        <v>3227000</v>
      </c>
      <c r="R3349" t="s">
        <v>1422</v>
      </c>
    </row>
    <row r="3350" spans="1:18">
      <c r="A3350">
        <v>108</v>
      </c>
      <c r="B3350">
        <f>VLOOKUP(A3350,year_congress_lookup!$A$1:$B$10,2)</f>
        <v>2004</v>
      </c>
      <c r="C3350">
        <v>20316</v>
      </c>
      <c r="D3350" s="1" t="s">
        <v>1812</v>
      </c>
      <c r="E3350" t="s">
        <v>81</v>
      </c>
      <c r="F3350" t="str">
        <f>VLOOKUP(E3350&amp;"*",state_latlong_lookup!$A$1:$D$56,2,FALSE)</f>
        <v>FL</v>
      </c>
      <c r="G3350" t="str">
        <f>VLOOKUP(E3350&amp;"*",state_latlong_lookup!$A$1:$D$56,1,FALSE)</f>
        <v>FLORIDA</v>
      </c>
      <c r="H3350" t="str">
        <f t="shared" si="105"/>
        <v>108_FL_25</v>
      </c>
      <c r="I3350">
        <f>IF(B3350=2012,IF(D3350="00",K3350,VLOOKUP(H3350,district_latlong_lookup!$A$1:$F$439,5,FALSE)),0)</f>
        <v>0</v>
      </c>
      <c r="J3350">
        <f>IF(B3350=2012,IF(D3350="00",L3350,VLOOKUP(H3350,district_latlong_lookup!$A$1:$F$439,6,FALSE)),0)</f>
        <v>0</v>
      </c>
      <c r="K3350">
        <f>VLOOKUP(E3350&amp;"*",state_latlong_lookup!$A$1:$D$56,3,FALSE)</f>
        <v>27.833300000000001</v>
      </c>
      <c r="L3350">
        <f>VLOOKUP(E3350&amp;"*",state_latlong_lookup!$A$1:$D$56,4,FALSE)</f>
        <v>-81.716999999999999</v>
      </c>
      <c r="M3350">
        <v>200</v>
      </c>
      <c r="N3350" t="str">
        <f t="shared" si="104"/>
        <v>Republican</v>
      </c>
      <c r="O3350" t="s">
        <v>978</v>
      </c>
      <c r="P3350">
        <v>0.66300000000000003</v>
      </c>
      <c r="Q3350">
        <v>664000</v>
      </c>
      <c r="R3350" t="s">
        <v>1423</v>
      </c>
    </row>
    <row r="3351" spans="1:18">
      <c r="A3351">
        <v>108</v>
      </c>
      <c r="B3351">
        <f>VLOOKUP(A3351,year_congress_lookup!$A$1:$B$10,2)</f>
        <v>2004</v>
      </c>
      <c r="C3351">
        <v>29338</v>
      </c>
      <c r="D3351" s="1" t="s">
        <v>1787</v>
      </c>
      <c r="E3351" t="s">
        <v>4</v>
      </c>
      <c r="F3351" t="str">
        <f>VLOOKUP(E3351&amp;"*",state_latlong_lookup!$A$1:$D$56,2,FALSE)</f>
        <v>GA</v>
      </c>
      <c r="G3351" t="str">
        <f>VLOOKUP(E3351&amp;"*",state_latlong_lookup!$A$1:$D$56,1,FALSE)</f>
        <v>GEORGIA</v>
      </c>
      <c r="H3351" t="str">
        <f t="shared" si="105"/>
        <v>108_GA_01</v>
      </c>
      <c r="I3351">
        <f>IF(B3351=2012,IF(D3351="00",K3351,VLOOKUP(H3351,district_latlong_lookup!$A$1:$F$439,5,FALSE)),0)</f>
        <v>0</v>
      </c>
      <c r="J3351">
        <f>IF(B3351=2012,IF(D3351="00",L3351,VLOOKUP(H3351,district_latlong_lookup!$A$1:$F$439,6,FALSE)),0)</f>
        <v>0</v>
      </c>
      <c r="K3351">
        <f>VLOOKUP(E3351&amp;"*",state_latlong_lookup!$A$1:$D$56,3,FALSE)</f>
        <v>32.986600000000003</v>
      </c>
      <c r="L3351">
        <f>VLOOKUP(E3351&amp;"*",state_latlong_lookup!$A$1:$D$56,4,FALSE)</f>
        <v>-83.648700000000005</v>
      </c>
      <c r="M3351">
        <v>200</v>
      </c>
      <c r="N3351" t="str">
        <f t="shared" si="104"/>
        <v>Republican</v>
      </c>
      <c r="O3351" t="s">
        <v>498</v>
      </c>
      <c r="P3351">
        <v>0.63600000000000001</v>
      </c>
      <c r="Q3351">
        <v>2602000</v>
      </c>
      <c r="R3351" t="s">
        <v>1424</v>
      </c>
    </row>
    <row r="3352" spans="1:18">
      <c r="A3352">
        <v>108</v>
      </c>
      <c r="B3352">
        <f>VLOOKUP(A3352,year_congress_lookup!$A$1:$B$10,2)</f>
        <v>2004</v>
      </c>
      <c r="C3352">
        <v>29339</v>
      </c>
      <c r="D3352" s="1" t="s">
        <v>1788</v>
      </c>
      <c r="E3352" t="s">
        <v>4</v>
      </c>
      <c r="F3352" t="str">
        <f>VLOOKUP(E3352&amp;"*",state_latlong_lookup!$A$1:$D$56,2,FALSE)</f>
        <v>GA</v>
      </c>
      <c r="G3352" t="str">
        <f>VLOOKUP(E3352&amp;"*",state_latlong_lookup!$A$1:$D$56,1,FALSE)</f>
        <v>GEORGIA</v>
      </c>
      <c r="H3352" t="str">
        <f t="shared" si="105"/>
        <v>108_GA_02</v>
      </c>
      <c r="I3352">
        <f>IF(B3352=2012,IF(D3352="00",K3352,VLOOKUP(H3352,district_latlong_lookup!$A$1:$F$439,5,FALSE)),0)</f>
        <v>0</v>
      </c>
      <c r="J3352">
        <f>IF(B3352=2012,IF(D3352="00",L3352,VLOOKUP(H3352,district_latlong_lookup!$A$1:$F$439,6,FALSE)),0)</f>
        <v>0</v>
      </c>
      <c r="K3352">
        <f>VLOOKUP(E3352&amp;"*",state_latlong_lookup!$A$1:$D$56,3,FALSE)</f>
        <v>32.986600000000003</v>
      </c>
      <c r="L3352">
        <f>VLOOKUP(E3352&amp;"*",state_latlong_lookup!$A$1:$D$56,4,FALSE)</f>
        <v>-83.648700000000005</v>
      </c>
      <c r="M3352">
        <v>100</v>
      </c>
      <c r="N3352" t="str">
        <f t="shared" si="104"/>
        <v>Democrat</v>
      </c>
      <c r="O3352" t="s">
        <v>499</v>
      </c>
      <c r="P3352">
        <v>-0.25</v>
      </c>
      <c r="Q3352">
        <v>1333000</v>
      </c>
      <c r="R3352" t="s">
        <v>1425</v>
      </c>
    </row>
    <row r="3353" spans="1:18">
      <c r="A3353">
        <v>108</v>
      </c>
      <c r="B3353">
        <f>VLOOKUP(A3353,year_congress_lookup!$A$1:$B$10,2)</f>
        <v>2004</v>
      </c>
      <c r="C3353">
        <v>20317</v>
      </c>
      <c r="D3353" s="1" t="s">
        <v>1789</v>
      </c>
      <c r="E3353" t="s">
        <v>4</v>
      </c>
      <c r="F3353" t="str">
        <f>VLOOKUP(E3353&amp;"*",state_latlong_lookup!$A$1:$D$56,2,FALSE)</f>
        <v>GA</v>
      </c>
      <c r="G3353" t="str">
        <f>VLOOKUP(E3353&amp;"*",state_latlong_lookup!$A$1:$D$56,1,FALSE)</f>
        <v>GEORGIA</v>
      </c>
      <c r="H3353" t="str">
        <f t="shared" si="105"/>
        <v>108_GA_03</v>
      </c>
      <c r="I3353">
        <f>IF(B3353=2012,IF(D3353="00",K3353,VLOOKUP(H3353,district_latlong_lookup!$A$1:$F$439,5,FALSE)),0)</f>
        <v>0</v>
      </c>
      <c r="J3353">
        <f>IF(B3353=2012,IF(D3353="00",L3353,VLOOKUP(H3353,district_latlong_lookup!$A$1:$F$439,6,FALSE)),0)</f>
        <v>0</v>
      </c>
      <c r="K3353">
        <f>VLOOKUP(E3353&amp;"*",state_latlong_lookup!$A$1:$D$56,3,FALSE)</f>
        <v>32.986600000000003</v>
      </c>
      <c r="L3353">
        <f>VLOOKUP(E3353&amp;"*",state_latlong_lookup!$A$1:$D$56,4,FALSE)</f>
        <v>-83.648700000000005</v>
      </c>
      <c r="M3353">
        <v>100</v>
      </c>
      <c r="N3353" t="str">
        <f t="shared" si="104"/>
        <v>Democrat</v>
      </c>
      <c r="O3353" t="s">
        <v>31</v>
      </c>
      <c r="P3353">
        <v>-0.115</v>
      </c>
      <c r="Q3353">
        <v>1351000</v>
      </c>
      <c r="R3353" t="s">
        <v>1426</v>
      </c>
    </row>
    <row r="3354" spans="1:18">
      <c r="A3354">
        <v>108</v>
      </c>
      <c r="B3354">
        <f>VLOOKUP(A3354,year_congress_lookup!$A$1:$B$10,2)</f>
        <v>2004</v>
      </c>
      <c r="C3354">
        <v>20318</v>
      </c>
      <c r="D3354" s="1" t="s">
        <v>1790</v>
      </c>
      <c r="E3354" t="s">
        <v>4</v>
      </c>
      <c r="F3354" t="str">
        <f>VLOOKUP(E3354&amp;"*",state_latlong_lookup!$A$1:$D$56,2,FALSE)</f>
        <v>GA</v>
      </c>
      <c r="G3354" t="str">
        <f>VLOOKUP(E3354&amp;"*",state_latlong_lookup!$A$1:$D$56,1,FALSE)</f>
        <v>GEORGIA</v>
      </c>
      <c r="H3354" t="str">
        <f t="shared" si="105"/>
        <v>108_GA_04</v>
      </c>
      <c r="I3354">
        <f>IF(B3354=2012,IF(D3354="00",K3354,VLOOKUP(H3354,district_latlong_lookup!$A$1:$F$439,5,FALSE)),0)</f>
        <v>0</v>
      </c>
      <c r="J3354">
        <f>IF(B3354=2012,IF(D3354="00",L3354,VLOOKUP(H3354,district_latlong_lookup!$A$1:$F$439,6,FALSE)),0)</f>
        <v>0</v>
      </c>
      <c r="K3354">
        <f>VLOOKUP(E3354&amp;"*",state_latlong_lookup!$A$1:$D$56,3,FALSE)</f>
        <v>32.986600000000003</v>
      </c>
      <c r="L3354">
        <f>VLOOKUP(E3354&amp;"*",state_latlong_lookup!$A$1:$D$56,4,FALSE)</f>
        <v>-83.648700000000005</v>
      </c>
      <c r="M3354">
        <v>100</v>
      </c>
      <c r="N3354" t="str">
        <f t="shared" si="104"/>
        <v>Democrat</v>
      </c>
      <c r="O3354" t="s">
        <v>979</v>
      </c>
      <c r="P3354">
        <v>-0.35399999999999998</v>
      </c>
      <c r="Q3354">
        <v>1437000</v>
      </c>
      <c r="R3354" t="s">
        <v>1427</v>
      </c>
    </row>
    <row r="3355" spans="1:18">
      <c r="A3355">
        <v>108</v>
      </c>
      <c r="B3355">
        <f>VLOOKUP(A3355,year_congress_lookup!$A$1:$B$10,2)</f>
        <v>2004</v>
      </c>
      <c r="C3355">
        <v>15431</v>
      </c>
      <c r="D3355" s="1" t="s">
        <v>1791</v>
      </c>
      <c r="E3355" t="s">
        <v>4</v>
      </c>
      <c r="F3355" t="str">
        <f>VLOOKUP(E3355&amp;"*",state_latlong_lookup!$A$1:$D$56,2,FALSE)</f>
        <v>GA</v>
      </c>
      <c r="G3355" t="str">
        <f>VLOOKUP(E3355&amp;"*",state_latlong_lookup!$A$1:$D$56,1,FALSE)</f>
        <v>GEORGIA</v>
      </c>
      <c r="H3355" t="str">
        <f t="shared" si="105"/>
        <v>108_GA_05</v>
      </c>
      <c r="I3355">
        <f>IF(B3355=2012,IF(D3355="00",K3355,VLOOKUP(H3355,district_latlong_lookup!$A$1:$F$439,5,FALSE)),0)</f>
        <v>0</v>
      </c>
      <c r="J3355">
        <f>IF(B3355=2012,IF(D3355="00",L3355,VLOOKUP(H3355,district_latlong_lookup!$A$1:$F$439,6,FALSE)),0)</f>
        <v>0</v>
      </c>
      <c r="K3355">
        <f>VLOOKUP(E3355&amp;"*",state_latlong_lookup!$A$1:$D$56,3,FALSE)</f>
        <v>32.986600000000003</v>
      </c>
      <c r="L3355">
        <f>VLOOKUP(E3355&amp;"*",state_latlong_lookup!$A$1:$D$56,4,FALSE)</f>
        <v>-83.648700000000005</v>
      </c>
      <c r="M3355">
        <v>100</v>
      </c>
      <c r="N3355" t="str">
        <f t="shared" si="104"/>
        <v>Democrat</v>
      </c>
      <c r="O3355" t="s">
        <v>79</v>
      </c>
      <c r="P3355">
        <v>-0.58899999999999997</v>
      </c>
      <c r="Q3355">
        <v>1010000</v>
      </c>
      <c r="R3355" t="s">
        <v>1428</v>
      </c>
    </row>
    <row r="3356" spans="1:18">
      <c r="A3356">
        <v>108</v>
      </c>
      <c r="B3356">
        <f>VLOOKUP(A3356,year_congress_lookup!$A$1:$B$10,2)</f>
        <v>2004</v>
      </c>
      <c r="C3356">
        <v>29909</v>
      </c>
      <c r="D3356" s="1" t="s">
        <v>1792</v>
      </c>
      <c r="E3356" t="s">
        <v>4</v>
      </c>
      <c r="F3356" t="str">
        <f>VLOOKUP(E3356&amp;"*",state_latlong_lookup!$A$1:$D$56,2,FALSE)</f>
        <v>GA</v>
      </c>
      <c r="G3356" t="str">
        <f>VLOOKUP(E3356&amp;"*",state_latlong_lookup!$A$1:$D$56,1,FALSE)</f>
        <v>GEORGIA</v>
      </c>
      <c r="H3356" t="str">
        <f t="shared" si="105"/>
        <v>108_GA_06</v>
      </c>
      <c r="I3356">
        <f>IF(B3356=2012,IF(D3356="00",K3356,VLOOKUP(H3356,district_latlong_lookup!$A$1:$F$439,5,FALSE)),0)</f>
        <v>0</v>
      </c>
      <c r="J3356">
        <f>IF(B3356=2012,IF(D3356="00",L3356,VLOOKUP(H3356,district_latlong_lookup!$A$1:$F$439,6,FALSE)),0)</f>
        <v>0</v>
      </c>
      <c r="K3356">
        <f>VLOOKUP(E3356&amp;"*",state_latlong_lookup!$A$1:$D$56,3,FALSE)</f>
        <v>32.986600000000003</v>
      </c>
      <c r="L3356">
        <f>VLOOKUP(E3356&amp;"*",state_latlong_lookup!$A$1:$D$56,4,FALSE)</f>
        <v>-83.648700000000005</v>
      </c>
      <c r="M3356">
        <v>200</v>
      </c>
      <c r="N3356" t="str">
        <f t="shared" si="104"/>
        <v>Republican</v>
      </c>
      <c r="O3356" t="s">
        <v>359</v>
      </c>
      <c r="P3356">
        <v>0.53400000000000003</v>
      </c>
      <c r="Q3356">
        <v>6275000</v>
      </c>
      <c r="R3356" t="s">
        <v>1429</v>
      </c>
    </row>
    <row r="3357" spans="1:18">
      <c r="A3357">
        <v>108</v>
      </c>
      <c r="B3357">
        <f>VLOOKUP(A3357,year_congress_lookup!$A$1:$B$10,2)</f>
        <v>2004</v>
      </c>
      <c r="C3357">
        <v>29341</v>
      </c>
      <c r="D3357" s="1" t="s">
        <v>1793</v>
      </c>
      <c r="E3357" t="s">
        <v>4</v>
      </c>
      <c r="F3357" t="str">
        <f>VLOOKUP(E3357&amp;"*",state_latlong_lookup!$A$1:$D$56,2,FALSE)</f>
        <v>GA</v>
      </c>
      <c r="G3357" t="str">
        <f>VLOOKUP(E3357&amp;"*",state_latlong_lookup!$A$1:$D$56,1,FALSE)</f>
        <v>GEORGIA</v>
      </c>
      <c r="H3357" t="str">
        <f t="shared" si="105"/>
        <v>108_GA_07</v>
      </c>
      <c r="I3357">
        <f>IF(B3357=2012,IF(D3357="00",K3357,VLOOKUP(H3357,district_latlong_lookup!$A$1:$F$439,5,FALSE)),0)</f>
        <v>0</v>
      </c>
      <c r="J3357">
        <f>IF(B3357=2012,IF(D3357="00",L3357,VLOOKUP(H3357,district_latlong_lookup!$A$1:$F$439,6,FALSE)),0)</f>
        <v>0</v>
      </c>
      <c r="K3357">
        <f>VLOOKUP(E3357&amp;"*",state_latlong_lookup!$A$1:$D$56,3,FALSE)</f>
        <v>32.986600000000003</v>
      </c>
      <c r="L3357">
        <f>VLOOKUP(E3357&amp;"*",state_latlong_lookup!$A$1:$D$56,4,FALSE)</f>
        <v>-83.648700000000005</v>
      </c>
      <c r="M3357">
        <v>200</v>
      </c>
      <c r="N3357" t="str">
        <f t="shared" si="104"/>
        <v>Republican</v>
      </c>
      <c r="O3357" t="s">
        <v>500</v>
      </c>
      <c r="P3357">
        <v>0.74299999999999999</v>
      </c>
      <c r="Q3357">
        <v>1048000</v>
      </c>
      <c r="R3357" t="s">
        <v>1430</v>
      </c>
    </row>
    <row r="3358" spans="1:18">
      <c r="A3358">
        <v>108</v>
      </c>
      <c r="B3358">
        <f>VLOOKUP(A3358,year_congress_lookup!$A$1:$B$10,2)</f>
        <v>2004</v>
      </c>
      <c r="C3358">
        <v>29340</v>
      </c>
      <c r="D3358" s="1" t="s">
        <v>1795</v>
      </c>
      <c r="E3358" t="s">
        <v>4</v>
      </c>
      <c r="F3358" t="str">
        <f>VLOOKUP(E3358&amp;"*",state_latlong_lookup!$A$1:$D$56,2,FALSE)</f>
        <v>GA</v>
      </c>
      <c r="G3358" t="str">
        <f>VLOOKUP(E3358&amp;"*",state_latlong_lookup!$A$1:$D$56,1,FALSE)</f>
        <v>GEORGIA</v>
      </c>
      <c r="H3358" t="str">
        <f t="shared" si="105"/>
        <v>108_GA_08</v>
      </c>
      <c r="I3358">
        <f>IF(B3358=2012,IF(D3358="00",K3358,VLOOKUP(H3358,district_latlong_lookup!$A$1:$F$439,5,FALSE)),0)</f>
        <v>0</v>
      </c>
      <c r="J3358">
        <f>IF(B3358=2012,IF(D3358="00",L3358,VLOOKUP(H3358,district_latlong_lookup!$A$1:$F$439,6,FALSE)),0)</f>
        <v>0</v>
      </c>
      <c r="K3358">
        <f>VLOOKUP(E3358&amp;"*",state_latlong_lookup!$A$1:$D$56,3,FALSE)</f>
        <v>32.986600000000003</v>
      </c>
      <c r="L3358">
        <f>VLOOKUP(E3358&amp;"*",state_latlong_lookup!$A$1:$D$56,4,FALSE)</f>
        <v>-83.648700000000005</v>
      </c>
      <c r="M3358">
        <v>200</v>
      </c>
      <c r="N3358" t="str">
        <f t="shared" si="104"/>
        <v>Republican</v>
      </c>
      <c r="O3358" t="s">
        <v>320</v>
      </c>
      <c r="P3358">
        <v>0.69099999999999995</v>
      </c>
      <c r="Q3358">
        <v>1683000</v>
      </c>
      <c r="R3358" t="s">
        <v>1431</v>
      </c>
    </row>
    <row r="3359" spans="1:18">
      <c r="A3359">
        <v>108</v>
      </c>
      <c r="B3359">
        <f>VLOOKUP(A3359,year_congress_lookup!$A$1:$B$10,2)</f>
        <v>2004</v>
      </c>
      <c r="C3359">
        <v>29513</v>
      </c>
      <c r="D3359" s="1" t="s">
        <v>1796</v>
      </c>
      <c r="E3359" t="s">
        <v>4</v>
      </c>
      <c r="F3359" t="str">
        <f>VLOOKUP(E3359&amp;"*",state_latlong_lookup!$A$1:$D$56,2,FALSE)</f>
        <v>GA</v>
      </c>
      <c r="G3359" t="str">
        <f>VLOOKUP(E3359&amp;"*",state_latlong_lookup!$A$1:$D$56,1,FALSE)</f>
        <v>GEORGIA</v>
      </c>
      <c r="H3359" t="str">
        <f t="shared" si="105"/>
        <v>108_GA_09</v>
      </c>
      <c r="I3359">
        <f>IF(B3359=2012,IF(D3359="00",K3359,VLOOKUP(H3359,district_latlong_lookup!$A$1:$F$439,5,FALSE)),0)</f>
        <v>0</v>
      </c>
      <c r="J3359">
        <f>IF(B3359=2012,IF(D3359="00",L3359,VLOOKUP(H3359,district_latlong_lookup!$A$1:$F$439,6,FALSE)),0)</f>
        <v>0</v>
      </c>
      <c r="K3359">
        <f>VLOOKUP(E3359&amp;"*",state_latlong_lookup!$A$1:$D$56,3,FALSE)</f>
        <v>32.986600000000003</v>
      </c>
      <c r="L3359">
        <f>VLOOKUP(E3359&amp;"*",state_latlong_lookup!$A$1:$D$56,4,FALSE)</f>
        <v>-83.648700000000005</v>
      </c>
      <c r="M3359">
        <v>200</v>
      </c>
      <c r="N3359" t="str">
        <f t="shared" si="104"/>
        <v>Republican</v>
      </c>
      <c r="O3359" t="s">
        <v>778</v>
      </c>
      <c r="P3359">
        <v>0.67900000000000005</v>
      </c>
      <c r="Q3359">
        <v>991000</v>
      </c>
      <c r="R3359" t="s">
        <v>1432</v>
      </c>
    </row>
    <row r="3360" spans="1:18">
      <c r="A3360">
        <v>108</v>
      </c>
      <c r="B3360">
        <f>VLOOKUP(A3360,year_congress_lookup!$A$1:$B$10,2)</f>
        <v>2004</v>
      </c>
      <c r="C3360">
        <v>99342</v>
      </c>
      <c r="D3360" s="1" t="s">
        <v>1797</v>
      </c>
      <c r="E3360" t="s">
        <v>4</v>
      </c>
      <c r="F3360" t="str">
        <f>VLOOKUP(E3360&amp;"*",state_latlong_lookup!$A$1:$D$56,2,FALSE)</f>
        <v>GA</v>
      </c>
      <c r="G3360" t="str">
        <f>VLOOKUP(E3360&amp;"*",state_latlong_lookup!$A$1:$D$56,1,FALSE)</f>
        <v>GEORGIA</v>
      </c>
      <c r="H3360" t="str">
        <f t="shared" si="105"/>
        <v>108_GA_10</v>
      </c>
      <c r="I3360">
        <f>IF(B3360=2012,IF(D3360="00",K3360,VLOOKUP(H3360,district_latlong_lookup!$A$1:$F$439,5,FALSE)),0)</f>
        <v>0</v>
      </c>
      <c r="J3360">
        <f>IF(B3360=2012,IF(D3360="00",L3360,VLOOKUP(H3360,district_latlong_lookup!$A$1:$F$439,6,FALSE)),0)</f>
        <v>0</v>
      </c>
      <c r="K3360">
        <f>VLOOKUP(E3360&amp;"*",state_latlong_lookup!$A$1:$D$56,3,FALSE)</f>
        <v>32.986600000000003</v>
      </c>
      <c r="L3360">
        <f>VLOOKUP(E3360&amp;"*",state_latlong_lookup!$A$1:$D$56,4,FALSE)</f>
        <v>-83.648700000000005</v>
      </c>
      <c r="M3360">
        <v>200</v>
      </c>
      <c r="N3360" t="str">
        <f t="shared" si="104"/>
        <v>Republican</v>
      </c>
      <c r="O3360" t="s">
        <v>505</v>
      </c>
      <c r="P3360">
        <v>0.73</v>
      </c>
      <c r="Q3360">
        <v>4995000</v>
      </c>
      <c r="R3360" t="s">
        <v>1433</v>
      </c>
    </row>
    <row r="3361" spans="1:18">
      <c r="A3361">
        <v>108</v>
      </c>
      <c r="B3361">
        <f>VLOOKUP(A3361,year_congress_lookup!$A$1:$B$10,2)</f>
        <v>2004</v>
      </c>
      <c r="C3361">
        <v>20319</v>
      </c>
      <c r="D3361" s="1" t="s">
        <v>1798</v>
      </c>
      <c r="E3361" t="s">
        <v>4</v>
      </c>
      <c r="F3361" t="str">
        <f>VLOOKUP(E3361&amp;"*",state_latlong_lookup!$A$1:$D$56,2,FALSE)</f>
        <v>GA</v>
      </c>
      <c r="G3361" t="str">
        <f>VLOOKUP(E3361&amp;"*",state_latlong_lookup!$A$1:$D$56,1,FALSE)</f>
        <v>GEORGIA</v>
      </c>
      <c r="H3361" t="str">
        <f t="shared" si="105"/>
        <v>108_GA_11</v>
      </c>
      <c r="I3361">
        <f>IF(B3361=2012,IF(D3361="00",K3361,VLOOKUP(H3361,district_latlong_lookup!$A$1:$F$439,5,FALSE)),0)</f>
        <v>0</v>
      </c>
      <c r="J3361">
        <f>IF(B3361=2012,IF(D3361="00",L3361,VLOOKUP(H3361,district_latlong_lookup!$A$1:$F$439,6,FALSE)),0)</f>
        <v>0</v>
      </c>
      <c r="K3361">
        <f>VLOOKUP(E3361&amp;"*",state_latlong_lookup!$A$1:$D$56,3,FALSE)</f>
        <v>32.986600000000003</v>
      </c>
      <c r="L3361">
        <f>VLOOKUP(E3361&amp;"*",state_latlong_lookup!$A$1:$D$56,4,FALSE)</f>
        <v>-83.648700000000005</v>
      </c>
      <c r="M3361">
        <v>200</v>
      </c>
      <c r="N3361" t="str">
        <f t="shared" si="104"/>
        <v>Republican</v>
      </c>
      <c r="O3361" t="s">
        <v>980</v>
      </c>
      <c r="P3361">
        <v>0.64500000000000002</v>
      </c>
      <c r="Q3361">
        <v>499000</v>
      </c>
      <c r="R3361" t="s">
        <v>1434</v>
      </c>
    </row>
    <row r="3362" spans="1:18">
      <c r="A3362">
        <v>108</v>
      </c>
      <c r="B3362">
        <f>VLOOKUP(A3362,year_congress_lookup!$A$1:$B$10,2)</f>
        <v>2004</v>
      </c>
      <c r="C3362">
        <v>20320</v>
      </c>
      <c r="D3362" s="1" t="s">
        <v>1799</v>
      </c>
      <c r="E3362" t="s">
        <v>4</v>
      </c>
      <c r="F3362" t="str">
        <f>VLOOKUP(E3362&amp;"*",state_latlong_lookup!$A$1:$D$56,2,FALSE)</f>
        <v>GA</v>
      </c>
      <c r="G3362" t="str">
        <f>VLOOKUP(E3362&amp;"*",state_latlong_lookup!$A$1:$D$56,1,FALSE)</f>
        <v>GEORGIA</v>
      </c>
      <c r="H3362" t="str">
        <f t="shared" si="105"/>
        <v>108_GA_12</v>
      </c>
      <c r="I3362">
        <f>IF(B3362=2012,IF(D3362="00",K3362,VLOOKUP(H3362,district_latlong_lookup!$A$1:$F$439,5,FALSE)),0)</f>
        <v>0</v>
      </c>
      <c r="J3362">
        <f>IF(B3362=2012,IF(D3362="00",L3362,VLOOKUP(H3362,district_latlong_lookup!$A$1:$F$439,6,FALSE)),0)</f>
        <v>0</v>
      </c>
      <c r="K3362">
        <f>VLOOKUP(E3362&amp;"*",state_latlong_lookup!$A$1:$D$56,3,FALSE)</f>
        <v>32.986600000000003</v>
      </c>
      <c r="L3362">
        <f>VLOOKUP(E3362&amp;"*",state_latlong_lookup!$A$1:$D$56,4,FALSE)</f>
        <v>-83.648700000000005</v>
      </c>
      <c r="M3362">
        <v>200</v>
      </c>
      <c r="N3362" t="str">
        <f t="shared" si="104"/>
        <v>Republican</v>
      </c>
      <c r="O3362" t="s">
        <v>273</v>
      </c>
      <c r="P3362">
        <v>0.50600000000000001</v>
      </c>
      <c r="Q3362">
        <v>1408000</v>
      </c>
      <c r="R3362" t="s">
        <v>1435</v>
      </c>
    </row>
    <row r="3363" spans="1:18">
      <c r="A3363">
        <v>108</v>
      </c>
      <c r="B3363">
        <f>VLOOKUP(A3363,year_congress_lookup!$A$1:$B$10,2)</f>
        <v>2004</v>
      </c>
      <c r="C3363">
        <v>20321</v>
      </c>
      <c r="D3363" s="1" t="s">
        <v>1800</v>
      </c>
      <c r="E3363" t="s">
        <v>4</v>
      </c>
      <c r="F3363" t="str">
        <f>VLOOKUP(E3363&amp;"*",state_latlong_lookup!$A$1:$D$56,2,FALSE)</f>
        <v>GA</v>
      </c>
      <c r="G3363" t="str">
        <f>VLOOKUP(E3363&amp;"*",state_latlong_lookup!$A$1:$D$56,1,FALSE)</f>
        <v>GEORGIA</v>
      </c>
      <c r="H3363" t="str">
        <f t="shared" si="105"/>
        <v>108_GA_13</v>
      </c>
      <c r="I3363">
        <f>IF(B3363=2012,IF(D3363="00",K3363,VLOOKUP(H3363,district_latlong_lookup!$A$1:$F$439,5,FALSE)),0)</f>
        <v>0</v>
      </c>
      <c r="J3363">
        <f>IF(B3363=2012,IF(D3363="00",L3363,VLOOKUP(H3363,district_latlong_lookup!$A$1:$F$439,6,FALSE)),0)</f>
        <v>0</v>
      </c>
      <c r="K3363">
        <f>VLOOKUP(E3363&amp;"*",state_latlong_lookup!$A$1:$D$56,3,FALSE)</f>
        <v>32.986600000000003</v>
      </c>
      <c r="L3363">
        <f>VLOOKUP(E3363&amp;"*",state_latlong_lookup!$A$1:$D$56,4,FALSE)</f>
        <v>-83.648700000000005</v>
      </c>
      <c r="M3363">
        <v>100</v>
      </c>
      <c r="N3363" t="str">
        <f t="shared" si="104"/>
        <v>Democrat</v>
      </c>
      <c r="O3363" t="s">
        <v>149</v>
      </c>
      <c r="P3363">
        <v>-0.19700000000000001</v>
      </c>
      <c r="Q3363">
        <v>2080000</v>
      </c>
      <c r="R3363" t="s">
        <v>1436</v>
      </c>
    </row>
    <row r="3364" spans="1:18">
      <c r="A3364">
        <v>108</v>
      </c>
      <c r="B3364">
        <f>VLOOKUP(A3364,year_congress_lookup!$A$1:$B$10,2)</f>
        <v>2004</v>
      </c>
      <c r="C3364">
        <v>15245</v>
      </c>
      <c r="D3364" s="1" t="s">
        <v>1787</v>
      </c>
      <c r="E3364" t="s">
        <v>201</v>
      </c>
      <c r="F3364" t="str">
        <f>VLOOKUP(E3364&amp;"*",state_latlong_lookup!$A$1:$D$56,2,FALSE)</f>
        <v>HI</v>
      </c>
      <c r="G3364" t="str">
        <f>VLOOKUP(E3364&amp;"*",state_latlong_lookup!$A$1:$D$56,1,FALSE)</f>
        <v>HAWAII</v>
      </c>
      <c r="H3364" t="str">
        <f t="shared" si="105"/>
        <v>108_HI_01</v>
      </c>
      <c r="I3364">
        <f>IF(B3364=2012,IF(D3364="00",K3364,VLOOKUP(H3364,district_latlong_lookup!$A$1:$F$439,5,FALSE)),0)</f>
        <v>0</v>
      </c>
      <c r="J3364">
        <f>IF(B3364=2012,IF(D3364="00",L3364,VLOOKUP(H3364,district_latlong_lookup!$A$1:$F$439,6,FALSE)),0)</f>
        <v>0</v>
      </c>
      <c r="K3364">
        <f>VLOOKUP(E3364&amp;"*",state_latlong_lookup!$A$1:$D$56,3,FALSE)</f>
        <v>21.1098</v>
      </c>
      <c r="L3364">
        <f>VLOOKUP(E3364&amp;"*",state_latlong_lookup!$A$1:$D$56,4,FALSE)</f>
        <v>-157.53110000000001</v>
      </c>
      <c r="M3364">
        <v>100</v>
      </c>
      <c r="N3364" t="str">
        <f t="shared" si="104"/>
        <v>Democrat</v>
      </c>
      <c r="O3364" t="s">
        <v>981</v>
      </c>
      <c r="P3364">
        <v>-0.41499999999999998</v>
      </c>
      <c r="Q3364">
        <v>0</v>
      </c>
      <c r="R3364" t="s">
        <v>1437</v>
      </c>
    </row>
    <row r="3365" spans="1:18">
      <c r="A3365">
        <v>108</v>
      </c>
      <c r="B3365">
        <f>VLOOKUP(A3365,year_congress_lookup!$A$1:$B$10,2)</f>
        <v>2004</v>
      </c>
      <c r="C3365">
        <v>20322</v>
      </c>
      <c r="D3365" s="1" t="s">
        <v>1788</v>
      </c>
      <c r="E3365" t="s">
        <v>201</v>
      </c>
      <c r="F3365" t="str">
        <f>VLOOKUP(E3365&amp;"*",state_latlong_lookup!$A$1:$D$56,2,FALSE)</f>
        <v>HI</v>
      </c>
      <c r="G3365" t="str">
        <f>VLOOKUP(E3365&amp;"*",state_latlong_lookup!$A$1:$D$56,1,FALSE)</f>
        <v>HAWAII</v>
      </c>
      <c r="H3365" t="str">
        <f t="shared" si="105"/>
        <v>108_HI_02</v>
      </c>
      <c r="I3365">
        <f>IF(B3365=2012,IF(D3365="00",K3365,VLOOKUP(H3365,district_latlong_lookup!$A$1:$F$439,5,FALSE)),0)</f>
        <v>0</v>
      </c>
      <c r="J3365">
        <f>IF(B3365=2012,IF(D3365="00",L3365,VLOOKUP(H3365,district_latlong_lookup!$A$1:$F$439,6,FALSE)),0)</f>
        <v>0</v>
      </c>
      <c r="K3365">
        <f>VLOOKUP(E3365&amp;"*",state_latlong_lookup!$A$1:$D$56,3,FALSE)</f>
        <v>21.1098</v>
      </c>
      <c r="L3365">
        <f>VLOOKUP(E3365&amp;"*",state_latlong_lookup!$A$1:$D$56,4,FALSE)</f>
        <v>-157.53110000000001</v>
      </c>
      <c r="M3365">
        <v>100</v>
      </c>
      <c r="N3365" t="str">
        <f t="shared" si="104"/>
        <v>Democrat</v>
      </c>
      <c r="O3365" t="s">
        <v>188</v>
      </c>
      <c r="P3365">
        <v>-0.17199999999999999</v>
      </c>
      <c r="Q3365">
        <v>2749000</v>
      </c>
      <c r="R3365" t="s">
        <v>1438</v>
      </c>
    </row>
    <row r="3366" spans="1:18">
      <c r="A3366">
        <v>108</v>
      </c>
      <c r="B3366">
        <f>VLOOKUP(A3366,year_congress_lookup!$A$1:$B$10,2)</f>
        <v>2004</v>
      </c>
      <c r="C3366">
        <v>20114</v>
      </c>
      <c r="D3366" s="1" t="s">
        <v>1787</v>
      </c>
      <c r="E3366" t="s">
        <v>125</v>
      </c>
      <c r="F3366" t="str">
        <f>VLOOKUP(E3366&amp;"*",state_latlong_lookup!$A$1:$D$56,2,FALSE)</f>
        <v>ID</v>
      </c>
      <c r="G3366" t="str">
        <f>VLOOKUP(E3366&amp;"*",state_latlong_lookup!$A$1:$D$56,1,FALSE)</f>
        <v>IDAHO</v>
      </c>
      <c r="H3366" t="str">
        <f t="shared" si="105"/>
        <v>108_ID_01</v>
      </c>
      <c r="I3366">
        <f>IF(B3366=2012,IF(D3366="00",K3366,VLOOKUP(H3366,district_latlong_lookup!$A$1:$F$439,5,FALSE)),0)</f>
        <v>0</v>
      </c>
      <c r="J3366">
        <f>IF(B3366=2012,IF(D3366="00",L3366,VLOOKUP(H3366,district_latlong_lookup!$A$1:$F$439,6,FALSE)),0)</f>
        <v>0</v>
      </c>
      <c r="K3366">
        <f>VLOOKUP(E3366&amp;"*",state_latlong_lookup!$A$1:$D$56,3,FALSE)</f>
        <v>44.239400000000003</v>
      </c>
      <c r="L3366">
        <f>VLOOKUP(E3366&amp;"*",state_latlong_lookup!$A$1:$D$56,4,FALSE)</f>
        <v>-114.5103</v>
      </c>
      <c r="M3366">
        <v>200</v>
      </c>
      <c r="N3366" t="str">
        <f t="shared" si="104"/>
        <v>Republican</v>
      </c>
      <c r="O3366" t="s">
        <v>935</v>
      </c>
      <c r="P3366">
        <v>0.79900000000000004</v>
      </c>
      <c r="Q3366">
        <v>581000</v>
      </c>
      <c r="R3366" t="s">
        <v>1439</v>
      </c>
    </row>
    <row r="3367" spans="1:18">
      <c r="A3367">
        <v>108</v>
      </c>
      <c r="B3367">
        <f>VLOOKUP(A3367,year_congress_lookup!$A$1:$B$10,2)</f>
        <v>2004</v>
      </c>
      <c r="C3367">
        <v>29910</v>
      </c>
      <c r="D3367" s="1" t="s">
        <v>1788</v>
      </c>
      <c r="E3367" t="s">
        <v>125</v>
      </c>
      <c r="F3367" t="str">
        <f>VLOOKUP(E3367&amp;"*",state_latlong_lookup!$A$1:$D$56,2,FALSE)</f>
        <v>ID</v>
      </c>
      <c r="G3367" t="str">
        <f>VLOOKUP(E3367&amp;"*",state_latlong_lookup!$A$1:$D$56,1,FALSE)</f>
        <v>IDAHO</v>
      </c>
      <c r="H3367" t="str">
        <f t="shared" si="105"/>
        <v>108_ID_02</v>
      </c>
      <c r="I3367">
        <f>IF(B3367=2012,IF(D3367="00",K3367,VLOOKUP(H3367,district_latlong_lookup!$A$1:$F$439,5,FALSE)),0)</f>
        <v>0</v>
      </c>
      <c r="J3367">
        <f>IF(B3367=2012,IF(D3367="00",L3367,VLOOKUP(H3367,district_latlong_lookup!$A$1:$F$439,6,FALSE)),0)</f>
        <v>0</v>
      </c>
      <c r="K3367">
        <f>VLOOKUP(E3367&amp;"*",state_latlong_lookup!$A$1:$D$56,3,FALSE)</f>
        <v>44.239400000000003</v>
      </c>
      <c r="L3367">
        <f>VLOOKUP(E3367&amp;"*",state_latlong_lookup!$A$1:$D$56,4,FALSE)</f>
        <v>-114.5103</v>
      </c>
      <c r="M3367">
        <v>200</v>
      </c>
      <c r="N3367" t="str">
        <f t="shared" si="104"/>
        <v>Republican</v>
      </c>
      <c r="O3367" t="s">
        <v>208</v>
      </c>
      <c r="P3367">
        <v>0.48299999999999998</v>
      </c>
      <c r="Q3367">
        <v>1459000</v>
      </c>
      <c r="R3367" t="s">
        <v>1440</v>
      </c>
    </row>
    <row r="3368" spans="1:18">
      <c r="A3368">
        <v>108</v>
      </c>
      <c r="B3368">
        <f>VLOOKUP(A3368,year_congress_lookup!$A$1:$B$10,2)</f>
        <v>2004</v>
      </c>
      <c r="C3368">
        <v>29346</v>
      </c>
      <c r="D3368" s="1" t="s">
        <v>1787</v>
      </c>
      <c r="E3368" t="s">
        <v>46</v>
      </c>
      <c r="F3368" t="str">
        <f>VLOOKUP(E3368&amp;"*",state_latlong_lookup!$A$1:$D$56,2,FALSE)</f>
        <v>IL</v>
      </c>
      <c r="G3368" t="str">
        <f>VLOOKUP(E3368&amp;"*",state_latlong_lookup!$A$1:$D$56,1,FALSE)</f>
        <v>ILLINOIS</v>
      </c>
      <c r="H3368" t="str">
        <f t="shared" si="105"/>
        <v>108_IL_01</v>
      </c>
      <c r="I3368">
        <f>IF(B3368=2012,IF(D3368="00",K3368,VLOOKUP(H3368,district_latlong_lookup!$A$1:$F$439,5,FALSE)),0)</f>
        <v>0</v>
      </c>
      <c r="J3368">
        <f>IF(B3368=2012,IF(D3368="00",L3368,VLOOKUP(H3368,district_latlong_lookup!$A$1:$F$439,6,FALSE)),0)</f>
        <v>0</v>
      </c>
      <c r="K3368">
        <f>VLOOKUP(E3368&amp;"*",state_latlong_lookup!$A$1:$D$56,3,FALSE)</f>
        <v>40.336300000000001</v>
      </c>
      <c r="L3368">
        <f>VLOOKUP(E3368&amp;"*",state_latlong_lookup!$A$1:$D$56,4,FALSE)</f>
        <v>-89.002200000000002</v>
      </c>
      <c r="M3368">
        <v>100</v>
      </c>
      <c r="N3368" t="str">
        <f t="shared" si="104"/>
        <v>Democrat</v>
      </c>
      <c r="O3368" t="s">
        <v>511</v>
      </c>
      <c r="P3368">
        <v>-0.46800000000000003</v>
      </c>
      <c r="Q3368">
        <v>0</v>
      </c>
      <c r="R3368" t="s">
        <v>1441</v>
      </c>
    </row>
    <row r="3369" spans="1:18">
      <c r="A3369">
        <v>108</v>
      </c>
      <c r="B3369">
        <f>VLOOKUP(A3369,year_congress_lookup!$A$1:$B$10,2)</f>
        <v>2004</v>
      </c>
      <c r="C3369">
        <v>29585</v>
      </c>
      <c r="D3369" s="1" t="s">
        <v>1788</v>
      </c>
      <c r="E3369" t="s">
        <v>46</v>
      </c>
      <c r="F3369" t="str">
        <f>VLOOKUP(E3369&amp;"*",state_latlong_lookup!$A$1:$D$56,2,FALSE)</f>
        <v>IL</v>
      </c>
      <c r="G3369" t="str">
        <f>VLOOKUP(E3369&amp;"*",state_latlong_lookup!$A$1:$D$56,1,FALSE)</f>
        <v>ILLINOIS</v>
      </c>
      <c r="H3369" t="str">
        <f t="shared" si="105"/>
        <v>108_IL_02</v>
      </c>
      <c r="I3369">
        <f>IF(B3369=2012,IF(D3369="00",K3369,VLOOKUP(H3369,district_latlong_lookup!$A$1:$F$439,5,FALSE)),0)</f>
        <v>0</v>
      </c>
      <c r="J3369">
        <f>IF(B3369=2012,IF(D3369="00",L3369,VLOOKUP(H3369,district_latlong_lookup!$A$1:$F$439,6,FALSE)),0)</f>
        <v>0</v>
      </c>
      <c r="K3369">
        <f>VLOOKUP(E3369&amp;"*",state_latlong_lookup!$A$1:$D$56,3,FALSE)</f>
        <v>40.336300000000001</v>
      </c>
      <c r="L3369">
        <f>VLOOKUP(E3369&amp;"*",state_latlong_lookup!$A$1:$D$56,4,FALSE)</f>
        <v>-89.002200000000002</v>
      </c>
      <c r="M3369">
        <v>100</v>
      </c>
      <c r="N3369" t="str">
        <f t="shared" si="104"/>
        <v>Democrat</v>
      </c>
      <c r="O3369" t="s">
        <v>24</v>
      </c>
      <c r="P3369">
        <v>-0.54900000000000004</v>
      </c>
      <c r="Q3369">
        <v>884000</v>
      </c>
      <c r="R3369" t="s">
        <v>1442</v>
      </c>
    </row>
    <row r="3370" spans="1:18">
      <c r="A3370">
        <v>108</v>
      </c>
      <c r="B3370">
        <f>VLOOKUP(A3370,year_congress_lookup!$A$1:$B$10,2)</f>
        <v>2004</v>
      </c>
      <c r="C3370">
        <v>15036</v>
      </c>
      <c r="D3370" s="1" t="s">
        <v>1789</v>
      </c>
      <c r="E3370" t="s">
        <v>46</v>
      </c>
      <c r="F3370" t="str">
        <f>VLOOKUP(E3370&amp;"*",state_latlong_lookup!$A$1:$D$56,2,FALSE)</f>
        <v>IL</v>
      </c>
      <c r="G3370" t="str">
        <f>VLOOKUP(E3370&amp;"*",state_latlong_lookup!$A$1:$D$56,1,FALSE)</f>
        <v>ILLINOIS</v>
      </c>
      <c r="H3370" t="str">
        <f t="shared" si="105"/>
        <v>108_IL_03</v>
      </c>
      <c r="I3370">
        <f>IF(B3370=2012,IF(D3370="00",K3370,VLOOKUP(H3370,district_latlong_lookup!$A$1:$F$439,5,FALSE)),0)</f>
        <v>0</v>
      </c>
      <c r="J3370">
        <f>IF(B3370=2012,IF(D3370="00",L3370,VLOOKUP(H3370,district_latlong_lookup!$A$1:$F$439,6,FALSE)),0)</f>
        <v>0</v>
      </c>
      <c r="K3370">
        <f>VLOOKUP(E3370&amp;"*",state_latlong_lookup!$A$1:$D$56,3,FALSE)</f>
        <v>40.336300000000001</v>
      </c>
      <c r="L3370">
        <f>VLOOKUP(E3370&amp;"*",state_latlong_lookup!$A$1:$D$56,4,FALSE)</f>
        <v>-89.002200000000002</v>
      </c>
      <c r="M3370">
        <v>100</v>
      </c>
      <c r="N3370" t="str">
        <f t="shared" si="104"/>
        <v>Democrat</v>
      </c>
      <c r="O3370" t="s">
        <v>512</v>
      </c>
      <c r="P3370">
        <v>-0.17799999999999999</v>
      </c>
      <c r="Q3370">
        <v>3278000</v>
      </c>
      <c r="R3370" t="s">
        <v>1443</v>
      </c>
    </row>
    <row r="3371" spans="1:18">
      <c r="A3371">
        <v>108</v>
      </c>
      <c r="B3371">
        <f>VLOOKUP(A3371,year_congress_lookup!$A$1:$B$10,2)</f>
        <v>2004</v>
      </c>
      <c r="C3371">
        <v>29348</v>
      </c>
      <c r="D3371" s="1" t="s">
        <v>1790</v>
      </c>
      <c r="E3371" t="s">
        <v>46</v>
      </c>
      <c r="F3371" t="str">
        <f>VLOOKUP(E3371&amp;"*",state_latlong_lookup!$A$1:$D$56,2,FALSE)</f>
        <v>IL</v>
      </c>
      <c r="G3371" t="str">
        <f>VLOOKUP(E3371&amp;"*",state_latlong_lookup!$A$1:$D$56,1,FALSE)</f>
        <v>ILLINOIS</v>
      </c>
      <c r="H3371" t="str">
        <f t="shared" si="105"/>
        <v>108_IL_04</v>
      </c>
      <c r="I3371">
        <f>IF(B3371=2012,IF(D3371="00",K3371,VLOOKUP(H3371,district_latlong_lookup!$A$1:$F$439,5,FALSE)),0)</f>
        <v>0</v>
      </c>
      <c r="J3371">
        <f>IF(B3371=2012,IF(D3371="00",L3371,VLOOKUP(H3371,district_latlong_lookup!$A$1:$F$439,6,FALSE)),0)</f>
        <v>0</v>
      </c>
      <c r="K3371">
        <f>VLOOKUP(E3371&amp;"*",state_latlong_lookup!$A$1:$D$56,3,FALSE)</f>
        <v>40.336300000000001</v>
      </c>
      <c r="L3371">
        <f>VLOOKUP(E3371&amp;"*",state_latlong_lookup!$A$1:$D$56,4,FALSE)</f>
        <v>-89.002200000000002</v>
      </c>
      <c r="M3371">
        <v>100</v>
      </c>
      <c r="N3371" t="str">
        <f t="shared" si="104"/>
        <v>Democrat</v>
      </c>
      <c r="O3371" t="s">
        <v>982</v>
      </c>
      <c r="P3371">
        <v>-0.49199999999999999</v>
      </c>
      <c r="Q3371">
        <v>2146000</v>
      </c>
      <c r="R3371" t="s">
        <v>1444</v>
      </c>
    </row>
    <row r="3372" spans="1:18">
      <c r="A3372">
        <v>108</v>
      </c>
      <c r="B3372">
        <f>VLOOKUP(A3372,year_congress_lookup!$A$1:$B$10,2)</f>
        <v>2004</v>
      </c>
      <c r="C3372">
        <v>20323</v>
      </c>
      <c r="D3372" s="1" t="s">
        <v>1791</v>
      </c>
      <c r="E3372" t="s">
        <v>46</v>
      </c>
      <c r="F3372" t="str">
        <f>VLOOKUP(E3372&amp;"*",state_latlong_lookup!$A$1:$D$56,2,FALSE)</f>
        <v>IL</v>
      </c>
      <c r="G3372" t="str">
        <f>VLOOKUP(E3372&amp;"*",state_latlong_lookup!$A$1:$D$56,1,FALSE)</f>
        <v>ILLINOIS</v>
      </c>
      <c r="H3372" t="str">
        <f t="shared" si="105"/>
        <v>108_IL_05</v>
      </c>
      <c r="I3372">
        <f>IF(B3372=2012,IF(D3372="00",K3372,VLOOKUP(H3372,district_latlong_lookup!$A$1:$F$439,5,FALSE)),0)</f>
        <v>0</v>
      </c>
      <c r="J3372">
        <f>IF(B3372=2012,IF(D3372="00",L3372,VLOOKUP(H3372,district_latlong_lookup!$A$1:$F$439,6,FALSE)),0)</f>
        <v>0</v>
      </c>
      <c r="K3372">
        <f>VLOOKUP(E3372&amp;"*",state_latlong_lookup!$A$1:$D$56,3,FALSE)</f>
        <v>40.336300000000001</v>
      </c>
      <c r="L3372">
        <f>VLOOKUP(E3372&amp;"*",state_latlong_lookup!$A$1:$D$56,4,FALSE)</f>
        <v>-89.002200000000002</v>
      </c>
      <c r="M3372">
        <v>100</v>
      </c>
      <c r="N3372" t="str">
        <f t="shared" si="104"/>
        <v>Democrat</v>
      </c>
      <c r="O3372" t="s">
        <v>983</v>
      </c>
      <c r="P3372">
        <v>-0.36199999999999999</v>
      </c>
      <c r="Q3372">
        <v>1097000</v>
      </c>
    </row>
    <row r="3373" spans="1:18">
      <c r="A3373">
        <v>108</v>
      </c>
      <c r="B3373">
        <f>VLOOKUP(A3373,year_congress_lookup!$A$1:$B$10,2)</f>
        <v>2004</v>
      </c>
      <c r="C3373">
        <v>14239</v>
      </c>
      <c r="D3373" s="1" t="s">
        <v>1792</v>
      </c>
      <c r="E3373" t="s">
        <v>46</v>
      </c>
      <c r="F3373" t="str">
        <f>VLOOKUP(E3373&amp;"*",state_latlong_lookup!$A$1:$D$56,2,FALSE)</f>
        <v>IL</v>
      </c>
      <c r="G3373" t="str">
        <f>VLOOKUP(E3373&amp;"*",state_latlong_lookup!$A$1:$D$56,1,FALSE)</f>
        <v>ILLINOIS</v>
      </c>
      <c r="H3373" t="str">
        <f t="shared" si="105"/>
        <v>108_IL_06</v>
      </c>
      <c r="I3373">
        <f>IF(B3373=2012,IF(D3373="00",K3373,VLOOKUP(H3373,district_latlong_lookup!$A$1:$F$439,5,FALSE)),0)</f>
        <v>0</v>
      </c>
      <c r="J3373">
        <f>IF(B3373=2012,IF(D3373="00",L3373,VLOOKUP(H3373,district_latlong_lookup!$A$1:$F$439,6,FALSE)),0)</f>
        <v>0</v>
      </c>
      <c r="K3373">
        <f>VLOOKUP(E3373&amp;"*",state_latlong_lookup!$A$1:$D$56,3,FALSE)</f>
        <v>40.336300000000001</v>
      </c>
      <c r="L3373">
        <f>VLOOKUP(E3373&amp;"*",state_latlong_lookup!$A$1:$D$56,4,FALSE)</f>
        <v>-89.002200000000002</v>
      </c>
      <c r="M3373">
        <v>200</v>
      </c>
      <c r="N3373" t="str">
        <f t="shared" si="104"/>
        <v>Republican</v>
      </c>
      <c r="O3373" t="s">
        <v>515</v>
      </c>
      <c r="P3373">
        <v>0.41899999999999998</v>
      </c>
      <c r="Q3373">
        <v>1321000</v>
      </c>
      <c r="R3373" t="s">
        <v>1445</v>
      </c>
    </row>
    <row r="3374" spans="1:18">
      <c r="A3374">
        <v>108</v>
      </c>
      <c r="B3374">
        <f>VLOOKUP(A3374,year_congress_lookup!$A$1:$B$10,2)</f>
        <v>2004</v>
      </c>
      <c r="C3374">
        <v>29717</v>
      </c>
      <c r="D3374" s="1" t="s">
        <v>1793</v>
      </c>
      <c r="E3374" t="s">
        <v>46</v>
      </c>
      <c r="F3374" t="str">
        <f>VLOOKUP(E3374&amp;"*",state_latlong_lookup!$A$1:$D$56,2,FALSE)</f>
        <v>IL</v>
      </c>
      <c r="G3374" t="str">
        <f>VLOOKUP(E3374&amp;"*",state_latlong_lookup!$A$1:$D$56,1,FALSE)</f>
        <v>ILLINOIS</v>
      </c>
      <c r="H3374" t="str">
        <f t="shared" si="105"/>
        <v>108_IL_07</v>
      </c>
      <c r="I3374">
        <f>IF(B3374=2012,IF(D3374="00",K3374,VLOOKUP(H3374,district_latlong_lookup!$A$1:$F$439,5,FALSE)),0)</f>
        <v>0</v>
      </c>
      <c r="J3374">
        <f>IF(B3374=2012,IF(D3374="00",L3374,VLOOKUP(H3374,district_latlong_lookup!$A$1:$F$439,6,FALSE)),0)</f>
        <v>0</v>
      </c>
      <c r="K3374">
        <f>VLOOKUP(E3374&amp;"*",state_latlong_lookup!$A$1:$D$56,3,FALSE)</f>
        <v>40.336300000000001</v>
      </c>
      <c r="L3374">
        <f>VLOOKUP(E3374&amp;"*",state_latlong_lookup!$A$1:$D$56,4,FALSE)</f>
        <v>-89.002200000000002</v>
      </c>
      <c r="M3374">
        <v>100</v>
      </c>
      <c r="N3374" t="str">
        <f t="shared" si="104"/>
        <v>Democrat</v>
      </c>
      <c r="O3374" t="s">
        <v>62</v>
      </c>
      <c r="P3374">
        <v>-0.497</v>
      </c>
      <c r="Q3374">
        <v>493000</v>
      </c>
    </row>
    <row r="3375" spans="1:18">
      <c r="A3375">
        <v>108</v>
      </c>
      <c r="B3375">
        <f>VLOOKUP(A3375,year_congress_lookup!$A$1:$B$10,2)</f>
        <v>2004</v>
      </c>
      <c r="C3375">
        <v>12041</v>
      </c>
      <c r="D3375" s="1" t="s">
        <v>1795</v>
      </c>
      <c r="E3375" t="s">
        <v>46</v>
      </c>
      <c r="F3375" t="str">
        <f>VLOOKUP(E3375&amp;"*",state_latlong_lookup!$A$1:$D$56,2,FALSE)</f>
        <v>IL</v>
      </c>
      <c r="G3375" t="str">
        <f>VLOOKUP(E3375&amp;"*",state_latlong_lookup!$A$1:$D$56,1,FALSE)</f>
        <v>ILLINOIS</v>
      </c>
      <c r="H3375" t="str">
        <f t="shared" si="105"/>
        <v>108_IL_08</v>
      </c>
      <c r="I3375">
        <f>IF(B3375=2012,IF(D3375="00",K3375,VLOOKUP(H3375,district_latlong_lookup!$A$1:$F$439,5,FALSE)),0)</f>
        <v>0</v>
      </c>
      <c r="J3375">
        <f>IF(B3375=2012,IF(D3375="00",L3375,VLOOKUP(H3375,district_latlong_lookup!$A$1:$F$439,6,FALSE)),0)</f>
        <v>0</v>
      </c>
      <c r="K3375">
        <f>VLOOKUP(E3375&amp;"*",state_latlong_lookup!$A$1:$D$56,3,FALSE)</f>
        <v>40.336300000000001</v>
      </c>
      <c r="L3375">
        <f>VLOOKUP(E3375&amp;"*",state_latlong_lookup!$A$1:$D$56,4,FALSE)</f>
        <v>-89.002200000000002</v>
      </c>
      <c r="M3375">
        <v>200</v>
      </c>
      <c r="N3375" t="str">
        <f t="shared" si="104"/>
        <v>Republican</v>
      </c>
      <c r="O3375" t="s">
        <v>151</v>
      </c>
      <c r="P3375">
        <v>0.82499999999999996</v>
      </c>
      <c r="Q3375">
        <v>1070000</v>
      </c>
      <c r="R3375" t="s">
        <v>1446</v>
      </c>
    </row>
    <row r="3376" spans="1:18">
      <c r="A3376">
        <v>108</v>
      </c>
      <c r="B3376">
        <f>VLOOKUP(A3376,year_congress_lookup!$A$1:$B$10,2)</f>
        <v>2004</v>
      </c>
      <c r="C3376">
        <v>29911</v>
      </c>
      <c r="D3376" s="1" t="s">
        <v>1796</v>
      </c>
      <c r="E3376" t="s">
        <v>46</v>
      </c>
      <c r="F3376" t="str">
        <f>VLOOKUP(E3376&amp;"*",state_latlong_lookup!$A$1:$D$56,2,FALSE)</f>
        <v>IL</v>
      </c>
      <c r="G3376" t="str">
        <f>VLOOKUP(E3376&amp;"*",state_latlong_lookup!$A$1:$D$56,1,FALSE)</f>
        <v>ILLINOIS</v>
      </c>
      <c r="H3376" t="str">
        <f t="shared" si="105"/>
        <v>108_IL_09</v>
      </c>
      <c r="I3376">
        <f>IF(B3376=2012,IF(D3376="00",K3376,VLOOKUP(H3376,district_latlong_lookup!$A$1:$F$439,5,FALSE)),0)</f>
        <v>0</v>
      </c>
      <c r="J3376">
        <f>IF(B3376=2012,IF(D3376="00",L3376,VLOOKUP(H3376,district_latlong_lookup!$A$1:$F$439,6,FALSE)),0)</f>
        <v>0</v>
      </c>
      <c r="K3376">
        <f>VLOOKUP(E3376&amp;"*",state_latlong_lookup!$A$1:$D$56,3,FALSE)</f>
        <v>40.336300000000001</v>
      </c>
      <c r="L3376">
        <f>VLOOKUP(E3376&amp;"*",state_latlong_lookup!$A$1:$D$56,4,FALSE)</f>
        <v>-89.002200000000002</v>
      </c>
      <c r="M3376">
        <v>100</v>
      </c>
      <c r="N3376" t="str">
        <f t="shared" si="104"/>
        <v>Democrat</v>
      </c>
      <c r="O3376" t="s">
        <v>984</v>
      </c>
      <c r="P3376">
        <v>-0.60299999999999998</v>
      </c>
      <c r="Q3376">
        <v>1535000</v>
      </c>
      <c r="R3376" t="s">
        <v>1447</v>
      </c>
    </row>
    <row r="3377" spans="1:18">
      <c r="A3377">
        <v>108</v>
      </c>
      <c r="B3377">
        <f>VLOOKUP(A3377,year_congress_lookup!$A$1:$B$10,2)</f>
        <v>2004</v>
      </c>
      <c r="C3377">
        <v>20115</v>
      </c>
      <c r="D3377" s="1" t="s">
        <v>1797</v>
      </c>
      <c r="E3377" t="s">
        <v>46</v>
      </c>
      <c r="F3377" t="str">
        <f>VLOOKUP(E3377&amp;"*",state_latlong_lookup!$A$1:$D$56,2,FALSE)</f>
        <v>IL</v>
      </c>
      <c r="G3377" t="str">
        <f>VLOOKUP(E3377&amp;"*",state_latlong_lookup!$A$1:$D$56,1,FALSE)</f>
        <v>ILLINOIS</v>
      </c>
      <c r="H3377" t="str">
        <f t="shared" si="105"/>
        <v>108_IL_10</v>
      </c>
      <c r="I3377">
        <f>IF(B3377=2012,IF(D3377="00",K3377,VLOOKUP(H3377,district_latlong_lookup!$A$1:$F$439,5,FALSE)),0)</f>
        <v>0</v>
      </c>
      <c r="J3377">
        <f>IF(B3377=2012,IF(D3377="00",L3377,VLOOKUP(H3377,district_latlong_lookup!$A$1:$F$439,6,FALSE)),0)</f>
        <v>0</v>
      </c>
      <c r="K3377">
        <f>VLOOKUP(E3377&amp;"*",state_latlong_lookup!$A$1:$D$56,3,FALSE)</f>
        <v>40.336300000000001</v>
      </c>
      <c r="L3377">
        <f>VLOOKUP(E3377&amp;"*",state_latlong_lookup!$A$1:$D$56,4,FALSE)</f>
        <v>-89.002200000000002</v>
      </c>
      <c r="M3377">
        <v>200</v>
      </c>
      <c r="N3377" t="str">
        <f t="shared" si="104"/>
        <v>Republican</v>
      </c>
      <c r="O3377" t="s">
        <v>383</v>
      </c>
      <c r="P3377">
        <v>0.47899999999999998</v>
      </c>
      <c r="Q3377">
        <v>1922000</v>
      </c>
      <c r="R3377" t="s">
        <v>1448</v>
      </c>
    </row>
    <row r="3378" spans="1:18">
      <c r="A3378">
        <v>108</v>
      </c>
      <c r="B3378">
        <f>VLOOKUP(A3378,year_congress_lookup!$A$1:$B$10,2)</f>
        <v>2004</v>
      </c>
      <c r="C3378">
        <v>29516</v>
      </c>
      <c r="D3378" s="1" t="s">
        <v>1798</v>
      </c>
      <c r="E3378" t="s">
        <v>46</v>
      </c>
      <c r="F3378" t="str">
        <f>VLOOKUP(E3378&amp;"*",state_latlong_lookup!$A$1:$D$56,2,FALSE)</f>
        <v>IL</v>
      </c>
      <c r="G3378" t="str">
        <f>VLOOKUP(E3378&amp;"*",state_latlong_lookup!$A$1:$D$56,1,FALSE)</f>
        <v>ILLINOIS</v>
      </c>
      <c r="H3378" t="str">
        <f t="shared" si="105"/>
        <v>108_IL_11</v>
      </c>
      <c r="I3378">
        <f>IF(B3378=2012,IF(D3378="00",K3378,VLOOKUP(H3378,district_latlong_lookup!$A$1:$F$439,5,FALSE)),0)</f>
        <v>0</v>
      </c>
      <c r="J3378">
        <f>IF(B3378=2012,IF(D3378="00",L3378,VLOOKUP(H3378,district_latlong_lookup!$A$1:$F$439,6,FALSE)),0)</f>
        <v>0</v>
      </c>
      <c r="K3378">
        <f>VLOOKUP(E3378&amp;"*",state_latlong_lookup!$A$1:$D$56,3,FALSE)</f>
        <v>40.336300000000001</v>
      </c>
      <c r="L3378">
        <f>VLOOKUP(E3378&amp;"*",state_latlong_lookup!$A$1:$D$56,4,FALSE)</f>
        <v>-89.002200000000002</v>
      </c>
      <c r="M3378">
        <v>200</v>
      </c>
      <c r="N3378" t="str">
        <f t="shared" si="104"/>
        <v>Republican</v>
      </c>
      <c r="O3378" t="s">
        <v>91</v>
      </c>
      <c r="P3378">
        <v>0.505</v>
      </c>
      <c r="Q3378">
        <v>707000</v>
      </c>
      <c r="R3378" t="s">
        <v>1449</v>
      </c>
    </row>
    <row r="3379" spans="1:18">
      <c r="A3379">
        <v>108</v>
      </c>
      <c r="B3379">
        <f>VLOOKUP(A3379,year_congress_lookup!$A$1:$B$10,2)</f>
        <v>2004</v>
      </c>
      <c r="C3379">
        <v>15453</v>
      </c>
      <c r="D3379" s="1" t="s">
        <v>1799</v>
      </c>
      <c r="E3379" t="s">
        <v>46</v>
      </c>
      <c r="F3379" t="str">
        <f>VLOOKUP(E3379&amp;"*",state_latlong_lookup!$A$1:$D$56,2,FALSE)</f>
        <v>IL</v>
      </c>
      <c r="G3379" t="str">
        <f>VLOOKUP(E3379&amp;"*",state_latlong_lookup!$A$1:$D$56,1,FALSE)</f>
        <v>ILLINOIS</v>
      </c>
      <c r="H3379" t="str">
        <f t="shared" si="105"/>
        <v>108_IL_12</v>
      </c>
      <c r="I3379">
        <f>IF(B3379=2012,IF(D3379="00",K3379,VLOOKUP(H3379,district_latlong_lookup!$A$1:$F$439,5,FALSE)),0)</f>
        <v>0</v>
      </c>
      <c r="J3379">
        <f>IF(B3379=2012,IF(D3379="00",L3379,VLOOKUP(H3379,district_latlong_lookup!$A$1:$F$439,6,FALSE)),0)</f>
        <v>0</v>
      </c>
      <c r="K3379">
        <f>VLOOKUP(E3379&amp;"*",state_latlong_lookup!$A$1:$D$56,3,FALSE)</f>
        <v>40.336300000000001</v>
      </c>
      <c r="L3379">
        <f>VLOOKUP(E3379&amp;"*",state_latlong_lookup!$A$1:$D$56,4,FALSE)</f>
        <v>-89.002200000000002</v>
      </c>
      <c r="M3379">
        <v>100</v>
      </c>
      <c r="N3379" t="str">
        <f t="shared" si="104"/>
        <v>Democrat</v>
      </c>
      <c r="O3379" t="s">
        <v>518</v>
      </c>
      <c r="P3379">
        <v>-0.35199999999999998</v>
      </c>
      <c r="Q3379">
        <v>0</v>
      </c>
    </row>
    <row r="3380" spans="1:18">
      <c r="A3380">
        <v>108</v>
      </c>
      <c r="B3380">
        <f>VLOOKUP(A3380,year_congress_lookup!$A$1:$B$10,2)</f>
        <v>2004</v>
      </c>
      <c r="C3380">
        <v>29912</v>
      </c>
      <c r="D3380" s="1" t="s">
        <v>1800</v>
      </c>
      <c r="E3380" t="s">
        <v>46</v>
      </c>
      <c r="F3380" t="str">
        <f>VLOOKUP(E3380&amp;"*",state_latlong_lookup!$A$1:$D$56,2,FALSE)</f>
        <v>IL</v>
      </c>
      <c r="G3380" t="str">
        <f>VLOOKUP(E3380&amp;"*",state_latlong_lookup!$A$1:$D$56,1,FALSE)</f>
        <v>ILLINOIS</v>
      </c>
      <c r="H3380" t="str">
        <f t="shared" si="105"/>
        <v>108_IL_13</v>
      </c>
      <c r="I3380">
        <f>IF(B3380=2012,IF(D3380="00",K3380,VLOOKUP(H3380,district_latlong_lookup!$A$1:$F$439,5,FALSE)),0)</f>
        <v>0</v>
      </c>
      <c r="J3380">
        <f>IF(B3380=2012,IF(D3380="00",L3380,VLOOKUP(H3380,district_latlong_lookup!$A$1:$F$439,6,FALSE)),0)</f>
        <v>0</v>
      </c>
      <c r="K3380">
        <f>VLOOKUP(E3380&amp;"*",state_latlong_lookup!$A$1:$D$56,3,FALSE)</f>
        <v>40.336300000000001</v>
      </c>
      <c r="L3380">
        <f>VLOOKUP(E3380&amp;"*",state_latlong_lookup!$A$1:$D$56,4,FALSE)</f>
        <v>-89.002200000000002</v>
      </c>
      <c r="M3380">
        <v>200</v>
      </c>
      <c r="N3380" t="str">
        <f t="shared" si="104"/>
        <v>Republican</v>
      </c>
      <c r="O3380" t="s">
        <v>985</v>
      </c>
      <c r="P3380">
        <v>0.60099999999999998</v>
      </c>
      <c r="Q3380">
        <v>1036000</v>
      </c>
      <c r="R3380" t="s">
        <v>1450</v>
      </c>
    </row>
    <row r="3381" spans="1:18">
      <c r="A3381">
        <v>108</v>
      </c>
      <c r="B3381">
        <f>VLOOKUP(A3381,year_congress_lookup!$A$1:$B$10,2)</f>
        <v>2004</v>
      </c>
      <c r="C3381">
        <v>15417</v>
      </c>
      <c r="D3381" s="1" t="s">
        <v>1801</v>
      </c>
      <c r="E3381" t="s">
        <v>46</v>
      </c>
      <c r="F3381" t="str">
        <f>VLOOKUP(E3381&amp;"*",state_latlong_lookup!$A$1:$D$56,2,FALSE)</f>
        <v>IL</v>
      </c>
      <c r="G3381" t="str">
        <f>VLOOKUP(E3381&amp;"*",state_latlong_lookup!$A$1:$D$56,1,FALSE)</f>
        <v>ILLINOIS</v>
      </c>
      <c r="H3381" t="str">
        <f t="shared" si="105"/>
        <v>108_IL_14</v>
      </c>
      <c r="I3381">
        <f>IF(B3381=2012,IF(D3381="00",K3381,VLOOKUP(H3381,district_latlong_lookup!$A$1:$F$439,5,FALSE)),0)</f>
        <v>0</v>
      </c>
      <c r="J3381">
        <f>IF(B3381=2012,IF(D3381="00",L3381,VLOOKUP(H3381,district_latlong_lookup!$A$1:$F$439,6,FALSE)),0)</f>
        <v>0</v>
      </c>
      <c r="K3381">
        <f>VLOOKUP(E3381&amp;"*",state_latlong_lookup!$A$1:$D$56,3,FALSE)</f>
        <v>40.336300000000001</v>
      </c>
      <c r="L3381">
        <f>VLOOKUP(E3381&amp;"*",state_latlong_lookup!$A$1:$D$56,4,FALSE)</f>
        <v>-89.002200000000002</v>
      </c>
      <c r="M3381">
        <v>200</v>
      </c>
      <c r="N3381" t="str">
        <f t="shared" si="104"/>
        <v>Republican</v>
      </c>
      <c r="O3381" t="s">
        <v>520</v>
      </c>
      <c r="P3381">
        <v>0.58799999999999997</v>
      </c>
      <c r="Q3381">
        <v>0</v>
      </c>
    </row>
    <row r="3382" spans="1:18">
      <c r="A3382">
        <v>108</v>
      </c>
      <c r="B3382">
        <f>VLOOKUP(A3382,year_congress_lookup!$A$1:$B$10,2)</f>
        <v>2004</v>
      </c>
      <c r="C3382">
        <v>20116</v>
      </c>
      <c r="D3382" s="1" t="s">
        <v>1802</v>
      </c>
      <c r="E3382" t="s">
        <v>46</v>
      </c>
      <c r="F3382" t="str">
        <f>VLOOKUP(E3382&amp;"*",state_latlong_lookup!$A$1:$D$56,2,FALSE)</f>
        <v>IL</v>
      </c>
      <c r="G3382" t="str">
        <f>VLOOKUP(E3382&amp;"*",state_latlong_lookup!$A$1:$D$56,1,FALSE)</f>
        <v>ILLINOIS</v>
      </c>
      <c r="H3382" t="str">
        <f t="shared" si="105"/>
        <v>108_IL_15</v>
      </c>
      <c r="I3382">
        <f>IF(B3382=2012,IF(D3382="00",K3382,VLOOKUP(H3382,district_latlong_lookup!$A$1:$F$439,5,FALSE)),0)</f>
        <v>0</v>
      </c>
      <c r="J3382">
        <f>IF(B3382=2012,IF(D3382="00",L3382,VLOOKUP(H3382,district_latlong_lookup!$A$1:$F$439,6,FALSE)),0)</f>
        <v>0</v>
      </c>
      <c r="K3382">
        <f>VLOOKUP(E3382&amp;"*",state_latlong_lookup!$A$1:$D$56,3,FALSE)</f>
        <v>40.336300000000001</v>
      </c>
      <c r="L3382">
        <f>VLOOKUP(E3382&amp;"*",state_latlong_lookup!$A$1:$D$56,4,FALSE)</f>
        <v>-89.002200000000002</v>
      </c>
      <c r="M3382">
        <v>200</v>
      </c>
      <c r="N3382" t="str">
        <f t="shared" si="104"/>
        <v>Republican</v>
      </c>
      <c r="O3382" t="s">
        <v>1</v>
      </c>
      <c r="P3382">
        <v>0.377</v>
      </c>
      <c r="Q3382">
        <v>610000</v>
      </c>
      <c r="R3382" t="s">
        <v>1451</v>
      </c>
    </row>
    <row r="3383" spans="1:18">
      <c r="A3383">
        <v>108</v>
      </c>
      <c r="B3383">
        <f>VLOOKUP(A3383,year_congress_lookup!$A$1:$B$10,2)</f>
        <v>2004</v>
      </c>
      <c r="C3383">
        <v>29349</v>
      </c>
      <c r="D3383" s="1" t="s">
        <v>1803</v>
      </c>
      <c r="E3383" t="s">
        <v>46</v>
      </c>
      <c r="F3383" t="str">
        <f>VLOOKUP(E3383&amp;"*",state_latlong_lookup!$A$1:$D$56,2,FALSE)</f>
        <v>IL</v>
      </c>
      <c r="G3383" t="str">
        <f>VLOOKUP(E3383&amp;"*",state_latlong_lookup!$A$1:$D$56,1,FALSE)</f>
        <v>ILLINOIS</v>
      </c>
      <c r="H3383" t="str">
        <f t="shared" si="105"/>
        <v>108_IL_16</v>
      </c>
      <c r="I3383">
        <f>IF(B3383=2012,IF(D3383="00",K3383,VLOOKUP(H3383,district_latlong_lookup!$A$1:$F$439,5,FALSE)),0)</f>
        <v>0</v>
      </c>
      <c r="J3383">
        <f>IF(B3383=2012,IF(D3383="00",L3383,VLOOKUP(H3383,district_latlong_lookup!$A$1:$F$439,6,FALSE)),0)</f>
        <v>0</v>
      </c>
      <c r="K3383">
        <f>VLOOKUP(E3383&amp;"*",state_latlong_lookup!$A$1:$D$56,3,FALSE)</f>
        <v>40.336300000000001</v>
      </c>
      <c r="L3383">
        <f>VLOOKUP(E3383&amp;"*",state_latlong_lookup!$A$1:$D$56,4,FALSE)</f>
        <v>-89.002200000000002</v>
      </c>
      <c r="M3383">
        <v>200</v>
      </c>
      <c r="N3383" t="str">
        <f t="shared" si="104"/>
        <v>Republican</v>
      </c>
      <c r="O3383" t="s">
        <v>521</v>
      </c>
      <c r="P3383">
        <v>0.66800000000000004</v>
      </c>
      <c r="Q3383">
        <v>0</v>
      </c>
      <c r="R3383" t="s">
        <v>1452</v>
      </c>
    </row>
    <row r="3384" spans="1:18">
      <c r="A3384">
        <v>108</v>
      </c>
      <c r="B3384">
        <f>VLOOKUP(A3384,year_congress_lookup!$A$1:$B$10,2)</f>
        <v>2004</v>
      </c>
      <c r="C3384">
        <v>15023</v>
      </c>
      <c r="D3384" s="1" t="s">
        <v>1804</v>
      </c>
      <c r="E3384" t="s">
        <v>46</v>
      </c>
      <c r="F3384" t="str">
        <f>VLOOKUP(E3384&amp;"*",state_latlong_lookup!$A$1:$D$56,2,FALSE)</f>
        <v>IL</v>
      </c>
      <c r="G3384" t="str">
        <f>VLOOKUP(E3384&amp;"*",state_latlong_lookup!$A$1:$D$56,1,FALSE)</f>
        <v>ILLINOIS</v>
      </c>
      <c r="H3384" t="str">
        <f t="shared" si="105"/>
        <v>108_IL_17</v>
      </c>
      <c r="I3384">
        <f>IF(B3384=2012,IF(D3384="00",K3384,VLOOKUP(H3384,district_latlong_lookup!$A$1:$F$439,5,FALSE)),0)</f>
        <v>0</v>
      </c>
      <c r="J3384">
        <f>IF(B3384=2012,IF(D3384="00",L3384,VLOOKUP(H3384,district_latlong_lookup!$A$1:$F$439,6,FALSE)),0)</f>
        <v>0</v>
      </c>
      <c r="K3384">
        <f>VLOOKUP(E3384&amp;"*",state_latlong_lookup!$A$1:$D$56,3,FALSE)</f>
        <v>40.336300000000001</v>
      </c>
      <c r="L3384">
        <f>VLOOKUP(E3384&amp;"*",state_latlong_lookup!$A$1:$D$56,4,FALSE)</f>
        <v>-89.002200000000002</v>
      </c>
      <c r="M3384">
        <v>100</v>
      </c>
      <c r="N3384" t="str">
        <f t="shared" si="104"/>
        <v>Democrat</v>
      </c>
      <c r="O3384" t="s">
        <v>75</v>
      </c>
      <c r="P3384">
        <v>-0.43099999999999999</v>
      </c>
      <c r="Q3384">
        <v>2451000</v>
      </c>
      <c r="R3384" t="s">
        <v>1453</v>
      </c>
    </row>
    <row r="3385" spans="1:18">
      <c r="A3385">
        <v>108</v>
      </c>
      <c r="B3385">
        <f>VLOOKUP(A3385,year_congress_lookup!$A$1:$B$10,2)</f>
        <v>2004</v>
      </c>
      <c r="C3385">
        <v>29517</v>
      </c>
      <c r="D3385" s="1" t="s">
        <v>1805</v>
      </c>
      <c r="E3385" t="s">
        <v>46</v>
      </c>
      <c r="F3385" t="str">
        <f>VLOOKUP(E3385&amp;"*",state_latlong_lookup!$A$1:$D$56,2,FALSE)</f>
        <v>IL</v>
      </c>
      <c r="G3385" t="str">
        <f>VLOOKUP(E3385&amp;"*",state_latlong_lookup!$A$1:$D$56,1,FALSE)</f>
        <v>ILLINOIS</v>
      </c>
      <c r="H3385" t="str">
        <f t="shared" si="105"/>
        <v>108_IL_18</v>
      </c>
      <c r="I3385">
        <f>IF(B3385=2012,IF(D3385="00",K3385,VLOOKUP(H3385,district_latlong_lookup!$A$1:$F$439,5,FALSE)),0)</f>
        <v>0</v>
      </c>
      <c r="J3385">
        <f>IF(B3385=2012,IF(D3385="00",L3385,VLOOKUP(H3385,district_latlong_lookup!$A$1:$F$439,6,FALSE)),0)</f>
        <v>0</v>
      </c>
      <c r="K3385">
        <f>VLOOKUP(E3385&amp;"*",state_latlong_lookup!$A$1:$D$56,3,FALSE)</f>
        <v>40.336300000000001</v>
      </c>
      <c r="L3385">
        <f>VLOOKUP(E3385&amp;"*",state_latlong_lookup!$A$1:$D$56,4,FALSE)</f>
        <v>-89.002200000000002</v>
      </c>
      <c r="M3385">
        <v>200</v>
      </c>
      <c r="N3385" t="str">
        <f t="shared" si="104"/>
        <v>Republican</v>
      </c>
      <c r="O3385" t="s">
        <v>780</v>
      </c>
      <c r="P3385">
        <v>0.40200000000000002</v>
      </c>
      <c r="Q3385">
        <v>937000</v>
      </c>
      <c r="R3385" t="s">
        <v>1454</v>
      </c>
    </row>
    <row r="3386" spans="1:18">
      <c r="A3386">
        <v>108</v>
      </c>
      <c r="B3386">
        <f>VLOOKUP(A3386,year_congress_lookup!$A$1:$B$10,2)</f>
        <v>2004</v>
      </c>
      <c r="C3386">
        <v>29718</v>
      </c>
      <c r="D3386" s="1" t="s">
        <v>1806</v>
      </c>
      <c r="E3386" t="s">
        <v>46</v>
      </c>
      <c r="F3386" t="str">
        <f>VLOOKUP(E3386&amp;"*",state_latlong_lookup!$A$1:$D$56,2,FALSE)</f>
        <v>IL</v>
      </c>
      <c r="G3386" t="str">
        <f>VLOOKUP(E3386&amp;"*",state_latlong_lookup!$A$1:$D$56,1,FALSE)</f>
        <v>ILLINOIS</v>
      </c>
      <c r="H3386" t="str">
        <f t="shared" si="105"/>
        <v>108_IL_19</v>
      </c>
      <c r="I3386">
        <f>IF(B3386=2012,IF(D3386="00",K3386,VLOOKUP(H3386,district_latlong_lookup!$A$1:$F$439,5,FALSE)),0)</f>
        <v>0</v>
      </c>
      <c r="J3386">
        <f>IF(B3386=2012,IF(D3386="00",L3386,VLOOKUP(H3386,district_latlong_lookup!$A$1:$F$439,6,FALSE)),0)</f>
        <v>0</v>
      </c>
      <c r="K3386">
        <f>VLOOKUP(E3386&amp;"*",state_latlong_lookup!$A$1:$D$56,3,FALSE)</f>
        <v>40.336300000000001</v>
      </c>
      <c r="L3386">
        <f>VLOOKUP(E3386&amp;"*",state_latlong_lookup!$A$1:$D$56,4,FALSE)</f>
        <v>-89.002200000000002</v>
      </c>
      <c r="M3386">
        <v>200</v>
      </c>
      <c r="N3386" t="str">
        <f t="shared" si="104"/>
        <v>Republican</v>
      </c>
      <c r="O3386" t="s">
        <v>844</v>
      </c>
      <c r="P3386">
        <v>0.54400000000000004</v>
      </c>
      <c r="Q3386">
        <v>0</v>
      </c>
      <c r="R3386" t="s">
        <v>1455</v>
      </c>
    </row>
    <row r="3387" spans="1:18">
      <c r="A3387">
        <v>108</v>
      </c>
      <c r="B3387">
        <f>VLOOKUP(A3387,year_congress_lookup!$A$1:$B$10,2)</f>
        <v>2004</v>
      </c>
      <c r="C3387">
        <v>15124</v>
      </c>
      <c r="D3387" s="1" t="s">
        <v>1787</v>
      </c>
      <c r="E3387" t="s">
        <v>45</v>
      </c>
      <c r="F3387" t="str">
        <f>VLOOKUP(E3387&amp;"*",state_latlong_lookup!$A$1:$D$56,2,FALSE)</f>
        <v>IN</v>
      </c>
      <c r="G3387" t="str">
        <f>VLOOKUP(E3387&amp;"*",state_latlong_lookup!$A$1:$D$56,1,FALSE)</f>
        <v>INDIANA</v>
      </c>
      <c r="H3387" t="str">
        <f t="shared" si="105"/>
        <v>108_IN_01</v>
      </c>
      <c r="I3387">
        <f>IF(B3387=2012,IF(D3387="00",K3387,VLOOKUP(H3387,district_latlong_lookup!$A$1:$F$439,5,FALSE)),0)</f>
        <v>0</v>
      </c>
      <c r="J3387">
        <f>IF(B3387=2012,IF(D3387="00",L3387,VLOOKUP(H3387,district_latlong_lookup!$A$1:$F$439,6,FALSE)),0)</f>
        <v>0</v>
      </c>
      <c r="K3387">
        <f>VLOOKUP(E3387&amp;"*",state_latlong_lookup!$A$1:$D$56,3,FALSE)</f>
        <v>39.864699999999999</v>
      </c>
      <c r="L3387">
        <f>VLOOKUP(E3387&amp;"*",state_latlong_lookup!$A$1:$D$56,4,FALSE)</f>
        <v>-86.260400000000004</v>
      </c>
      <c r="M3387">
        <v>100</v>
      </c>
      <c r="N3387" t="str">
        <f t="shared" si="104"/>
        <v>Democrat</v>
      </c>
      <c r="O3387" t="s">
        <v>525</v>
      </c>
      <c r="P3387">
        <v>-0.42</v>
      </c>
      <c r="Q3387">
        <v>2324000</v>
      </c>
      <c r="R3387" t="s">
        <v>1456</v>
      </c>
    </row>
    <row r="3388" spans="1:18">
      <c r="A3388">
        <v>108</v>
      </c>
      <c r="B3388">
        <f>VLOOKUP(A3388,year_congress_lookup!$A$1:$B$10,2)</f>
        <v>2004</v>
      </c>
      <c r="C3388">
        <v>20324</v>
      </c>
      <c r="D3388" s="1" t="s">
        <v>1788</v>
      </c>
      <c r="E3388" t="s">
        <v>45</v>
      </c>
      <c r="F3388" t="str">
        <f>VLOOKUP(E3388&amp;"*",state_latlong_lookup!$A$1:$D$56,2,FALSE)</f>
        <v>IN</v>
      </c>
      <c r="G3388" t="str">
        <f>VLOOKUP(E3388&amp;"*",state_latlong_lookup!$A$1:$D$56,1,FALSE)</f>
        <v>INDIANA</v>
      </c>
      <c r="H3388" t="str">
        <f t="shared" si="105"/>
        <v>108_IN_02</v>
      </c>
      <c r="I3388">
        <f>IF(B3388=2012,IF(D3388="00",K3388,VLOOKUP(H3388,district_latlong_lookup!$A$1:$F$439,5,FALSE)),0)</f>
        <v>0</v>
      </c>
      <c r="J3388">
        <f>IF(B3388=2012,IF(D3388="00",L3388,VLOOKUP(H3388,district_latlong_lookup!$A$1:$F$439,6,FALSE)),0)</f>
        <v>0</v>
      </c>
      <c r="K3388">
        <f>VLOOKUP(E3388&amp;"*",state_latlong_lookup!$A$1:$D$56,3,FALSE)</f>
        <v>39.864699999999999</v>
      </c>
      <c r="L3388">
        <f>VLOOKUP(E3388&amp;"*",state_latlong_lookup!$A$1:$D$56,4,FALSE)</f>
        <v>-86.260400000000004</v>
      </c>
      <c r="M3388">
        <v>200</v>
      </c>
      <c r="N3388" t="str">
        <f t="shared" si="104"/>
        <v>Republican</v>
      </c>
      <c r="O3388" t="s">
        <v>986</v>
      </c>
      <c r="P3388">
        <v>0.75700000000000001</v>
      </c>
      <c r="Q3388">
        <v>1252000</v>
      </c>
      <c r="R3388" t="s">
        <v>1457</v>
      </c>
    </row>
    <row r="3389" spans="1:18">
      <c r="A3389">
        <v>108</v>
      </c>
      <c r="B3389">
        <f>VLOOKUP(A3389,year_congress_lookup!$A$1:$B$10,2)</f>
        <v>2004</v>
      </c>
      <c r="C3389">
        <v>29519</v>
      </c>
      <c r="D3389" s="1" t="s">
        <v>1789</v>
      </c>
      <c r="E3389" t="s">
        <v>45</v>
      </c>
      <c r="F3389" t="str">
        <f>VLOOKUP(E3389&amp;"*",state_latlong_lookup!$A$1:$D$56,2,FALSE)</f>
        <v>IN</v>
      </c>
      <c r="G3389" t="str">
        <f>VLOOKUP(E3389&amp;"*",state_latlong_lookup!$A$1:$D$56,1,FALSE)</f>
        <v>INDIANA</v>
      </c>
      <c r="H3389" t="str">
        <f t="shared" si="105"/>
        <v>108_IN_03</v>
      </c>
      <c r="I3389">
        <f>IF(B3389=2012,IF(D3389="00",K3389,VLOOKUP(H3389,district_latlong_lookup!$A$1:$F$439,5,FALSE)),0)</f>
        <v>0</v>
      </c>
      <c r="J3389">
        <f>IF(B3389=2012,IF(D3389="00",L3389,VLOOKUP(H3389,district_latlong_lookup!$A$1:$F$439,6,FALSE)),0)</f>
        <v>0</v>
      </c>
      <c r="K3389">
        <f>VLOOKUP(E3389&amp;"*",state_latlong_lookup!$A$1:$D$56,3,FALSE)</f>
        <v>39.864699999999999</v>
      </c>
      <c r="L3389">
        <f>VLOOKUP(E3389&amp;"*",state_latlong_lookup!$A$1:$D$56,4,FALSE)</f>
        <v>-86.260400000000004</v>
      </c>
      <c r="M3389">
        <v>200</v>
      </c>
      <c r="N3389" t="str">
        <f t="shared" si="104"/>
        <v>Republican</v>
      </c>
      <c r="O3389" t="s">
        <v>782</v>
      </c>
      <c r="P3389">
        <v>0.63400000000000001</v>
      </c>
      <c r="Q3389">
        <v>3371000</v>
      </c>
      <c r="R3389" t="s">
        <v>1458</v>
      </c>
    </row>
    <row r="3390" spans="1:18">
      <c r="A3390">
        <v>108</v>
      </c>
      <c r="B3390">
        <f>VLOOKUP(A3390,year_congress_lookup!$A$1:$B$10,2)</f>
        <v>2004</v>
      </c>
      <c r="C3390">
        <v>29350</v>
      </c>
      <c r="D3390" s="1" t="s">
        <v>1790</v>
      </c>
      <c r="E3390" t="s">
        <v>45</v>
      </c>
      <c r="F3390" t="str">
        <f>VLOOKUP(E3390&amp;"*",state_latlong_lookup!$A$1:$D$56,2,FALSE)</f>
        <v>IN</v>
      </c>
      <c r="G3390" t="str">
        <f>VLOOKUP(E3390&amp;"*",state_latlong_lookup!$A$1:$D$56,1,FALSE)</f>
        <v>INDIANA</v>
      </c>
      <c r="H3390" t="str">
        <f t="shared" si="105"/>
        <v>108_IN_04</v>
      </c>
      <c r="I3390">
        <f>IF(B3390=2012,IF(D3390="00",K3390,VLOOKUP(H3390,district_latlong_lookup!$A$1:$F$439,5,FALSE)),0)</f>
        <v>0</v>
      </c>
      <c r="J3390">
        <f>IF(B3390=2012,IF(D3390="00",L3390,VLOOKUP(H3390,district_latlong_lookup!$A$1:$F$439,6,FALSE)),0)</f>
        <v>0</v>
      </c>
      <c r="K3390">
        <f>VLOOKUP(E3390&amp;"*",state_latlong_lookup!$A$1:$D$56,3,FALSE)</f>
        <v>39.864699999999999</v>
      </c>
      <c r="L3390">
        <f>VLOOKUP(E3390&amp;"*",state_latlong_lookup!$A$1:$D$56,4,FALSE)</f>
        <v>-86.260400000000004</v>
      </c>
      <c r="M3390">
        <v>200</v>
      </c>
      <c r="N3390" t="str">
        <f t="shared" si="104"/>
        <v>Republican</v>
      </c>
      <c r="O3390" t="s">
        <v>528</v>
      </c>
      <c r="P3390">
        <v>0.58599999999999997</v>
      </c>
      <c r="Q3390">
        <v>0</v>
      </c>
      <c r="R3390" t="s">
        <v>1459</v>
      </c>
    </row>
    <row r="3391" spans="1:18">
      <c r="A3391">
        <v>108</v>
      </c>
      <c r="B3391">
        <f>VLOOKUP(A3391,year_congress_lookup!$A$1:$B$10,2)</f>
        <v>2004</v>
      </c>
      <c r="C3391">
        <v>15014</v>
      </c>
      <c r="D3391" s="1" t="s">
        <v>1791</v>
      </c>
      <c r="E3391" t="s">
        <v>45</v>
      </c>
      <c r="F3391" t="str">
        <f>VLOOKUP(E3391&amp;"*",state_latlong_lookup!$A$1:$D$56,2,FALSE)</f>
        <v>IN</v>
      </c>
      <c r="G3391" t="str">
        <f>VLOOKUP(E3391&amp;"*",state_latlong_lookup!$A$1:$D$56,1,FALSE)</f>
        <v>INDIANA</v>
      </c>
      <c r="H3391" t="str">
        <f t="shared" si="105"/>
        <v>108_IN_05</v>
      </c>
      <c r="I3391">
        <f>IF(B3391=2012,IF(D3391="00",K3391,VLOOKUP(H3391,district_latlong_lookup!$A$1:$F$439,5,FALSE)),0)</f>
        <v>0</v>
      </c>
      <c r="J3391">
        <f>IF(B3391=2012,IF(D3391="00",L3391,VLOOKUP(H3391,district_latlong_lookup!$A$1:$F$439,6,FALSE)),0)</f>
        <v>0</v>
      </c>
      <c r="K3391">
        <f>VLOOKUP(E3391&amp;"*",state_latlong_lookup!$A$1:$D$56,3,FALSE)</f>
        <v>39.864699999999999</v>
      </c>
      <c r="L3391">
        <f>VLOOKUP(E3391&amp;"*",state_latlong_lookup!$A$1:$D$56,4,FALSE)</f>
        <v>-86.260400000000004</v>
      </c>
      <c r="M3391">
        <v>200</v>
      </c>
      <c r="N3391" t="str">
        <f t="shared" si="104"/>
        <v>Republican</v>
      </c>
      <c r="O3391" t="s">
        <v>179</v>
      </c>
      <c r="P3391">
        <v>0.71799999999999997</v>
      </c>
      <c r="Q3391">
        <v>1655000</v>
      </c>
      <c r="R3391" t="s">
        <v>1460</v>
      </c>
    </row>
    <row r="3392" spans="1:18">
      <c r="A3392">
        <v>108</v>
      </c>
      <c r="B3392">
        <f>VLOOKUP(A3392,year_congress_lookup!$A$1:$B$10,2)</f>
        <v>2004</v>
      </c>
      <c r="C3392">
        <v>20117</v>
      </c>
      <c r="D3392" s="1" t="s">
        <v>1792</v>
      </c>
      <c r="E3392" t="s">
        <v>45</v>
      </c>
      <c r="F3392" t="str">
        <f>VLOOKUP(E3392&amp;"*",state_latlong_lookup!$A$1:$D$56,2,FALSE)</f>
        <v>IN</v>
      </c>
      <c r="G3392" t="str">
        <f>VLOOKUP(E3392&amp;"*",state_latlong_lookup!$A$1:$D$56,1,FALSE)</f>
        <v>INDIANA</v>
      </c>
      <c r="H3392" t="str">
        <f t="shared" si="105"/>
        <v>108_IN_06</v>
      </c>
      <c r="I3392">
        <f>IF(B3392=2012,IF(D3392="00",K3392,VLOOKUP(H3392,district_latlong_lookup!$A$1:$F$439,5,FALSE)),0)</f>
        <v>0</v>
      </c>
      <c r="J3392">
        <f>IF(B3392=2012,IF(D3392="00",L3392,VLOOKUP(H3392,district_latlong_lookup!$A$1:$F$439,6,FALSE)),0)</f>
        <v>0</v>
      </c>
      <c r="K3392">
        <f>VLOOKUP(E3392&amp;"*",state_latlong_lookup!$A$1:$D$56,3,FALSE)</f>
        <v>39.864699999999999</v>
      </c>
      <c r="L3392">
        <f>VLOOKUP(E3392&amp;"*",state_latlong_lookup!$A$1:$D$56,4,FALSE)</f>
        <v>-86.260400000000004</v>
      </c>
      <c r="M3392">
        <v>200</v>
      </c>
      <c r="N3392" t="str">
        <f t="shared" si="104"/>
        <v>Republican</v>
      </c>
      <c r="O3392" t="s">
        <v>936</v>
      </c>
      <c r="P3392">
        <v>0.80100000000000005</v>
      </c>
      <c r="Q3392">
        <v>9561000</v>
      </c>
    </row>
    <row r="3393" spans="1:18">
      <c r="A3393">
        <v>108</v>
      </c>
      <c r="B3393">
        <f>VLOOKUP(A3393,year_congress_lookup!$A$1:$B$10,2)</f>
        <v>2004</v>
      </c>
      <c r="C3393">
        <v>29720</v>
      </c>
      <c r="D3393" s="1" t="s">
        <v>1793</v>
      </c>
      <c r="E3393" t="s">
        <v>45</v>
      </c>
      <c r="F3393" t="str">
        <f>VLOOKUP(E3393&amp;"*",state_latlong_lookup!$A$1:$D$56,2,FALSE)</f>
        <v>IN</v>
      </c>
      <c r="G3393" t="str">
        <f>VLOOKUP(E3393&amp;"*",state_latlong_lookup!$A$1:$D$56,1,FALSE)</f>
        <v>INDIANA</v>
      </c>
      <c r="H3393" t="str">
        <f t="shared" si="105"/>
        <v>108_IN_07</v>
      </c>
      <c r="I3393">
        <f>IF(B3393=2012,IF(D3393="00",K3393,VLOOKUP(H3393,district_latlong_lookup!$A$1:$F$439,5,FALSE)),0)</f>
        <v>0</v>
      </c>
      <c r="J3393">
        <f>IF(B3393=2012,IF(D3393="00",L3393,VLOOKUP(H3393,district_latlong_lookup!$A$1:$F$439,6,FALSE)),0)</f>
        <v>0</v>
      </c>
      <c r="K3393">
        <f>VLOOKUP(E3393&amp;"*",state_latlong_lookup!$A$1:$D$56,3,FALSE)</f>
        <v>39.864699999999999</v>
      </c>
      <c r="L3393">
        <f>VLOOKUP(E3393&amp;"*",state_latlong_lookup!$A$1:$D$56,4,FALSE)</f>
        <v>-86.260400000000004</v>
      </c>
      <c r="M3393">
        <v>100</v>
      </c>
      <c r="N3393" t="str">
        <f t="shared" si="104"/>
        <v>Democrat</v>
      </c>
      <c r="O3393" t="s">
        <v>846</v>
      </c>
      <c r="P3393">
        <v>-0.45600000000000002</v>
      </c>
      <c r="Q3393">
        <v>2108000</v>
      </c>
      <c r="R3393" t="s">
        <v>1461</v>
      </c>
    </row>
    <row r="3394" spans="1:18">
      <c r="A3394">
        <v>108</v>
      </c>
      <c r="B3394">
        <f>VLOOKUP(A3394,year_congress_lookup!$A$1:$B$10,2)</f>
        <v>2004</v>
      </c>
      <c r="C3394">
        <v>29520</v>
      </c>
      <c r="D3394" s="1" t="s">
        <v>1795</v>
      </c>
      <c r="E3394" t="s">
        <v>45</v>
      </c>
      <c r="F3394" t="str">
        <f>VLOOKUP(E3394&amp;"*",state_latlong_lookup!$A$1:$D$56,2,FALSE)</f>
        <v>IN</v>
      </c>
      <c r="G3394" t="str">
        <f>VLOOKUP(E3394&amp;"*",state_latlong_lookup!$A$1:$D$56,1,FALSE)</f>
        <v>INDIANA</v>
      </c>
      <c r="H3394" t="str">
        <f t="shared" si="105"/>
        <v>108_IN_08</v>
      </c>
      <c r="I3394">
        <f>IF(B3394=2012,IF(D3394="00",K3394,VLOOKUP(H3394,district_latlong_lookup!$A$1:$F$439,5,FALSE)),0)</f>
        <v>0</v>
      </c>
      <c r="J3394">
        <f>IF(B3394=2012,IF(D3394="00",L3394,VLOOKUP(H3394,district_latlong_lookup!$A$1:$F$439,6,FALSE)),0)</f>
        <v>0</v>
      </c>
      <c r="K3394">
        <f>VLOOKUP(E3394&amp;"*",state_latlong_lookup!$A$1:$D$56,3,FALSE)</f>
        <v>39.864699999999999</v>
      </c>
      <c r="L3394">
        <f>VLOOKUP(E3394&amp;"*",state_latlong_lookup!$A$1:$D$56,4,FALSE)</f>
        <v>-86.260400000000004</v>
      </c>
      <c r="M3394">
        <v>200</v>
      </c>
      <c r="N3394" t="str">
        <f t="shared" ref="N3394:N3457" si="106">IF(M3394=100,"Democrat",IF(M3394=200,"Republican",IF(M3394=328,"Independent")))</f>
        <v>Republican</v>
      </c>
      <c r="O3394" t="s">
        <v>987</v>
      </c>
      <c r="P3394">
        <v>0.78300000000000003</v>
      </c>
      <c r="Q3394">
        <v>0</v>
      </c>
    </row>
    <row r="3395" spans="1:18">
      <c r="A3395">
        <v>108</v>
      </c>
      <c r="B3395">
        <f>VLOOKUP(A3395,year_congress_lookup!$A$1:$B$10,2)</f>
        <v>2004</v>
      </c>
      <c r="C3395">
        <v>29914</v>
      </c>
      <c r="D3395" s="1" t="s">
        <v>1796</v>
      </c>
      <c r="E3395" t="s">
        <v>45</v>
      </c>
      <c r="F3395" t="str">
        <f>VLOOKUP(E3395&amp;"*",state_latlong_lookup!$A$1:$D$56,2,FALSE)</f>
        <v>IN</v>
      </c>
      <c r="G3395" t="str">
        <f>VLOOKUP(E3395&amp;"*",state_latlong_lookup!$A$1:$D$56,1,FALSE)</f>
        <v>INDIANA</v>
      </c>
      <c r="H3395" t="str">
        <f t="shared" ref="H3395:H3458" si="107">CONCATENATE(A3395,"_",F3395,"_",D3395)</f>
        <v>108_IN_09</v>
      </c>
      <c r="I3395">
        <f>IF(B3395=2012,IF(D3395="00",K3395,VLOOKUP(H3395,district_latlong_lookup!$A$1:$F$439,5,FALSE)),0)</f>
        <v>0</v>
      </c>
      <c r="J3395">
        <f>IF(B3395=2012,IF(D3395="00",L3395,VLOOKUP(H3395,district_latlong_lookup!$A$1:$F$439,6,FALSE)),0)</f>
        <v>0</v>
      </c>
      <c r="K3395">
        <f>VLOOKUP(E3395&amp;"*",state_latlong_lookup!$A$1:$D$56,3,FALSE)</f>
        <v>39.864699999999999</v>
      </c>
      <c r="L3395">
        <f>VLOOKUP(E3395&amp;"*",state_latlong_lookup!$A$1:$D$56,4,FALSE)</f>
        <v>-86.260400000000004</v>
      </c>
      <c r="M3395">
        <v>100</v>
      </c>
      <c r="N3395" t="str">
        <f t="shared" si="106"/>
        <v>Democrat</v>
      </c>
      <c r="O3395" t="s">
        <v>66</v>
      </c>
      <c r="P3395">
        <v>-8.7999999999999995E-2</v>
      </c>
      <c r="Q3395">
        <v>1461000</v>
      </c>
      <c r="R3395" t="s">
        <v>1462</v>
      </c>
    </row>
    <row r="3396" spans="1:18">
      <c r="A3396">
        <v>108</v>
      </c>
      <c r="B3396">
        <f>VLOOKUP(A3396,year_congress_lookup!$A$1:$B$10,2)</f>
        <v>2004</v>
      </c>
      <c r="C3396">
        <v>29118</v>
      </c>
      <c r="D3396" s="1" t="s">
        <v>1787</v>
      </c>
      <c r="E3396" t="s">
        <v>84</v>
      </c>
      <c r="F3396" t="str">
        <f>VLOOKUP(E3396&amp;"*",state_latlong_lookup!$A$1:$D$56,2,FALSE)</f>
        <v>IA</v>
      </c>
      <c r="G3396" t="str">
        <f>VLOOKUP(E3396&amp;"*",state_latlong_lookup!$A$1:$D$56,1,FALSE)</f>
        <v>IOWA</v>
      </c>
      <c r="H3396" t="str">
        <f t="shared" si="107"/>
        <v>108_IA_01</v>
      </c>
      <c r="I3396">
        <f>IF(B3396=2012,IF(D3396="00",K3396,VLOOKUP(H3396,district_latlong_lookup!$A$1:$F$439,5,FALSE)),0)</f>
        <v>0</v>
      </c>
      <c r="J3396">
        <f>IF(B3396=2012,IF(D3396="00",L3396,VLOOKUP(H3396,district_latlong_lookup!$A$1:$F$439,6,FALSE)),0)</f>
        <v>0</v>
      </c>
      <c r="K3396">
        <f>VLOOKUP(E3396&amp;"*",state_latlong_lookup!$A$1:$D$56,3,FALSE)</f>
        <v>42.004600000000003</v>
      </c>
      <c r="L3396">
        <f>VLOOKUP(E3396&amp;"*",state_latlong_lookup!$A$1:$D$56,4,FALSE)</f>
        <v>-93.213999999999999</v>
      </c>
      <c r="M3396">
        <v>200</v>
      </c>
      <c r="N3396" t="str">
        <f t="shared" si="106"/>
        <v>Republican</v>
      </c>
      <c r="O3396" t="s">
        <v>532</v>
      </c>
      <c r="P3396">
        <v>0.52300000000000002</v>
      </c>
      <c r="Q3396">
        <v>1359000</v>
      </c>
      <c r="R3396" t="s">
        <v>1463</v>
      </c>
    </row>
    <row r="3397" spans="1:18">
      <c r="A3397">
        <v>108</v>
      </c>
      <c r="B3397">
        <f>VLOOKUP(A3397,year_congress_lookup!$A$1:$B$10,2)</f>
        <v>2004</v>
      </c>
      <c r="C3397">
        <v>14432</v>
      </c>
      <c r="D3397" s="1" t="s">
        <v>1788</v>
      </c>
      <c r="E3397" t="s">
        <v>84</v>
      </c>
      <c r="F3397" t="str">
        <f>VLOOKUP(E3397&amp;"*",state_latlong_lookup!$A$1:$D$56,2,FALSE)</f>
        <v>IA</v>
      </c>
      <c r="G3397" t="str">
        <f>VLOOKUP(E3397&amp;"*",state_latlong_lookup!$A$1:$D$56,1,FALSE)</f>
        <v>IOWA</v>
      </c>
      <c r="H3397" t="str">
        <f t="shared" si="107"/>
        <v>108_IA_02</v>
      </c>
      <c r="I3397">
        <f>IF(B3397=2012,IF(D3397="00",K3397,VLOOKUP(H3397,district_latlong_lookup!$A$1:$F$439,5,FALSE)),0)</f>
        <v>0</v>
      </c>
      <c r="J3397">
        <f>IF(B3397=2012,IF(D3397="00",L3397,VLOOKUP(H3397,district_latlong_lookup!$A$1:$F$439,6,FALSE)),0)</f>
        <v>0</v>
      </c>
      <c r="K3397">
        <f>VLOOKUP(E3397&amp;"*",state_latlong_lookup!$A$1:$D$56,3,FALSE)</f>
        <v>42.004600000000003</v>
      </c>
      <c r="L3397">
        <f>VLOOKUP(E3397&amp;"*",state_latlong_lookup!$A$1:$D$56,4,FALSE)</f>
        <v>-93.213999999999999</v>
      </c>
      <c r="M3397">
        <v>200</v>
      </c>
      <c r="N3397" t="str">
        <f t="shared" si="106"/>
        <v>Republican</v>
      </c>
      <c r="O3397" t="s">
        <v>988</v>
      </c>
      <c r="P3397">
        <v>0.21</v>
      </c>
      <c r="Q3397">
        <v>729000</v>
      </c>
      <c r="R3397" t="s">
        <v>1464</v>
      </c>
    </row>
    <row r="3398" spans="1:18">
      <c r="A3398">
        <v>108</v>
      </c>
      <c r="B3398">
        <f>VLOOKUP(A3398,year_congress_lookup!$A$1:$B$10,2)</f>
        <v>2004</v>
      </c>
      <c r="C3398">
        <v>29721</v>
      </c>
      <c r="D3398" s="1" t="s">
        <v>1789</v>
      </c>
      <c r="E3398" t="s">
        <v>84</v>
      </c>
      <c r="F3398" t="str">
        <f>VLOOKUP(E3398&amp;"*",state_latlong_lookup!$A$1:$D$56,2,FALSE)</f>
        <v>IA</v>
      </c>
      <c r="G3398" t="str">
        <f>VLOOKUP(E3398&amp;"*",state_latlong_lookup!$A$1:$D$56,1,FALSE)</f>
        <v>IOWA</v>
      </c>
      <c r="H3398" t="str">
        <f t="shared" si="107"/>
        <v>108_IA_03</v>
      </c>
      <c r="I3398">
        <f>IF(B3398=2012,IF(D3398="00",K3398,VLOOKUP(H3398,district_latlong_lookup!$A$1:$F$439,5,FALSE)),0)</f>
        <v>0</v>
      </c>
      <c r="J3398">
        <f>IF(B3398=2012,IF(D3398="00",L3398,VLOOKUP(H3398,district_latlong_lookup!$A$1:$F$439,6,FALSE)),0)</f>
        <v>0</v>
      </c>
      <c r="K3398">
        <f>VLOOKUP(E3398&amp;"*",state_latlong_lookup!$A$1:$D$56,3,FALSE)</f>
        <v>42.004600000000003</v>
      </c>
      <c r="L3398">
        <f>VLOOKUP(E3398&amp;"*",state_latlong_lookup!$A$1:$D$56,4,FALSE)</f>
        <v>-93.213999999999999</v>
      </c>
      <c r="M3398">
        <v>100</v>
      </c>
      <c r="N3398" t="str">
        <f t="shared" si="106"/>
        <v>Democrat</v>
      </c>
      <c r="O3398" t="s">
        <v>847</v>
      </c>
      <c r="P3398">
        <v>-0.20699999999999999</v>
      </c>
      <c r="Q3398">
        <v>2179000</v>
      </c>
    </row>
    <row r="3399" spans="1:18">
      <c r="A3399">
        <v>108</v>
      </c>
      <c r="B3399">
        <f>VLOOKUP(A3399,year_congress_lookup!$A$1:$B$10,2)</f>
        <v>2004</v>
      </c>
      <c r="C3399">
        <v>29522</v>
      </c>
      <c r="D3399" s="1" t="s">
        <v>1790</v>
      </c>
      <c r="E3399" t="s">
        <v>84</v>
      </c>
      <c r="F3399" t="str">
        <f>VLOOKUP(E3399&amp;"*",state_latlong_lookup!$A$1:$D$56,2,FALSE)</f>
        <v>IA</v>
      </c>
      <c r="G3399" t="str">
        <f>VLOOKUP(E3399&amp;"*",state_latlong_lookup!$A$1:$D$56,1,FALSE)</f>
        <v>IOWA</v>
      </c>
      <c r="H3399" t="str">
        <f t="shared" si="107"/>
        <v>108_IA_04</v>
      </c>
      <c r="I3399">
        <f>IF(B3399=2012,IF(D3399="00",K3399,VLOOKUP(H3399,district_latlong_lookup!$A$1:$F$439,5,FALSE)),0)</f>
        <v>0</v>
      </c>
      <c r="J3399">
        <f>IF(B3399=2012,IF(D3399="00",L3399,VLOOKUP(H3399,district_latlong_lookup!$A$1:$F$439,6,FALSE)),0)</f>
        <v>0</v>
      </c>
      <c r="K3399">
        <f>VLOOKUP(E3399&amp;"*",state_latlong_lookup!$A$1:$D$56,3,FALSE)</f>
        <v>42.004600000000003</v>
      </c>
      <c r="L3399">
        <f>VLOOKUP(E3399&amp;"*",state_latlong_lookup!$A$1:$D$56,4,FALSE)</f>
        <v>-93.213999999999999</v>
      </c>
      <c r="M3399">
        <v>200</v>
      </c>
      <c r="N3399" t="str">
        <f t="shared" si="106"/>
        <v>Republican</v>
      </c>
      <c r="O3399" t="s">
        <v>103</v>
      </c>
      <c r="P3399">
        <v>0.47899999999999998</v>
      </c>
      <c r="Q3399">
        <v>0</v>
      </c>
      <c r="R3399" t="s">
        <v>1465</v>
      </c>
    </row>
    <row r="3400" spans="1:18">
      <c r="A3400">
        <v>108</v>
      </c>
      <c r="B3400">
        <f>VLOOKUP(A3400,year_congress_lookup!$A$1:$B$10,2)</f>
        <v>2004</v>
      </c>
      <c r="C3400">
        <v>20325</v>
      </c>
      <c r="D3400" s="1" t="s">
        <v>1791</v>
      </c>
      <c r="E3400" t="s">
        <v>84</v>
      </c>
      <c r="F3400" t="str">
        <f>VLOOKUP(E3400&amp;"*",state_latlong_lookup!$A$1:$D$56,2,FALSE)</f>
        <v>IA</v>
      </c>
      <c r="G3400" t="str">
        <f>VLOOKUP(E3400&amp;"*",state_latlong_lookup!$A$1:$D$56,1,FALSE)</f>
        <v>IOWA</v>
      </c>
      <c r="H3400" t="str">
        <f t="shared" si="107"/>
        <v>108_IA_05</v>
      </c>
      <c r="I3400">
        <f>IF(B3400=2012,IF(D3400="00",K3400,VLOOKUP(H3400,district_latlong_lookup!$A$1:$F$439,5,FALSE)),0)</f>
        <v>0</v>
      </c>
      <c r="J3400">
        <f>IF(B3400=2012,IF(D3400="00",L3400,VLOOKUP(H3400,district_latlong_lookup!$A$1:$F$439,6,FALSE)),0)</f>
        <v>0</v>
      </c>
      <c r="K3400">
        <f>VLOOKUP(E3400&amp;"*",state_latlong_lookup!$A$1:$D$56,3,FALSE)</f>
        <v>42.004600000000003</v>
      </c>
      <c r="L3400">
        <f>VLOOKUP(E3400&amp;"*",state_latlong_lookup!$A$1:$D$56,4,FALSE)</f>
        <v>-93.213999999999999</v>
      </c>
      <c r="M3400">
        <v>200</v>
      </c>
      <c r="N3400" t="str">
        <f t="shared" si="106"/>
        <v>Republican</v>
      </c>
      <c r="O3400" t="s">
        <v>10</v>
      </c>
      <c r="P3400">
        <v>0.76800000000000002</v>
      </c>
      <c r="Q3400">
        <v>2341000</v>
      </c>
      <c r="R3400" t="s">
        <v>1466</v>
      </c>
    </row>
    <row r="3401" spans="1:18">
      <c r="A3401">
        <v>108</v>
      </c>
      <c r="B3401">
        <f>VLOOKUP(A3401,year_congress_lookup!$A$1:$B$10,2)</f>
        <v>2004</v>
      </c>
      <c r="C3401">
        <v>29722</v>
      </c>
      <c r="D3401" s="1" t="s">
        <v>1787</v>
      </c>
      <c r="E3401" t="s">
        <v>105</v>
      </c>
      <c r="F3401" t="str">
        <f>VLOOKUP(E3401&amp;"*",state_latlong_lookup!$A$1:$D$56,2,FALSE)</f>
        <v>KS</v>
      </c>
      <c r="G3401" t="str">
        <f>VLOOKUP(E3401&amp;"*",state_latlong_lookup!$A$1:$D$56,1,FALSE)</f>
        <v>KANSAS</v>
      </c>
      <c r="H3401" t="str">
        <f t="shared" si="107"/>
        <v>108_KS_01</v>
      </c>
      <c r="I3401">
        <f>IF(B3401=2012,IF(D3401="00",K3401,VLOOKUP(H3401,district_latlong_lookup!$A$1:$F$439,5,FALSE)),0)</f>
        <v>0</v>
      </c>
      <c r="J3401">
        <f>IF(B3401=2012,IF(D3401="00",L3401,VLOOKUP(H3401,district_latlong_lookup!$A$1:$F$439,6,FALSE)),0)</f>
        <v>0</v>
      </c>
      <c r="K3401">
        <f>VLOOKUP(E3401&amp;"*",state_latlong_lookup!$A$1:$D$56,3,FALSE)</f>
        <v>38.511099999999999</v>
      </c>
      <c r="L3401">
        <f>VLOOKUP(E3401&amp;"*",state_latlong_lookup!$A$1:$D$56,4,FALSE)</f>
        <v>-96.8005</v>
      </c>
      <c r="M3401">
        <v>200</v>
      </c>
      <c r="N3401" t="str">
        <f t="shared" si="106"/>
        <v>Republican</v>
      </c>
      <c r="O3401" t="s">
        <v>395</v>
      </c>
      <c r="P3401">
        <v>0.51300000000000001</v>
      </c>
      <c r="Q3401">
        <v>1141000</v>
      </c>
      <c r="R3401" t="s">
        <v>1467</v>
      </c>
    </row>
    <row r="3402" spans="1:18">
      <c r="A3402">
        <v>108</v>
      </c>
      <c r="B3402">
        <f>VLOOKUP(A3402,year_congress_lookup!$A$1:$B$10,2)</f>
        <v>2004</v>
      </c>
      <c r="C3402">
        <v>29723</v>
      </c>
      <c r="D3402" s="1" t="s">
        <v>1788</v>
      </c>
      <c r="E3402" t="s">
        <v>105</v>
      </c>
      <c r="F3402" t="str">
        <f>VLOOKUP(E3402&amp;"*",state_latlong_lookup!$A$1:$D$56,2,FALSE)</f>
        <v>KS</v>
      </c>
      <c r="G3402" t="str">
        <f>VLOOKUP(E3402&amp;"*",state_latlong_lookup!$A$1:$D$56,1,FALSE)</f>
        <v>KANSAS</v>
      </c>
      <c r="H3402" t="str">
        <f t="shared" si="107"/>
        <v>108_KS_02</v>
      </c>
      <c r="I3402">
        <f>IF(B3402=2012,IF(D3402="00",K3402,VLOOKUP(H3402,district_latlong_lookup!$A$1:$F$439,5,FALSE)),0)</f>
        <v>0</v>
      </c>
      <c r="J3402">
        <f>IF(B3402=2012,IF(D3402="00",L3402,VLOOKUP(H3402,district_latlong_lookup!$A$1:$F$439,6,FALSE)),0)</f>
        <v>0</v>
      </c>
      <c r="K3402">
        <f>VLOOKUP(E3402&amp;"*",state_latlong_lookup!$A$1:$D$56,3,FALSE)</f>
        <v>38.511099999999999</v>
      </c>
      <c r="L3402">
        <f>VLOOKUP(E3402&amp;"*",state_latlong_lookup!$A$1:$D$56,4,FALSE)</f>
        <v>-96.8005</v>
      </c>
      <c r="M3402">
        <v>200</v>
      </c>
      <c r="N3402" t="str">
        <f t="shared" si="106"/>
        <v>Republican</v>
      </c>
      <c r="O3402" t="s">
        <v>848</v>
      </c>
      <c r="P3402">
        <v>0.64800000000000002</v>
      </c>
      <c r="Q3402">
        <v>1052000</v>
      </c>
      <c r="R3402" t="s">
        <v>1468</v>
      </c>
    </row>
    <row r="3403" spans="1:18">
      <c r="A3403">
        <v>108</v>
      </c>
      <c r="B3403">
        <f>VLOOKUP(A3403,year_congress_lookup!$A$1:$B$10,2)</f>
        <v>2004</v>
      </c>
      <c r="C3403">
        <v>29915</v>
      </c>
      <c r="D3403" s="1" t="s">
        <v>1789</v>
      </c>
      <c r="E3403" t="s">
        <v>105</v>
      </c>
      <c r="F3403" t="str">
        <f>VLOOKUP(E3403&amp;"*",state_latlong_lookup!$A$1:$D$56,2,FALSE)</f>
        <v>KS</v>
      </c>
      <c r="G3403" t="str">
        <f>VLOOKUP(E3403&amp;"*",state_latlong_lookup!$A$1:$D$56,1,FALSE)</f>
        <v>KANSAS</v>
      </c>
      <c r="H3403" t="str">
        <f t="shared" si="107"/>
        <v>108_KS_03</v>
      </c>
      <c r="I3403">
        <f>IF(B3403=2012,IF(D3403="00",K3403,VLOOKUP(H3403,district_latlong_lookup!$A$1:$F$439,5,FALSE)),0)</f>
        <v>0</v>
      </c>
      <c r="J3403">
        <f>IF(B3403=2012,IF(D3403="00",L3403,VLOOKUP(H3403,district_latlong_lookup!$A$1:$F$439,6,FALSE)),0)</f>
        <v>0</v>
      </c>
      <c r="K3403">
        <f>VLOOKUP(E3403&amp;"*",state_latlong_lookup!$A$1:$D$56,3,FALSE)</f>
        <v>38.511099999999999</v>
      </c>
      <c r="L3403">
        <f>VLOOKUP(E3403&amp;"*",state_latlong_lookup!$A$1:$D$56,4,FALSE)</f>
        <v>-96.8005</v>
      </c>
      <c r="M3403">
        <v>100</v>
      </c>
      <c r="N3403" t="str">
        <f t="shared" si="106"/>
        <v>Democrat</v>
      </c>
      <c r="O3403" t="s">
        <v>55</v>
      </c>
      <c r="P3403">
        <v>-0.25700000000000001</v>
      </c>
      <c r="Q3403">
        <v>0</v>
      </c>
      <c r="R3403" t="s">
        <v>1469</v>
      </c>
    </row>
    <row r="3404" spans="1:18">
      <c r="A3404">
        <v>108</v>
      </c>
      <c r="B3404">
        <f>VLOOKUP(A3404,year_congress_lookup!$A$1:$B$10,2)</f>
        <v>2004</v>
      </c>
      <c r="C3404">
        <v>29524</v>
      </c>
      <c r="D3404" s="1" t="s">
        <v>1790</v>
      </c>
      <c r="E3404" t="s">
        <v>105</v>
      </c>
      <c r="F3404" t="str">
        <f>VLOOKUP(E3404&amp;"*",state_latlong_lookup!$A$1:$D$56,2,FALSE)</f>
        <v>KS</v>
      </c>
      <c r="G3404" t="str">
        <f>VLOOKUP(E3404&amp;"*",state_latlong_lookup!$A$1:$D$56,1,FALSE)</f>
        <v>KANSAS</v>
      </c>
      <c r="H3404" t="str">
        <f t="shared" si="107"/>
        <v>108_KS_04</v>
      </c>
      <c r="I3404">
        <f>IF(B3404=2012,IF(D3404="00",K3404,VLOOKUP(H3404,district_latlong_lookup!$A$1:$F$439,5,FALSE)),0)</f>
        <v>0</v>
      </c>
      <c r="J3404">
        <f>IF(B3404=2012,IF(D3404="00",L3404,VLOOKUP(H3404,district_latlong_lookup!$A$1:$F$439,6,FALSE)),0)</f>
        <v>0</v>
      </c>
      <c r="K3404">
        <f>VLOOKUP(E3404&amp;"*",state_latlong_lookup!$A$1:$D$56,3,FALSE)</f>
        <v>38.511099999999999</v>
      </c>
      <c r="L3404">
        <f>VLOOKUP(E3404&amp;"*",state_latlong_lookup!$A$1:$D$56,4,FALSE)</f>
        <v>-96.8005</v>
      </c>
      <c r="M3404">
        <v>200</v>
      </c>
      <c r="N3404" t="str">
        <f t="shared" si="106"/>
        <v>Republican</v>
      </c>
      <c r="O3404" t="s">
        <v>785</v>
      </c>
      <c r="P3404">
        <v>0.57999999999999996</v>
      </c>
      <c r="Q3404">
        <v>1924000</v>
      </c>
      <c r="R3404" t="s">
        <v>1470</v>
      </c>
    </row>
    <row r="3405" spans="1:18">
      <c r="A3405">
        <v>108</v>
      </c>
      <c r="B3405">
        <f>VLOOKUP(A3405,year_congress_lookup!$A$1:$B$10,2)</f>
        <v>2004</v>
      </c>
      <c r="C3405">
        <v>29525</v>
      </c>
      <c r="D3405" s="1" t="s">
        <v>1787</v>
      </c>
      <c r="E3405" t="s">
        <v>25</v>
      </c>
      <c r="F3405" t="str">
        <f>VLOOKUP(E3405&amp;"*",state_latlong_lookup!$A$1:$D$56,2,FALSE)</f>
        <v>KY</v>
      </c>
      <c r="G3405" t="str">
        <f>VLOOKUP(E3405&amp;"*",state_latlong_lookup!$A$1:$D$56,1,FALSE)</f>
        <v>KENTUCKY</v>
      </c>
      <c r="H3405" t="str">
        <f t="shared" si="107"/>
        <v>108_KY_01</v>
      </c>
      <c r="I3405">
        <f>IF(B3405=2012,IF(D3405="00",K3405,VLOOKUP(H3405,district_latlong_lookup!$A$1:$F$439,5,FALSE)),0)</f>
        <v>0</v>
      </c>
      <c r="J3405">
        <f>IF(B3405=2012,IF(D3405="00",L3405,VLOOKUP(H3405,district_latlong_lookup!$A$1:$F$439,6,FALSE)),0)</f>
        <v>0</v>
      </c>
      <c r="K3405">
        <f>VLOOKUP(E3405&amp;"*",state_latlong_lookup!$A$1:$D$56,3,FALSE)</f>
        <v>37.668999999999997</v>
      </c>
      <c r="L3405">
        <f>VLOOKUP(E3405&amp;"*",state_latlong_lookup!$A$1:$D$56,4,FALSE)</f>
        <v>-84.651399999999995</v>
      </c>
      <c r="M3405">
        <v>200</v>
      </c>
      <c r="N3405" t="str">
        <f t="shared" si="106"/>
        <v>Republican</v>
      </c>
      <c r="O3405" t="s">
        <v>989</v>
      </c>
      <c r="P3405">
        <v>0.45300000000000001</v>
      </c>
      <c r="Q3405">
        <v>1150000</v>
      </c>
    </row>
    <row r="3406" spans="1:18">
      <c r="A3406">
        <v>108</v>
      </c>
      <c r="B3406">
        <f>VLOOKUP(A3406,year_congress_lookup!$A$1:$B$10,2)</f>
        <v>2004</v>
      </c>
      <c r="C3406">
        <v>29352</v>
      </c>
      <c r="D3406" s="1" t="s">
        <v>1788</v>
      </c>
      <c r="E3406" t="s">
        <v>25</v>
      </c>
      <c r="F3406" t="str">
        <f>VLOOKUP(E3406&amp;"*",state_latlong_lookup!$A$1:$D$56,2,FALSE)</f>
        <v>KY</v>
      </c>
      <c r="G3406" t="str">
        <f>VLOOKUP(E3406&amp;"*",state_latlong_lookup!$A$1:$D$56,1,FALSE)</f>
        <v>KENTUCKY</v>
      </c>
      <c r="H3406" t="str">
        <f t="shared" si="107"/>
        <v>108_KY_02</v>
      </c>
      <c r="I3406">
        <f>IF(B3406=2012,IF(D3406="00",K3406,VLOOKUP(H3406,district_latlong_lookup!$A$1:$F$439,5,FALSE)),0)</f>
        <v>0</v>
      </c>
      <c r="J3406">
        <f>IF(B3406=2012,IF(D3406="00",L3406,VLOOKUP(H3406,district_latlong_lookup!$A$1:$F$439,6,FALSE)),0)</f>
        <v>0</v>
      </c>
      <c r="K3406">
        <f>VLOOKUP(E3406&amp;"*",state_latlong_lookup!$A$1:$D$56,3,FALSE)</f>
        <v>37.668999999999997</v>
      </c>
      <c r="L3406">
        <f>VLOOKUP(E3406&amp;"*",state_latlong_lookup!$A$1:$D$56,4,FALSE)</f>
        <v>-84.651399999999995</v>
      </c>
      <c r="M3406">
        <v>200</v>
      </c>
      <c r="N3406" t="str">
        <f t="shared" si="106"/>
        <v>Republican</v>
      </c>
      <c r="O3406" t="s">
        <v>79</v>
      </c>
      <c r="P3406">
        <v>0.53800000000000003</v>
      </c>
      <c r="Q3406">
        <v>966000</v>
      </c>
      <c r="R3406" t="s">
        <v>1471</v>
      </c>
    </row>
    <row r="3407" spans="1:18">
      <c r="A3407">
        <v>108</v>
      </c>
      <c r="B3407">
        <f>VLOOKUP(A3407,year_congress_lookup!$A$1:$B$10,2)</f>
        <v>2004</v>
      </c>
      <c r="C3407">
        <v>29725</v>
      </c>
      <c r="D3407" s="1" t="s">
        <v>1789</v>
      </c>
      <c r="E3407" t="s">
        <v>25</v>
      </c>
      <c r="F3407" t="str">
        <f>VLOOKUP(E3407&amp;"*",state_latlong_lookup!$A$1:$D$56,2,FALSE)</f>
        <v>KY</v>
      </c>
      <c r="G3407" t="str">
        <f>VLOOKUP(E3407&amp;"*",state_latlong_lookup!$A$1:$D$56,1,FALSE)</f>
        <v>KENTUCKY</v>
      </c>
      <c r="H3407" t="str">
        <f t="shared" si="107"/>
        <v>108_KY_03</v>
      </c>
      <c r="I3407">
        <f>IF(B3407=2012,IF(D3407="00",K3407,VLOOKUP(H3407,district_latlong_lookup!$A$1:$F$439,5,FALSE)),0)</f>
        <v>0</v>
      </c>
      <c r="J3407">
        <f>IF(B3407=2012,IF(D3407="00",L3407,VLOOKUP(H3407,district_latlong_lookup!$A$1:$F$439,6,FALSE)),0)</f>
        <v>0</v>
      </c>
      <c r="K3407">
        <f>VLOOKUP(E3407&amp;"*",state_latlong_lookup!$A$1:$D$56,3,FALSE)</f>
        <v>37.668999999999997</v>
      </c>
      <c r="L3407">
        <f>VLOOKUP(E3407&amp;"*",state_latlong_lookup!$A$1:$D$56,4,FALSE)</f>
        <v>-84.651399999999995</v>
      </c>
      <c r="M3407">
        <v>200</v>
      </c>
      <c r="N3407" t="str">
        <f t="shared" si="106"/>
        <v>Republican</v>
      </c>
      <c r="O3407" t="s">
        <v>850</v>
      </c>
      <c r="P3407">
        <v>0.5</v>
      </c>
      <c r="Q3407">
        <v>0</v>
      </c>
      <c r="R3407" t="s">
        <v>1472</v>
      </c>
    </row>
    <row r="3408" spans="1:18">
      <c r="A3408">
        <v>108</v>
      </c>
      <c r="B3408">
        <f>VLOOKUP(A3408,year_congress_lookup!$A$1:$B$10,2)</f>
        <v>2004</v>
      </c>
      <c r="C3408">
        <v>29916</v>
      </c>
      <c r="D3408" s="1" t="s">
        <v>1790</v>
      </c>
      <c r="E3408" t="s">
        <v>25</v>
      </c>
      <c r="F3408" t="str">
        <f>VLOOKUP(E3408&amp;"*",state_latlong_lookup!$A$1:$D$56,2,FALSE)</f>
        <v>KY</v>
      </c>
      <c r="G3408" t="str">
        <f>VLOOKUP(E3408&amp;"*",state_latlong_lookup!$A$1:$D$56,1,FALSE)</f>
        <v>KENTUCKY</v>
      </c>
      <c r="H3408" t="str">
        <f t="shared" si="107"/>
        <v>108_KY_04</v>
      </c>
      <c r="I3408">
        <f>IF(B3408=2012,IF(D3408="00",K3408,VLOOKUP(H3408,district_latlong_lookup!$A$1:$F$439,5,FALSE)),0)</f>
        <v>0</v>
      </c>
      <c r="J3408">
        <f>IF(B3408=2012,IF(D3408="00",L3408,VLOOKUP(H3408,district_latlong_lookup!$A$1:$F$439,6,FALSE)),0)</f>
        <v>0</v>
      </c>
      <c r="K3408">
        <f>VLOOKUP(E3408&amp;"*",state_latlong_lookup!$A$1:$D$56,3,FALSE)</f>
        <v>37.668999999999997</v>
      </c>
      <c r="L3408">
        <f>VLOOKUP(E3408&amp;"*",state_latlong_lookup!$A$1:$D$56,4,FALSE)</f>
        <v>-84.651399999999995</v>
      </c>
      <c r="M3408">
        <v>100</v>
      </c>
      <c r="N3408" t="str">
        <f t="shared" si="106"/>
        <v>Democrat</v>
      </c>
      <c r="O3408" t="s">
        <v>175</v>
      </c>
      <c r="P3408">
        <v>-5.0999999999999997E-2</v>
      </c>
      <c r="Q3408">
        <v>1312000</v>
      </c>
      <c r="R3408" t="s">
        <v>1473</v>
      </c>
    </row>
    <row r="3409" spans="1:18">
      <c r="A3409">
        <v>108</v>
      </c>
      <c r="B3409">
        <f>VLOOKUP(A3409,year_congress_lookup!$A$1:$B$10,2)</f>
        <v>2004</v>
      </c>
      <c r="C3409">
        <v>14854</v>
      </c>
      <c r="D3409" s="1" t="s">
        <v>1791</v>
      </c>
      <c r="E3409" t="s">
        <v>25</v>
      </c>
      <c r="F3409" t="str">
        <f>VLOOKUP(E3409&amp;"*",state_latlong_lookup!$A$1:$D$56,2,FALSE)</f>
        <v>KY</v>
      </c>
      <c r="G3409" t="str">
        <f>VLOOKUP(E3409&amp;"*",state_latlong_lookup!$A$1:$D$56,1,FALSE)</f>
        <v>KENTUCKY</v>
      </c>
      <c r="H3409" t="str">
        <f t="shared" si="107"/>
        <v>108_KY_05</v>
      </c>
      <c r="I3409">
        <f>IF(B3409=2012,IF(D3409="00",K3409,VLOOKUP(H3409,district_latlong_lookup!$A$1:$F$439,5,FALSE)),0)</f>
        <v>0</v>
      </c>
      <c r="J3409">
        <f>IF(B3409=2012,IF(D3409="00",L3409,VLOOKUP(H3409,district_latlong_lookup!$A$1:$F$439,6,FALSE)),0)</f>
        <v>0</v>
      </c>
      <c r="K3409">
        <f>VLOOKUP(E3409&amp;"*",state_latlong_lookup!$A$1:$D$56,3,FALSE)</f>
        <v>37.668999999999997</v>
      </c>
      <c r="L3409">
        <f>VLOOKUP(E3409&amp;"*",state_latlong_lookup!$A$1:$D$56,4,FALSE)</f>
        <v>-84.651399999999995</v>
      </c>
      <c r="M3409">
        <v>200</v>
      </c>
      <c r="N3409" t="str">
        <f t="shared" si="106"/>
        <v>Republican</v>
      </c>
      <c r="O3409" t="s">
        <v>542</v>
      </c>
      <c r="P3409">
        <v>0.45700000000000002</v>
      </c>
      <c r="Q3409">
        <v>1025000</v>
      </c>
      <c r="R3409" t="s">
        <v>1474</v>
      </c>
    </row>
    <row r="3410" spans="1:18">
      <c r="A3410">
        <v>108</v>
      </c>
      <c r="B3410">
        <f>VLOOKUP(A3410,year_congress_lookup!$A$1:$B$10,2)</f>
        <v>2004</v>
      </c>
      <c r="C3410">
        <v>29917</v>
      </c>
      <c r="D3410" s="1" t="s">
        <v>1792</v>
      </c>
      <c r="E3410" t="s">
        <v>25</v>
      </c>
      <c r="F3410" t="str">
        <f>VLOOKUP(E3410&amp;"*",state_latlong_lookup!$A$1:$D$56,2,FALSE)</f>
        <v>KY</v>
      </c>
      <c r="G3410" t="str">
        <f>VLOOKUP(E3410&amp;"*",state_latlong_lookup!$A$1:$D$56,1,FALSE)</f>
        <v>KENTUCKY</v>
      </c>
      <c r="H3410" t="str">
        <f t="shared" si="107"/>
        <v>108_KY_06</v>
      </c>
      <c r="I3410">
        <f>IF(B3410=2012,IF(D3410="00",K3410,VLOOKUP(H3410,district_latlong_lookup!$A$1:$F$439,5,FALSE)),0)</f>
        <v>0</v>
      </c>
      <c r="J3410">
        <f>IF(B3410=2012,IF(D3410="00",L3410,VLOOKUP(H3410,district_latlong_lookup!$A$1:$F$439,6,FALSE)),0)</f>
        <v>0</v>
      </c>
      <c r="K3410">
        <f>VLOOKUP(E3410&amp;"*",state_latlong_lookup!$A$1:$D$56,3,FALSE)</f>
        <v>37.668999999999997</v>
      </c>
      <c r="L3410">
        <f>VLOOKUP(E3410&amp;"*",state_latlong_lookup!$A$1:$D$56,4,FALSE)</f>
        <v>-84.651399999999995</v>
      </c>
      <c r="M3410">
        <v>200</v>
      </c>
      <c r="N3410" t="str">
        <f t="shared" si="106"/>
        <v>Republican</v>
      </c>
      <c r="O3410" t="s">
        <v>153</v>
      </c>
      <c r="P3410">
        <v>0.36799999999999999</v>
      </c>
      <c r="Q3410">
        <v>744000</v>
      </c>
      <c r="R3410" t="s">
        <v>1475</v>
      </c>
    </row>
    <row r="3411" spans="1:18">
      <c r="A3411">
        <v>108</v>
      </c>
      <c r="B3411">
        <f>VLOOKUP(A3411,year_congress_lookup!$A$1:$B$10,2)</f>
        <v>2004</v>
      </c>
      <c r="C3411">
        <v>20326</v>
      </c>
      <c r="D3411" s="1" t="s">
        <v>1792</v>
      </c>
      <c r="E3411" t="s">
        <v>25</v>
      </c>
      <c r="F3411" t="str">
        <f>VLOOKUP(E3411&amp;"*",state_latlong_lookup!$A$1:$D$56,2,FALSE)</f>
        <v>KY</v>
      </c>
      <c r="G3411" t="str">
        <f>VLOOKUP(E3411&amp;"*",state_latlong_lookup!$A$1:$D$56,1,FALSE)</f>
        <v>KENTUCKY</v>
      </c>
      <c r="H3411" t="str">
        <f t="shared" si="107"/>
        <v>108_KY_06</v>
      </c>
      <c r="I3411">
        <f>IF(B3411=2012,IF(D3411="00",K3411,VLOOKUP(H3411,district_latlong_lookup!$A$1:$F$439,5,FALSE)),0)</f>
        <v>0</v>
      </c>
      <c r="J3411">
        <f>IF(B3411=2012,IF(D3411="00",L3411,VLOOKUP(H3411,district_latlong_lookup!$A$1:$F$439,6,FALSE)),0)</f>
        <v>0</v>
      </c>
      <c r="K3411">
        <f>VLOOKUP(E3411&amp;"*",state_latlong_lookup!$A$1:$D$56,3,FALSE)</f>
        <v>37.668999999999997</v>
      </c>
      <c r="L3411">
        <f>VLOOKUP(E3411&amp;"*",state_latlong_lookup!$A$1:$D$56,4,FALSE)</f>
        <v>-84.651399999999995</v>
      </c>
      <c r="M3411">
        <v>100</v>
      </c>
      <c r="N3411" t="str">
        <f t="shared" si="106"/>
        <v>Democrat</v>
      </c>
      <c r="O3411" t="s">
        <v>50</v>
      </c>
      <c r="P3411">
        <v>-0.21299999999999999</v>
      </c>
      <c r="Q3411">
        <v>1129000</v>
      </c>
      <c r="R3411" t="s">
        <v>1476</v>
      </c>
    </row>
    <row r="3412" spans="1:18">
      <c r="A3412">
        <v>108</v>
      </c>
      <c r="B3412">
        <f>VLOOKUP(A3412,year_congress_lookup!$A$1:$B$10,2)</f>
        <v>2004</v>
      </c>
      <c r="C3412">
        <v>29918</v>
      </c>
      <c r="D3412" s="1" t="s">
        <v>1787</v>
      </c>
      <c r="E3412" t="s">
        <v>42</v>
      </c>
      <c r="F3412" t="str">
        <f>VLOOKUP(E3412&amp;"*",state_latlong_lookup!$A$1:$D$56,2,FALSE)</f>
        <v>LA</v>
      </c>
      <c r="G3412" t="str">
        <f>VLOOKUP(E3412&amp;"*",state_latlong_lookup!$A$1:$D$56,1,FALSE)</f>
        <v>LOUISIANNA</v>
      </c>
      <c r="H3412" t="str">
        <f t="shared" si="107"/>
        <v>108_LA_01</v>
      </c>
      <c r="I3412">
        <f>IF(B3412=2012,IF(D3412="00",K3412,VLOOKUP(H3412,district_latlong_lookup!$A$1:$F$439,5,FALSE)),0)</f>
        <v>0</v>
      </c>
      <c r="J3412">
        <f>IF(B3412=2012,IF(D3412="00",L3412,VLOOKUP(H3412,district_latlong_lookup!$A$1:$F$439,6,FALSE)),0)</f>
        <v>0</v>
      </c>
      <c r="K3412">
        <f>VLOOKUP(E3412&amp;"*",state_latlong_lookup!$A$1:$D$56,3,FALSE)</f>
        <v>31.180099999999999</v>
      </c>
      <c r="L3412">
        <f>VLOOKUP(E3412&amp;"*",state_latlong_lookup!$A$1:$D$56,4,FALSE)</f>
        <v>-91.874899999999997</v>
      </c>
      <c r="M3412">
        <v>200</v>
      </c>
      <c r="N3412" t="str">
        <f t="shared" si="106"/>
        <v>Republican</v>
      </c>
      <c r="O3412" t="s">
        <v>361</v>
      </c>
      <c r="P3412">
        <v>0.58299999999999996</v>
      </c>
      <c r="Q3412">
        <v>2281000</v>
      </c>
    </row>
    <row r="3413" spans="1:18">
      <c r="A3413">
        <v>108</v>
      </c>
      <c r="B3413">
        <f>VLOOKUP(A3413,year_congress_lookup!$A$1:$B$10,2)</f>
        <v>2004</v>
      </c>
      <c r="C3413">
        <v>29120</v>
      </c>
      <c r="D3413" s="1" t="s">
        <v>1788</v>
      </c>
      <c r="E3413" t="s">
        <v>42</v>
      </c>
      <c r="F3413" t="str">
        <f>VLOOKUP(E3413&amp;"*",state_latlong_lookup!$A$1:$D$56,2,FALSE)</f>
        <v>LA</v>
      </c>
      <c r="G3413" t="str">
        <f>VLOOKUP(E3413&amp;"*",state_latlong_lookup!$A$1:$D$56,1,FALSE)</f>
        <v>LOUISIANNA</v>
      </c>
      <c r="H3413" t="str">
        <f t="shared" si="107"/>
        <v>108_LA_02</v>
      </c>
      <c r="I3413">
        <f>IF(B3413=2012,IF(D3413="00",K3413,VLOOKUP(H3413,district_latlong_lookup!$A$1:$F$439,5,FALSE)),0)</f>
        <v>0</v>
      </c>
      <c r="J3413">
        <f>IF(B3413=2012,IF(D3413="00",L3413,VLOOKUP(H3413,district_latlong_lookup!$A$1:$F$439,6,FALSE)),0)</f>
        <v>0</v>
      </c>
      <c r="K3413">
        <f>VLOOKUP(E3413&amp;"*",state_latlong_lookup!$A$1:$D$56,3,FALSE)</f>
        <v>31.180099999999999</v>
      </c>
      <c r="L3413">
        <f>VLOOKUP(E3413&amp;"*",state_latlong_lookup!$A$1:$D$56,4,FALSE)</f>
        <v>-91.874899999999997</v>
      </c>
      <c r="M3413">
        <v>100</v>
      </c>
      <c r="N3413" t="str">
        <f t="shared" si="106"/>
        <v>Democrat</v>
      </c>
      <c r="O3413" t="s">
        <v>990</v>
      </c>
      <c r="P3413">
        <v>-0.38400000000000001</v>
      </c>
      <c r="Q3413">
        <v>2970000</v>
      </c>
      <c r="R3413" t="s">
        <v>1477</v>
      </c>
    </row>
    <row r="3414" spans="1:18">
      <c r="A3414">
        <v>108</v>
      </c>
      <c r="B3414">
        <f>VLOOKUP(A3414,year_congress_lookup!$A$1:$B$10,2)</f>
        <v>2004</v>
      </c>
      <c r="C3414">
        <v>94679</v>
      </c>
      <c r="D3414" s="1" t="s">
        <v>1789</v>
      </c>
      <c r="E3414" t="s">
        <v>42</v>
      </c>
      <c r="F3414" t="str">
        <f>VLOOKUP(E3414&amp;"*",state_latlong_lookup!$A$1:$D$56,2,FALSE)</f>
        <v>LA</v>
      </c>
      <c r="G3414" t="str">
        <f>VLOOKUP(E3414&amp;"*",state_latlong_lookup!$A$1:$D$56,1,FALSE)</f>
        <v>LOUISIANNA</v>
      </c>
      <c r="H3414" t="str">
        <f t="shared" si="107"/>
        <v>108_LA_03</v>
      </c>
      <c r="I3414">
        <f>IF(B3414=2012,IF(D3414="00",K3414,VLOOKUP(H3414,district_latlong_lookup!$A$1:$F$439,5,FALSE)),0)</f>
        <v>0</v>
      </c>
      <c r="J3414">
        <f>IF(B3414=2012,IF(D3414="00",L3414,VLOOKUP(H3414,district_latlong_lookup!$A$1:$F$439,6,FALSE)),0)</f>
        <v>0</v>
      </c>
      <c r="K3414">
        <f>VLOOKUP(E3414&amp;"*",state_latlong_lookup!$A$1:$D$56,3,FALSE)</f>
        <v>31.180099999999999</v>
      </c>
      <c r="L3414">
        <f>VLOOKUP(E3414&amp;"*",state_latlong_lookup!$A$1:$D$56,4,FALSE)</f>
        <v>-91.874899999999997</v>
      </c>
      <c r="M3414">
        <v>200</v>
      </c>
      <c r="N3414" t="str">
        <f t="shared" si="106"/>
        <v>Republican</v>
      </c>
      <c r="O3414" t="s">
        <v>545</v>
      </c>
      <c r="P3414">
        <v>0.50700000000000001</v>
      </c>
      <c r="Q3414">
        <v>0</v>
      </c>
    </row>
    <row r="3415" spans="1:18">
      <c r="A3415">
        <v>108</v>
      </c>
      <c r="B3415">
        <f>VLOOKUP(A3415,year_congress_lookup!$A$1:$B$10,2)</f>
        <v>2004</v>
      </c>
      <c r="C3415">
        <v>15451</v>
      </c>
      <c r="D3415" s="1" t="s">
        <v>1790</v>
      </c>
      <c r="E3415" t="s">
        <v>42</v>
      </c>
      <c r="F3415" t="str">
        <f>VLOOKUP(E3415&amp;"*",state_latlong_lookup!$A$1:$D$56,2,FALSE)</f>
        <v>LA</v>
      </c>
      <c r="G3415" t="str">
        <f>VLOOKUP(E3415&amp;"*",state_latlong_lookup!$A$1:$D$56,1,FALSE)</f>
        <v>LOUISIANNA</v>
      </c>
      <c r="H3415" t="str">
        <f t="shared" si="107"/>
        <v>108_LA_04</v>
      </c>
      <c r="I3415">
        <f>IF(B3415=2012,IF(D3415="00",K3415,VLOOKUP(H3415,district_latlong_lookup!$A$1:$F$439,5,FALSE)),0)</f>
        <v>0</v>
      </c>
      <c r="J3415">
        <f>IF(B3415=2012,IF(D3415="00",L3415,VLOOKUP(H3415,district_latlong_lookup!$A$1:$F$439,6,FALSE)),0)</f>
        <v>0</v>
      </c>
      <c r="K3415">
        <f>VLOOKUP(E3415&amp;"*",state_latlong_lookup!$A$1:$D$56,3,FALSE)</f>
        <v>31.180099999999999</v>
      </c>
      <c r="L3415">
        <f>VLOOKUP(E3415&amp;"*",state_latlong_lookup!$A$1:$D$56,4,FALSE)</f>
        <v>-91.874899999999997</v>
      </c>
      <c r="M3415">
        <v>200</v>
      </c>
      <c r="N3415" t="str">
        <f t="shared" si="106"/>
        <v>Republican</v>
      </c>
      <c r="O3415" t="s">
        <v>547</v>
      </c>
      <c r="P3415">
        <v>0.51100000000000001</v>
      </c>
      <c r="Q3415">
        <v>2305000</v>
      </c>
      <c r="R3415" t="s">
        <v>1478</v>
      </c>
    </row>
    <row r="3416" spans="1:18">
      <c r="A3416">
        <v>108</v>
      </c>
      <c r="B3416">
        <f>VLOOKUP(A3416,year_congress_lookup!$A$1:$B$10,2)</f>
        <v>2004</v>
      </c>
      <c r="C3416">
        <v>20327</v>
      </c>
      <c r="D3416" s="1" t="s">
        <v>1791</v>
      </c>
      <c r="E3416" t="s">
        <v>42</v>
      </c>
      <c r="F3416" t="str">
        <f>VLOOKUP(E3416&amp;"*",state_latlong_lookup!$A$1:$D$56,2,FALSE)</f>
        <v>LA</v>
      </c>
      <c r="G3416" t="str">
        <f>VLOOKUP(E3416&amp;"*",state_latlong_lookup!$A$1:$D$56,1,FALSE)</f>
        <v>LOUISIANNA</v>
      </c>
      <c r="H3416" t="str">
        <f t="shared" si="107"/>
        <v>108_LA_05</v>
      </c>
      <c r="I3416">
        <f>IF(B3416=2012,IF(D3416="00",K3416,VLOOKUP(H3416,district_latlong_lookup!$A$1:$F$439,5,FALSE)),0)</f>
        <v>0</v>
      </c>
      <c r="J3416">
        <f>IF(B3416=2012,IF(D3416="00",L3416,VLOOKUP(H3416,district_latlong_lookup!$A$1:$F$439,6,FALSE)),0)</f>
        <v>0</v>
      </c>
      <c r="K3416">
        <f>VLOOKUP(E3416&amp;"*",state_latlong_lookup!$A$1:$D$56,3,FALSE)</f>
        <v>31.180099999999999</v>
      </c>
      <c r="L3416">
        <f>VLOOKUP(E3416&amp;"*",state_latlong_lookup!$A$1:$D$56,4,FALSE)</f>
        <v>-91.874899999999997</v>
      </c>
      <c r="M3416">
        <v>100</v>
      </c>
      <c r="N3416" t="str">
        <f t="shared" si="106"/>
        <v>Democrat</v>
      </c>
      <c r="O3416" t="s">
        <v>355</v>
      </c>
      <c r="P3416">
        <v>-8.3000000000000004E-2</v>
      </c>
      <c r="Q3416">
        <v>1687000</v>
      </c>
      <c r="R3416" t="s">
        <v>1479</v>
      </c>
    </row>
    <row r="3417" spans="1:18">
      <c r="A3417">
        <v>108</v>
      </c>
      <c r="B3417">
        <f>VLOOKUP(A3417,year_congress_lookup!$A$1:$B$10,2)</f>
        <v>2004</v>
      </c>
      <c r="C3417">
        <v>15401</v>
      </c>
      <c r="D3417" s="1" t="s">
        <v>1792</v>
      </c>
      <c r="E3417" t="s">
        <v>42</v>
      </c>
      <c r="F3417" t="str">
        <f>VLOOKUP(E3417&amp;"*",state_latlong_lookup!$A$1:$D$56,2,FALSE)</f>
        <v>LA</v>
      </c>
      <c r="G3417" t="str">
        <f>VLOOKUP(E3417&amp;"*",state_latlong_lookup!$A$1:$D$56,1,FALSE)</f>
        <v>LOUISIANNA</v>
      </c>
      <c r="H3417" t="str">
        <f t="shared" si="107"/>
        <v>108_LA_06</v>
      </c>
      <c r="I3417">
        <f>IF(B3417=2012,IF(D3417="00",K3417,VLOOKUP(H3417,district_latlong_lookup!$A$1:$F$439,5,FALSE)),0)</f>
        <v>0</v>
      </c>
      <c r="J3417">
        <f>IF(B3417=2012,IF(D3417="00",L3417,VLOOKUP(H3417,district_latlong_lookup!$A$1:$F$439,6,FALSE)),0)</f>
        <v>0</v>
      </c>
      <c r="K3417">
        <f>VLOOKUP(E3417&amp;"*",state_latlong_lookup!$A$1:$D$56,3,FALSE)</f>
        <v>31.180099999999999</v>
      </c>
      <c r="L3417">
        <f>VLOOKUP(E3417&amp;"*",state_latlong_lookup!$A$1:$D$56,4,FALSE)</f>
        <v>-91.874899999999997</v>
      </c>
      <c r="M3417">
        <v>200</v>
      </c>
      <c r="N3417" t="str">
        <f t="shared" si="106"/>
        <v>Republican</v>
      </c>
      <c r="O3417" t="s">
        <v>108</v>
      </c>
      <c r="P3417">
        <v>0.53200000000000003</v>
      </c>
      <c r="Q3417">
        <v>611000</v>
      </c>
    </row>
    <row r="3418" spans="1:18">
      <c r="A3418">
        <v>108</v>
      </c>
      <c r="B3418">
        <f>VLOOKUP(A3418,year_congress_lookup!$A$1:$B$10,2)</f>
        <v>2004</v>
      </c>
      <c r="C3418">
        <v>29727</v>
      </c>
      <c r="D3418" s="1" t="s">
        <v>1793</v>
      </c>
      <c r="E3418" t="s">
        <v>42</v>
      </c>
      <c r="F3418" t="str">
        <f>VLOOKUP(E3418&amp;"*",state_latlong_lookup!$A$1:$D$56,2,FALSE)</f>
        <v>LA</v>
      </c>
      <c r="G3418" t="str">
        <f>VLOOKUP(E3418&amp;"*",state_latlong_lookup!$A$1:$D$56,1,FALSE)</f>
        <v>LOUISIANNA</v>
      </c>
      <c r="H3418" t="str">
        <f t="shared" si="107"/>
        <v>108_LA_07</v>
      </c>
      <c r="I3418">
        <f>IF(B3418=2012,IF(D3418="00",K3418,VLOOKUP(H3418,district_latlong_lookup!$A$1:$F$439,5,FALSE)),0)</f>
        <v>0</v>
      </c>
      <c r="J3418">
        <f>IF(B3418=2012,IF(D3418="00",L3418,VLOOKUP(H3418,district_latlong_lookup!$A$1:$F$439,6,FALSE)),0)</f>
        <v>0</v>
      </c>
      <c r="K3418">
        <f>VLOOKUP(E3418&amp;"*",state_latlong_lookup!$A$1:$D$56,3,FALSE)</f>
        <v>31.180099999999999</v>
      </c>
      <c r="L3418">
        <f>VLOOKUP(E3418&amp;"*",state_latlong_lookup!$A$1:$D$56,4,FALSE)</f>
        <v>-91.874899999999997</v>
      </c>
      <c r="M3418">
        <v>100</v>
      </c>
      <c r="N3418" t="str">
        <f t="shared" si="106"/>
        <v>Democrat</v>
      </c>
      <c r="O3418" t="s">
        <v>852</v>
      </c>
      <c r="P3418">
        <v>-0.114</v>
      </c>
      <c r="Q3418">
        <v>611000</v>
      </c>
    </row>
    <row r="3419" spans="1:18">
      <c r="A3419">
        <v>108</v>
      </c>
      <c r="B3419">
        <f>VLOOKUP(A3419,year_congress_lookup!$A$1:$B$10,2)</f>
        <v>2004</v>
      </c>
      <c r="C3419">
        <v>29728</v>
      </c>
      <c r="D3419" s="1" t="s">
        <v>1787</v>
      </c>
      <c r="E3419" t="s">
        <v>49</v>
      </c>
      <c r="F3419" t="str">
        <f>VLOOKUP(E3419&amp;"*",state_latlong_lookup!$A$1:$D$56,2,FALSE)</f>
        <v>ME</v>
      </c>
      <c r="G3419" t="str">
        <f>VLOOKUP(E3419&amp;"*",state_latlong_lookup!$A$1:$D$56,1,FALSE)</f>
        <v>MAINE</v>
      </c>
      <c r="H3419" t="str">
        <f t="shared" si="107"/>
        <v>108_ME_01</v>
      </c>
      <c r="I3419">
        <f>IF(B3419=2012,IF(D3419="00",K3419,VLOOKUP(H3419,district_latlong_lookup!$A$1:$F$439,5,FALSE)),0)</f>
        <v>0</v>
      </c>
      <c r="J3419">
        <f>IF(B3419=2012,IF(D3419="00",L3419,VLOOKUP(H3419,district_latlong_lookup!$A$1:$F$439,6,FALSE)),0)</f>
        <v>0</v>
      </c>
      <c r="K3419">
        <f>VLOOKUP(E3419&amp;"*",state_latlong_lookup!$A$1:$D$56,3,FALSE)</f>
        <v>44.607399999999998</v>
      </c>
      <c r="L3419">
        <f>VLOOKUP(E3419&amp;"*",state_latlong_lookup!$A$1:$D$56,4,FALSE)</f>
        <v>-69.3977</v>
      </c>
      <c r="M3419">
        <v>100</v>
      </c>
      <c r="N3419" t="str">
        <f t="shared" si="106"/>
        <v>Democrat</v>
      </c>
      <c r="O3419" t="s">
        <v>71</v>
      </c>
      <c r="P3419">
        <v>-0.38400000000000001</v>
      </c>
      <c r="Q3419">
        <v>3114000</v>
      </c>
      <c r="R3419" t="s">
        <v>1480</v>
      </c>
    </row>
    <row r="3420" spans="1:18">
      <c r="A3420">
        <v>108</v>
      </c>
      <c r="B3420">
        <f>VLOOKUP(A3420,year_congress_lookup!$A$1:$B$10,2)</f>
        <v>2004</v>
      </c>
      <c r="C3420">
        <v>20328</v>
      </c>
      <c r="D3420" s="1" t="s">
        <v>1788</v>
      </c>
      <c r="E3420" t="s">
        <v>49</v>
      </c>
      <c r="F3420" t="str">
        <f>VLOOKUP(E3420&amp;"*",state_latlong_lookup!$A$1:$D$56,2,FALSE)</f>
        <v>ME</v>
      </c>
      <c r="G3420" t="str">
        <f>VLOOKUP(E3420&amp;"*",state_latlong_lookup!$A$1:$D$56,1,FALSE)</f>
        <v>MAINE</v>
      </c>
      <c r="H3420" t="str">
        <f t="shared" si="107"/>
        <v>108_ME_02</v>
      </c>
      <c r="I3420">
        <f>IF(B3420=2012,IF(D3420="00",K3420,VLOOKUP(H3420,district_latlong_lookup!$A$1:$F$439,5,FALSE)),0)</f>
        <v>0</v>
      </c>
      <c r="J3420">
        <f>IF(B3420=2012,IF(D3420="00",L3420,VLOOKUP(H3420,district_latlong_lookup!$A$1:$F$439,6,FALSE)),0)</f>
        <v>0</v>
      </c>
      <c r="K3420">
        <f>VLOOKUP(E3420&amp;"*",state_latlong_lookup!$A$1:$D$56,3,FALSE)</f>
        <v>44.607399999999998</v>
      </c>
      <c r="L3420">
        <f>VLOOKUP(E3420&amp;"*",state_latlong_lookup!$A$1:$D$56,4,FALSE)</f>
        <v>-69.3977</v>
      </c>
      <c r="M3420">
        <v>100</v>
      </c>
      <c r="N3420" t="str">
        <f t="shared" si="106"/>
        <v>Democrat</v>
      </c>
      <c r="O3420" t="s">
        <v>991</v>
      </c>
      <c r="P3420">
        <v>-0.32800000000000001</v>
      </c>
      <c r="Q3420">
        <v>0</v>
      </c>
    </row>
    <row r="3421" spans="1:18">
      <c r="A3421">
        <v>108</v>
      </c>
      <c r="B3421">
        <f>VLOOKUP(A3421,year_congress_lookup!$A$1:$B$10,2)</f>
        <v>2004</v>
      </c>
      <c r="C3421">
        <v>29122</v>
      </c>
      <c r="D3421" s="1" t="s">
        <v>1787</v>
      </c>
      <c r="E3421" t="s">
        <v>5</v>
      </c>
      <c r="F3421" t="str">
        <f>VLOOKUP(E3421&amp;"*",state_latlong_lookup!$A$1:$D$56,2,FALSE)</f>
        <v>MD</v>
      </c>
      <c r="G3421" t="str">
        <f>VLOOKUP(E3421&amp;"*",state_latlong_lookup!$A$1:$D$56,1,FALSE)</f>
        <v>MARYLAND</v>
      </c>
      <c r="H3421" t="str">
        <f t="shared" si="107"/>
        <v>108_MD_01</v>
      </c>
      <c r="I3421">
        <f>IF(B3421=2012,IF(D3421="00",K3421,VLOOKUP(H3421,district_latlong_lookup!$A$1:$F$439,5,FALSE)),0)</f>
        <v>0</v>
      </c>
      <c r="J3421">
        <f>IF(B3421=2012,IF(D3421="00",L3421,VLOOKUP(H3421,district_latlong_lookup!$A$1:$F$439,6,FALSE)),0)</f>
        <v>0</v>
      </c>
      <c r="K3421">
        <f>VLOOKUP(E3421&amp;"*",state_latlong_lookup!$A$1:$D$56,3,FALSE)</f>
        <v>39.072400000000002</v>
      </c>
      <c r="L3421">
        <f>VLOOKUP(E3421&amp;"*",state_latlong_lookup!$A$1:$D$56,4,FALSE)</f>
        <v>-76.790199999999999</v>
      </c>
      <c r="M3421">
        <v>200</v>
      </c>
      <c r="N3421" t="str">
        <f t="shared" si="106"/>
        <v>Republican</v>
      </c>
      <c r="O3421" t="s">
        <v>992</v>
      </c>
      <c r="P3421">
        <v>0.36599999999999999</v>
      </c>
      <c r="Q3421">
        <v>0</v>
      </c>
      <c r="R3421" t="s">
        <v>1481</v>
      </c>
    </row>
    <row r="3422" spans="1:18">
      <c r="A3422">
        <v>108</v>
      </c>
      <c r="B3422">
        <f>VLOOKUP(A3422,year_congress_lookup!$A$1:$B$10,2)</f>
        <v>2004</v>
      </c>
      <c r="C3422">
        <v>20329</v>
      </c>
      <c r="D3422" s="1" t="s">
        <v>1788</v>
      </c>
      <c r="E3422" t="s">
        <v>5</v>
      </c>
      <c r="F3422" t="str">
        <f>VLOOKUP(E3422&amp;"*",state_latlong_lookup!$A$1:$D$56,2,FALSE)</f>
        <v>MD</v>
      </c>
      <c r="G3422" t="str">
        <f>VLOOKUP(E3422&amp;"*",state_latlong_lookup!$A$1:$D$56,1,FALSE)</f>
        <v>MARYLAND</v>
      </c>
      <c r="H3422" t="str">
        <f t="shared" si="107"/>
        <v>108_MD_02</v>
      </c>
      <c r="I3422">
        <f>IF(B3422=2012,IF(D3422="00",K3422,VLOOKUP(H3422,district_latlong_lookup!$A$1:$F$439,5,FALSE)),0)</f>
        <v>0</v>
      </c>
      <c r="J3422">
        <f>IF(B3422=2012,IF(D3422="00",L3422,VLOOKUP(H3422,district_latlong_lookup!$A$1:$F$439,6,FALSE)),0)</f>
        <v>0</v>
      </c>
      <c r="K3422">
        <f>VLOOKUP(E3422&amp;"*",state_latlong_lookup!$A$1:$D$56,3,FALSE)</f>
        <v>39.072400000000002</v>
      </c>
      <c r="L3422">
        <f>VLOOKUP(E3422&amp;"*",state_latlong_lookup!$A$1:$D$56,4,FALSE)</f>
        <v>-76.790199999999999</v>
      </c>
      <c r="M3422">
        <v>100</v>
      </c>
      <c r="N3422" t="str">
        <f t="shared" si="106"/>
        <v>Democrat</v>
      </c>
      <c r="O3422" t="s">
        <v>993</v>
      </c>
      <c r="P3422">
        <v>-0.247</v>
      </c>
      <c r="Q3422">
        <v>1026000</v>
      </c>
      <c r="R3422" t="s">
        <v>1482</v>
      </c>
    </row>
    <row r="3423" spans="1:18">
      <c r="A3423">
        <v>108</v>
      </c>
      <c r="B3423">
        <f>VLOOKUP(A3423,year_congress_lookup!$A$1:$B$10,2)</f>
        <v>2004</v>
      </c>
      <c r="C3423">
        <v>15408</v>
      </c>
      <c r="D3423" s="1" t="s">
        <v>1789</v>
      </c>
      <c r="E3423" t="s">
        <v>5</v>
      </c>
      <c r="F3423" t="str">
        <f>VLOOKUP(E3423&amp;"*",state_latlong_lookup!$A$1:$D$56,2,FALSE)</f>
        <v>MD</v>
      </c>
      <c r="G3423" t="str">
        <f>VLOOKUP(E3423&amp;"*",state_latlong_lookup!$A$1:$D$56,1,FALSE)</f>
        <v>MARYLAND</v>
      </c>
      <c r="H3423" t="str">
        <f t="shared" si="107"/>
        <v>108_MD_03</v>
      </c>
      <c r="I3423">
        <f>IF(B3423=2012,IF(D3423="00",K3423,VLOOKUP(H3423,district_latlong_lookup!$A$1:$F$439,5,FALSE)),0)</f>
        <v>0</v>
      </c>
      <c r="J3423">
        <f>IF(B3423=2012,IF(D3423="00",L3423,VLOOKUP(H3423,district_latlong_lookup!$A$1:$F$439,6,FALSE)),0)</f>
        <v>0</v>
      </c>
      <c r="K3423">
        <f>VLOOKUP(E3423&amp;"*",state_latlong_lookup!$A$1:$D$56,3,FALSE)</f>
        <v>39.072400000000002</v>
      </c>
      <c r="L3423">
        <f>VLOOKUP(E3423&amp;"*",state_latlong_lookup!$A$1:$D$56,4,FALSE)</f>
        <v>-76.790199999999999</v>
      </c>
      <c r="M3423">
        <v>100</v>
      </c>
      <c r="N3423" t="str">
        <f t="shared" si="106"/>
        <v>Democrat</v>
      </c>
      <c r="O3423" t="s">
        <v>366</v>
      </c>
      <c r="P3423">
        <v>-0.29699999999999999</v>
      </c>
      <c r="Q3423">
        <v>2861000</v>
      </c>
      <c r="R3423" t="s">
        <v>1483</v>
      </c>
    </row>
    <row r="3424" spans="1:18">
      <c r="A3424">
        <v>108</v>
      </c>
      <c r="B3424">
        <f>VLOOKUP(A3424,year_congress_lookup!$A$1:$B$10,2)</f>
        <v>2004</v>
      </c>
      <c r="C3424">
        <v>29355</v>
      </c>
      <c r="D3424" s="1" t="s">
        <v>1790</v>
      </c>
      <c r="E3424" t="s">
        <v>5</v>
      </c>
      <c r="F3424" t="str">
        <f>VLOOKUP(E3424&amp;"*",state_latlong_lookup!$A$1:$D$56,2,FALSE)</f>
        <v>MD</v>
      </c>
      <c r="G3424" t="str">
        <f>VLOOKUP(E3424&amp;"*",state_latlong_lookup!$A$1:$D$56,1,FALSE)</f>
        <v>MARYLAND</v>
      </c>
      <c r="H3424" t="str">
        <f t="shared" si="107"/>
        <v>108_MD_04</v>
      </c>
      <c r="I3424">
        <f>IF(B3424=2012,IF(D3424="00",K3424,VLOOKUP(H3424,district_latlong_lookup!$A$1:$F$439,5,FALSE)),0)</f>
        <v>0</v>
      </c>
      <c r="J3424">
        <f>IF(B3424=2012,IF(D3424="00",L3424,VLOOKUP(H3424,district_latlong_lookup!$A$1:$F$439,6,FALSE)),0)</f>
        <v>0</v>
      </c>
      <c r="K3424">
        <f>VLOOKUP(E3424&amp;"*",state_latlong_lookup!$A$1:$D$56,3,FALSE)</f>
        <v>39.072400000000002</v>
      </c>
      <c r="L3424">
        <f>VLOOKUP(E3424&amp;"*",state_latlong_lookup!$A$1:$D$56,4,FALSE)</f>
        <v>-76.790199999999999</v>
      </c>
      <c r="M3424">
        <v>100</v>
      </c>
      <c r="N3424" t="str">
        <f t="shared" si="106"/>
        <v>Democrat</v>
      </c>
      <c r="O3424" t="s">
        <v>552</v>
      </c>
      <c r="P3424">
        <v>-0.35399999999999998</v>
      </c>
      <c r="Q3424">
        <v>1869000</v>
      </c>
    </row>
    <row r="3425" spans="1:18">
      <c r="A3425">
        <v>108</v>
      </c>
      <c r="B3425">
        <f>VLOOKUP(A3425,year_congress_lookup!$A$1:$B$10,2)</f>
        <v>2004</v>
      </c>
      <c r="C3425">
        <v>14873</v>
      </c>
      <c r="D3425" s="1" t="s">
        <v>1791</v>
      </c>
      <c r="E3425" t="s">
        <v>5</v>
      </c>
      <c r="F3425" t="str">
        <f>VLOOKUP(E3425&amp;"*",state_latlong_lookup!$A$1:$D$56,2,FALSE)</f>
        <v>MD</v>
      </c>
      <c r="G3425" t="str">
        <f>VLOOKUP(E3425&amp;"*",state_latlong_lookup!$A$1:$D$56,1,FALSE)</f>
        <v>MARYLAND</v>
      </c>
      <c r="H3425" t="str">
        <f t="shared" si="107"/>
        <v>108_MD_05</v>
      </c>
      <c r="I3425">
        <f>IF(B3425=2012,IF(D3425="00",K3425,VLOOKUP(H3425,district_latlong_lookup!$A$1:$F$439,5,FALSE)),0)</f>
        <v>0</v>
      </c>
      <c r="J3425">
        <f>IF(B3425=2012,IF(D3425="00",L3425,VLOOKUP(H3425,district_latlong_lookup!$A$1:$F$439,6,FALSE)),0)</f>
        <v>0</v>
      </c>
      <c r="K3425">
        <f>VLOOKUP(E3425&amp;"*",state_latlong_lookup!$A$1:$D$56,3,FALSE)</f>
        <v>39.072400000000002</v>
      </c>
      <c r="L3425">
        <f>VLOOKUP(E3425&amp;"*",state_latlong_lookup!$A$1:$D$56,4,FALSE)</f>
        <v>-76.790199999999999</v>
      </c>
      <c r="M3425">
        <v>100</v>
      </c>
      <c r="N3425" t="str">
        <f t="shared" si="106"/>
        <v>Democrat</v>
      </c>
      <c r="O3425" t="s">
        <v>553</v>
      </c>
      <c r="P3425">
        <v>-0.34100000000000003</v>
      </c>
      <c r="Q3425">
        <v>927000</v>
      </c>
    </row>
    <row r="3426" spans="1:18">
      <c r="A3426">
        <v>108</v>
      </c>
      <c r="B3426">
        <f>VLOOKUP(A3426,year_congress_lookup!$A$1:$B$10,2)</f>
        <v>2004</v>
      </c>
      <c r="C3426">
        <v>29356</v>
      </c>
      <c r="D3426" s="1" t="s">
        <v>1792</v>
      </c>
      <c r="E3426" t="s">
        <v>5</v>
      </c>
      <c r="F3426" t="str">
        <f>VLOOKUP(E3426&amp;"*",state_latlong_lookup!$A$1:$D$56,2,FALSE)</f>
        <v>MD</v>
      </c>
      <c r="G3426" t="str">
        <f>VLOOKUP(E3426&amp;"*",state_latlong_lookup!$A$1:$D$56,1,FALSE)</f>
        <v>MARYLAND</v>
      </c>
      <c r="H3426" t="str">
        <f t="shared" si="107"/>
        <v>108_MD_06</v>
      </c>
      <c r="I3426">
        <f>IF(B3426=2012,IF(D3426="00",K3426,VLOOKUP(H3426,district_latlong_lookup!$A$1:$F$439,5,FALSE)),0)</f>
        <v>0</v>
      </c>
      <c r="J3426">
        <f>IF(B3426=2012,IF(D3426="00",L3426,VLOOKUP(H3426,district_latlong_lookup!$A$1:$F$439,6,FALSE)),0)</f>
        <v>0</v>
      </c>
      <c r="K3426">
        <f>VLOOKUP(E3426&amp;"*",state_latlong_lookup!$A$1:$D$56,3,FALSE)</f>
        <v>39.072400000000002</v>
      </c>
      <c r="L3426">
        <f>VLOOKUP(E3426&amp;"*",state_latlong_lookup!$A$1:$D$56,4,FALSE)</f>
        <v>-76.790199999999999</v>
      </c>
      <c r="M3426">
        <v>200</v>
      </c>
      <c r="N3426" t="str">
        <f t="shared" si="106"/>
        <v>Republican</v>
      </c>
      <c r="O3426" t="s">
        <v>199</v>
      </c>
      <c r="P3426">
        <v>0.68300000000000005</v>
      </c>
      <c r="Q3426">
        <v>1997000</v>
      </c>
    </row>
    <row r="3427" spans="1:18">
      <c r="A3427">
        <v>108</v>
      </c>
      <c r="B3427">
        <f>VLOOKUP(A3427,year_congress_lookup!$A$1:$B$10,2)</f>
        <v>2004</v>
      </c>
      <c r="C3427">
        <v>29587</v>
      </c>
      <c r="D3427" s="1" t="s">
        <v>1793</v>
      </c>
      <c r="E3427" t="s">
        <v>5</v>
      </c>
      <c r="F3427" t="str">
        <f>VLOOKUP(E3427&amp;"*",state_latlong_lookup!$A$1:$D$56,2,FALSE)</f>
        <v>MD</v>
      </c>
      <c r="G3427" t="str">
        <f>VLOOKUP(E3427&amp;"*",state_latlong_lookup!$A$1:$D$56,1,FALSE)</f>
        <v>MARYLAND</v>
      </c>
      <c r="H3427" t="str">
        <f t="shared" si="107"/>
        <v>108_MD_07</v>
      </c>
      <c r="I3427">
        <f>IF(B3427=2012,IF(D3427="00",K3427,VLOOKUP(H3427,district_latlong_lookup!$A$1:$F$439,5,FALSE)),0)</f>
        <v>0</v>
      </c>
      <c r="J3427">
        <f>IF(B3427=2012,IF(D3427="00",L3427,VLOOKUP(H3427,district_latlong_lookup!$A$1:$F$439,6,FALSE)),0)</f>
        <v>0</v>
      </c>
      <c r="K3427">
        <f>VLOOKUP(E3427&amp;"*",state_latlong_lookup!$A$1:$D$56,3,FALSE)</f>
        <v>39.072400000000002</v>
      </c>
      <c r="L3427">
        <f>VLOOKUP(E3427&amp;"*",state_latlong_lookup!$A$1:$D$56,4,FALSE)</f>
        <v>-76.790199999999999</v>
      </c>
      <c r="M3427">
        <v>100</v>
      </c>
      <c r="N3427" t="str">
        <f t="shared" si="106"/>
        <v>Democrat</v>
      </c>
      <c r="O3427" t="s">
        <v>790</v>
      </c>
      <c r="P3427">
        <v>-0.42099999999999999</v>
      </c>
      <c r="Q3427">
        <v>0</v>
      </c>
    </row>
    <row r="3428" spans="1:18">
      <c r="A3428">
        <v>108</v>
      </c>
      <c r="B3428">
        <f>VLOOKUP(A3428,year_congress_lookup!$A$1:$B$10,2)</f>
        <v>2004</v>
      </c>
      <c r="C3428">
        <v>20330</v>
      </c>
      <c r="D3428" s="1" t="s">
        <v>1795</v>
      </c>
      <c r="E3428" t="s">
        <v>5</v>
      </c>
      <c r="F3428" t="str">
        <f>VLOOKUP(E3428&amp;"*",state_latlong_lookup!$A$1:$D$56,2,FALSE)</f>
        <v>MD</v>
      </c>
      <c r="G3428" t="str">
        <f>VLOOKUP(E3428&amp;"*",state_latlong_lookup!$A$1:$D$56,1,FALSE)</f>
        <v>MARYLAND</v>
      </c>
      <c r="H3428" t="str">
        <f t="shared" si="107"/>
        <v>108_MD_08</v>
      </c>
      <c r="I3428">
        <f>IF(B3428=2012,IF(D3428="00",K3428,VLOOKUP(H3428,district_latlong_lookup!$A$1:$F$439,5,FALSE)),0)</f>
        <v>0</v>
      </c>
      <c r="J3428">
        <f>IF(B3428=2012,IF(D3428="00",L3428,VLOOKUP(H3428,district_latlong_lookup!$A$1:$F$439,6,FALSE)),0)</f>
        <v>0</v>
      </c>
      <c r="K3428">
        <f>VLOOKUP(E3428&amp;"*",state_latlong_lookup!$A$1:$D$56,3,FALSE)</f>
        <v>39.072400000000002</v>
      </c>
      <c r="L3428">
        <f>VLOOKUP(E3428&amp;"*",state_latlong_lookup!$A$1:$D$56,4,FALSE)</f>
        <v>-76.790199999999999</v>
      </c>
      <c r="M3428">
        <v>100</v>
      </c>
      <c r="N3428" t="str">
        <f t="shared" si="106"/>
        <v>Democrat</v>
      </c>
      <c r="O3428" t="s">
        <v>994</v>
      </c>
      <c r="P3428">
        <v>-0.39300000000000002</v>
      </c>
      <c r="Q3428">
        <v>1440000</v>
      </c>
    </row>
    <row r="3429" spans="1:18">
      <c r="A3429">
        <v>108</v>
      </c>
      <c r="B3429">
        <f>VLOOKUP(A3429,year_congress_lookup!$A$1:$B$10,2)</f>
        <v>2004</v>
      </c>
      <c r="C3429">
        <v>29123</v>
      </c>
      <c r="D3429" s="1" t="s">
        <v>1787</v>
      </c>
      <c r="E3429" t="s">
        <v>6</v>
      </c>
      <c r="F3429" t="str">
        <f>VLOOKUP(E3429&amp;"*",state_latlong_lookup!$A$1:$D$56,2,FALSE)</f>
        <v>MA</v>
      </c>
      <c r="G3429" t="str">
        <f>VLOOKUP(E3429&amp;"*",state_latlong_lookup!$A$1:$D$56,1,FALSE)</f>
        <v>MASSACHUSETTS</v>
      </c>
      <c r="H3429" t="str">
        <f t="shared" si="107"/>
        <v>108_MA_01</v>
      </c>
      <c r="I3429">
        <f>IF(B3429=2012,IF(D3429="00",K3429,VLOOKUP(H3429,district_latlong_lookup!$A$1:$F$439,5,FALSE)),0)</f>
        <v>0</v>
      </c>
      <c r="J3429">
        <f>IF(B3429=2012,IF(D3429="00",L3429,VLOOKUP(H3429,district_latlong_lookup!$A$1:$F$439,6,FALSE)),0)</f>
        <v>0</v>
      </c>
      <c r="K3429">
        <f>VLOOKUP(E3429&amp;"*",state_latlong_lookup!$A$1:$D$56,3,FALSE)</f>
        <v>42.237299999999998</v>
      </c>
      <c r="L3429">
        <f>VLOOKUP(E3429&amp;"*",state_latlong_lookup!$A$1:$D$56,4,FALSE)</f>
        <v>-71.531400000000005</v>
      </c>
      <c r="M3429">
        <v>100</v>
      </c>
      <c r="N3429" t="str">
        <f t="shared" si="106"/>
        <v>Democrat</v>
      </c>
      <c r="O3429" t="s">
        <v>556</v>
      </c>
      <c r="P3429">
        <v>-0.58699999999999997</v>
      </c>
      <c r="Q3429">
        <v>1470000</v>
      </c>
      <c r="R3429" t="s">
        <v>1484</v>
      </c>
    </row>
    <row r="3430" spans="1:18">
      <c r="A3430">
        <v>108</v>
      </c>
      <c r="B3430">
        <f>VLOOKUP(A3430,year_congress_lookup!$A$1:$B$10,2)</f>
        <v>2004</v>
      </c>
      <c r="C3430">
        <v>15616</v>
      </c>
      <c r="D3430" s="1" t="s">
        <v>1788</v>
      </c>
      <c r="E3430" t="s">
        <v>6</v>
      </c>
      <c r="F3430" t="str">
        <f>VLOOKUP(E3430&amp;"*",state_latlong_lookup!$A$1:$D$56,2,FALSE)</f>
        <v>MA</v>
      </c>
      <c r="G3430" t="str">
        <f>VLOOKUP(E3430&amp;"*",state_latlong_lookup!$A$1:$D$56,1,FALSE)</f>
        <v>MASSACHUSETTS</v>
      </c>
      <c r="H3430" t="str">
        <f t="shared" si="107"/>
        <v>108_MA_02</v>
      </c>
      <c r="I3430">
        <f>IF(B3430=2012,IF(D3430="00",K3430,VLOOKUP(H3430,district_latlong_lookup!$A$1:$F$439,5,FALSE)),0)</f>
        <v>0</v>
      </c>
      <c r="J3430">
        <f>IF(B3430=2012,IF(D3430="00",L3430,VLOOKUP(H3430,district_latlong_lookup!$A$1:$F$439,6,FALSE)),0)</f>
        <v>0</v>
      </c>
      <c r="K3430">
        <f>VLOOKUP(E3430&amp;"*",state_latlong_lookup!$A$1:$D$56,3,FALSE)</f>
        <v>42.237299999999998</v>
      </c>
      <c r="L3430">
        <f>VLOOKUP(E3430&amp;"*",state_latlong_lookup!$A$1:$D$56,4,FALSE)</f>
        <v>-71.531400000000005</v>
      </c>
      <c r="M3430">
        <v>100</v>
      </c>
      <c r="N3430" t="str">
        <f t="shared" si="106"/>
        <v>Democrat</v>
      </c>
      <c r="O3430" t="s">
        <v>995</v>
      </c>
      <c r="P3430">
        <v>-0.43</v>
      </c>
      <c r="Q3430">
        <v>1552000</v>
      </c>
      <c r="R3430" t="s">
        <v>1485</v>
      </c>
    </row>
    <row r="3431" spans="1:18">
      <c r="A3431">
        <v>108</v>
      </c>
      <c r="B3431">
        <f>VLOOKUP(A3431,year_congress_lookup!$A$1:$B$10,2)</f>
        <v>2004</v>
      </c>
      <c r="C3431">
        <v>29729</v>
      </c>
      <c r="D3431" s="1" t="s">
        <v>1789</v>
      </c>
      <c r="E3431" t="s">
        <v>6</v>
      </c>
      <c r="F3431" t="str">
        <f>VLOOKUP(E3431&amp;"*",state_latlong_lookup!$A$1:$D$56,2,FALSE)</f>
        <v>MA</v>
      </c>
      <c r="G3431" t="str">
        <f>VLOOKUP(E3431&amp;"*",state_latlong_lookup!$A$1:$D$56,1,FALSE)</f>
        <v>MASSACHUSETTS</v>
      </c>
      <c r="H3431" t="str">
        <f t="shared" si="107"/>
        <v>108_MA_03</v>
      </c>
      <c r="I3431">
        <f>IF(B3431=2012,IF(D3431="00",K3431,VLOOKUP(H3431,district_latlong_lookup!$A$1:$F$439,5,FALSE)),0)</f>
        <v>0</v>
      </c>
      <c r="J3431">
        <f>IF(B3431=2012,IF(D3431="00",L3431,VLOOKUP(H3431,district_latlong_lookup!$A$1:$F$439,6,FALSE)),0)</f>
        <v>0</v>
      </c>
      <c r="K3431">
        <f>VLOOKUP(E3431&amp;"*",state_latlong_lookup!$A$1:$D$56,3,FALSE)</f>
        <v>42.237299999999998</v>
      </c>
      <c r="L3431">
        <f>VLOOKUP(E3431&amp;"*",state_latlong_lookup!$A$1:$D$56,4,FALSE)</f>
        <v>-71.531400000000005</v>
      </c>
      <c r="M3431">
        <v>100</v>
      </c>
      <c r="N3431" t="str">
        <f t="shared" si="106"/>
        <v>Democrat</v>
      </c>
      <c r="O3431" t="s">
        <v>207</v>
      </c>
      <c r="P3431">
        <v>-0.52900000000000003</v>
      </c>
      <c r="Q3431">
        <v>601000</v>
      </c>
      <c r="R3431" t="s">
        <v>1486</v>
      </c>
    </row>
    <row r="3432" spans="1:18">
      <c r="A3432">
        <v>108</v>
      </c>
      <c r="B3432">
        <f>VLOOKUP(A3432,year_congress_lookup!$A$1:$B$10,2)</f>
        <v>2004</v>
      </c>
      <c r="C3432">
        <v>14824</v>
      </c>
      <c r="D3432" s="1" t="s">
        <v>1790</v>
      </c>
      <c r="E3432" t="s">
        <v>6</v>
      </c>
      <c r="F3432" t="str">
        <f>VLOOKUP(E3432&amp;"*",state_latlong_lookup!$A$1:$D$56,2,FALSE)</f>
        <v>MA</v>
      </c>
      <c r="G3432" t="str">
        <f>VLOOKUP(E3432&amp;"*",state_latlong_lookup!$A$1:$D$56,1,FALSE)</f>
        <v>MASSACHUSETTS</v>
      </c>
      <c r="H3432" t="str">
        <f t="shared" si="107"/>
        <v>108_MA_04</v>
      </c>
      <c r="I3432">
        <f>IF(B3432=2012,IF(D3432="00",K3432,VLOOKUP(H3432,district_latlong_lookup!$A$1:$F$439,5,FALSE)),0)</f>
        <v>0</v>
      </c>
      <c r="J3432">
        <f>IF(B3432=2012,IF(D3432="00",L3432,VLOOKUP(H3432,district_latlong_lookup!$A$1:$F$439,6,FALSE)),0)</f>
        <v>0</v>
      </c>
      <c r="K3432">
        <f>VLOOKUP(E3432&amp;"*",state_latlong_lookup!$A$1:$D$56,3,FALSE)</f>
        <v>42.237299999999998</v>
      </c>
      <c r="L3432">
        <f>VLOOKUP(E3432&amp;"*",state_latlong_lookup!$A$1:$D$56,4,FALSE)</f>
        <v>-71.531400000000005</v>
      </c>
      <c r="M3432">
        <v>100</v>
      </c>
      <c r="N3432" t="str">
        <f t="shared" si="106"/>
        <v>Democrat</v>
      </c>
      <c r="O3432" t="s">
        <v>996</v>
      </c>
      <c r="P3432">
        <v>-0.53700000000000003</v>
      </c>
      <c r="Q3432">
        <v>2811000</v>
      </c>
      <c r="R3432" t="s">
        <v>1487</v>
      </c>
    </row>
    <row r="3433" spans="1:18">
      <c r="A3433">
        <v>108</v>
      </c>
      <c r="B3433">
        <f>VLOOKUP(A3433,year_congress_lookup!$A$1:$B$10,2)</f>
        <v>2004</v>
      </c>
      <c r="C3433">
        <v>29358</v>
      </c>
      <c r="D3433" s="1" t="s">
        <v>1791</v>
      </c>
      <c r="E3433" t="s">
        <v>6</v>
      </c>
      <c r="F3433" t="str">
        <f>VLOOKUP(E3433&amp;"*",state_latlong_lookup!$A$1:$D$56,2,FALSE)</f>
        <v>MA</v>
      </c>
      <c r="G3433" t="str">
        <f>VLOOKUP(E3433&amp;"*",state_latlong_lookup!$A$1:$D$56,1,FALSE)</f>
        <v>MASSACHUSETTS</v>
      </c>
      <c r="H3433" t="str">
        <f t="shared" si="107"/>
        <v>108_MA_05</v>
      </c>
      <c r="I3433">
        <f>IF(B3433=2012,IF(D3433="00",K3433,VLOOKUP(H3433,district_latlong_lookup!$A$1:$F$439,5,FALSE)),0)</f>
        <v>0</v>
      </c>
      <c r="J3433">
        <f>IF(B3433=2012,IF(D3433="00",L3433,VLOOKUP(H3433,district_latlong_lookup!$A$1:$F$439,6,FALSE)),0)</f>
        <v>0</v>
      </c>
      <c r="K3433">
        <f>VLOOKUP(E3433&amp;"*",state_latlong_lookup!$A$1:$D$56,3,FALSE)</f>
        <v>42.237299999999998</v>
      </c>
      <c r="L3433">
        <f>VLOOKUP(E3433&amp;"*",state_latlong_lookup!$A$1:$D$56,4,FALSE)</f>
        <v>-71.531400000000005</v>
      </c>
      <c r="M3433">
        <v>100</v>
      </c>
      <c r="N3433" t="str">
        <f t="shared" si="106"/>
        <v>Democrat</v>
      </c>
      <c r="O3433" t="s">
        <v>560</v>
      </c>
      <c r="P3433">
        <v>-0.42199999999999999</v>
      </c>
      <c r="Q3433">
        <v>1561000</v>
      </c>
      <c r="R3433" t="s">
        <v>1488</v>
      </c>
    </row>
    <row r="3434" spans="1:18">
      <c r="A3434">
        <v>108</v>
      </c>
      <c r="B3434">
        <f>VLOOKUP(A3434,year_congress_lookup!$A$1:$B$10,2)</f>
        <v>2004</v>
      </c>
      <c r="C3434">
        <v>29730</v>
      </c>
      <c r="D3434" s="1" t="s">
        <v>1792</v>
      </c>
      <c r="E3434" t="s">
        <v>6</v>
      </c>
      <c r="F3434" t="str">
        <f>VLOOKUP(E3434&amp;"*",state_latlong_lookup!$A$1:$D$56,2,FALSE)</f>
        <v>MA</v>
      </c>
      <c r="G3434" t="str">
        <f>VLOOKUP(E3434&amp;"*",state_latlong_lookup!$A$1:$D$56,1,FALSE)</f>
        <v>MASSACHUSETTS</v>
      </c>
      <c r="H3434" t="str">
        <f t="shared" si="107"/>
        <v>108_MA_06</v>
      </c>
      <c r="I3434">
        <f>IF(B3434=2012,IF(D3434="00",K3434,VLOOKUP(H3434,district_latlong_lookup!$A$1:$F$439,5,FALSE)),0)</f>
        <v>0</v>
      </c>
      <c r="J3434">
        <f>IF(B3434=2012,IF(D3434="00",L3434,VLOOKUP(H3434,district_latlong_lookup!$A$1:$F$439,6,FALSE)),0)</f>
        <v>0</v>
      </c>
      <c r="K3434">
        <f>VLOOKUP(E3434&amp;"*",state_latlong_lookup!$A$1:$D$56,3,FALSE)</f>
        <v>42.237299999999998</v>
      </c>
      <c r="L3434">
        <f>VLOOKUP(E3434&amp;"*",state_latlong_lookup!$A$1:$D$56,4,FALSE)</f>
        <v>-71.531400000000005</v>
      </c>
      <c r="M3434">
        <v>100</v>
      </c>
      <c r="N3434" t="str">
        <f t="shared" si="106"/>
        <v>Democrat</v>
      </c>
      <c r="O3434" t="s">
        <v>853</v>
      </c>
      <c r="P3434">
        <v>-0.51600000000000001</v>
      </c>
      <c r="Q3434">
        <v>0</v>
      </c>
      <c r="R3434" t="s">
        <v>1489</v>
      </c>
    </row>
    <row r="3435" spans="1:18">
      <c r="A3435">
        <v>108</v>
      </c>
      <c r="B3435">
        <f>VLOOKUP(A3435,year_congress_lookup!$A$1:$B$10,2)</f>
        <v>2004</v>
      </c>
      <c r="C3435">
        <v>14435</v>
      </c>
      <c r="D3435" s="1" t="s">
        <v>1793</v>
      </c>
      <c r="E3435" t="s">
        <v>6</v>
      </c>
      <c r="F3435" t="str">
        <f>VLOOKUP(E3435&amp;"*",state_latlong_lookup!$A$1:$D$56,2,FALSE)</f>
        <v>MA</v>
      </c>
      <c r="G3435" t="str">
        <f>VLOOKUP(E3435&amp;"*",state_latlong_lookup!$A$1:$D$56,1,FALSE)</f>
        <v>MASSACHUSETTS</v>
      </c>
      <c r="H3435" t="str">
        <f t="shared" si="107"/>
        <v>108_MA_07</v>
      </c>
      <c r="I3435">
        <f>IF(B3435=2012,IF(D3435="00",K3435,VLOOKUP(H3435,district_latlong_lookup!$A$1:$F$439,5,FALSE)),0)</f>
        <v>0</v>
      </c>
      <c r="J3435">
        <f>IF(B3435=2012,IF(D3435="00",L3435,VLOOKUP(H3435,district_latlong_lookup!$A$1:$F$439,6,FALSE)),0)</f>
        <v>0</v>
      </c>
      <c r="K3435">
        <f>VLOOKUP(E3435&amp;"*",state_latlong_lookup!$A$1:$D$56,3,FALSE)</f>
        <v>42.237299999999998</v>
      </c>
      <c r="L3435">
        <f>VLOOKUP(E3435&amp;"*",state_latlong_lookup!$A$1:$D$56,4,FALSE)</f>
        <v>-71.531400000000005</v>
      </c>
      <c r="M3435">
        <v>100</v>
      </c>
      <c r="N3435" t="str">
        <f t="shared" si="106"/>
        <v>Democrat</v>
      </c>
      <c r="O3435" t="s">
        <v>562</v>
      </c>
      <c r="P3435">
        <v>-0.53600000000000003</v>
      </c>
      <c r="Q3435">
        <v>0</v>
      </c>
      <c r="R3435" t="s">
        <v>1490</v>
      </c>
    </row>
    <row r="3436" spans="1:18">
      <c r="A3436">
        <v>108</v>
      </c>
      <c r="B3436">
        <f>VLOOKUP(A3436,year_congress_lookup!$A$1:$B$10,2)</f>
        <v>2004</v>
      </c>
      <c r="C3436">
        <v>29919</v>
      </c>
      <c r="D3436" s="1" t="s">
        <v>1795</v>
      </c>
      <c r="E3436" t="s">
        <v>6</v>
      </c>
      <c r="F3436" t="str">
        <f>VLOOKUP(E3436&amp;"*",state_latlong_lookup!$A$1:$D$56,2,FALSE)</f>
        <v>MA</v>
      </c>
      <c r="G3436" t="str">
        <f>VLOOKUP(E3436&amp;"*",state_latlong_lookup!$A$1:$D$56,1,FALSE)</f>
        <v>MASSACHUSETTS</v>
      </c>
      <c r="H3436" t="str">
        <f t="shared" si="107"/>
        <v>108_MA_08</v>
      </c>
      <c r="I3436">
        <f>IF(B3436=2012,IF(D3436="00",K3436,VLOOKUP(H3436,district_latlong_lookup!$A$1:$F$439,5,FALSE)),0)</f>
        <v>0</v>
      </c>
      <c r="J3436">
        <f>IF(B3436=2012,IF(D3436="00",L3436,VLOOKUP(H3436,district_latlong_lookup!$A$1:$F$439,6,FALSE)),0)</f>
        <v>0</v>
      </c>
      <c r="K3436">
        <f>VLOOKUP(E3436&amp;"*",state_latlong_lookup!$A$1:$D$56,3,FALSE)</f>
        <v>42.237299999999998</v>
      </c>
      <c r="L3436">
        <f>VLOOKUP(E3436&amp;"*",state_latlong_lookup!$A$1:$D$56,4,FALSE)</f>
        <v>-71.531400000000005</v>
      </c>
      <c r="M3436">
        <v>100</v>
      </c>
      <c r="N3436" t="str">
        <f t="shared" si="106"/>
        <v>Democrat</v>
      </c>
      <c r="O3436" t="s">
        <v>997</v>
      </c>
      <c r="P3436">
        <v>-0.57899999999999996</v>
      </c>
      <c r="Q3436">
        <v>1794000</v>
      </c>
      <c r="R3436" t="s">
        <v>1491</v>
      </c>
    </row>
    <row r="3437" spans="1:18">
      <c r="A3437">
        <v>108</v>
      </c>
      <c r="B3437">
        <f>VLOOKUP(A3437,year_congress_lookup!$A$1:$B$10,2)</f>
        <v>2004</v>
      </c>
      <c r="C3437">
        <v>20119</v>
      </c>
      <c r="D3437" s="1" t="s">
        <v>1796</v>
      </c>
      <c r="E3437" t="s">
        <v>6</v>
      </c>
      <c r="F3437" t="str">
        <f>VLOOKUP(E3437&amp;"*",state_latlong_lookup!$A$1:$D$56,2,FALSE)</f>
        <v>MA</v>
      </c>
      <c r="G3437" t="str">
        <f>VLOOKUP(E3437&amp;"*",state_latlong_lookup!$A$1:$D$56,1,FALSE)</f>
        <v>MASSACHUSETTS</v>
      </c>
      <c r="H3437" t="str">
        <f t="shared" si="107"/>
        <v>108_MA_09</v>
      </c>
      <c r="I3437">
        <f>IF(B3437=2012,IF(D3437="00",K3437,VLOOKUP(H3437,district_latlong_lookup!$A$1:$F$439,5,FALSE)),0)</f>
        <v>0</v>
      </c>
      <c r="J3437">
        <f>IF(B3437=2012,IF(D3437="00",L3437,VLOOKUP(H3437,district_latlong_lookup!$A$1:$F$439,6,FALSE)),0)</f>
        <v>0</v>
      </c>
      <c r="K3437">
        <f>VLOOKUP(E3437&amp;"*",state_latlong_lookup!$A$1:$D$56,3,FALSE)</f>
        <v>42.237299999999998</v>
      </c>
      <c r="L3437">
        <f>VLOOKUP(E3437&amp;"*",state_latlong_lookup!$A$1:$D$56,4,FALSE)</f>
        <v>-71.531400000000005</v>
      </c>
      <c r="M3437">
        <v>100</v>
      </c>
      <c r="N3437" t="str">
        <f t="shared" si="106"/>
        <v>Democrat</v>
      </c>
      <c r="O3437" t="s">
        <v>938</v>
      </c>
      <c r="P3437">
        <v>-0.36399999999999999</v>
      </c>
      <c r="Q3437">
        <v>0</v>
      </c>
      <c r="R3437" t="s">
        <v>1492</v>
      </c>
    </row>
    <row r="3438" spans="1:18">
      <c r="A3438">
        <v>108</v>
      </c>
      <c r="B3438">
        <f>VLOOKUP(A3438,year_congress_lookup!$A$1:$B$10,2)</f>
        <v>2004</v>
      </c>
      <c r="C3438">
        <v>29731</v>
      </c>
      <c r="D3438" s="1" t="s">
        <v>1797</v>
      </c>
      <c r="E3438" t="s">
        <v>6</v>
      </c>
      <c r="F3438" t="str">
        <f>VLOOKUP(E3438&amp;"*",state_latlong_lookup!$A$1:$D$56,2,FALSE)</f>
        <v>MA</v>
      </c>
      <c r="G3438" t="str">
        <f>VLOOKUP(E3438&amp;"*",state_latlong_lookup!$A$1:$D$56,1,FALSE)</f>
        <v>MASSACHUSETTS</v>
      </c>
      <c r="H3438" t="str">
        <f t="shared" si="107"/>
        <v>108_MA_10</v>
      </c>
      <c r="I3438">
        <f>IF(B3438=2012,IF(D3438="00",K3438,VLOOKUP(H3438,district_latlong_lookup!$A$1:$F$439,5,FALSE)),0)</f>
        <v>0</v>
      </c>
      <c r="J3438">
        <f>IF(B3438=2012,IF(D3438="00",L3438,VLOOKUP(H3438,district_latlong_lookup!$A$1:$F$439,6,FALSE)),0)</f>
        <v>0</v>
      </c>
      <c r="K3438">
        <f>VLOOKUP(E3438&amp;"*",state_latlong_lookup!$A$1:$D$56,3,FALSE)</f>
        <v>42.237299999999998</v>
      </c>
      <c r="L3438">
        <f>VLOOKUP(E3438&amp;"*",state_latlong_lookup!$A$1:$D$56,4,FALSE)</f>
        <v>-71.531400000000005</v>
      </c>
      <c r="M3438">
        <v>100</v>
      </c>
      <c r="N3438" t="str">
        <f t="shared" si="106"/>
        <v>Democrat</v>
      </c>
      <c r="O3438" t="s">
        <v>854</v>
      </c>
      <c r="P3438">
        <v>-0.501</v>
      </c>
      <c r="Q3438">
        <v>1125000</v>
      </c>
    </row>
    <row r="3439" spans="1:18">
      <c r="A3439">
        <v>108</v>
      </c>
      <c r="B3439">
        <f>VLOOKUP(A3439,year_congress_lookup!$A$1:$B$10,2)</f>
        <v>2004</v>
      </c>
      <c r="C3439">
        <v>29360</v>
      </c>
      <c r="D3439" s="1" t="s">
        <v>1787</v>
      </c>
      <c r="E3439" t="s">
        <v>64</v>
      </c>
      <c r="F3439" t="str">
        <f>VLOOKUP(E3439&amp;"*",state_latlong_lookup!$A$1:$D$56,2,FALSE)</f>
        <v>MI</v>
      </c>
      <c r="G3439" t="str">
        <f>VLOOKUP(E3439&amp;"*",state_latlong_lookup!$A$1:$D$56,1,FALSE)</f>
        <v>MICHIGAN</v>
      </c>
      <c r="H3439" t="str">
        <f t="shared" si="107"/>
        <v>108_MI_01</v>
      </c>
      <c r="I3439">
        <f>IF(B3439=2012,IF(D3439="00",K3439,VLOOKUP(H3439,district_latlong_lookup!$A$1:$F$439,5,FALSE)),0)</f>
        <v>0</v>
      </c>
      <c r="J3439">
        <f>IF(B3439=2012,IF(D3439="00",L3439,VLOOKUP(H3439,district_latlong_lookup!$A$1:$F$439,6,FALSE)),0)</f>
        <v>0</v>
      </c>
      <c r="K3439">
        <f>VLOOKUP(E3439&amp;"*",state_latlong_lookup!$A$1:$D$56,3,FALSE)</f>
        <v>43.3504</v>
      </c>
      <c r="L3439">
        <f>VLOOKUP(E3439&amp;"*",state_latlong_lookup!$A$1:$D$56,4,FALSE)</f>
        <v>-84.560299999999998</v>
      </c>
      <c r="M3439">
        <v>100</v>
      </c>
      <c r="N3439" t="str">
        <f t="shared" si="106"/>
        <v>Democrat</v>
      </c>
      <c r="O3439" t="s">
        <v>566</v>
      </c>
      <c r="P3439">
        <v>-0.39900000000000002</v>
      </c>
      <c r="Q3439">
        <v>0</v>
      </c>
      <c r="R3439" t="s">
        <v>1493</v>
      </c>
    </row>
    <row r="3440" spans="1:18">
      <c r="A3440">
        <v>108</v>
      </c>
      <c r="B3440">
        <f>VLOOKUP(A3440,year_congress_lookup!$A$1:$B$10,2)</f>
        <v>2004</v>
      </c>
      <c r="C3440">
        <v>29361</v>
      </c>
      <c r="D3440" s="1" t="s">
        <v>1788</v>
      </c>
      <c r="E3440" t="s">
        <v>64</v>
      </c>
      <c r="F3440" t="str">
        <f>VLOOKUP(E3440&amp;"*",state_latlong_lookup!$A$1:$D$56,2,FALSE)</f>
        <v>MI</v>
      </c>
      <c r="G3440" t="str">
        <f>VLOOKUP(E3440&amp;"*",state_latlong_lookup!$A$1:$D$56,1,FALSE)</f>
        <v>MICHIGAN</v>
      </c>
      <c r="H3440" t="str">
        <f t="shared" si="107"/>
        <v>108_MI_02</v>
      </c>
      <c r="I3440">
        <f>IF(B3440=2012,IF(D3440="00",K3440,VLOOKUP(H3440,district_latlong_lookup!$A$1:$F$439,5,FALSE)),0)</f>
        <v>0</v>
      </c>
      <c r="J3440">
        <f>IF(B3440=2012,IF(D3440="00",L3440,VLOOKUP(H3440,district_latlong_lookup!$A$1:$F$439,6,FALSE)),0)</f>
        <v>0</v>
      </c>
      <c r="K3440">
        <f>VLOOKUP(E3440&amp;"*",state_latlong_lookup!$A$1:$D$56,3,FALSE)</f>
        <v>43.3504</v>
      </c>
      <c r="L3440">
        <f>VLOOKUP(E3440&amp;"*",state_latlong_lookup!$A$1:$D$56,4,FALSE)</f>
        <v>-84.560299999999998</v>
      </c>
      <c r="M3440">
        <v>200</v>
      </c>
      <c r="N3440" t="str">
        <f t="shared" si="106"/>
        <v>Republican</v>
      </c>
      <c r="O3440" t="s">
        <v>567</v>
      </c>
      <c r="P3440">
        <v>0.73399999999999999</v>
      </c>
      <c r="Q3440">
        <v>0</v>
      </c>
      <c r="R3440" t="s">
        <v>1494</v>
      </c>
    </row>
    <row r="3441" spans="1:18">
      <c r="A3441">
        <v>108</v>
      </c>
      <c r="B3441">
        <f>VLOOKUP(A3441,year_congress_lookup!$A$1:$B$10,2)</f>
        <v>2004</v>
      </c>
      <c r="C3441">
        <v>29362</v>
      </c>
      <c r="D3441" s="1" t="s">
        <v>1789</v>
      </c>
      <c r="E3441" t="s">
        <v>64</v>
      </c>
      <c r="F3441" t="str">
        <f>VLOOKUP(E3441&amp;"*",state_latlong_lookup!$A$1:$D$56,2,FALSE)</f>
        <v>MI</v>
      </c>
      <c r="G3441" t="str">
        <f>VLOOKUP(E3441&amp;"*",state_latlong_lookup!$A$1:$D$56,1,FALSE)</f>
        <v>MICHIGAN</v>
      </c>
      <c r="H3441" t="str">
        <f t="shared" si="107"/>
        <v>108_MI_03</v>
      </c>
      <c r="I3441">
        <f>IF(B3441=2012,IF(D3441="00",K3441,VLOOKUP(H3441,district_latlong_lookup!$A$1:$F$439,5,FALSE)),0)</f>
        <v>0</v>
      </c>
      <c r="J3441">
        <f>IF(B3441=2012,IF(D3441="00",L3441,VLOOKUP(H3441,district_latlong_lookup!$A$1:$F$439,6,FALSE)),0)</f>
        <v>0</v>
      </c>
      <c r="K3441">
        <f>VLOOKUP(E3441&amp;"*",state_latlong_lookup!$A$1:$D$56,3,FALSE)</f>
        <v>43.3504</v>
      </c>
      <c r="L3441">
        <f>VLOOKUP(E3441&amp;"*",state_latlong_lookup!$A$1:$D$56,4,FALSE)</f>
        <v>-84.560299999999998</v>
      </c>
      <c r="M3441">
        <v>200</v>
      </c>
      <c r="N3441" t="str">
        <f t="shared" si="106"/>
        <v>Republican</v>
      </c>
      <c r="O3441" t="s">
        <v>568</v>
      </c>
      <c r="P3441">
        <v>0.61499999999999999</v>
      </c>
      <c r="Q3441">
        <v>10543000</v>
      </c>
      <c r="R3441" t="s">
        <v>1495</v>
      </c>
    </row>
    <row r="3442" spans="1:18">
      <c r="A3442">
        <v>108</v>
      </c>
      <c r="B3442">
        <f>VLOOKUP(A3442,year_congress_lookup!$A$1:$B$10,2)</f>
        <v>2004</v>
      </c>
      <c r="C3442">
        <v>29124</v>
      </c>
      <c r="D3442" s="1" t="s">
        <v>1790</v>
      </c>
      <c r="E3442" t="s">
        <v>64</v>
      </c>
      <c r="F3442" t="str">
        <f>VLOOKUP(E3442&amp;"*",state_latlong_lookup!$A$1:$D$56,2,FALSE)</f>
        <v>MI</v>
      </c>
      <c r="G3442" t="str">
        <f>VLOOKUP(E3442&amp;"*",state_latlong_lookup!$A$1:$D$56,1,FALSE)</f>
        <v>MICHIGAN</v>
      </c>
      <c r="H3442" t="str">
        <f t="shared" si="107"/>
        <v>108_MI_04</v>
      </c>
      <c r="I3442">
        <f>IF(B3442=2012,IF(D3442="00",K3442,VLOOKUP(H3442,district_latlong_lookup!$A$1:$F$439,5,FALSE)),0)</f>
        <v>0</v>
      </c>
      <c r="J3442">
        <f>IF(B3442=2012,IF(D3442="00",L3442,VLOOKUP(H3442,district_latlong_lookup!$A$1:$F$439,6,FALSE)),0)</f>
        <v>0</v>
      </c>
      <c r="K3442">
        <f>VLOOKUP(E3442&amp;"*",state_latlong_lookup!$A$1:$D$56,3,FALSE)</f>
        <v>43.3504</v>
      </c>
      <c r="L3442">
        <f>VLOOKUP(E3442&amp;"*",state_latlong_lookup!$A$1:$D$56,4,FALSE)</f>
        <v>-84.560299999999998</v>
      </c>
      <c r="M3442">
        <v>200</v>
      </c>
      <c r="N3442" t="str">
        <f t="shared" si="106"/>
        <v>Republican</v>
      </c>
      <c r="O3442" t="s">
        <v>569</v>
      </c>
      <c r="P3442">
        <v>0.54700000000000004</v>
      </c>
      <c r="Q3442">
        <v>2386000</v>
      </c>
    </row>
    <row r="3443" spans="1:18">
      <c r="A3443">
        <v>108</v>
      </c>
      <c r="B3443">
        <f>VLOOKUP(A3443,year_congress_lookup!$A$1:$B$10,2)</f>
        <v>2004</v>
      </c>
      <c r="C3443">
        <v>14430</v>
      </c>
      <c r="D3443" s="1" t="s">
        <v>1791</v>
      </c>
      <c r="E3443" t="s">
        <v>64</v>
      </c>
      <c r="F3443" t="str">
        <f>VLOOKUP(E3443&amp;"*",state_latlong_lookup!$A$1:$D$56,2,FALSE)</f>
        <v>MI</v>
      </c>
      <c r="G3443" t="str">
        <f>VLOOKUP(E3443&amp;"*",state_latlong_lookup!$A$1:$D$56,1,FALSE)</f>
        <v>MICHIGAN</v>
      </c>
      <c r="H3443" t="str">
        <f t="shared" si="107"/>
        <v>108_MI_05</v>
      </c>
      <c r="I3443">
        <f>IF(B3443=2012,IF(D3443="00",K3443,VLOOKUP(H3443,district_latlong_lookup!$A$1:$F$439,5,FALSE)),0)</f>
        <v>0</v>
      </c>
      <c r="J3443">
        <f>IF(B3443=2012,IF(D3443="00",L3443,VLOOKUP(H3443,district_latlong_lookup!$A$1:$F$439,6,FALSE)),0)</f>
        <v>0</v>
      </c>
      <c r="K3443">
        <f>VLOOKUP(E3443&amp;"*",state_latlong_lookup!$A$1:$D$56,3,FALSE)</f>
        <v>43.3504</v>
      </c>
      <c r="L3443">
        <f>VLOOKUP(E3443&amp;"*",state_latlong_lookup!$A$1:$D$56,4,FALSE)</f>
        <v>-84.560299999999998</v>
      </c>
      <c r="M3443">
        <v>100</v>
      </c>
      <c r="N3443" t="str">
        <f t="shared" si="106"/>
        <v>Democrat</v>
      </c>
      <c r="O3443" t="s">
        <v>573</v>
      </c>
      <c r="P3443">
        <v>-0.36899999999999999</v>
      </c>
      <c r="Q3443">
        <v>0</v>
      </c>
      <c r="R3443" t="s">
        <v>1496</v>
      </c>
    </row>
    <row r="3444" spans="1:18">
      <c r="A3444">
        <v>108</v>
      </c>
      <c r="B3444">
        <f>VLOOKUP(A3444,year_congress_lookup!$A$1:$B$10,2)</f>
        <v>2004</v>
      </c>
      <c r="C3444">
        <v>15446</v>
      </c>
      <c r="D3444" s="1" t="s">
        <v>1792</v>
      </c>
      <c r="E3444" t="s">
        <v>64</v>
      </c>
      <c r="F3444" t="str">
        <f>VLOOKUP(E3444&amp;"*",state_latlong_lookup!$A$1:$D$56,2,FALSE)</f>
        <v>MI</v>
      </c>
      <c r="G3444" t="str">
        <f>VLOOKUP(E3444&amp;"*",state_latlong_lookup!$A$1:$D$56,1,FALSE)</f>
        <v>MICHIGAN</v>
      </c>
      <c r="H3444" t="str">
        <f t="shared" si="107"/>
        <v>108_MI_06</v>
      </c>
      <c r="I3444">
        <f>IF(B3444=2012,IF(D3444="00",K3444,VLOOKUP(H3444,district_latlong_lookup!$A$1:$F$439,5,FALSE)),0)</f>
        <v>0</v>
      </c>
      <c r="J3444">
        <f>IF(B3444=2012,IF(D3444="00",L3444,VLOOKUP(H3444,district_latlong_lookup!$A$1:$F$439,6,FALSE)),0)</f>
        <v>0</v>
      </c>
      <c r="K3444">
        <f>VLOOKUP(E3444&amp;"*",state_latlong_lookup!$A$1:$D$56,3,FALSE)</f>
        <v>43.3504</v>
      </c>
      <c r="L3444">
        <f>VLOOKUP(E3444&amp;"*",state_latlong_lookup!$A$1:$D$56,4,FALSE)</f>
        <v>-84.560299999999998</v>
      </c>
      <c r="M3444">
        <v>200</v>
      </c>
      <c r="N3444" t="str">
        <f t="shared" si="106"/>
        <v>Republican</v>
      </c>
      <c r="O3444" t="s">
        <v>192</v>
      </c>
      <c r="P3444">
        <v>0.53500000000000003</v>
      </c>
      <c r="Q3444">
        <v>798000</v>
      </c>
      <c r="R3444" t="s">
        <v>1497</v>
      </c>
    </row>
    <row r="3445" spans="1:18">
      <c r="A3445">
        <v>108</v>
      </c>
      <c r="B3445">
        <f>VLOOKUP(A3445,year_congress_lookup!$A$1:$B$10,2)</f>
        <v>2004</v>
      </c>
      <c r="C3445">
        <v>29364</v>
      </c>
      <c r="D3445" s="1" t="s">
        <v>1793</v>
      </c>
      <c r="E3445" t="s">
        <v>64</v>
      </c>
      <c r="F3445" t="str">
        <f>VLOOKUP(E3445&amp;"*",state_latlong_lookup!$A$1:$D$56,2,FALSE)</f>
        <v>MI</v>
      </c>
      <c r="G3445" t="str">
        <f>VLOOKUP(E3445&amp;"*",state_latlong_lookup!$A$1:$D$56,1,FALSE)</f>
        <v>MICHIGAN</v>
      </c>
      <c r="H3445" t="str">
        <f t="shared" si="107"/>
        <v>108_MI_07</v>
      </c>
      <c r="I3445">
        <f>IF(B3445=2012,IF(D3445="00",K3445,VLOOKUP(H3445,district_latlong_lookup!$A$1:$F$439,5,FALSE)),0)</f>
        <v>0</v>
      </c>
      <c r="J3445">
        <f>IF(B3445=2012,IF(D3445="00",L3445,VLOOKUP(H3445,district_latlong_lookup!$A$1:$F$439,6,FALSE)),0)</f>
        <v>0</v>
      </c>
      <c r="K3445">
        <f>VLOOKUP(E3445&amp;"*",state_latlong_lookup!$A$1:$D$56,3,FALSE)</f>
        <v>43.3504</v>
      </c>
      <c r="L3445">
        <f>VLOOKUP(E3445&amp;"*",state_latlong_lookup!$A$1:$D$56,4,FALSE)</f>
        <v>-84.560299999999998</v>
      </c>
      <c r="M3445">
        <v>200</v>
      </c>
      <c r="N3445" t="str">
        <f t="shared" si="106"/>
        <v>Republican</v>
      </c>
      <c r="O3445" t="s">
        <v>100</v>
      </c>
      <c r="P3445">
        <v>0.80600000000000005</v>
      </c>
      <c r="Q3445">
        <v>0</v>
      </c>
      <c r="R3445" t="s">
        <v>1498</v>
      </c>
    </row>
    <row r="3446" spans="1:18">
      <c r="A3446">
        <v>108</v>
      </c>
      <c r="B3446">
        <f>VLOOKUP(A3446,year_congress_lookup!$A$1:$B$10,2)</f>
        <v>2004</v>
      </c>
      <c r="C3446">
        <v>20120</v>
      </c>
      <c r="D3446" s="1" t="s">
        <v>1795</v>
      </c>
      <c r="E3446" t="s">
        <v>64</v>
      </c>
      <c r="F3446" t="str">
        <f>VLOOKUP(E3446&amp;"*",state_latlong_lookup!$A$1:$D$56,2,FALSE)</f>
        <v>MI</v>
      </c>
      <c r="G3446" t="str">
        <f>VLOOKUP(E3446&amp;"*",state_latlong_lookup!$A$1:$D$56,1,FALSE)</f>
        <v>MICHIGAN</v>
      </c>
      <c r="H3446" t="str">
        <f t="shared" si="107"/>
        <v>108_MI_08</v>
      </c>
      <c r="I3446">
        <f>IF(B3446=2012,IF(D3446="00",K3446,VLOOKUP(H3446,district_latlong_lookup!$A$1:$F$439,5,FALSE)),0)</f>
        <v>0</v>
      </c>
      <c r="J3446">
        <f>IF(B3446=2012,IF(D3446="00",L3446,VLOOKUP(H3446,district_latlong_lookup!$A$1:$F$439,6,FALSE)),0)</f>
        <v>0</v>
      </c>
      <c r="K3446">
        <f>VLOOKUP(E3446&amp;"*",state_latlong_lookup!$A$1:$D$56,3,FALSE)</f>
        <v>43.3504</v>
      </c>
      <c r="L3446">
        <f>VLOOKUP(E3446&amp;"*",state_latlong_lookup!$A$1:$D$56,4,FALSE)</f>
        <v>-84.560299999999998</v>
      </c>
      <c r="M3446">
        <v>200</v>
      </c>
      <c r="N3446" t="str">
        <f t="shared" si="106"/>
        <v>Republican</v>
      </c>
      <c r="O3446" t="s">
        <v>542</v>
      </c>
      <c r="P3446">
        <v>0.56799999999999995</v>
      </c>
      <c r="Q3446">
        <v>1102000</v>
      </c>
    </row>
    <row r="3447" spans="1:18">
      <c r="A3447">
        <v>108</v>
      </c>
      <c r="B3447">
        <f>VLOOKUP(A3447,year_congress_lookup!$A$1:$B$10,2)</f>
        <v>2004</v>
      </c>
      <c r="C3447">
        <v>29365</v>
      </c>
      <c r="D3447" s="1" t="s">
        <v>1796</v>
      </c>
      <c r="E3447" t="s">
        <v>64</v>
      </c>
      <c r="F3447" t="str">
        <f>VLOOKUP(E3447&amp;"*",state_latlong_lookup!$A$1:$D$56,2,FALSE)</f>
        <v>MI</v>
      </c>
      <c r="G3447" t="str">
        <f>VLOOKUP(E3447&amp;"*",state_latlong_lookup!$A$1:$D$56,1,FALSE)</f>
        <v>MICHIGAN</v>
      </c>
      <c r="H3447" t="str">
        <f t="shared" si="107"/>
        <v>108_MI_09</v>
      </c>
      <c r="I3447">
        <f>IF(B3447=2012,IF(D3447="00",K3447,VLOOKUP(H3447,district_latlong_lookup!$A$1:$F$439,5,FALSE)),0)</f>
        <v>0</v>
      </c>
      <c r="J3447">
        <f>IF(B3447=2012,IF(D3447="00",L3447,VLOOKUP(H3447,district_latlong_lookup!$A$1:$F$439,6,FALSE)),0)</f>
        <v>0</v>
      </c>
      <c r="K3447">
        <f>VLOOKUP(E3447&amp;"*",state_latlong_lookup!$A$1:$D$56,3,FALSE)</f>
        <v>43.3504</v>
      </c>
      <c r="L3447">
        <f>VLOOKUP(E3447&amp;"*",state_latlong_lookup!$A$1:$D$56,4,FALSE)</f>
        <v>-84.560299999999998</v>
      </c>
      <c r="M3447">
        <v>200</v>
      </c>
      <c r="N3447" t="str">
        <f t="shared" si="106"/>
        <v>Republican</v>
      </c>
      <c r="O3447" t="s">
        <v>998</v>
      </c>
      <c r="P3447">
        <v>0.53500000000000003</v>
      </c>
      <c r="Q3447">
        <v>823000</v>
      </c>
      <c r="R3447" t="s">
        <v>1499</v>
      </c>
    </row>
    <row r="3448" spans="1:18">
      <c r="A3448">
        <v>108</v>
      </c>
      <c r="B3448">
        <f>VLOOKUP(A3448,year_congress_lookup!$A$1:$B$10,2)</f>
        <v>2004</v>
      </c>
      <c r="C3448">
        <v>20331</v>
      </c>
      <c r="D3448" s="1" t="s">
        <v>1797</v>
      </c>
      <c r="E3448" t="s">
        <v>64</v>
      </c>
      <c r="F3448" t="str">
        <f>VLOOKUP(E3448&amp;"*",state_latlong_lookup!$A$1:$D$56,2,FALSE)</f>
        <v>MI</v>
      </c>
      <c r="G3448" t="str">
        <f>VLOOKUP(E3448&amp;"*",state_latlong_lookup!$A$1:$D$56,1,FALSE)</f>
        <v>MICHIGAN</v>
      </c>
      <c r="H3448" t="str">
        <f t="shared" si="107"/>
        <v>108_MI_10</v>
      </c>
      <c r="I3448">
        <f>IF(B3448=2012,IF(D3448="00",K3448,VLOOKUP(H3448,district_latlong_lookup!$A$1:$F$439,5,FALSE)),0)</f>
        <v>0</v>
      </c>
      <c r="J3448">
        <f>IF(B3448=2012,IF(D3448="00",L3448,VLOOKUP(H3448,district_latlong_lookup!$A$1:$F$439,6,FALSE)),0)</f>
        <v>0</v>
      </c>
      <c r="K3448">
        <f>VLOOKUP(E3448&amp;"*",state_latlong_lookup!$A$1:$D$56,3,FALSE)</f>
        <v>43.3504</v>
      </c>
      <c r="L3448">
        <f>VLOOKUP(E3448&amp;"*",state_latlong_lookup!$A$1:$D$56,4,FALSE)</f>
        <v>-84.560299999999998</v>
      </c>
      <c r="M3448">
        <v>200</v>
      </c>
      <c r="N3448" t="str">
        <f t="shared" si="106"/>
        <v>Republican</v>
      </c>
      <c r="O3448" t="s">
        <v>76</v>
      </c>
      <c r="P3448">
        <v>0.40500000000000003</v>
      </c>
      <c r="Q3448">
        <v>0</v>
      </c>
      <c r="R3448" t="s">
        <v>1500</v>
      </c>
    </row>
    <row r="3449" spans="1:18">
      <c r="A3449">
        <v>108</v>
      </c>
      <c r="B3449">
        <f>VLOOKUP(A3449,year_congress_lookup!$A$1:$B$10,2)</f>
        <v>2004</v>
      </c>
      <c r="C3449">
        <v>20332</v>
      </c>
      <c r="D3449" s="1" t="s">
        <v>1798</v>
      </c>
      <c r="E3449" t="s">
        <v>64</v>
      </c>
      <c r="F3449" t="str">
        <f>VLOOKUP(E3449&amp;"*",state_latlong_lookup!$A$1:$D$56,2,FALSE)</f>
        <v>MI</v>
      </c>
      <c r="G3449" t="str">
        <f>VLOOKUP(E3449&amp;"*",state_latlong_lookup!$A$1:$D$56,1,FALSE)</f>
        <v>MICHIGAN</v>
      </c>
      <c r="H3449" t="str">
        <f t="shared" si="107"/>
        <v>108_MI_11</v>
      </c>
      <c r="I3449">
        <f>IF(B3449=2012,IF(D3449="00",K3449,VLOOKUP(H3449,district_latlong_lookup!$A$1:$F$439,5,FALSE)),0)</f>
        <v>0</v>
      </c>
      <c r="J3449">
        <f>IF(B3449=2012,IF(D3449="00",L3449,VLOOKUP(H3449,district_latlong_lookup!$A$1:$F$439,6,FALSE)),0)</f>
        <v>0</v>
      </c>
      <c r="K3449">
        <f>VLOOKUP(E3449&amp;"*",state_latlong_lookup!$A$1:$D$56,3,FALSE)</f>
        <v>43.3504</v>
      </c>
      <c r="L3449">
        <f>VLOOKUP(E3449&amp;"*",state_latlong_lookup!$A$1:$D$56,4,FALSE)</f>
        <v>-84.560299999999998</v>
      </c>
      <c r="M3449">
        <v>200</v>
      </c>
      <c r="N3449" t="str">
        <f t="shared" si="106"/>
        <v>Republican</v>
      </c>
      <c r="O3449" t="s">
        <v>999</v>
      </c>
      <c r="P3449">
        <v>0.39300000000000002</v>
      </c>
      <c r="Q3449">
        <v>0</v>
      </c>
      <c r="R3449" t="s">
        <v>1500</v>
      </c>
    </row>
    <row r="3450" spans="1:18">
      <c r="A3450">
        <v>108</v>
      </c>
      <c r="B3450">
        <f>VLOOKUP(A3450,year_congress_lookup!$A$1:$B$10,2)</f>
        <v>2004</v>
      </c>
      <c r="C3450">
        <v>15033</v>
      </c>
      <c r="D3450" s="1" t="s">
        <v>1799</v>
      </c>
      <c r="E3450" t="s">
        <v>64</v>
      </c>
      <c r="F3450" t="str">
        <f>VLOOKUP(E3450&amp;"*",state_latlong_lookup!$A$1:$D$56,2,FALSE)</f>
        <v>MI</v>
      </c>
      <c r="G3450" t="str">
        <f>VLOOKUP(E3450&amp;"*",state_latlong_lookup!$A$1:$D$56,1,FALSE)</f>
        <v>MICHIGAN</v>
      </c>
      <c r="H3450" t="str">
        <f t="shared" si="107"/>
        <v>108_MI_12</v>
      </c>
      <c r="I3450">
        <f>IF(B3450=2012,IF(D3450="00",K3450,VLOOKUP(H3450,district_latlong_lookup!$A$1:$F$439,5,FALSE)),0)</f>
        <v>0</v>
      </c>
      <c r="J3450">
        <f>IF(B3450=2012,IF(D3450="00",L3450,VLOOKUP(H3450,district_latlong_lookup!$A$1:$F$439,6,FALSE)),0)</f>
        <v>0</v>
      </c>
      <c r="K3450">
        <f>VLOOKUP(E3450&amp;"*",state_latlong_lookup!$A$1:$D$56,3,FALSE)</f>
        <v>43.3504</v>
      </c>
      <c r="L3450">
        <f>VLOOKUP(E3450&amp;"*",state_latlong_lookup!$A$1:$D$56,4,FALSE)</f>
        <v>-84.560299999999998</v>
      </c>
      <c r="M3450">
        <v>100</v>
      </c>
      <c r="N3450" t="str">
        <f t="shared" si="106"/>
        <v>Democrat</v>
      </c>
      <c r="O3450" t="s">
        <v>1000</v>
      </c>
      <c r="P3450">
        <v>-0.34799999999999998</v>
      </c>
      <c r="Q3450">
        <v>732000</v>
      </c>
      <c r="R3450" t="s">
        <v>1501</v>
      </c>
    </row>
    <row r="3451" spans="1:18">
      <c r="A3451">
        <v>108</v>
      </c>
      <c r="B3451">
        <f>VLOOKUP(A3451,year_congress_lookup!$A$1:$B$10,2)</f>
        <v>2004</v>
      </c>
      <c r="C3451">
        <v>29733</v>
      </c>
      <c r="D3451" s="1" t="s">
        <v>1800</v>
      </c>
      <c r="E3451" t="s">
        <v>64</v>
      </c>
      <c r="F3451" t="str">
        <f>VLOOKUP(E3451&amp;"*",state_latlong_lookup!$A$1:$D$56,2,FALSE)</f>
        <v>MI</v>
      </c>
      <c r="G3451" t="str">
        <f>VLOOKUP(E3451&amp;"*",state_latlong_lookup!$A$1:$D$56,1,FALSE)</f>
        <v>MICHIGAN</v>
      </c>
      <c r="H3451" t="str">
        <f t="shared" si="107"/>
        <v>108_MI_13</v>
      </c>
      <c r="I3451">
        <f>IF(B3451=2012,IF(D3451="00",K3451,VLOOKUP(H3451,district_latlong_lookup!$A$1:$F$439,5,FALSE)),0)</f>
        <v>0</v>
      </c>
      <c r="J3451">
        <f>IF(B3451=2012,IF(D3451="00",L3451,VLOOKUP(H3451,district_latlong_lookup!$A$1:$F$439,6,FALSE)),0)</f>
        <v>0</v>
      </c>
      <c r="K3451">
        <f>VLOOKUP(E3451&amp;"*",state_latlong_lookup!$A$1:$D$56,3,FALSE)</f>
        <v>43.3504</v>
      </c>
      <c r="L3451">
        <f>VLOOKUP(E3451&amp;"*",state_latlong_lookup!$A$1:$D$56,4,FALSE)</f>
        <v>-84.560299999999998</v>
      </c>
      <c r="M3451">
        <v>100</v>
      </c>
      <c r="N3451" t="str">
        <f t="shared" si="106"/>
        <v>Democrat</v>
      </c>
      <c r="O3451" t="s">
        <v>1001</v>
      </c>
      <c r="P3451">
        <v>-0.48499999999999999</v>
      </c>
      <c r="Q3451">
        <v>674000</v>
      </c>
      <c r="R3451" t="s">
        <v>1502</v>
      </c>
    </row>
    <row r="3452" spans="1:18">
      <c r="A3452">
        <v>108</v>
      </c>
      <c r="B3452">
        <f>VLOOKUP(A3452,year_congress_lookup!$A$1:$B$10,2)</f>
        <v>2004</v>
      </c>
      <c r="C3452">
        <v>10713</v>
      </c>
      <c r="D3452" s="1" t="s">
        <v>1801</v>
      </c>
      <c r="E3452" t="s">
        <v>64</v>
      </c>
      <c r="F3452" t="str">
        <f>VLOOKUP(E3452&amp;"*",state_latlong_lookup!$A$1:$D$56,2,FALSE)</f>
        <v>MI</v>
      </c>
      <c r="G3452" t="str">
        <f>VLOOKUP(E3452&amp;"*",state_latlong_lookup!$A$1:$D$56,1,FALSE)</f>
        <v>MICHIGAN</v>
      </c>
      <c r="H3452" t="str">
        <f t="shared" si="107"/>
        <v>108_MI_14</v>
      </c>
      <c r="I3452">
        <f>IF(B3452=2012,IF(D3452="00",K3452,VLOOKUP(H3452,district_latlong_lookup!$A$1:$F$439,5,FALSE)),0)</f>
        <v>0</v>
      </c>
      <c r="J3452">
        <f>IF(B3452=2012,IF(D3452="00",L3452,VLOOKUP(H3452,district_latlong_lookup!$A$1:$F$439,6,FALSE)),0)</f>
        <v>0</v>
      </c>
      <c r="K3452">
        <f>VLOOKUP(E3452&amp;"*",state_latlong_lookup!$A$1:$D$56,3,FALSE)</f>
        <v>43.3504</v>
      </c>
      <c r="L3452">
        <f>VLOOKUP(E3452&amp;"*",state_latlong_lookup!$A$1:$D$56,4,FALSE)</f>
        <v>-84.560299999999998</v>
      </c>
      <c r="M3452">
        <v>100</v>
      </c>
      <c r="N3452" t="str">
        <f t="shared" si="106"/>
        <v>Democrat</v>
      </c>
      <c r="O3452" t="s">
        <v>578</v>
      </c>
      <c r="P3452">
        <v>-0.628</v>
      </c>
      <c r="Q3452">
        <v>0</v>
      </c>
      <c r="R3452" t="s">
        <v>1503</v>
      </c>
    </row>
    <row r="3453" spans="1:18">
      <c r="A3453">
        <v>108</v>
      </c>
      <c r="B3453">
        <f>VLOOKUP(A3453,year_congress_lookup!$A$1:$B$10,2)</f>
        <v>2004</v>
      </c>
      <c r="C3453">
        <v>2605</v>
      </c>
      <c r="D3453" s="1" t="s">
        <v>1802</v>
      </c>
      <c r="E3453" t="s">
        <v>64</v>
      </c>
      <c r="F3453" t="str">
        <f>VLOOKUP(E3453&amp;"*",state_latlong_lookup!$A$1:$D$56,2,FALSE)</f>
        <v>MI</v>
      </c>
      <c r="G3453" t="str">
        <f>VLOOKUP(E3453&amp;"*",state_latlong_lookup!$A$1:$D$56,1,FALSE)</f>
        <v>MICHIGAN</v>
      </c>
      <c r="H3453" t="str">
        <f t="shared" si="107"/>
        <v>108_MI_15</v>
      </c>
      <c r="I3453">
        <f>IF(B3453=2012,IF(D3453="00",K3453,VLOOKUP(H3453,district_latlong_lookup!$A$1:$F$439,5,FALSE)),0)</f>
        <v>0</v>
      </c>
      <c r="J3453">
        <f>IF(B3453=2012,IF(D3453="00",L3453,VLOOKUP(H3453,district_latlong_lookup!$A$1:$F$439,6,FALSE)),0)</f>
        <v>0</v>
      </c>
      <c r="K3453">
        <f>VLOOKUP(E3453&amp;"*",state_latlong_lookup!$A$1:$D$56,3,FALSE)</f>
        <v>43.3504</v>
      </c>
      <c r="L3453">
        <f>VLOOKUP(E3453&amp;"*",state_latlong_lookup!$A$1:$D$56,4,FALSE)</f>
        <v>-84.560299999999998</v>
      </c>
      <c r="M3453">
        <v>100</v>
      </c>
      <c r="N3453" t="str">
        <f t="shared" si="106"/>
        <v>Democrat</v>
      </c>
      <c r="O3453" t="s">
        <v>580</v>
      </c>
      <c r="P3453">
        <v>-0.41799999999999998</v>
      </c>
      <c r="Q3453">
        <v>0</v>
      </c>
      <c r="R3453" t="s">
        <v>1504</v>
      </c>
    </row>
    <row r="3454" spans="1:18">
      <c r="A3454">
        <v>108</v>
      </c>
      <c r="B3454">
        <f>VLOOKUP(A3454,year_congress_lookup!$A$1:$B$10,2)</f>
        <v>2004</v>
      </c>
      <c r="C3454">
        <v>29532</v>
      </c>
      <c r="D3454" s="1" t="s">
        <v>1787</v>
      </c>
      <c r="E3454" t="s">
        <v>98</v>
      </c>
      <c r="F3454" t="str">
        <f>VLOOKUP(E3454&amp;"*",state_latlong_lookup!$A$1:$D$56,2,FALSE)</f>
        <v>MN</v>
      </c>
      <c r="G3454" t="str">
        <f>VLOOKUP(E3454&amp;"*",state_latlong_lookup!$A$1:$D$56,1,FALSE)</f>
        <v>MINNESOTA</v>
      </c>
      <c r="H3454" t="str">
        <f t="shared" si="107"/>
        <v>108_MN_01</v>
      </c>
      <c r="I3454">
        <f>IF(B3454=2012,IF(D3454="00",K3454,VLOOKUP(H3454,district_latlong_lookup!$A$1:$F$439,5,FALSE)),0)</f>
        <v>0</v>
      </c>
      <c r="J3454">
        <f>IF(B3454=2012,IF(D3454="00",L3454,VLOOKUP(H3454,district_latlong_lookup!$A$1:$F$439,6,FALSE)),0)</f>
        <v>0</v>
      </c>
      <c r="K3454">
        <f>VLOOKUP(E3454&amp;"*",state_latlong_lookup!$A$1:$D$56,3,FALSE)</f>
        <v>45.732599999999998</v>
      </c>
      <c r="L3454">
        <f>VLOOKUP(E3454&amp;"*",state_latlong_lookup!$A$1:$D$56,4,FALSE)</f>
        <v>-93.919600000000003</v>
      </c>
      <c r="M3454">
        <v>200</v>
      </c>
      <c r="N3454" t="str">
        <f t="shared" si="106"/>
        <v>Republican</v>
      </c>
      <c r="O3454" t="s">
        <v>1002</v>
      </c>
      <c r="P3454">
        <v>0.74199999999999999</v>
      </c>
      <c r="Q3454">
        <v>1222000</v>
      </c>
      <c r="R3454" t="s">
        <v>1505</v>
      </c>
    </row>
    <row r="3455" spans="1:18">
      <c r="A3455">
        <v>108</v>
      </c>
      <c r="B3455">
        <f>VLOOKUP(A3455,year_congress_lookup!$A$1:$B$10,2)</f>
        <v>2004</v>
      </c>
      <c r="C3455">
        <v>20333</v>
      </c>
      <c r="D3455" s="1" t="s">
        <v>1788</v>
      </c>
      <c r="E3455" t="s">
        <v>98</v>
      </c>
      <c r="F3455" t="str">
        <f>VLOOKUP(E3455&amp;"*",state_latlong_lookup!$A$1:$D$56,2,FALSE)</f>
        <v>MN</v>
      </c>
      <c r="G3455" t="str">
        <f>VLOOKUP(E3455&amp;"*",state_latlong_lookup!$A$1:$D$56,1,FALSE)</f>
        <v>MINNESOTA</v>
      </c>
      <c r="H3455" t="str">
        <f t="shared" si="107"/>
        <v>108_MN_02</v>
      </c>
      <c r="I3455">
        <f>IF(B3455=2012,IF(D3455="00",K3455,VLOOKUP(H3455,district_latlong_lookup!$A$1:$F$439,5,FALSE)),0)</f>
        <v>0</v>
      </c>
      <c r="J3455">
        <f>IF(B3455=2012,IF(D3455="00",L3455,VLOOKUP(H3455,district_latlong_lookup!$A$1:$F$439,6,FALSE)),0)</f>
        <v>0</v>
      </c>
      <c r="K3455">
        <f>VLOOKUP(E3455&amp;"*",state_latlong_lookup!$A$1:$D$56,3,FALSE)</f>
        <v>45.732599999999998</v>
      </c>
      <c r="L3455">
        <f>VLOOKUP(E3455&amp;"*",state_latlong_lookup!$A$1:$D$56,4,FALSE)</f>
        <v>-93.919600000000003</v>
      </c>
      <c r="M3455">
        <v>200</v>
      </c>
      <c r="N3455" t="str">
        <f t="shared" si="106"/>
        <v>Republican</v>
      </c>
      <c r="O3455" t="s">
        <v>1003</v>
      </c>
      <c r="P3455">
        <v>0.66800000000000004</v>
      </c>
      <c r="Q3455">
        <v>2068000</v>
      </c>
      <c r="R3455" t="s">
        <v>1506</v>
      </c>
    </row>
    <row r="3456" spans="1:18">
      <c r="A3456">
        <v>108</v>
      </c>
      <c r="B3456">
        <f>VLOOKUP(A3456,year_congress_lookup!$A$1:$B$10,2)</f>
        <v>2004</v>
      </c>
      <c r="C3456">
        <v>29126</v>
      </c>
      <c r="D3456" s="1" t="s">
        <v>1789</v>
      </c>
      <c r="E3456" t="s">
        <v>98</v>
      </c>
      <c r="F3456" t="str">
        <f>VLOOKUP(E3456&amp;"*",state_latlong_lookup!$A$1:$D$56,2,FALSE)</f>
        <v>MN</v>
      </c>
      <c r="G3456" t="str">
        <f>VLOOKUP(E3456&amp;"*",state_latlong_lookup!$A$1:$D$56,1,FALSE)</f>
        <v>MINNESOTA</v>
      </c>
      <c r="H3456" t="str">
        <f t="shared" si="107"/>
        <v>108_MN_03</v>
      </c>
      <c r="I3456">
        <f>IF(B3456=2012,IF(D3456="00",K3456,VLOOKUP(H3456,district_latlong_lookup!$A$1:$F$439,5,FALSE)),0)</f>
        <v>0</v>
      </c>
      <c r="J3456">
        <f>IF(B3456=2012,IF(D3456="00",L3456,VLOOKUP(H3456,district_latlong_lookup!$A$1:$F$439,6,FALSE)),0)</f>
        <v>0</v>
      </c>
      <c r="K3456">
        <f>VLOOKUP(E3456&amp;"*",state_latlong_lookup!$A$1:$D$56,3,FALSE)</f>
        <v>45.732599999999998</v>
      </c>
      <c r="L3456">
        <f>VLOOKUP(E3456&amp;"*",state_latlong_lookup!$A$1:$D$56,4,FALSE)</f>
        <v>-93.919600000000003</v>
      </c>
      <c r="M3456">
        <v>200</v>
      </c>
      <c r="N3456" t="str">
        <f t="shared" si="106"/>
        <v>Republican</v>
      </c>
      <c r="O3456" t="s">
        <v>583</v>
      </c>
      <c r="P3456">
        <v>0.55100000000000005</v>
      </c>
      <c r="Q3456">
        <v>0</v>
      </c>
      <c r="R3456" t="s">
        <v>1507</v>
      </c>
    </row>
    <row r="3457" spans="1:18">
      <c r="A3457">
        <v>108</v>
      </c>
      <c r="B3457">
        <f>VLOOKUP(A3457,year_congress_lookup!$A$1:$B$10,2)</f>
        <v>2004</v>
      </c>
      <c r="C3457">
        <v>20122</v>
      </c>
      <c r="D3457" s="1" t="s">
        <v>1790</v>
      </c>
      <c r="E3457" t="s">
        <v>98</v>
      </c>
      <c r="F3457" t="str">
        <f>VLOOKUP(E3457&amp;"*",state_latlong_lookup!$A$1:$D$56,2,FALSE)</f>
        <v>MN</v>
      </c>
      <c r="G3457" t="str">
        <f>VLOOKUP(E3457&amp;"*",state_latlong_lookup!$A$1:$D$56,1,FALSE)</f>
        <v>MINNESOTA</v>
      </c>
      <c r="H3457" t="str">
        <f t="shared" si="107"/>
        <v>108_MN_04</v>
      </c>
      <c r="I3457">
        <f>IF(B3457=2012,IF(D3457="00",K3457,VLOOKUP(H3457,district_latlong_lookup!$A$1:$F$439,5,FALSE)),0)</f>
        <v>0</v>
      </c>
      <c r="J3457">
        <f>IF(B3457=2012,IF(D3457="00",L3457,VLOOKUP(H3457,district_latlong_lookup!$A$1:$F$439,6,FALSE)),0)</f>
        <v>0</v>
      </c>
      <c r="K3457">
        <f>VLOOKUP(E3457&amp;"*",state_latlong_lookup!$A$1:$D$56,3,FALSE)</f>
        <v>45.732599999999998</v>
      </c>
      <c r="L3457">
        <f>VLOOKUP(E3457&amp;"*",state_latlong_lookup!$A$1:$D$56,4,FALSE)</f>
        <v>-93.919600000000003</v>
      </c>
      <c r="M3457">
        <v>100</v>
      </c>
      <c r="N3457" t="str">
        <f t="shared" si="106"/>
        <v>Democrat</v>
      </c>
      <c r="O3457" t="s">
        <v>484</v>
      </c>
      <c r="P3457">
        <v>-0.42899999999999999</v>
      </c>
      <c r="Q3457">
        <v>12290000</v>
      </c>
      <c r="R3457" t="s">
        <v>1508</v>
      </c>
    </row>
    <row r="3458" spans="1:18">
      <c r="A3458">
        <v>108</v>
      </c>
      <c r="B3458">
        <f>VLOOKUP(A3458,year_congress_lookup!$A$1:$B$10,2)</f>
        <v>2004</v>
      </c>
      <c r="C3458">
        <v>14656</v>
      </c>
      <c r="D3458" s="1" t="s">
        <v>1791</v>
      </c>
      <c r="E3458" t="s">
        <v>98</v>
      </c>
      <c r="F3458" t="str">
        <f>VLOOKUP(E3458&amp;"*",state_latlong_lookup!$A$1:$D$56,2,FALSE)</f>
        <v>MN</v>
      </c>
      <c r="G3458" t="str">
        <f>VLOOKUP(E3458&amp;"*",state_latlong_lookup!$A$1:$D$56,1,FALSE)</f>
        <v>MINNESOTA</v>
      </c>
      <c r="H3458" t="str">
        <f t="shared" si="107"/>
        <v>108_MN_05</v>
      </c>
      <c r="I3458">
        <f>IF(B3458=2012,IF(D3458="00",K3458,VLOOKUP(H3458,district_latlong_lookup!$A$1:$F$439,5,FALSE)),0)</f>
        <v>0</v>
      </c>
      <c r="J3458">
        <f>IF(B3458=2012,IF(D3458="00",L3458,VLOOKUP(H3458,district_latlong_lookup!$A$1:$F$439,6,FALSE)),0)</f>
        <v>0</v>
      </c>
      <c r="K3458">
        <f>VLOOKUP(E3458&amp;"*",state_latlong_lookup!$A$1:$D$56,3,FALSE)</f>
        <v>45.732599999999998</v>
      </c>
      <c r="L3458">
        <f>VLOOKUP(E3458&amp;"*",state_latlong_lookup!$A$1:$D$56,4,FALSE)</f>
        <v>-93.919600000000003</v>
      </c>
      <c r="M3458">
        <v>100</v>
      </c>
      <c r="N3458" t="str">
        <f t="shared" ref="N3458:N3521" si="108">IF(M3458=100,"Democrat",IF(M3458=200,"Republican",IF(M3458=328,"Independent")))</f>
        <v>Democrat</v>
      </c>
      <c r="O3458" t="s">
        <v>585</v>
      </c>
      <c r="P3458">
        <v>-0.54200000000000004</v>
      </c>
      <c r="Q3458">
        <v>741000</v>
      </c>
      <c r="R3458" t="s">
        <v>1509</v>
      </c>
    </row>
    <row r="3459" spans="1:18">
      <c r="A3459">
        <v>108</v>
      </c>
      <c r="B3459">
        <f>VLOOKUP(A3459,year_congress_lookup!$A$1:$B$10,2)</f>
        <v>2004</v>
      </c>
      <c r="C3459">
        <v>20121</v>
      </c>
      <c r="D3459" s="1" t="s">
        <v>1792</v>
      </c>
      <c r="E3459" t="s">
        <v>98</v>
      </c>
      <c r="F3459" t="str">
        <f>VLOOKUP(E3459&amp;"*",state_latlong_lookup!$A$1:$D$56,2,FALSE)</f>
        <v>MN</v>
      </c>
      <c r="G3459" t="str">
        <f>VLOOKUP(E3459&amp;"*",state_latlong_lookup!$A$1:$D$56,1,FALSE)</f>
        <v>MINNESOTA</v>
      </c>
      <c r="H3459" t="str">
        <f t="shared" ref="H3459:H3522" si="109">CONCATENATE(A3459,"_",F3459,"_",D3459)</f>
        <v>108_MN_06</v>
      </c>
      <c r="I3459">
        <f>IF(B3459=2012,IF(D3459="00",K3459,VLOOKUP(H3459,district_latlong_lookup!$A$1:$F$439,5,FALSE)),0)</f>
        <v>0</v>
      </c>
      <c r="J3459">
        <f>IF(B3459=2012,IF(D3459="00",L3459,VLOOKUP(H3459,district_latlong_lookup!$A$1:$F$439,6,FALSE)),0)</f>
        <v>0</v>
      </c>
      <c r="K3459">
        <f>VLOOKUP(E3459&amp;"*",state_latlong_lookup!$A$1:$D$56,3,FALSE)</f>
        <v>45.732599999999998</v>
      </c>
      <c r="L3459">
        <f>VLOOKUP(E3459&amp;"*",state_latlong_lookup!$A$1:$D$56,4,FALSE)</f>
        <v>-93.919600000000003</v>
      </c>
      <c r="M3459">
        <v>200</v>
      </c>
      <c r="N3459" t="str">
        <f t="shared" si="108"/>
        <v>Republican</v>
      </c>
      <c r="O3459" t="s">
        <v>97</v>
      </c>
      <c r="P3459">
        <v>0.67400000000000004</v>
      </c>
      <c r="Q3459">
        <v>2615000</v>
      </c>
    </row>
    <row r="3460" spans="1:18">
      <c r="A3460">
        <v>108</v>
      </c>
      <c r="B3460">
        <f>VLOOKUP(A3460,year_congress_lookup!$A$1:$B$10,2)</f>
        <v>2004</v>
      </c>
      <c r="C3460">
        <v>29127</v>
      </c>
      <c r="D3460" s="1" t="s">
        <v>1793</v>
      </c>
      <c r="E3460" t="s">
        <v>98</v>
      </c>
      <c r="F3460" t="str">
        <f>VLOOKUP(E3460&amp;"*",state_latlong_lookup!$A$1:$D$56,2,FALSE)</f>
        <v>MN</v>
      </c>
      <c r="G3460" t="str">
        <f>VLOOKUP(E3460&amp;"*",state_latlong_lookup!$A$1:$D$56,1,FALSE)</f>
        <v>MINNESOTA</v>
      </c>
      <c r="H3460" t="str">
        <f t="shared" si="109"/>
        <v>108_MN_07</v>
      </c>
      <c r="I3460">
        <f>IF(B3460=2012,IF(D3460="00",K3460,VLOOKUP(H3460,district_latlong_lookup!$A$1:$F$439,5,FALSE)),0)</f>
        <v>0</v>
      </c>
      <c r="J3460">
        <f>IF(B3460=2012,IF(D3460="00",L3460,VLOOKUP(H3460,district_latlong_lookup!$A$1:$F$439,6,FALSE)),0)</f>
        <v>0</v>
      </c>
      <c r="K3460">
        <f>VLOOKUP(E3460&amp;"*",state_latlong_lookup!$A$1:$D$56,3,FALSE)</f>
        <v>45.732599999999998</v>
      </c>
      <c r="L3460">
        <f>VLOOKUP(E3460&amp;"*",state_latlong_lookup!$A$1:$D$56,4,FALSE)</f>
        <v>-93.919600000000003</v>
      </c>
      <c r="M3460">
        <v>100</v>
      </c>
      <c r="N3460" t="str">
        <f t="shared" si="108"/>
        <v>Democrat</v>
      </c>
      <c r="O3460" t="s">
        <v>867</v>
      </c>
      <c r="P3460">
        <v>-0.152</v>
      </c>
      <c r="Q3460">
        <v>2533000</v>
      </c>
    </row>
    <row r="3461" spans="1:18">
      <c r="A3461">
        <v>108</v>
      </c>
      <c r="B3461">
        <f>VLOOKUP(A3461,year_congress_lookup!$A$1:$B$10,2)</f>
        <v>2004</v>
      </c>
      <c r="C3461">
        <v>14265</v>
      </c>
      <c r="D3461" s="1" t="s">
        <v>1795</v>
      </c>
      <c r="E3461" t="s">
        <v>98</v>
      </c>
      <c r="F3461" t="str">
        <f>VLOOKUP(E3461&amp;"*",state_latlong_lookup!$A$1:$D$56,2,FALSE)</f>
        <v>MN</v>
      </c>
      <c r="G3461" t="str">
        <f>VLOOKUP(E3461&amp;"*",state_latlong_lookup!$A$1:$D$56,1,FALSE)</f>
        <v>MINNESOTA</v>
      </c>
      <c r="H3461" t="str">
        <f t="shared" si="109"/>
        <v>108_MN_08</v>
      </c>
      <c r="I3461">
        <f>IF(B3461=2012,IF(D3461="00",K3461,VLOOKUP(H3461,district_latlong_lookup!$A$1:$F$439,5,FALSE)),0)</f>
        <v>0</v>
      </c>
      <c r="J3461">
        <f>IF(B3461=2012,IF(D3461="00",L3461,VLOOKUP(H3461,district_latlong_lookup!$A$1:$F$439,6,FALSE)),0)</f>
        <v>0</v>
      </c>
      <c r="K3461">
        <f>VLOOKUP(E3461&amp;"*",state_latlong_lookup!$A$1:$D$56,3,FALSE)</f>
        <v>45.732599999999998</v>
      </c>
      <c r="L3461">
        <f>VLOOKUP(E3461&amp;"*",state_latlong_lookup!$A$1:$D$56,4,FALSE)</f>
        <v>-93.919600000000003</v>
      </c>
      <c r="M3461">
        <v>100</v>
      </c>
      <c r="N3461" t="str">
        <f t="shared" si="108"/>
        <v>Democrat</v>
      </c>
      <c r="O3461" t="s">
        <v>587</v>
      </c>
      <c r="P3461">
        <v>-0.53700000000000003</v>
      </c>
      <c r="Q3461">
        <v>0</v>
      </c>
      <c r="R3461" t="s">
        <v>1510</v>
      </c>
    </row>
    <row r="3462" spans="1:18">
      <c r="A3462">
        <v>108</v>
      </c>
      <c r="B3462">
        <f>VLOOKUP(A3462,year_congress_lookup!$A$1:$B$10,2)</f>
        <v>2004</v>
      </c>
      <c r="C3462">
        <v>29534</v>
      </c>
      <c r="D3462" s="1" t="s">
        <v>1787</v>
      </c>
      <c r="E3462" t="s">
        <v>47</v>
      </c>
      <c r="F3462" t="str">
        <f>VLOOKUP(E3462&amp;"*",state_latlong_lookup!$A$1:$D$56,2,FALSE)</f>
        <v>MS</v>
      </c>
      <c r="G3462" t="str">
        <f>VLOOKUP(E3462&amp;"*",state_latlong_lookup!$A$1:$D$56,1,FALSE)</f>
        <v>MISSISSIPPI</v>
      </c>
      <c r="H3462" t="str">
        <f t="shared" si="109"/>
        <v>108_MS_01</v>
      </c>
      <c r="I3462">
        <f>IF(B3462=2012,IF(D3462="00",K3462,VLOOKUP(H3462,district_latlong_lookup!$A$1:$F$439,5,FALSE)),0)</f>
        <v>0</v>
      </c>
      <c r="J3462">
        <f>IF(B3462=2012,IF(D3462="00",L3462,VLOOKUP(H3462,district_latlong_lookup!$A$1:$F$439,6,FALSE)),0)</f>
        <v>0</v>
      </c>
      <c r="K3462">
        <f>VLOOKUP(E3462&amp;"*",state_latlong_lookup!$A$1:$D$56,3,FALSE)</f>
        <v>32.767299999999999</v>
      </c>
      <c r="L3462">
        <f>VLOOKUP(E3462&amp;"*",state_latlong_lookup!$A$1:$D$56,4,FALSE)</f>
        <v>-89.681200000000004</v>
      </c>
      <c r="M3462">
        <v>200</v>
      </c>
      <c r="N3462" t="str">
        <f t="shared" si="108"/>
        <v>Republican</v>
      </c>
      <c r="O3462" t="s">
        <v>368</v>
      </c>
      <c r="P3462">
        <v>0.50900000000000001</v>
      </c>
      <c r="Q3462">
        <v>2136000</v>
      </c>
      <c r="R3462" t="s">
        <v>1511</v>
      </c>
    </row>
    <row r="3463" spans="1:18">
      <c r="A3463">
        <v>108</v>
      </c>
      <c r="B3463">
        <f>VLOOKUP(A3463,year_congress_lookup!$A$1:$B$10,2)</f>
        <v>2004</v>
      </c>
      <c r="C3463">
        <v>29368</v>
      </c>
      <c r="D3463" s="1" t="s">
        <v>1788</v>
      </c>
      <c r="E3463" t="s">
        <v>47</v>
      </c>
      <c r="F3463" t="str">
        <f>VLOOKUP(E3463&amp;"*",state_latlong_lookup!$A$1:$D$56,2,FALSE)</f>
        <v>MS</v>
      </c>
      <c r="G3463" t="str">
        <f>VLOOKUP(E3463&amp;"*",state_latlong_lookup!$A$1:$D$56,1,FALSE)</f>
        <v>MISSISSIPPI</v>
      </c>
      <c r="H3463" t="str">
        <f t="shared" si="109"/>
        <v>108_MS_02</v>
      </c>
      <c r="I3463">
        <f>IF(B3463=2012,IF(D3463="00",K3463,VLOOKUP(H3463,district_latlong_lookup!$A$1:$F$439,5,FALSE)),0)</f>
        <v>0</v>
      </c>
      <c r="J3463">
        <f>IF(B3463=2012,IF(D3463="00",L3463,VLOOKUP(H3463,district_latlong_lookup!$A$1:$F$439,6,FALSE)),0)</f>
        <v>0</v>
      </c>
      <c r="K3463">
        <f>VLOOKUP(E3463&amp;"*",state_latlong_lookup!$A$1:$D$56,3,FALSE)</f>
        <v>32.767299999999999</v>
      </c>
      <c r="L3463">
        <f>VLOOKUP(E3463&amp;"*",state_latlong_lookup!$A$1:$D$56,4,FALSE)</f>
        <v>-89.681200000000004</v>
      </c>
      <c r="M3463">
        <v>100</v>
      </c>
      <c r="N3463" t="str">
        <f t="shared" si="108"/>
        <v>Democrat</v>
      </c>
      <c r="O3463" t="s">
        <v>44</v>
      </c>
      <c r="P3463">
        <v>-0.49099999999999999</v>
      </c>
      <c r="Q3463">
        <v>1980000</v>
      </c>
      <c r="R3463" t="s">
        <v>1512</v>
      </c>
    </row>
    <row r="3464" spans="1:18">
      <c r="A3464">
        <v>108</v>
      </c>
      <c r="B3464">
        <f>VLOOKUP(A3464,year_congress_lookup!$A$1:$B$10,2)</f>
        <v>2004</v>
      </c>
      <c r="C3464">
        <v>29734</v>
      </c>
      <c r="D3464" s="1" t="s">
        <v>1789</v>
      </c>
      <c r="E3464" t="s">
        <v>47</v>
      </c>
      <c r="F3464" t="str">
        <f>VLOOKUP(E3464&amp;"*",state_latlong_lookup!$A$1:$D$56,2,FALSE)</f>
        <v>MS</v>
      </c>
      <c r="G3464" t="str">
        <f>VLOOKUP(E3464&amp;"*",state_latlong_lookup!$A$1:$D$56,1,FALSE)</f>
        <v>MISSISSIPPI</v>
      </c>
      <c r="H3464" t="str">
        <f t="shared" si="109"/>
        <v>108_MS_03</v>
      </c>
      <c r="I3464">
        <f>IF(B3464=2012,IF(D3464="00",K3464,VLOOKUP(H3464,district_latlong_lookup!$A$1:$F$439,5,FALSE)),0)</f>
        <v>0</v>
      </c>
      <c r="J3464">
        <f>IF(B3464=2012,IF(D3464="00",L3464,VLOOKUP(H3464,district_latlong_lookup!$A$1:$F$439,6,FALSE)),0)</f>
        <v>0</v>
      </c>
      <c r="K3464">
        <f>VLOOKUP(E3464&amp;"*",state_latlong_lookup!$A$1:$D$56,3,FALSE)</f>
        <v>32.767299999999999</v>
      </c>
      <c r="L3464">
        <f>VLOOKUP(E3464&amp;"*",state_latlong_lookup!$A$1:$D$56,4,FALSE)</f>
        <v>-89.681200000000004</v>
      </c>
      <c r="M3464">
        <v>200</v>
      </c>
      <c r="N3464" t="str">
        <f t="shared" si="108"/>
        <v>Republican</v>
      </c>
      <c r="O3464" t="s">
        <v>1004</v>
      </c>
      <c r="P3464">
        <v>0.48199999999999998</v>
      </c>
      <c r="Q3464">
        <v>2304000</v>
      </c>
      <c r="R3464" t="s">
        <v>1513</v>
      </c>
    </row>
    <row r="3465" spans="1:18">
      <c r="A3465">
        <v>108</v>
      </c>
      <c r="B3465">
        <f>VLOOKUP(A3465,year_congress_lookup!$A$1:$B$10,2)</f>
        <v>2004</v>
      </c>
      <c r="C3465">
        <v>15637</v>
      </c>
      <c r="D3465" s="1" t="s">
        <v>1790</v>
      </c>
      <c r="E3465" t="s">
        <v>47</v>
      </c>
      <c r="F3465" t="str">
        <f>VLOOKUP(E3465&amp;"*",state_latlong_lookup!$A$1:$D$56,2,FALSE)</f>
        <v>MS</v>
      </c>
      <c r="G3465" t="str">
        <f>VLOOKUP(E3465&amp;"*",state_latlong_lookup!$A$1:$D$56,1,FALSE)</f>
        <v>MISSISSIPPI</v>
      </c>
      <c r="H3465" t="str">
        <f t="shared" si="109"/>
        <v>108_MS_04</v>
      </c>
      <c r="I3465">
        <f>IF(B3465=2012,IF(D3465="00",K3465,VLOOKUP(H3465,district_latlong_lookup!$A$1:$F$439,5,FALSE)),0)</f>
        <v>0</v>
      </c>
      <c r="J3465">
        <f>IF(B3465=2012,IF(D3465="00",L3465,VLOOKUP(H3465,district_latlong_lookup!$A$1:$F$439,6,FALSE)),0)</f>
        <v>0</v>
      </c>
      <c r="K3465">
        <f>VLOOKUP(E3465&amp;"*",state_latlong_lookup!$A$1:$D$56,3,FALSE)</f>
        <v>32.767299999999999</v>
      </c>
      <c r="L3465">
        <f>VLOOKUP(E3465&amp;"*",state_latlong_lookup!$A$1:$D$56,4,FALSE)</f>
        <v>-89.681200000000004</v>
      </c>
      <c r="M3465">
        <v>100</v>
      </c>
      <c r="N3465" t="str">
        <f t="shared" si="108"/>
        <v>Democrat</v>
      </c>
      <c r="O3465" t="s">
        <v>30</v>
      </c>
      <c r="P3465">
        <v>-8.1000000000000003E-2</v>
      </c>
      <c r="Q3465">
        <v>1230000</v>
      </c>
    </row>
    <row r="3466" spans="1:18">
      <c r="A3466">
        <v>108</v>
      </c>
      <c r="B3466">
        <f>VLOOKUP(A3466,year_congress_lookup!$A$1:$B$10,2)</f>
        <v>2004</v>
      </c>
      <c r="C3466">
        <v>20147</v>
      </c>
      <c r="D3466" s="1" t="s">
        <v>1787</v>
      </c>
      <c r="E3466" t="s">
        <v>51</v>
      </c>
      <c r="F3466" t="str">
        <f>VLOOKUP(E3466&amp;"*",state_latlong_lookup!$A$1:$D$56,2,FALSE)</f>
        <v>MO</v>
      </c>
      <c r="G3466" t="str">
        <f>VLOOKUP(E3466&amp;"*",state_latlong_lookup!$A$1:$D$56,1,FALSE)</f>
        <v>MISSOURI</v>
      </c>
      <c r="H3466" t="str">
        <f t="shared" si="109"/>
        <v>108_MO_01</v>
      </c>
      <c r="I3466">
        <f>IF(B3466=2012,IF(D3466="00",K3466,VLOOKUP(H3466,district_latlong_lookup!$A$1:$F$439,5,FALSE)),0)</f>
        <v>0</v>
      </c>
      <c r="J3466">
        <f>IF(B3466=2012,IF(D3466="00",L3466,VLOOKUP(H3466,district_latlong_lookup!$A$1:$F$439,6,FALSE)),0)</f>
        <v>0</v>
      </c>
      <c r="K3466">
        <f>VLOOKUP(E3466&amp;"*",state_latlong_lookup!$A$1:$D$56,3,FALSE)</f>
        <v>38.462299999999999</v>
      </c>
      <c r="L3466">
        <f>VLOOKUP(E3466&amp;"*",state_latlong_lookup!$A$1:$D$56,4,FALSE)</f>
        <v>-92.302000000000007</v>
      </c>
      <c r="M3466">
        <v>100</v>
      </c>
      <c r="N3466" t="str">
        <f t="shared" si="108"/>
        <v>Democrat</v>
      </c>
      <c r="O3466" t="s">
        <v>59</v>
      </c>
      <c r="P3466">
        <v>-0.48299999999999998</v>
      </c>
      <c r="Q3466">
        <v>1069000</v>
      </c>
      <c r="R3466" t="s">
        <v>1514</v>
      </c>
    </row>
    <row r="3467" spans="1:18">
      <c r="A3467">
        <v>108</v>
      </c>
      <c r="B3467">
        <f>VLOOKUP(A3467,year_congress_lookup!$A$1:$B$10,2)</f>
        <v>2004</v>
      </c>
      <c r="C3467">
        <v>20123</v>
      </c>
      <c r="D3467" s="1" t="s">
        <v>1788</v>
      </c>
      <c r="E3467" t="s">
        <v>51</v>
      </c>
      <c r="F3467" t="str">
        <f>VLOOKUP(E3467&amp;"*",state_latlong_lookup!$A$1:$D$56,2,FALSE)</f>
        <v>MO</v>
      </c>
      <c r="G3467" t="str">
        <f>VLOOKUP(E3467&amp;"*",state_latlong_lookup!$A$1:$D$56,1,FALSE)</f>
        <v>MISSOURI</v>
      </c>
      <c r="H3467" t="str">
        <f t="shared" si="109"/>
        <v>108_MO_02</v>
      </c>
      <c r="I3467">
        <f>IF(B3467=2012,IF(D3467="00",K3467,VLOOKUP(H3467,district_latlong_lookup!$A$1:$F$439,5,FALSE)),0)</f>
        <v>0</v>
      </c>
      <c r="J3467">
        <f>IF(B3467=2012,IF(D3467="00",L3467,VLOOKUP(H3467,district_latlong_lookup!$A$1:$F$439,6,FALSE)),0)</f>
        <v>0</v>
      </c>
      <c r="K3467">
        <f>VLOOKUP(E3467&amp;"*",state_latlong_lookup!$A$1:$D$56,3,FALSE)</f>
        <v>38.462299999999999</v>
      </c>
      <c r="L3467">
        <f>VLOOKUP(E3467&amp;"*",state_latlong_lookup!$A$1:$D$56,4,FALSE)</f>
        <v>-92.302000000000007</v>
      </c>
      <c r="M3467">
        <v>200</v>
      </c>
      <c r="N3467" t="str">
        <f t="shared" si="108"/>
        <v>Republican</v>
      </c>
      <c r="O3467" t="s">
        <v>939</v>
      </c>
      <c r="P3467">
        <v>0.77600000000000002</v>
      </c>
      <c r="Q3467">
        <v>612000</v>
      </c>
      <c r="R3467" t="s">
        <v>1515</v>
      </c>
    </row>
    <row r="3468" spans="1:18">
      <c r="A3468">
        <v>108</v>
      </c>
      <c r="B3468">
        <f>VLOOKUP(A3468,year_congress_lookup!$A$1:$B$10,2)</f>
        <v>2004</v>
      </c>
      <c r="C3468">
        <v>14421</v>
      </c>
      <c r="D3468" s="1" t="s">
        <v>1789</v>
      </c>
      <c r="E3468" t="s">
        <v>51</v>
      </c>
      <c r="F3468" t="str">
        <f>VLOOKUP(E3468&amp;"*",state_latlong_lookup!$A$1:$D$56,2,FALSE)</f>
        <v>MO</v>
      </c>
      <c r="G3468" t="str">
        <f>VLOOKUP(E3468&amp;"*",state_latlong_lookup!$A$1:$D$56,1,FALSE)</f>
        <v>MISSOURI</v>
      </c>
      <c r="H3468" t="str">
        <f t="shared" si="109"/>
        <v>108_MO_03</v>
      </c>
      <c r="I3468">
        <f>IF(B3468=2012,IF(D3468="00",K3468,VLOOKUP(H3468,district_latlong_lookup!$A$1:$F$439,5,FALSE)),0)</f>
        <v>0</v>
      </c>
      <c r="J3468">
        <f>IF(B3468=2012,IF(D3468="00",L3468,VLOOKUP(H3468,district_latlong_lookup!$A$1:$F$439,6,FALSE)),0)</f>
        <v>0</v>
      </c>
      <c r="K3468">
        <f>VLOOKUP(E3468&amp;"*",state_latlong_lookup!$A$1:$D$56,3,FALSE)</f>
        <v>38.462299999999999</v>
      </c>
      <c r="L3468">
        <f>VLOOKUP(E3468&amp;"*",state_latlong_lookup!$A$1:$D$56,4,FALSE)</f>
        <v>-92.302000000000007</v>
      </c>
      <c r="M3468">
        <v>100</v>
      </c>
      <c r="N3468" t="str">
        <f t="shared" si="108"/>
        <v>Democrat</v>
      </c>
      <c r="O3468" t="s">
        <v>591</v>
      </c>
      <c r="P3468">
        <v>-0.50600000000000001</v>
      </c>
      <c r="Q3468">
        <v>0</v>
      </c>
      <c r="R3468" t="s">
        <v>1516</v>
      </c>
    </row>
    <row r="3469" spans="1:18">
      <c r="A3469">
        <v>108</v>
      </c>
      <c r="B3469">
        <f>VLOOKUP(A3469,year_congress_lookup!$A$1:$B$10,2)</f>
        <v>2004</v>
      </c>
      <c r="C3469">
        <v>14451</v>
      </c>
      <c r="D3469" s="1" t="s">
        <v>1790</v>
      </c>
      <c r="E3469" t="s">
        <v>51</v>
      </c>
      <c r="F3469" t="str">
        <f>VLOOKUP(E3469&amp;"*",state_latlong_lookup!$A$1:$D$56,2,FALSE)</f>
        <v>MO</v>
      </c>
      <c r="G3469" t="str">
        <f>VLOOKUP(E3469&amp;"*",state_latlong_lookup!$A$1:$D$56,1,FALSE)</f>
        <v>MISSOURI</v>
      </c>
      <c r="H3469" t="str">
        <f t="shared" si="109"/>
        <v>108_MO_04</v>
      </c>
      <c r="I3469">
        <f>IF(B3469=2012,IF(D3469="00",K3469,VLOOKUP(H3469,district_latlong_lookup!$A$1:$F$439,5,FALSE)),0)</f>
        <v>0</v>
      </c>
      <c r="J3469">
        <f>IF(B3469=2012,IF(D3469="00",L3469,VLOOKUP(H3469,district_latlong_lookup!$A$1:$F$439,6,FALSE)),0)</f>
        <v>0</v>
      </c>
      <c r="K3469">
        <f>VLOOKUP(E3469&amp;"*",state_latlong_lookup!$A$1:$D$56,3,FALSE)</f>
        <v>38.462299999999999</v>
      </c>
      <c r="L3469">
        <f>VLOOKUP(E3469&amp;"*",state_latlong_lookup!$A$1:$D$56,4,FALSE)</f>
        <v>-92.302000000000007</v>
      </c>
      <c r="M3469">
        <v>100</v>
      </c>
      <c r="N3469" t="str">
        <f t="shared" si="108"/>
        <v>Democrat</v>
      </c>
      <c r="O3469" t="s">
        <v>592</v>
      </c>
      <c r="P3469">
        <v>-0.182</v>
      </c>
      <c r="Q3469">
        <v>0</v>
      </c>
      <c r="R3469" t="s">
        <v>1517</v>
      </c>
    </row>
    <row r="3470" spans="1:18">
      <c r="A3470">
        <v>108</v>
      </c>
      <c r="B3470">
        <f>VLOOKUP(A3470,year_congress_lookup!$A$1:$B$10,2)</f>
        <v>2004</v>
      </c>
      <c r="C3470">
        <v>29535</v>
      </c>
      <c r="D3470" s="1" t="s">
        <v>1791</v>
      </c>
      <c r="E3470" t="s">
        <v>51</v>
      </c>
      <c r="F3470" t="str">
        <f>VLOOKUP(E3470&amp;"*",state_latlong_lookup!$A$1:$D$56,2,FALSE)</f>
        <v>MO</v>
      </c>
      <c r="G3470" t="str">
        <f>VLOOKUP(E3470&amp;"*",state_latlong_lookup!$A$1:$D$56,1,FALSE)</f>
        <v>MISSOURI</v>
      </c>
      <c r="H3470" t="str">
        <f t="shared" si="109"/>
        <v>108_MO_05</v>
      </c>
      <c r="I3470">
        <f>IF(B3470=2012,IF(D3470="00",K3470,VLOOKUP(H3470,district_latlong_lookup!$A$1:$F$439,5,FALSE)),0)</f>
        <v>0</v>
      </c>
      <c r="J3470">
        <f>IF(B3470=2012,IF(D3470="00",L3470,VLOOKUP(H3470,district_latlong_lookup!$A$1:$F$439,6,FALSE)),0)</f>
        <v>0</v>
      </c>
      <c r="K3470">
        <f>VLOOKUP(E3470&amp;"*",state_latlong_lookup!$A$1:$D$56,3,FALSE)</f>
        <v>38.462299999999999</v>
      </c>
      <c r="L3470">
        <f>VLOOKUP(E3470&amp;"*",state_latlong_lookup!$A$1:$D$56,4,FALSE)</f>
        <v>-92.302000000000007</v>
      </c>
      <c r="M3470">
        <v>100</v>
      </c>
      <c r="N3470" t="str">
        <f t="shared" si="108"/>
        <v>Democrat</v>
      </c>
      <c r="O3470" t="s">
        <v>185</v>
      </c>
      <c r="P3470">
        <v>-0.38400000000000001</v>
      </c>
      <c r="Q3470">
        <v>932000</v>
      </c>
      <c r="R3470" t="s">
        <v>1518</v>
      </c>
    </row>
    <row r="3471" spans="1:18">
      <c r="A3471">
        <v>108</v>
      </c>
      <c r="B3471">
        <f>VLOOKUP(A3471,year_congress_lookup!$A$1:$B$10,2)</f>
        <v>2004</v>
      </c>
      <c r="C3471">
        <v>20124</v>
      </c>
      <c r="D3471" s="1" t="s">
        <v>1792</v>
      </c>
      <c r="E3471" t="s">
        <v>51</v>
      </c>
      <c r="F3471" t="str">
        <f>VLOOKUP(E3471&amp;"*",state_latlong_lookup!$A$1:$D$56,2,FALSE)</f>
        <v>MO</v>
      </c>
      <c r="G3471" t="str">
        <f>VLOOKUP(E3471&amp;"*",state_latlong_lookup!$A$1:$D$56,1,FALSE)</f>
        <v>MISSOURI</v>
      </c>
      <c r="H3471" t="str">
        <f t="shared" si="109"/>
        <v>108_MO_06</v>
      </c>
      <c r="I3471">
        <f>IF(B3471=2012,IF(D3471="00",K3471,VLOOKUP(H3471,district_latlong_lookup!$A$1:$F$439,5,FALSE)),0)</f>
        <v>0</v>
      </c>
      <c r="J3471">
        <f>IF(B3471=2012,IF(D3471="00",L3471,VLOOKUP(H3471,district_latlong_lookup!$A$1:$F$439,6,FALSE)),0)</f>
        <v>0</v>
      </c>
      <c r="K3471">
        <f>VLOOKUP(E3471&amp;"*",state_latlong_lookup!$A$1:$D$56,3,FALSE)</f>
        <v>38.462299999999999</v>
      </c>
      <c r="L3471">
        <f>VLOOKUP(E3471&amp;"*",state_latlong_lookup!$A$1:$D$56,4,FALSE)</f>
        <v>-92.302000000000007</v>
      </c>
      <c r="M3471">
        <v>200</v>
      </c>
      <c r="N3471" t="str">
        <f t="shared" si="108"/>
        <v>Republican</v>
      </c>
      <c r="O3471" t="s">
        <v>940</v>
      </c>
      <c r="P3471">
        <v>0.54</v>
      </c>
      <c r="Q3471">
        <v>1192000</v>
      </c>
      <c r="R3471" t="s">
        <v>1519</v>
      </c>
    </row>
    <row r="3472" spans="1:18">
      <c r="A3472">
        <v>108</v>
      </c>
      <c r="B3472">
        <f>VLOOKUP(A3472,year_congress_lookup!$A$1:$B$10,2)</f>
        <v>2004</v>
      </c>
      <c r="C3472">
        <v>29735</v>
      </c>
      <c r="D3472" s="1" t="s">
        <v>1793</v>
      </c>
      <c r="E3472" t="s">
        <v>51</v>
      </c>
      <c r="F3472" t="str">
        <f>VLOOKUP(E3472&amp;"*",state_latlong_lookup!$A$1:$D$56,2,FALSE)</f>
        <v>MO</v>
      </c>
      <c r="G3472" t="str">
        <f>VLOOKUP(E3472&amp;"*",state_latlong_lookup!$A$1:$D$56,1,FALSE)</f>
        <v>MISSOURI</v>
      </c>
      <c r="H3472" t="str">
        <f t="shared" si="109"/>
        <v>108_MO_07</v>
      </c>
      <c r="I3472">
        <f>IF(B3472=2012,IF(D3472="00",K3472,VLOOKUP(H3472,district_latlong_lookup!$A$1:$F$439,5,FALSE)),0)</f>
        <v>0</v>
      </c>
      <c r="J3472">
        <f>IF(B3472=2012,IF(D3472="00",L3472,VLOOKUP(H3472,district_latlong_lookup!$A$1:$F$439,6,FALSE)),0)</f>
        <v>0</v>
      </c>
      <c r="K3472">
        <f>VLOOKUP(E3472&amp;"*",state_latlong_lookup!$A$1:$D$56,3,FALSE)</f>
        <v>38.462299999999999</v>
      </c>
      <c r="L3472">
        <f>VLOOKUP(E3472&amp;"*",state_latlong_lookup!$A$1:$D$56,4,FALSE)</f>
        <v>-92.302000000000007</v>
      </c>
      <c r="M3472">
        <v>200</v>
      </c>
      <c r="N3472" t="str">
        <f t="shared" si="108"/>
        <v>Republican</v>
      </c>
      <c r="O3472" t="s">
        <v>397</v>
      </c>
      <c r="P3472">
        <v>0.626</v>
      </c>
      <c r="Q3472">
        <v>1324000</v>
      </c>
      <c r="R3472" t="s">
        <v>1520</v>
      </c>
    </row>
    <row r="3473" spans="1:18">
      <c r="A3473">
        <v>108</v>
      </c>
      <c r="B3473">
        <f>VLOOKUP(A3473,year_congress_lookup!$A$1:$B$10,2)</f>
        <v>2004</v>
      </c>
      <c r="C3473">
        <v>29736</v>
      </c>
      <c r="D3473" s="1" t="s">
        <v>1795</v>
      </c>
      <c r="E3473" t="s">
        <v>51</v>
      </c>
      <c r="F3473" t="str">
        <f>VLOOKUP(E3473&amp;"*",state_latlong_lookup!$A$1:$D$56,2,FALSE)</f>
        <v>MO</v>
      </c>
      <c r="G3473" t="str">
        <f>VLOOKUP(E3473&amp;"*",state_latlong_lookup!$A$1:$D$56,1,FALSE)</f>
        <v>MISSOURI</v>
      </c>
      <c r="H3473" t="str">
        <f t="shared" si="109"/>
        <v>108_MO_08</v>
      </c>
      <c r="I3473">
        <f>IF(B3473=2012,IF(D3473="00",K3473,VLOOKUP(H3473,district_latlong_lookup!$A$1:$F$439,5,FALSE)),0)</f>
        <v>0</v>
      </c>
      <c r="J3473">
        <f>IF(B3473=2012,IF(D3473="00",L3473,VLOOKUP(H3473,district_latlong_lookup!$A$1:$F$439,6,FALSE)),0)</f>
        <v>0</v>
      </c>
      <c r="K3473">
        <f>VLOOKUP(E3473&amp;"*",state_latlong_lookup!$A$1:$D$56,3,FALSE)</f>
        <v>38.462299999999999</v>
      </c>
      <c r="L3473">
        <f>VLOOKUP(E3473&amp;"*",state_latlong_lookup!$A$1:$D$56,4,FALSE)</f>
        <v>-92.302000000000007</v>
      </c>
      <c r="M3473">
        <v>200</v>
      </c>
      <c r="N3473" t="str">
        <f t="shared" si="108"/>
        <v>Republican</v>
      </c>
      <c r="O3473" t="s">
        <v>596</v>
      </c>
      <c r="P3473">
        <v>0.38500000000000001</v>
      </c>
      <c r="Q3473">
        <v>18840000</v>
      </c>
      <c r="R3473" t="s">
        <v>1521</v>
      </c>
    </row>
    <row r="3474" spans="1:18">
      <c r="A3474">
        <v>108</v>
      </c>
      <c r="B3474">
        <f>VLOOKUP(A3474,year_congress_lookup!$A$1:$B$10,2)</f>
        <v>2004</v>
      </c>
      <c r="C3474">
        <v>29737</v>
      </c>
      <c r="D3474" s="1" t="s">
        <v>1796</v>
      </c>
      <c r="E3474" t="s">
        <v>51</v>
      </c>
      <c r="F3474" t="str">
        <f>VLOOKUP(E3474&amp;"*",state_latlong_lookup!$A$1:$D$56,2,FALSE)</f>
        <v>MO</v>
      </c>
      <c r="G3474" t="str">
        <f>VLOOKUP(E3474&amp;"*",state_latlong_lookup!$A$1:$D$56,1,FALSE)</f>
        <v>MISSOURI</v>
      </c>
      <c r="H3474" t="str">
        <f t="shared" si="109"/>
        <v>108_MO_09</v>
      </c>
      <c r="I3474">
        <f>IF(B3474=2012,IF(D3474="00",K3474,VLOOKUP(H3474,district_latlong_lookup!$A$1:$F$439,5,FALSE)),0)</f>
        <v>0</v>
      </c>
      <c r="J3474">
        <f>IF(B3474=2012,IF(D3474="00",L3474,VLOOKUP(H3474,district_latlong_lookup!$A$1:$F$439,6,FALSE)),0)</f>
        <v>0</v>
      </c>
      <c r="K3474">
        <f>VLOOKUP(E3474&amp;"*",state_latlong_lookup!$A$1:$D$56,3,FALSE)</f>
        <v>38.462299999999999</v>
      </c>
      <c r="L3474">
        <f>VLOOKUP(E3474&amp;"*",state_latlong_lookup!$A$1:$D$56,4,FALSE)</f>
        <v>-92.302000000000007</v>
      </c>
      <c r="M3474">
        <v>200</v>
      </c>
      <c r="N3474" t="str">
        <f t="shared" si="108"/>
        <v>Republican</v>
      </c>
      <c r="O3474" t="s">
        <v>856</v>
      </c>
      <c r="P3474">
        <v>0.53200000000000003</v>
      </c>
      <c r="Q3474">
        <v>4660000</v>
      </c>
      <c r="R3474" t="s">
        <v>1522</v>
      </c>
    </row>
    <row r="3475" spans="1:18">
      <c r="A3475">
        <v>108</v>
      </c>
      <c r="B3475">
        <f>VLOOKUP(A3475,year_congress_lookup!$A$1:$B$10,2)</f>
        <v>2004</v>
      </c>
      <c r="C3475">
        <v>20125</v>
      </c>
      <c r="D3475" s="1" t="s">
        <v>1787</v>
      </c>
      <c r="E3475" t="s">
        <v>127</v>
      </c>
      <c r="F3475" t="str">
        <f>VLOOKUP(E3475&amp;"*",state_latlong_lookup!$A$1:$D$56,2,FALSE)</f>
        <v>MT</v>
      </c>
      <c r="G3475" t="str">
        <f>VLOOKUP(E3475&amp;"*",state_latlong_lookup!$A$1:$D$56,1,FALSE)</f>
        <v>MONTANA</v>
      </c>
      <c r="H3475" t="str">
        <f t="shared" si="109"/>
        <v>108_MT_01</v>
      </c>
      <c r="I3475">
        <f>IF(B3475=2012,IF(D3475="00",K3475,VLOOKUP(H3475,district_latlong_lookup!$A$1:$F$439,5,FALSE)),0)</f>
        <v>0</v>
      </c>
      <c r="J3475">
        <f>IF(B3475=2012,IF(D3475="00",L3475,VLOOKUP(H3475,district_latlong_lookup!$A$1:$F$439,6,FALSE)),0)</f>
        <v>0</v>
      </c>
      <c r="K3475">
        <f>VLOOKUP(E3475&amp;"*",state_latlong_lookup!$A$1:$D$56,3,FALSE)</f>
        <v>46.904800000000002</v>
      </c>
      <c r="L3475">
        <f>VLOOKUP(E3475&amp;"*",state_latlong_lookup!$A$1:$D$56,4,FALSE)</f>
        <v>-110.3261</v>
      </c>
      <c r="M3475">
        <v>200</v>
      </c>
      <c r="N3475" t="str">
        <f t="shared" si="108"/>
        <v>Republican</v>
      </c>
      <c r="O3475" t="s">
        <v>941</v>
      </c>
      <c r="P3475">
        <v>0.52100000000000002</v>
      </c>
      <c r="Q3475">
        <v>2278000</v>
      </c>
      <c r="R3475" t="s">
        <v>1523</v>
      </c>
    </row>
    <row r="3476" spans="1:18">
      <c r="A3476">
        <v>108</v>
      </c>
      <c r="B3476">
        <f>VLOOKUP(A3476,year_congress_lookup!$A$1:$B$10,2)</f>
        <v>2004</v>
      </c>
      <c r="C3476">
        <v>14605</v>
      </c>
      <c r="D3476" s="1" t="s">
        <v>1787</v>
      </c>
      <c r="E3476" t="s">
        <v>117</v>
      </c>
      <c r="F3476" t="str">
        <f>VLOOKUP(E3476&amp;"*",state_latlong_lookup!$A$1:$D$56,2,FALSE)</f>
        <v>NE</v>
      </c>
      <c r="G3476" t="str">
        <f>VLOOKUP(E3476&amp;"*",state_latlong_lookup!$A$1:$D$56,1,FALSE)</f>
        <v>NEBRASKA</v>
      </c>
      <c r="H3476" t="str">
        <f t="shared" si="109"/>
        <v>108_NE_01</v>
      </c>
      <c r="I3476">
        <f>IF(B3476=2012,IF(D3476="00",K3476,VLOOKUP(H3476,district_latlong_lookup!$A$1:$F$439,5,FALSE)),0)</f>
        <v>0</v>
      </c>
      <c r="J3476">
        <f>IF(B3476=2012,IF(D3476="00",L3476,VLOOKUP(H3476,district_latlong_lookup!$A$1:$F$439,6,FALSE)),0)</f>
        <v>0</v>
      </c>
      <c r="K3476">
        <f>VLOOKUP(E3476&amp;"*",state_latlong_lookup!$A$1:$D$56,3,FALSE)</f>
        <v>41.128900000000002</v>
      </c>
      <c r="L3476">
        <f>VLOOKUP(E3476&amp;"*",state_latlong_lookup!$A$1:$D$56,4,FALSE)</f>
        <v>-98.288300000000007</v>
      </c>
      <c r="M3476">
        <v>200</v>
      </c>
      <c r="N3476" t="str">
        <f t="shared" si="108"/>
        <v>Republican</v>
      </c>
      <c r="O3476" t="s">
        <v>599</v>
      </c>
      <c r="P3476">
        <v>0.315</v>
      </c>
      <c r="Q3476">
        <v>0</v>
      </c>
      <c r="R3476" t="s">
        <v>1524</v>
      </c>
    </row>
    <row r="3477" spans="1:18">
      <c r="A3477">
        <v>108</v>
      </c>
      <c r="B3477">
        <f>VLOOKUP(A3477,year_congress_lookup!$A$1:$B$10,2)</f>
        <v>2004</v>
      </c>
      <c r="C3477">
        <v>29921</v>
      </c>
      <c r="D3477" s="1" t="s">
        <v>1788</v>
      </c>
      <c r="E3477" t="s">
        <v>117</v>
      </c>
      <c r="F3477" t="str">
        <f>VLOOKUP(E3477&amp;"*",state_latlong_lookup!$A$1:$D$56,2,FALSE)</f>
        <v>NE</v>
      </c>
      <c r="G3477" t="str">
        <f>VLOOKUP(E3477&amp;"*",state_latlong_lookup!$A$1:$D$56,1,FALSE)</f>
        <v>NEBRASKA</v>
      </c>
      <c r="H3477" t="str">
        <f t="shared" si="109"/>
        <v>108_NE_02</v>
      </c>
      <c r="I3477">
        <f>IF(B3477=2012,IF(D3477="00",K3477,VLOOKUP(H3477,district_latlong_lookup!$A$1:$F$439,5,FALSE)),0)</f>
        <v>0</v>
      </c>
      <c r="J3477">
        <f>IF(B3477=2012,IF(D3477="00",L3477,VLOOKUP(H3477,district_latlong_lookup!$A$1:$F$439,6,FALSE)),0)</f>
        <v>0</v>
      </c>
      <c r="K3477">
        <f>VLOOKUP(E3477&amp;"*",state_latlong_lookup!$A$1:$D$56,3,FALSE)</f>
        <v>41.128900000000002</v>
      </c>
      <c r="L3477">
        <f>VLOOKUP(E3477&amp;"*",state_latlong_lookup!$A$1:$D$56,4,FALSE)</f>
        <v>-98.288300000000007</v>
      </c>
      <c r="M3477">
        <v>200</v>
      </c>
      <c r="N3477" t="str">
        <f t="shared" si="108"/>
        <v>Republican</v>
      </c>
      <c r="O3477" t="s">
        <v>1005</v>
      </c>
      <c r="P3477">
        <v>0.628</v>
      </c>
      <c r="Q3477">
        <v>908000</v>
      </c>
    </row>
    <row r="3478" spans="1:18">
      <c r="A3478">
        <v>108</v>
      </c>
      <c r="B3478">
        <f>VLOOKUP(A3478,year_congress_lookup!$A$1:$B$10,2)</f>
        <v>2004</v>
      </c>
      <c r="C3478">
        <v>20126</v>
      </c>
      <c r="D3478" s="1" t="s">
        <v>1789</v>
      </c>
      <c r="E3478" t="s">
        <v>117</v>
      </c>
      <c r="F3478" t="str">
        <f>VLOOKUP(E3478&amp;"*",state_latlong_lookup!$A$1:$D$56,2,FALSE)</f>
        <v>NE</v>
      </c>
      <c r="G3478" t="str">
        <f>VLOOKUP(E3478&amp;"*",state_latlong_lookup!$A$1:$D$56,1,FALSE)</f>
        <v>NEBRASKA</v>
      </c>
      <c r="H3478" t="str">
        <f t="shared" si="109"/>
        <v>108_NE_03</v>
      </c>
      <c r="I3478">
        <f>IF(B3478=2012,IF(D3478="00",K3478,VLOOKUP(H3478,district_latlong_lookup!$A$1:$F$439,5,FALSE)),0)</f>
        <v>0</v>
      </c>
      <c r="J3478">
        <f>IF(B3478=2012,IF(D3478="00",L3478,VLOOKUP(H3478,district_latlong_lookup!$A$1:$F$439,6,FALSE)),0)</f>
        <v>0</v>
      </c>
      <c r="K3478">
        <f>VLOOKUP(E3478&amp;"*",state_latlong_lookup!$A$1:$D$56,3,FALSE)</f>
        <v>41.128900000000002</v>
      </c>
      <c r="L3478">
        <f>VLOOKUP(E3478&amp;"*",state_latlong_lookup!$A$1:$D$56,4,FALSE)</f>
        <v>-98.288300000000007</v>
      </c>
      <c r="M3478">
        <v>200</v>
      </c>
      <c r="N3478" t="str">
        <f t="shared" si="108"/>
        <v>Republican</v>
      </c>
      <c r="O3478" t="s">
        <v>942</v>
      </c>
      <c r="P3478">
        <v>0.45800000000000002</v>
      </c>
      <c r="Q3478">
        <v>2360000</v>
      </c>
      <c r="R3478" t="s">
        <v>1525</v>
      </c>
    </row>
    <row r="3479" spans="1:18">
      <c r="A3479">
        <v>108</v>
      </c>
      <c r="B3479">
        <f>VLOOKUP(A3479,year_congress_lookup!$A$1:$B$10,2)</f>
        <v>2004</v>
      </c>
      <c r="C3479">
        <v>29922</v>
      </c>
      <c r="D3479" s="1" t="s">
        <v>1787</v>
      </c>
      <c r="E3479" t="s">
        <v>110</v>
      </c>
      <c r="F3479" t="str">
        <f>VLOOKUP(E3479&amp;"*",state_latlong_lookup!$A$1:$D$56,2,FALSE)</f>
        <v>NV</v>
      </c>
      <c r="G3479" t="str">
        <f>VLOOKUP(E3479&amp;"*",state_latlong_lookup!$A$1:$D$56,1,FALSE)</f>
        <v>NEVADA</v>
      </c>
      <c r="H3479" t="str">
        <f t="shared" si="109"/>
        <v>108_NV_01</v>
      </c>
      <c r="I3479">
        <f>IF(B3479=2012,IF(D3479="00",K3479,VLOOKUP(H3479,district_latlong_lookup!$A$1:$F$439,5,FALSE)),0)</f>
        <v>0</v>
      </c>
      <c r="J3479">
        <f>IF(B3479=2012,IF(D3479="00",L3479,VLOOKUP(H3479,district_latlong_lookup!$A$1:$F$439,6,FALSE)),0)</f>
        <v>0</v>
      </c>
      <c r="K3479">
        <f>VLOOKUP(E3479&amp;"*",state_latlong_lookup!$A$1:$D$56,3,FALSE)</f>
        <v>38.419899999999998</v>
      </c>
      <c r="L3479">
        <f>VLOOKUP(E3479&amp;"*",state_latlong_lookup!$A$1:$D$56,4,FALSE)</f>
        <v>-117.1219</v>
      </c>
      <c r="M3479">
        <v>100</v>
      </c>
      <c r="N3479" t="str">
        <f t="shared" si="108"/>
        <v>Democrat</v>
      </c>
      <c r="O3479" t="s">
        <v>1006</v>
      </c>
      <c r="P3479">
        <v>-0.29099999999999998</v>
      </c>
      <c r="Q3479">
        <v>1090000</v>
      </c>
    </row>
    <row r="3480" spans="1:18">
      <c r="A3480">
        <v>108</v>
      </c>
      <c r="B3480">
        <f>VLOOKUP(A3480,year_congress_lookup!$A$1:$B$10,2)</f>
        <v>2004</v>
      </c>
      <c r="C3480">
        <v>29739</v>
      </c>
      <c r="D3480" s="1" t="s">
        <v>1788</v>
      </c>
      <c r="E3480" t="s">
        <v>110</v>
      </c>
      <c r="F3480" t="str">
        <f>VLOOKUP(E3480&amp;"*",state_latlong_lookup!$A$1:$D$56,2,FALSE)</f>
        <v>NV</v>
      </c>
      <c r="G3480" t="str">
        <f>VLOOKUP(E3480&amp;"*",state_latlong_lookup!$A$1:$D$56,1,FALSE)</f>
        <v>NEVADA</v>
      </c>
      <c r="H3480" t="str">
        <f t="shared" si="109"/>
        <v>108_NV_02</v>
      </c>
      <c r="I3480">
        <f>IF(B3480=2012,IF(D3480="00",K3480,VLOOKUP(H3480,district_latlong_lookup!$A$1:$F$439,5,FALSE)),0)</f>
        <v>0</v>
      </c>
      <c r="J3480">
        <f>IF(B3480=2012,IF(D3480="00",L3480,VLOOKUP(H3480,district_latlong_lookup!$A$1:$F$439,6,FALSE)),0)</f>
        <v>0</v>
      </c>
      <c r="K3480">
        <f>VLOOKUP(E3480&amp;"*",state_latlong_lookup!$A$1:$D$56,3,FALSE)</f>
        <v>38.419899999999998</v>
      </c>
      <c r="L3480">
        <f>VLOOKUP(E3480&amp;"*",state_latlong_lookup!$A$1:$D$56,4,FALSE)</f>
        <v>-117.1219</v>
      </c>
      <c r="M3480">
        <v>200</v>
      </c>
      <c r="N3480" t="str">
        <f t="shared" si="108"/>
        <v>Republican</v>
      </c>
      <c r="O3480" t="s">
        <v>487</v>
      </c>
      <c r="P3480">
        <v>0.67900000000000005</v>
      </c>
      <c r="Q3480">
        <v>1092000</v>
      </c>
      <c r="R3480" t="s">
        <v>1526</v>
      </c>
    </row>
    <row r="3481" spans="1:18">
      <c r="A3481">
        <v>108</v>
      </c>
      <c r="B3481">
        <f>VLOOKUP(A3481,year_congress_lookup!$A$1:$B$10,2)</f>
        <v>2004</v>
      </c>
      <c r="C3481">
        <v>20334</v>
      </c>
      <c r="D3481" s="1" t="s">
        <v>1789</v>
      </c>
      <c r="E3481" t="s">
        <v>110</v>
      </c>
      <c r="F3481" t="str">
        <f>VLOOKUP(E3481&amp;"*",state_latlong_lookup!$A$1:$D$56,2,FALSE)</f>
        <v>NV</v>
      </c>
      <c r="G3481" t="str">
        <f>VLOOKUP(E3481&amp;"*",state_latlong_lookup!$A$1:$D$56,1,FALSE)</f>
        <v>NEVADA</v>
      </c>
      <c r="H3481" t="str">
        <f t="shared" si="109"/>
        <v>108_NV_03</v>
      </c>
      <c r="I3481">
        <f>IF(B3481=2012,IF(D3481="00",K3481,VLOOKUP(H3481,district_latlong_lookup!$A$1:$F$439,5,FALSE)),0)</f>
        <v>0</v>
      </c>
      <c r="J3481">
        <f>IF(B3481=2012,IF(D3481="00",L3481,VLOOKUP(H3481,district_latlong_lookup!$A$1:$F$439,6,FALSE)),0)</f>
        <v>0</v>
      </c>
      <c r="K3481">
        <f>VLOOKUP(E3481&amp;"*",state_latlong_lookup!$A$1:$D$56,3,FALSE)</f>
        <v>38.419899999999998</v>
      </c>
      <c r="L3481">
        <f>VLOOKUP(E3481&amp;"*",state_latlong_lookup!$A$1:$D$56,4,FALSE)</f>
        <v>-117.1219</v>
      </c>
      <c r="M3481">
        <v>200</v>
      </c>
      <c r="N3481" t="str">
        <f t="shared" si="108"/>
        <v>Republican</v>
      </c>
      <c r="O3481" t="s">
        <v>60</v>
      </c>
      <c r="P3481">
        <v>0.41199999999999998</v>
      </c>
      <c r="Q3481">
        <v>827000</v>
      </c>
      <c r="R3481" t="s">
        <v>1527</v>
      </c>
    </row>
    <row r="3482" spans="1:18">
      <c r="A3482">
        <v>108</v>
      </c>
      <c r="B3482">
        <f>VLOOKUP(A3482,year_congress_lookup!$A$1:$B$10,2)</f>
        <v>2004</v>
      </c>
      <c r="C3482">
        <v>20335</v>
      </c>
      <c r="D3482" s="1" t="s">
        <v>1787</v>
      </c>
      <c r="E3482" t="s">
        <v>7</v>
      </c>
      <c r="F3482" t="str">
        <f>VLOOKUP(E3482&amp;"*",state_latlong_lookup!$A$1:$D$56,2,FALSE)</f>
        <v>NH</v>
      </c>
      <c r="G3482" t="str">
        <f>VLOOKUP(E3482&amp;"*",state_latlong_lookup!$A$1:$D$56,1,FALSE)</f>
        <v>NEW HAMPSHIRE</v>
      </c>
      <c r="H3482" t="str">
        <f t="shared" si="109"/>
        <v>108_NH_01</v>
      </c>
      <c r="I3482">
        <f>IF(B3482=2012,IF(D3482="00",K3482,VLOOKUP(H3482,district_latlong_lookup!$A$1:$F$439,5,FALSE)),0)</f>
        <v>0</v>
      </c>
      <c r="J3482">
        <f>IF(B3482=2012,IF(D3482="00",L3482,VLOOKUP(H3482,district_latlong_lookup!$A$1:$F$439,6,FALSE)),0)</f>
        <v>0</v>
      </c>
      <c r="K3482">
        <f>VLOOKUP(E3482&amp;"*",state_latlong_lookup!$A$1:$D$56,3,FALSE)</f>
        <v>43.410800000000002</v>
      </c>
      <c r="L3482">
        <f>VLOOKUP(E3482&amp;"*",state_latlong_lookup!$A$1:$D$56,4,FALSE)</f>
        <v>-71.565299999999993</v>
      </c>
      <c r="M3482">
        <v>200</v>
      </c>
      <c r="N3482" t="str">
        <f t="shared" si="108"/>
        <v>Republican</v>
      </c>
      <c r="O3482" t="s">
        <v>22</v>
      </c>
      <c r="P3482">
        <v>0.58699999999999997</v>
      </c>
      <c r="Q3482">
        <v>830000</v>
      </c>
      <c r="R3482" t="s">
        <v>1528</v>
      </c>
    </row>
    <row r="3483" spans="1:18">
      <c r="A3483">
        <v>108</v>
      </c>
      <c r="B3483">
        <f>VLOOKUP(A3483,year_congress_lookup!$A$1:$B$10,2)</f>
        <v>2004</v>
      </c>
      <c r="C3483">
        <v>29538</v>
      </c>
      <c r="D3483" s="1" t="s">
        <v>1788</v>
      </c>
      <c r="E3483" t="s">
        <v>7</v>
      </c>
      <c r="F3483" t="str">
        <f>VLOOKUP(E3483&amp;"*",state_latlong_lookup!$A$1:$D$56,2,FALSE)</f>
        <v>NH</v>
      </c>
      <c r="G3483" t="str">
        <f>VLOOKUP(E3483&amp;"*",state_latlong_lookup!$A$1:$D$56,1,FALSE)</f>
        <v>NEW HAMPSHIRE</v>
      </c>
      <c r="H3483" t="str">
        <f t="shared" si="109"/>
        <v>108_NH_02</v>
      </c>
      <c r="I3483">
        <f>IF(B3483=2012,IF(D3483="00",K3483,VLOOKUP(H3483,district_latlong_lookup!$A$1:$F$439,5,FALSE)),0)</f>
        <v>0</v>
      </c>
      <c r="J3483">
        <f>IF(B3483=2012,IF(D3483="00",L3483,VLOOKUP(H3483,district_latlong_lookup!$A$1:$F$439,6,FALSE)),0)</f>
        <v>0</v>
      </c>
      <c r="K3483">
        <f>VLOOKUP(E3483&amp;"*",state_latlong_lookup!$A$1:$D$56,3,FALSE)</f>
        <v>43.410800000000002</v>
      </c>
      <c r="L3483">
        <f>VLOOKUP(E3483&amp;"*",state_latlong_lookup!$A$1:$D$56,4,FALSE)</f>
        <v>-71.565299999999993</v>
      </c>
      <c r="M3483">
        <v>200</v>
      </c>
      <c r="N3483" t="str">
        <f t="shared" si="108"/>
        <v>Republican</v>
      </c>
      <c r="O3483" t="s">
        <v>210</v>
      </c>
      <c r="P3483">
        <v>0.58199999999999996</v>
      </c>
      <c r="Q3483">
        <v>1068000</v>
      </c>
      <c r="R3483" t="s">
        <v>1529</v>
      </c>
    </row>
    <row r="3484" spans="1:18">
      <c r="A3484">
        <v>108</v>
      </c>
      <c r="B3484">
        <f>VLOOKUP(A3484,year_congress_lookup!$A$1:$B$10,2)</f>
        <v>2004</v>
      </c>
      <c r="C3484">
        <v>29132</v>
      </c>
      <c r="D3484" s="1" t="s">
        <v>1787</v>
      </c>
      <c r="E3484" t="s">
        <v>8</v>
      </c>
      <c r="F3484" t="str">
        <f>VLOOKUP(E3484&amp;"*",state_latlong_lookup!$A$1:$D$56,2,FALSE)</f>
        <v>NJ</v>
      </c>
      <c r="G3484" t="str">
        <f>VLOOKUP(E3484&amp;"*",state_latlong_lookup!$A$1:$D$56,1,FALSE)</f>
        <v>NEW JERSEY</v>
      </c>
      <c r="H3484" t="str">
        <f t="shared" si="109"/>
        <v>108_NJ_01</v>
      </c>
      <c r="I3484">
        <f>IF(B3484=2012,IF(D3484="00",K3484,VLOOKUP(H3484,district_latlong_lookup!$A$1:$F$439,5,FALSE)),0)</f>
        <v>0</v>
      </c>
      <c r="J3484">
        <f>IF(B3484=2012,IF(D3484="00",L3484,VLOOKUP(H3484,district_latlong_lookup!$A$1:$F$439,6,FALSE)),0)</f>
        <v>0</v>
      </c>
      <c r="K3484">
        <f>VLOOKUP(E3484&amp;"*",state_latlong_lookup!$A$1:$D$56,3,FALSE)</f>
        <v>40.314</v>
      </c>
      <c r="L3484">
        <f>VLOOKUP(E3484&amp;"*",state_latlong_lookup!$A$1:$D$56,4,FALSE)</f>
        <v>-74.508899999999997</v>
      </c>
      <c r="M3484">
        <v>100</v>
      </c>
      <c r="N3484" t="str">
        <f t="shared" si="108"/>
        <v>Democrat</v>
      </c>
      <c r="O3484" t="s">
        <v>173</v>
      </c>
      <c r="P3484">
        <v>-0.29899999999999999</v>
      </c>
      <c r="Q3484">
        <v>5072000</v>
      </c>
      <c r="R3484" t="s">
        <v>1530</v>
      </c>
    </row>
    <row r="3485" spans="1:18">
      <c r="A3485">
        <v>108</v>
      </c>
      <c r="B3485">
        <f>VLOOKUP(A3485,year_congress_lookup!$A$1:$B$10,2)</f>
        <v>2004</v>
      </c>
      <c r="C3485">
        <v>29539</v>
      </c>
      <c r="D3485" s="1" t="s">
        <v>1788</v>
      </c>
      <c r="E3485" t="s">
        <v>8</v>
      </c>
      <c r="F3485" t="str">
        <f>VLOOKUP(E3485&amp;"*",state_latlong_lookup!$A$1:$D$56,2,FALSE)</f>
        <v>NJ</v>
      </c>
      <c r="G3485" t="str">
        <f>VLOOKUP(E3485&amp;"*",state_latlong_lookup!$A$1:$D$56,1,FALSE)</f>
        <v>NEW JERSEY</v>
      </c>
      <c r="H3485" t="str">
        <f t="shared" si="109"/>
        <v>108_NJ_02</v>
      </c>
      <c r="I3485">
        <f>IF(B3485=2012,IF(D3485="00",K3485,VLOOKUP(H3485,district_latlong_lookup!$A$1:$F$439,5,FALSE)),0)</f>
        <v>0</v>
      </c>
      <c r="J3485">
        <f>IF(B3485=2012,IF(D3485="00",L3485,VLOOKUP(H3485,district_latlong_lookup!$A$1:$F$439,6,FALSE)),0)</f>
        <v>0</v>
      </c>
      <c r="K3485">
        <f>VLOOKUP(E3485&amp;"*",state_latlong_lookup!$A$1:$D$56,3,FALSE)</f>
        <v>40.314</v>
      </c>
      <c r="L3485">
        <f>VLOOKUP(E3485&amp;"*",state_latlong_lookup!$A$1:$D$56,4,FALSE)</f>
        <v>-74.508899999999997</v>
      </c>
      <c r="M3485">
        <v>200</v>
      </c>
      <c r="N3485" t="str">
        <f t="shared" si="108"/>
        <v>Republican</v>
      </c>
      <c r="O3485" t="s">
        <v>796</v>
      </c>
      <c r="P3485">
        <v>0.41399999999999998</v>
      </c>
      <c r="Q3485">
        <v>2257000</v>
      </c>
      <c r="R3485" t="s">
        <v>1531</v>
      </c>
    </row>
    <row r="3486" spans="1:18">
      <c r="A3486">
        <v>108</v>
      </c>
      <c r="B3486">
        <f>VLOOKUP(A3486,year_congress_lookup!$A$1:$B$10,2)</f>
        <v>2004</v>
      </c>
      <c r="C3486">
        <v>15112</v>
      </c>
      <c r="D3486" s="1" t="s">
        <v>1789</v>
      </c>
      <c r="E3486" t="s">
        <v>8</v>
      </c>
      <c r="F3486" t="str">
        <f>VLOOKUP(E3486&amp;"*",state_latlong_lookup!$A$1:$D$56,2,FALSE)</f>
        <v>NJ</v>
      </c>
      <c r="G3486" t="str">
        <f>VLOOKUP(E3486&amp;"*",state_latlong_lookup!$A$1:$D$56,1,FALSE)</f>
        <v>NEW JERSEY</v>
      </c>
      <c r="H3486" t="str">
        <f t="shared" si="109"/>
        <v>108_NJ_03</v>
      </c>
      <c r="I3486">
        <f>IF(B3486=2012,IF(D3486="00",K3486,VLOOKUP(H3486,district_latlong_lookup!$A$1:$F$439,5,FALSE)),0)</f>
        <v>0</v>
      </c>
      <c r="J3486">
        <f>IF(B3486=2012,IF(D3486="00",L3486,VLOOKUP(H3486,district_latlong_lookup!$A$1:$F$439,6,FALSE)),0)</f>
        <v>0</v>
      </c>
      <c r="K3486">
        <f>VLOOKUP(E3486&amp;"*",state_latlong_lookup!$A$1:$D$56,3,FALSE)</f>
        <v>40.314</v>
      </c>
      <c r="L3486">
        <f>VLOOKUP(E3486&amp;"*",state_latlong_lookup!$A$1:$D$56,4,FALSE)</f>
        <v>-74.508899999999997</v>
      </c>
      <c r="M3486">
        <v>200</v>
      </c>
      <c r="N3486" t="str">
        <f t="shared" si="108"/>
        <v>Republican</v>
      </c>
      <c r="O3486" t="s">
        <v>606</v>
      </c>
      <c r="P3486">
        <v>0.36699999999999999</v>
      </c>
      <c r="Q3486">
        <v>7272000</v>
      </c>
      <c r="R3486" t="s">
        <v>1532</v>
      </c>
    </row>
    <row r="3487" spans="1:18">
      <c r="A3487">
        <v>108</v>
      </c>
      <c r="B3487">
        <f>VLOOKUP(A3487,year_congress_lookup!$A$1:$B$10,2)</f>
        <v>2004</v>
      </c>
      <c r="C3487">
        <v>14863</v>
      </c>
      <c r="D3487" s="1" t="s">
        <v>1790</v>
      </c>
      <c r="E3487" t="s">
        <v>8</v>
      </c>
      <c r="F3487" t="str">
        <f>VLOOKUP(E3487&amp;"*",state_latlong_lookup!$A$1:$D$56,2,FALSE)</f>
        <v>NJ</v>
      </c>
      <c r="G3487" t="str">
        <f>VLOOKUP(E3487&amp;"*",state_latlong_lookup!$A$1:$D$56,1,FALSE)</f>
        <v>NEW JERSEY</v>
      </c>
      <c r="H3487" t="str">
        <f t="shared" si="109"/>
        <v>108_NJ_04</v>
      </c>
      <c r="I3487">
        <f>IF(B3487=2012,IF(D3487="00",K3487,VLOOKUP(H3487,district_latlong_lookup!$A$1:$F$439,5,FALSE)),0)</f>
        <v>0</v>
      </c>
      <c r="J3487">
        <f>IF(B3487=2012,IF(D3487="00",L3487,VLOOKUP(H3487,district_latlong_lookup!$A$1:$F$439,6,FALSE)),0)</f>
        <v>0</v>
      </c>
      <c r="K3487">
        <f>VLOOKUP(E3487&amp;"*",state_latlong_lookup!$A$1:$D$56,3,FALSE)</f>
        <v>40.314</v>
      </c>
      <c r="L3487">
        <f>VLOOKUP(E3487&amp;"*",state_latlong_lookup!$A$1:$D$56,4,FALSE)</f>
        <v>-74.508899999999997</v>
      </c>
      <c r="M3487">
        <v>200</v>
      </c>
      <c r="N3487" t="str">
        <f t="shared" si="108"/>
        <v>Republican</v>
      </c>
      <c r="O3487" t="s">
        <v>100</v>
      </c>
      <c r="P3487">
        <v>0.28299999999999997</v>
      </c>
      <c r="Q3487">
        <v>730000</v>
      </c>
      <c r="R3487" t="s">
        <v>1533</v>
      </c>
    </row>
    <row r="3488" spans="1:18">
      <c r="A3488">
        <v>108</v>
      </c>
      <c r="B3488">
        <f>VLOOKUP(A3488,year_congress_lookup!$A$1:$B$10,2)</f>
        <v>2004</v>
      </c>
      <c r="C3488">
        <v>20336</v>
      </c>
      <c r="D3488" s="1" t="s">
        <v>1791</v>
      </c>
      <c r="E3488" t="s">
        <v>8</v>
      </c>
      <c r="F3488" t="str">
        <f>VLOOKUP(E3488&amp;"*",state_latlong_lookup!$A$1:$D$56,2,FALSE)</f>
        <v>NJ</v>
      </c>
      <c r="G3488" t="str">
        <f>VLOOKUP(E3488&amp;"*",state_latlong_lookup!$A$1:$D$56,1,FALSE)</f>
        <v>NEW JERSEY</v>
      </c>
      <c r="H3488" t="str">
        <f t="shared" si="109"/>
        <v>108_NJ_05</v>
      </c>
      <c r="I3488">
        <f>IF(B3488=2012,IF(D3488="00",K3488,VLOOKUP(H3488,district_latlong_lookup!$A$1:$F$439,5,FALSE)),0)</f>
        <v>0</v>
      </c>
      <c r="J3488">
        <f>IF(B3488=2012,IF(D3488="00",L3488,VLOOKUP(H3488,district_latlong_lookup!$A$1:$F$439,6,FALSE)),0)</f>
        <v>0</v>
      </c>
      <c r="K3488">
        <f>VLOOKUP(E3488&amp;"*",state_latlong_lookup!$A$1:$D$56,3,FALSE)</f>
        <v>40.314</v>
      </c>
      <c r="L3488">
        <f>VLOOKUP(E3488&amp;"*",state_latlong_lookup!$A$1:$D$56,4,FALSE)</f>
        <v>-74.508899999999997</v>
      </c>
      <c r="M3488">
        <v>200</v>
      </c>
      <c r="N3488" t="str">
        <f t="shared" si="108"/>
        <v>Republican</v>
      </c>
      <c r="O3488" t="s">
        <v>1007</v>
      </c>
      <c r="P3488">
        <v>0.8</v>
      </c>
      <c r="Q3488">
        <v>2703000</v>
      </c>
      <c r="R3488" t="s">
        <v>1534</v>
      </c>
    </row>
    <row r="3489" spans="1:18">
      <c r="A3489">
        <v>108</v>
      </c>
      <c r="B3489">
        <f>VLOOKUP(A3489,year_congress_lookup!$A$1:$B$10,2)</f>
        <v>2004</v>
      </c>
      <c r="C3489">
        <v>15454</v>
      </c>
      <c r="D3489" s="1" t="s">
        <v>1792</v>
      </c>
      <c r="E3489" t="s">
        <v>8</v>
      </c>
      <c r="F3489" t="str">
        <f>VLOOKUP(E3489&amp;"*",state_latlong_lookup!$A$1:$D$56,2,FALSE)</f>
        <v>NJ</v>
      </c>
      <c r="G3489" t="str">
        <f>VLOOKUP(E3489&amp;"*",state_latlong_lookup!$A$1:$D$56,1,FALSE)</f>
        <v>NEW JERSEY</v>
      </c>
      <c r="H3489" t="str">
        <f t="shared" si="109"/>
        <v>108_NJ_06</v>
      </c>
      <c r="I3489">
        <f>IF(B3489=2012,IF(D3489="00",K3489,VLOOKUP(H3489,district_latlong_lookup!$A$1:$F$439,5,FALSE)),0)</f>
        <v>0</v>
      </c>
      <c r="J3489">
        <f>IF(B3489=2012,IF(D3489="00",L3489,VLOOKUP(H3489,district_latlong_lookup!$A$1:$F$439,6,FALSE)),0)</f>
        <v>0</v>
      </c>
      <c r="K3489">
        <f>VLOOKUP(E3489&amp;"*",state_latlong_lookup!$A$1:$D$56,3,FALSE)</f>
        <v>40.314</v>
      </c>
      <c r="L3489">
        <f>VLOOKUP(E3489&amp;"*",state_latlong_lookup!$A$1:$D$56,4,FALSE)</f>
        <v>-74.508899999999997</v>
      </c>
      <c r="M3489">
        <v>100</v>
      </c>
      <c r="N3489" t="str">
        <f t="shared" si="108"/>
        <v>Democrat</v>
      </c>
      <c r="O3489" t="s">
        <v>609</v>
      </c>
      <c r="P3489">
        <v>-0.441</v>
      </c>
      <c r="Q3489">
        <v>715000</v>
      </c>
      <c r="R3489" t="s">
        <v>1535</v>
      </c>
    </row>
    <row r="3490" spans="1:18">
      <c r="A3490">
        <v>108</v>
      </c>
      <c r="B3490">
        <f>VLOOKUP(A3490,year_congress_lookup!$A$1:$B$10,2)</f>
        <v>2004</v>
      </c>
      <c r="C3490">
        <v>20127</v>
      </c>
      <c r="D3490" s="1" t="s">
        <v>1793</v>
      </c>
      <c r="E3490" t="s">
        <v>8</v>
      </c>
      <c r="F3490" t="str">
        <f>VLOOKUP(E3490&amp;"*",state_latlong_lookup!$A$1:$D$56,2,FALSE)</f>
        <v>NJ</v>
      </c>
      <c r="G3490" t="str">
        <f>VLOOKUP(E3490&amp;"*",state_latlong_lookup!$A$1:$D$56,1,FALSE)</f>
        <v>NEW JERSEY</v>
      </c>
      <c r="H3490" t="str">
        <f t="shared" si="109"/>
        <v>108_NJ_07</v>
      </c>
      <c r="I3490">
        <f>IF(B3490=2012,IF(D3490="00",K3490,VLOOKUP(H3490,district_latlong_lookup!$A$1:$F$439,5,FALSE)),0)</f>
        <v>0</v>
      </c>
      <c r="J3490">
        <f>IF(B3490=2012,IF(D3490="00",L3490,VLOOKUP(H3490,district_latlong_lookup!$A$1:$F$439,6,FALSE)),0)</f>
        <v>0</v>
      </c>
      <c r="K3490">
        <f>VLOOKUP(E3490&amp;"*",state_latlong_lookup!$A$1:$D$56,3,FALSE)</f>
        <v>40.314</v>
      </c>
      <c r="L3490">
        <f>VLOOKUP(E3490&amp;"*",state_latlong_lookup!$A$1:$D$56,4,FALSE)</f>
        <v>-74.508899999999997</v>
      </c>
      <c r="M3490">
        <v>200</v>
      </c>
      <c r="N3490" t="str">
        <f t="shared" si="108"/>
        <v>Republican</v>
      </c>
      <c r="O3490" t="s">
        <v>180</v>
      </c>
      <c r="P3490">
        <v>0.443</v>
      </c>
      <c r="Q3490">
        <v>1103000</v>
      </c>
      <c r="R3490" t="s">
        <v>1536</v>
      </c>
    </row>
    <row r="3491" spans="1:18">
      <c r="A3491">
        <v>108</v>
      </c>
      <c r="B3491">
        <f>VLOOKUP(A3491,year_congress_lookup!$A$1:$B$10,2)</f>
        <v>2004</v>
      </c>
      <c r="C3491">
        <v>29741</v>
      </c>
      <c r="D3491" s="1" t="s">
        <v>1795</v>
      </c>
      <c r="E3491" t="s">
        <v>8</v>
      </c>
      <c r="F3491" t="str">
        <f>VLOOKUP(E3491&amp;"*",state_latlong_lookup!$A$1:$D$56,2,FALSE)</f>
        <v>NJ</v>
      </c>
      <c r="G3491" t="str">
        <f>VLOOKUP(E3491&amp;"*",state_latlong_lookup!$A$1:$D$56,1,FALSE)</f>
        <v>NEW JERSEY</v>
      </c>
      <c r="H3491" t="str">
        <f t="shared" si="109"/>
        <v>108_NJ_08</v>
      </c>
      <c r="I3491">
        <f>IF(B3491=2012,IF(D3491="00",K3491,VLOOKUP(H3491,district_latlong_lookup!$A$1:$F$439,5,FALSE)),0)</f>
        <v>0</v>
      </c>
      <c r="J3491">
        <f>IF(B3491=2012,IF(D3491="00",L3491,VLOOKUP(H3491,district_latlong_lookup!$A$1:$F$439,6,FALSE)),0)</f>
        <v>0</v>
      </c>
      <c r="K3491">
        <f>VLOOKUP(E3491&amp;"*",state_latlong_lookup!$A$1:$D$56,3,FALSE)</f>
        <v>40.314</v>
      </c>
      <c r="L3491">
        <f>VLOOKUP(E3491&amp;"*",state_latlong_lookup!$A$1:$D$56,4,FALSE)</f>
        <v>-74.508899999999997</v>
      </c>
      <c r="M3491">
        <v>100</v>
      </c>
      <c r="N3491" t="str">
        <f t="shared" si="108"/>
        <v>Democrat</v>
      </c>
      <c r="O3491" t="s">
        <v>857</v>
      </c>
      <c r="P3491">
        <v>-0.34499999999999997</v>
      </c>
      <c r="Q3491">
        <v>4870000</v>
      </c>
      <c r="R3491" t="s">
        <v>1537</v>
      </c>
    </row>
    <row r="3492" spans="1:18">
      <c r="A3492">
        <v>108</v>
      </c>
      <c r="B3492">
        <f>VLOOKUP(A3492,year_congress_lookup!$A$1:$B$10,2)</f>
        <v>2004</v>
      </c>
      <c r="C3492">
        <v>29742</v>
      </c>
      <c r="D3492" s="1" t="s">
        <v>1796</v>
      </c>
      <c r="E3492" t="s">
        <v>8</v>
      </c>
      <c r="F3492" t="str">
        <f>VLOOKUP(E3492&amp;"*",state_latlong_lookup!$A$1:$D$56,2,FALSE)</f>
        <v>NJ</v>
      </c>
      <c r="G3492" t="str">
        <f>VLOOKUP(E3492&amp;"*",state_latlong_lookup!$A$1:$D$56,1,FALSE)</f>
        <v>NEW JERSEY</v>
      </c>
      <c r="H3492" t="str">
        <f t="shared" si="109"/>
        <v>108_NJ_09</v>
      </c>
      <c r="I3492">
        <f>IF(B3492=2012,IF(D3492="00",K3492,VLOOKUP(H3492,district_latlong_lookup!$A$1:$F$439,5,FALSE)),0)</f>
        <v>0</v>
      </c>
      <c r="J3492">
        <f>IF(B3492=2012,IF(D3492="00",L3492,VLOOKUP(H3492,district_latlong_lookup!$A$1:$F$439,6,FALSE)),0)</f>
        <v>0</v>
      </c>
      <c r="K3492">
        <f>VLOOKUP(E3492&amp;"*",state_latlong_lookup!$A$1:$D$56,3,FALSE)</f>
        <v>40.314</v>
      </c>
      <c r="L3492">
        <f>VLOOKUP(E3492&amp;"*",state_latlong_lookup!$A$1:$D$56,4,FALSE)</f>
        <v>-74.508899999999997</v>
      </c>
      <c r="M3492">
        <v>100</v>
      </c>
      <c r="N3492" t="str">
        <f t="shared" si="108"/>
        <v>Democrat</v>
      </c>
      <c r="O3492" t="s">
        <v>858</v>
      </c>
      <c r="P3492">
        <v>-0.33600000000000002</v>
      </c>
      <c r="Q3492">
        <v>1483000</v>
      </c>
      <c r="R3492" t="s">
        <v>1538</v>
      </c>
    </row>
    <row r="3493" spans="1:18">
      <c r="A3493">
        <v>108</v>
      </c>
      <c r="B3493">
        <f>VLOOKUP(A3493,year_congress_lookup!$A$1:$B$10,2)</f>
        <v>2004</v>
      </c>
      <c r="C3493">
        <v>15619</v>
      </c>
      <c r="D3493" s="1" t="s">
        <v>1797</v>
      </c>
      <c r="E3493" t="s">
        <v>8</v>
      </c>
      <c r="F3493" t="str">
        <f>VLOOKUP(E3493&amp;"*",state_latlong_lookup!$A$1:$D$56,2,FALSE)</f>
        <v>NJ</v>
      </c>
      <c r="G3493" t="str">
        <f>VLOOKUP(E3493&amp;"*",state_latlong_lookup!$A$1:$D$56,1,FALSE)</f>
        <v>NEW JERSEY</v>
      </c>
      <c r="H3493" t="str">
        <f t="shared" si="109"/>
        <v>108_NJ_10</v>
      </c>
      <c r="I3493">
        <f>IF(B3493=2012,IF(D3493="00",K3493,VLOOKUP(H3493,district_latlong_lookup!$A$1:$F$439,5,FALSE)),0)</f>
        <v>0</v>
      </c>
      <c r="J3493">
        <f>IF(B3493=2012,IF(D3493="00",L3493,VLOOKUP(H3493,district_latlong_lookup!$A$1:$F$439,6,FALSE)),0)</f>
        <v>0</v>
      </c>
      <c r="K3493">
        <f>VLOOKUP(E3493&amp;"*",state_latlong_lookup!$A$1:$D$56,3,FALSE)</f>
        <v>40.314</v>
      </c>
      <c r="L3493">
        <f>VLOOKUP(E3493&amp;"*",state_latlong_lookup!$A$1:$D$56,4,FALSE)</f>
        <v>-74.508899999999997</v>
      </c>
      <c r="M3493">
        <v>100</v>
      </c>
      <c r="N3493" t="str">
        <f t="shared" si="108"/>
        <v>Democrat</v>
      </c>
      <c r="O3493" t="s">
        <v>191</v>
      </c>
      <c r="P3493">
        <v>-0.59</v>
      </c>
      <c r="Q3493">
        <v>1624000</v>
      </c>
    </row>
    <row r="3494" spans="1:18">
      <c r="A3494">
        <v>108</v>
      </c>
      <c r="B3494">
        <f>VLOOKUP(A3494,year_congress_lookup!$A$1:$B$10,2)</f>
        <v>2004</v>
      </c>
      <c r="C3494">
        <v>29541</v>
      </c>
      <c r="D3494" s="1" t="s">
        <v>1798</v>
      </c>
      <c r="E3494" t="s">
        <v>8</v>
      </c>
      <c r="F3494" t="str">
        <f>VLOOKUP(E3494&amp;"*",state_latlong_lookup!$A$1:$D$56,2,FALSE)</f>
        <v>NJ</v>
      </c>
      <c r="G3494" t="str">
        <f>VLOOKUP(E3494&amp;"*",state_latlong_lookup!$A$1:$D$56,1,FALSE)</f>
        <v>NEW JERSEY</v>
      </c>
      <c r="H3494" t="str">
        <f t="shared" si="109"/>
        <v>108_NJ_11</v>
      </c>
      <c r="I3494">
        <f>IF(B3494=2012,IF(D3494="00",K3494,VLOOKUP(H3494,district_latlong_lookup!$A$1:$F$439,5,FALSE)),0)</f>
        <v>0</v>
      </c>
      <c r="J3494">
        <f>IF(B3494=2012,IF(D3494="00",L3494,VLOOKUP(H3494,district_latlong_lookup!$A$1:$F$439,6,FALSE)),0)</f>
        <v>0</v>
      </c>
      <c r="K3494">
        <f>VLOOKUP(E3494&amp;"*",state_latlong_lookup!$A$1:$D$56,3,FALSE)</f>
        <v>40.314</v>
      </c>
      <c r="L3494">
        <f>VLOOKUP(E3494&amp;"*",state_latlong_lookup!$A$1:$D$56,4,FALSE)</f>
        <v>-74.508899999999997</v>
      </c>
      <c r="M3494">
        <v>200</v>
      </c>
      <c r="N3494" t="str">
        <f t="shared" si="108"/>
        <v>Republican</v>
      </c>
      <c r="O3494" t="s">
        <v>1008</v>
      </c>
      <c r="P3494">
        <v>0.53100000000000003</v>
      </c>
      <c r="Q3494">
        <v>2166000</v>
      </c>
      <c r="R3494" t="s">
        <v>1539</v>
      </c>
    </row>
    <row r="3495" spans="1:18">
      <c r="A3495">
        <v>108</v>
      </c>
      <c r="B3495">
        <f>VLOOKUP(A3495,year_congress_lookup!$A$1:$B$10,2)</f>
        <v>2004</v>
      </c>
      <c r="C3495">
        <v>29923</v>
      </c>
      <c r="D3495" s="1" t="s">
        <v>1799</v>
      </c>
      <c r="E3495" t="s">
        <v>8</v>
      </c>
      <c r="F3495" t="str">
        <f>VLOOKUP(E3495&amp;"*",state_latlong_lookup!$A$1:$D$56,2,FALSE)</f>
        <v>NJ</v>
      </c>
      <c r="G3495" t="str">
        <f>VLOOKUP(E3495&amp;"*",state_latlong_lookup!$A$1:$D$56,1,FALSE)</f>
        <v>NEW JERSEY</v>
      </c>
      <c r="H3495" t="str">
        <f t="shared" si="109"/>
        <v>108_NJ_12</v>
      </c>
      <c r="I3495">
        <f>IF(B3495=2012,IF(D3495="00",K3495,VLOOKUP(H3495,district_latlong_lookup!$A$1:$F$439,5,FALSE)),0)</f>
        <v>0</v>
      </c>
      <c r="J3495">
        <f>IF(B3495=2012,IF(D3495="00",L3495,VLOOKUP(H3495,district_latlong_lookup!$A$1:$F$439,6,FALSE)),0)</f>
        <v>0</v>
      </c>
      <c r="K3495">
        <f>VLOOKUP(E3495&amp;"*",state_latlong_lookup!$A$1:$D$56,3,FALSE)</f>
        <v>40.314</v>
      </c>
      <c r="L3495">
        <f>VLOOKUP(E3495&amp;"*",state_latlong_lookup!$A$1:$D$56,4,FALSE)</f>
        <v>-74.508899999999997</v>
      </c>
      <c r="M3495">
        <v>100</v>
      </c>
      <c r="N3495" t="str">
        <f t="shared" si="108"/>
        <v>Democrat</v>
      </c>
      <c r="O3495" t="s">
        <v>170</v>
      </c>
      <c r="P3495">
        <v>-0.45</v>
      </c>
      <c r="Q3495">
        <v>924000</v>
      </c>
      <c r="R3495" t="s">
        <v>1540</v>
      </c>
    </row>
    <row r="3496" spans="1:18">
      <c r="A3496">
        <v>108</v>
      </c>
      <c r="B3496">
        <f>VLOOKUP(A3496,year_congress_lookup!$A$1:$B$10,2)</f>
        <v>2004</v>
      </c>
      <c r="C3496">
        <v>29373</v>
      </c>
      <c r="D3496" s="1" t="s">
        <v>1800</v>
      </c>
      <c r="E3496" t="s">
        <v>8</v>
      </c>
      <c r="F3496" t="str">
        <f>VLOOKUP(E3496&amp;"*",state_latlong_lookup!$A$1:$D$56,2,FALSE)</f>
        <v>NJ</v>
      </c>
      <c r="G3496" t="str">
        <f>VLOOKUP(E3496&amp;"*",state_latlong_lookup!$A$1:$D$56,1,FALSE)</f>
        <v>NEW JERSEY</v>
      </c>
      <c r="H3496" t="str">
        <f t="shared" si="109"/>
        <v>108_NJ_13</v>
      </c>
      <c r="I3496">
        <f>IF(B3496=2012,IF(D3496="00",K3496,VLOOKUP(H3496,district_latlong_lookup!$A$1:$F$439,5,FALSE)),0)</f>
        <v>0</v>
      </c>
      <c r="J3496">
        <f>IF(B3496=2012,IF(D3496="00",L3496,VLOOKUP(H3496,district_latlong_lookup!$A$1:$F$439,6,FALSE)),0)</f>
        <v>0</v>
      </c>
      <c r="K3496">
        <f>VLOOKUP(E3496&amp;"*",state_latlong_lookup!$A$1:$D$56,3,FALSE)</f>
        <v>40.314</v>
      </c>
      <c r="L3496">
        <f>VLOOKUP(E3496&amp;"*",state_latlong_lookup!$A$1:$D$56,4,FALSE)</f>
        <v>-74.508899999999997</v>
      </c>
      <c r="M3496">
        <v>100</v>
      </c>
      <c r="N3496" t="str">
        <f t="shared" si="108"/>
        <v>Democrat</v>
      </c>
      <c r="O3496" t="s">
        <v>362</v>
      </c>
      <c r="P3496">
        <v>-0.374</v>
      </c>
      <c r="Q3496">
        <v>859000</v>
      </c>
      <c r="R3496" t="s">
        <v>1541</v>
      </c>
    </row>
    <row r="3497" spans="1:18">
      <c r="A3497">
        <v>108</v>
      </c>
      <c r="B3497">
        <f>VLOOKUP(A3497,year_congress_lookup!$A$1:$B$10,2)</f>
        <v>2004</v>
      </c>
      <c r="C3497">
        <v>29779</v>
      </c>
      <c r="D3497" s="1" t="s">
        <v>1787</v>
      </c>
      <c r="E3497" t="s">
        <v>156</v>
      </c>
      <c r="F3497" t="str">
        <f>VLOOKUP(E3497&amp;"*",state_latlong_lookup!$A$1:$D$56,2,FALSE)</f>
        <v>NM</v>
      </c>
      <c r="G3497" t="str">
        <f>VLOOKUP(E3497&amp;"*",state_latlong_lookup!$A$1:$D$56,1,FALSE)</f>
        <v>NEW MEXICO</v>
      </c>
      <c r="H3497" t="str">
        <f t="shared" si="109"/>
        <v>108_NM_01</v>
      </c>
      <c r="I3497">
        <f>IF(B3497=2012,IF(D3497="00",K3497,VLOOKUP(H3497,district_latlong_lookup!$A$1:$F$439,5,FALSE)),0)</f>
        <v>0</v>
      </c>
      <c r="J3497">
        <f>IF(B3497=2012,IF(D3497="00",L3497,VLOOKUP(H3497,district_latlong_lookup!$A$1:$F$439,6,FALSE)),0)</f>
        <v>0</v>
      </c>
      <c r="K3497">
        <f>VLOOKUP(E3497&amp;"*",state_latlong_lookup!$A$1:$D$56,3,FALSE)</f>
        <v>34.837499999999999</v>
      </c>
      <c r="L3497">
        <f>VLOOKUP(E3497&amp;"*",state_latlong_lookup!$A$1:$D$56,4,FALSE)</f>
        <v>-106.2371</v>
      </c>
      <c r="M3497">
        <v>200</v>
      </c>
      <c r="N3497" t="str">
        <f t="shared" si="108"/>
        <v>Republican</v>
      </c>
      <c r="O3497" t="s">
        <v>92</v>
      </c>
      <c r="P3497">
        <v>0.42499999999999999</v>
      </c>
      <c r="Q3497">
        <v>1563000</v>
      </c>
      <c r="R3497" t="s">
        <v>1542</v>
      </c>
    </row>
    <row r="3498" spans="1:18">
      <c r="A3498">
        <v>108</v>
      </c>
      <c r="B3498">
        <f>VLOOKUP(A3498,year_congress_lookup!$A$1:$B$10,2)</f>
        <v>2004</v>
      </c>
      <c r="C3498">
        <v>20337</v>
      </c>
      <c r="D3498" s="1" t="s">
        <v>1788</v>
      </c>
      <c r="E3498" t="s">
        <v>156</v>
      </c>
      <c r="F3498" t="str">
        <f>VLOOKUP(E3498&amp;"*",state_latlong_lookup!$A$1:$D$56,2,FALSE)</f>
        <v>NM</v>
      </c>
      <c r="G3498" t="str">
        <f>VLOOKUP(E3498&amp;"*",state_latlong_lookup!$A$1:$D$56,1,FALSE)</f>
        <v>NEW MEXICO</v>
      </c>
      <c r="H3498" t="str">
        <f t="shared" si="109"/>
        <v>108_NM_02</v>
      </c>
      <c r="I3498">
        <f>IF(B3498=2012,IF(D3498="00",K3498,VLOOKUP(H3498,district_latlong_lookup!$A$1:$F$439,5,FALSE)),0)</f>
        <v>0</v>
      </c>
      <c r="J3498">
        <f>IF(B3498=2012,IF(D3498="00",L3498,VLOOKUP(H3498,district_latlong_lookup!$A$1:$F$439,6,FALSE)),0)</f>
        <v>0</v>
      </c>
      <c r="K3498">
        <f>VLOOKUP(E3498&amp;"*",state_latlong_lookup!$A$1:$D$56,3,FALSE)</f>
        <v>34.837499999999999</v>
      </c>
      <c r="L3498">
        <f>VLOOKUP(E3498&amp;"*",state_latlong_lookup!$A$1:$D$56,4,FALSE)</f>
        <v>-106.2371</v>
      </c>
      <c r="M3498">
        <v>200</v>
      </c>
      <c r="N3498" t="str">
        <f t="shared" si="108"/>
        <v>Republican</v>
      </c>
      <c r="O3498" t="s">
        <v>80</v>
      </c>
      <c r="P3498">
        <v>0.65800000000000003</v>
      </c>
      <c r="Q3498">
        <v>1566000</v>
      </c>
    </row>
    <row r="3499" spans="1:18">
      <c r="A3499">
        <v>108</v>
      </c>
      <c r="B3499">
        <f>VLOOKUP(A3499,year_congress_lookup!$A$1:$B$10,2)</f>
        <v>2004</v>
      </c>
      <c r="C3499">
        <v>29924</v>
      </c>
      <c r="D3499" s="1" t="s">
        <v>1789</v>
      </c>
      <c r="E3499" t="s">
        <v>156</v>
      </c>
      <c r="F3499" t="str">
        <f>VLOOKUP(E3499&amp;"*",state_latlong_lookup!$A$1:$D$56,2,FALSE)</f>
        <v>NM</v>
      </c>
      <c r="G3499" t="str">
        <f>VLOOKUP(E3499&amp;"*",state_latlong_lookup!$A$1:$D$56,1,FALSE)</f>
        <v>NEW MEXICO</v>
      </c>
      <c r="H3499" t="str">
        <f t="shared" si="109"/>
        <v>108_NM_03</v>
      </c>
      <c r="I3499">
        <f>IF(B3499=2012,IF(D3499="00",K3499,VLOOKUP(H3499,district_latlong_lookup!$A$1:$F$439,5,FALSE)),0)</f>
        <v>0</v>
      </c>
      <c r="J3499">
        <f>IF(B3499=2012,IF(D3499="00",L3499,VLOOKUP(H3499,district_latlong_lookup!$A$1:$F$439,6,FALSE)),0)</f>
        <v>0</v>
      </c>
      <c r="K3499">
        <f>VLOOKUP(E3499&amp;"*",state_latlong_lookup!$A$1:$D$56,3,FALSE)</f>
        <v>34.837499999999999</v>
      </c>
      <c r="L3499">
        <f>VLOOKUP(E3499&amp;"*",state_latlong_lookup!$A$1:$D$56,4,FALSE)</f>
        <v>-106.2371</v>
      </c>
      <c r="M3499">
        <v>100</v>
      </c>
      <c r="N3499" t="str">
        <f t="shared" si="108"/>
        <v>Democrat</v>
      </c>
      <c r="O3499" t="s">
        <v>376</v>
      </c>
      <c r="P3499">
        <v>-0.46400000000000002</v>
      </c>
      <c r="Q3499">
        <v>826000</v>
      </c>
      <c r="R3499" t="s">
        <v>1543</v>
      </c>
    </row>
    <row r="3500" spans="1:18">
      <c r="A3500">
        <v>108</v>
      </c>
      <c r="B3500">
        <f>VLOOKUP(A3500,year_congress_lookup!$A$1:$B$10,2)</f>
        <v>2004</v>
      </c>
      <c r="C3500">
        <v>20338</v>
      </c>
      <c r="D3500" s="1" t="s">
        <v>1787</v>
      </c>
      <c r="E3500" t="s">
        <v>9</v>
      </c>
      <c r="F3500" t="str">
        <f>VLOOKUP(E3500&amp;"*",state_latlong_lookup!$A$1:$D$56,2,FALSE)</f>
        <v>NY</v>
      </c>
      <c r="G3500" t="str">
        <f>VLOOKUP(E3500&amp;"*",state_latlong_lookup!$A$1:$D$56,1,FALSE)</f>
        <v>NEW YORK</v>
      </c>
      <c r="H3500" t="str">
        <f t="shared" si="109"/>
        <v>108_NY_01</v>
      </c>
      <c r="I3500">
        <f>IF(B3500=2012,IF(D3500="00",K3500,VLOOKUP(H3500,district_latlong_lookup!$A$1:$F$439,5,FALSE)),0)</f>
        <v>0</v>
      </c>
      <c r="J3500">
        <f>IF(B3500=2012,IF(D3500="00",L3500,VLOOKUP(H3500,district_latlong_lookup!$A$1:$F$439,6,FALSE)),0)</f>
        <v>0</v>
      </c>
      <c r="K3500">
        <f>VLOOKUP(E3500&amp;"*",state_latlong_lookup!$A$1:$D$56,3,FALSE)</f>
        <v>42.149700000000003</v>
      </c>
      <c r="L3500">
        <f>VLOOKUP(E3500&amp;"*",state_latlong_lookup!$A$1:$D$56,4,FALSE)</f>
        <v>-74.938400000000001</v>
      </c>
      <c r="M3500">
        <v>100</v>
      </c>
      <c r="N3500" t="str">
        <f t="shared" si="108"/>
        <v>Democrat</v>
      </c>
      <c r="O3500" t="s">
        <v>499</v>
      </c>
      <c r="P3500">
        <v>-0.34300000000000003</v>
      </c>
      <c r="Q3500">
        <v>0</v>
      </c>
      <c r="R3500" t="s">
        <v>1544</v>
      </c>
    </row>
    <row r="3501" spans="1:18">
      <c r="A3501">
        <v>108</v>
      </c>
      <c r="B3501">
        <f>VLOOKUP(A3501,year_congress_lookup!$A$1:$B$10,2)</f>
        <v>2004</v>
      </c>
      <c r="C3501">
        <v>20129</v>
      </c>
      <c r="D3501" s="1" t="s">
        <v>1788</v>
      </c>
      <c r="E3501" t="s">
        <v>9</v>
      </c>
      <c r="F3501" t="str">
        <f>VLOOKUP(E3501&amp;"*",state_latlong_lookup!$A$1:$D$56,2,FALSE)</f>
        <v>NY</v>
      </c>
      <c r="G3501" t="str">
        <f>VLOOKUP(E3501&amp;"*",state_latlong_lookup!$A$1:$D$56,1,FALSE)</f>
        <v>NEW YORK</v>
      </c>
      <c r="H3501" t="str">
        <f t="shared" si="109"/>
        <v>108_NY_02</v>
      </c>
      <c r="I3501">
        <f>IF(B3501=2012,IF(D3501="00",K3501,VLOOKUP(H3501,district_latlong_lookup!$A$1:$F$439,5,FALSE)),0)</f>
        <v>0</v>
      </c>
      <c r="J3501">
        <f>IF(B3501=2012,IF(D3501="00",L3501,VLOOKUP(H3501,district_latlong_lookup!$A$1:$F$439,6,FALSE)),0)</f>
        <v>0</v>
      </c>
      <c r="K3501">
        <f>VLOOKUP(E3501&amp;"*",state_latlong_lookup!$A$1:$D$56,3,FALSE)</f>
        <v>42.149700000000003</v>
      </c>
      <c r="L3501">
        <f>VLOOKUP(E3501&amp;"*",state_latlong_lookup!$A$1:$D$56,4,FALSE)</f>
        <v>-74.938400000000001</v>
      </c>
      <c r="M3501">
        <v>100</v>
      </c>
      <c r="N3501" t="str">
        <f t="shared" si="108"/>
        <v>Democrat</v>
      </c>
      <c r="O3501" t="s">
        <v>944</v>
      </c>
      <c r="P3501">
        <v>-0.26800000000000002</v>
      </c>
      <c r="Q3501">
        <v>0</v>
      </c>
      <c r="R3501" t="s">
        <v>1545</v>
      </c>
    </row>
    <row r="3502" spans="1:18">
      <c r="A3502">
        <v>108</v>
      </c>
      <c r="B3502">
        <f>VLOOKUP(A3502,year_congress_lookup!$A$1:$B$10,2)</f>
        <v>2004</v>
      </c>
      <c r="C3502">
        <v>29375</v>
      </c>
      <c r="D3502" s="1" t="s">
        <v>1789</v>
      </c>
      <c r="E3502" t="s">
        <v>9</v>
      </c>
      <c r="F3502" t="str">
        <f>VLOOKUP(E3502&amp;"*",state_latlong_lookup!$A$1:$D$56,2,FALSE)</f>
        <v>NY</v>
      </c>
      <c r="G3502" t="str">
        <f>VLOOKUP(E3502&amp;"*",state_latlong_lookup!$A$1:$D$56,1,FALSE)</f>
        <v>NEW YORK</v>
      </c>
      <c r="H3502" t="str">
        <f t="shared" si="109"/>
        <v>108_NY_03</v>
      </c>
      <c r="I3502">
        <f>IF(B3502=2012,IF(D3502="00",K3502,VLOOKUP(H3502,district_latlong_lookup!$A$1:$F$439,5,FALSE)),0)</f>
        <v>0</v>
      </c>
      <c r="J3502">
        <f>IF(B3502=2012,IF(D3502="00",L3502,VLOOKUP(H3502,district_latlong_lookup!$A$1:$F$439,6,FALSE)),0)</f>
        <v>0</v>
      </c>
      <c r="K3502">
        <f>VLOOKUP(E3502&amp;"*",state_latlong_lookup!$A$1:$D$56,3,FALSE)</f>
        <v>42.149700000000003</v>
      </c>
      <c r="L3502">
        <f>VLOOKUP(E3502&amp;"*",state_latlong_lookup!$A$1:$D$56,4,FALSE)</f>
        <v>-74.938400000000001</v>
      </c>
      <c r="M3502">
        <v>200</v>
      </c>
      <c r="N3502" t="str">
        <f t="shared" si="108"/>
        <v>Republican</v>
      </c>
      <c r="O3502" t="s">
        <v>10</v>
      </c>
      <c r="P3502">
        <v>0.44600000000000001</v>
      </c>
      <c r="Q3502">
        <v>1238000</v>
      </c>
      <c r="R3502" t="s">
        <v>1546</v>
      </c>
    </row>
    <row r="3503" spans="1:18">
      <c r="A3503">
        <v>108</v>
      </c>
      <c r="B3503">
        <f>VLOOKUP(A3503,year_congress_lookup!$A$1:$B$10,2)</f>
        <v>2004</v>
      </c>
      <c r="C3503">
        <v>29744</v>
      </c>
      <c r="D3503" s="1" t="s">
        <v>1790</v>
      </c>
      <c r="E3503" t="s">
        <v>9</v>
      </c>
      <c r="F3503" t="str">
        <f>VLOOKUP(E3503&amp;"*",state_latlong_lookup!$A$1:$D$56,2,FALSE)</f>
        <v>NY</v>
      </c>
      <c r="G3503" t="str">
        <f>VLOOKUP(E3503&amp;"*",state_latlong_lookup!$A$1:$D$56,1,FALSE)</f>
        <v>NEW YORK</v>
      </c>
      <c r="H3503" t="str">
        <f t="shared" si="109"/>
        <v>108_NY_04</v>
      </c>
      <c r="I3503">
        <f>IF(B3503=2012,IF(D3503="00",K3503,VLOOKUP(H3503,district_latlong_lookup!$A$1:$F$439,5,FALSE)),0)</f>
        <v>0</v>
      </c>
      <c r="J3503">
        <f>IF(B3503=2012,IF(D3503="00",L3503,VLOOKUP(H3503,district_latlong_lookup!$A$1:$F$439,6,FALSE)),0)</f>
        <v>0</v>
      </c>
      <c r="K3503">
        <f>VLOOKUP(E3503&amp;"*",state_latlong_lookup!$A$1:$D$56,3,FALSE)</f>
        <v>42.149700000000003</v>
      </c>
      <c r="L3503">
        <f>VLOOKUP(E3503&amp;"*",state_latlong_lookup!$A$1:$D$56,4,FALSE)</f>
        <v>-74.938400000000001</v>
      </c>
      <c r="M3503">
        <v>100</v>
      </c>
      <c r="N3503" t="str">
        <f t="shared" si="108"/>
        <v>Democrat</v>
      </c>
      <c r="O3503" t="s">
        <v>185</v>
      </c>
      <c r="P3503">
        <v>-0.26900000000000002</v>
      </c>
      <c r="Q3503">
        <v>0</v>
      </c>
      <c r="R3503" t="s">
        <v>1547</v>
      </c>
    </row>
    <row r="3504" spans="1:18">
      <c r="A3504">
        <v>108</v>
      </c>
      <c r="B3504">
        <f>VLOOKUP(A3504,year_congress_lookup!$A$1:$B$10,2)</f>
        <v>2004</v>
      </c>
      <c r="C3504">
        <v>15000</v>
      </c>
      <c r="D3504" s="1" t="s">
        <v>1791</v>
      </c>
      <c r="E3504" t="s">
        <v>9</v>
      </c>
      <c r="F3504" t="str">
        <f>VLOOKUP(E3504&amp;"*",state_latlong_lookup!$A$1:$D$56,2,FALSE)</f>
        <v>NY</v>
      </c>
      <c r="G3504" t="str">
        <f>VLOOKUP(E3504&amp;"*",state_latlong_lookup!$A$1:$D$56,1,FALSE)</f>
        <v>NEW YORK</v>
      </c>
      <c r="H3504" t="str">
        <f t="shared" si="109"/>
        <v>108_NY_05</v>
      </c>
      <c r="I3504">
        <f>IF(B3504=2012,IF(D3504="00",K3504,VLOOKUP(H3504,district_latlong_lookup!$A$1:$F$439,5,FALSE)),0)</f>
        <v>0</v>
      </c>
      <c r="J3504">
        <f>IF(B3504=2012,IF(D3504="00",L3504,VLOOKUP(H3504,district_latlong_lookup!$A$1:$F$439,6,FALSE)),0)</f>
        <v>0</v>
      </c>
      <c r="K3504">
        <f>VLOOKUP(E3504&amp;"*",state_latlong_lookup!$A$1:$D$56,3,FALSE)</f>
        <v>42.149700000000003</v>
      </c>
      <c r="L3504">
        <f>VLOOKUP(E3504&amp;"*",state_latlong_lookup!$A$1:$D$56,4,FALSE)</f>
        <v>-74.938400000000001</v>
      </c>
      <c r="M3504">
        <v>100</v>
      </c>
      <c r="N3504" t="str">
        <f t="shared" si="108"/>
        <v>Democrat</v>
      </c>
      <c r="O3504" t="s">
        <v>620</v>
      </c>
      <c r="P3504">
        <v>-0.39600000000000002</v>
      </c>
      <c r="Q3504">
        <v>1837000</v>
      </c>
      <c r="R3504" t="s">
        <v>1548</v>
      </c>
    </row>
    <row r="3505" spans="1:18">
      <c r="A3505">
        <v>108</v>
      </c>
      <c r="B3505">
        <f>VLOOKUP(A3505,year_congress_lookup!$A$1:$B$10,2)</f>
        <v>2004</v>
      </c>
      <c r="C3505">
        <v>29776</v>
      </c>
      <c r="D3505" s="1" t="s">
        <v>1792</v>
      </c>
      <c r="E3505" t="s">
        <v>9</v>
      </c>
      <c r="F3505" t="str">
        <f>VLOOKUP(E3505&amp;"*",state_latlong_lookup!$A$1:$D$56,2,FALSE)</f>
        <v>NY</v>
      </c>
      <c r="G3505" t="str">
        <f>VLOOKUP(E3505&amp;"*",state_latlong_lookup!$A$1:$D$56,1,FALSE)</f>
        <v>NEW YORK</v>
      </c>
      <c r="H3505" t="str">
        <f t="shared" si="109"/>
        <v>108_NY_06</v>
      </c>
      <c r="I3505">
        <f>IF(B3505=2012,IF(D3505="00",K3505,VLOOKUP(H3505,district_latlong_lookup!$A$1:$F$439,5,FALSE)),0)</f>
        <v>0</v>
      </c>
      <c r="J3505">
        <f>IF(B3505=2012,IF(D3505="00",L3505,VLOOKUP(H3505,district_latlong_lookup!$A$1:$F$439,6,FALSE)),0)</f>
        <v>0</v>
      </c>
      <c r="K3505">
        <f>VLOOKUP(E3505&amp;"*",state_latlong_lookup!$A$1:$D$56,3,FALSE)</f>
        <v>42.149700000000003</v>
      </c>
      <c r="L3505">
        <f>VLOOKUP(E3505&amp;"*",state_latlong_lookup!$A$1:$D$56,4,FALSE)</f>
        <v>-74.938400000000001</v>
      </c>
      <c r="M3505">
        <v>100</v>
      </c>
      <c r="N3505" t="str">
        <f t="shared" si="108"/>
        <v>Democrat</v>
      </c>
      <c r="O3505" t="s">
        <v>1009</v>
      </c>
      <c r="P3505">
        <v>-0.42</v>
      </c>
      <c r="Q3505">
        <v>1167000</v>
      </c>
      <c r="R3505" t="s">
        <v>1549</v>
      </c>
    </row>
    <row r="3506" spans="1:18">
      <c r="A3506">
        <v>108</v>
      </c>
      <c r="B3506">
        <f>VLOOKUP(A3506,year_congress_lookup!$A$1:$B$10,2)</f>
        <v>2004</v>
      </c>
      <c r="C3506">
        <v>29925</v>
      </c>
      <c r="D3506" s="1" t="s">
        <v>1793</v>
      </c>
      <c r="E3506" t="s">
        <v>9</v>
      </c>
      <c r="F3506" t="str">
        <f>VLOOKUP(E3506&amp;"*",state_latlong_lookup!$A$1:$D$56,2,FALSE)</f>
        <v>NY</v>
      </c>
      <c r="G3506" t="str">
        <f>VLOOKUP(E3506&amp;"*",state_latlong_lookup!$A$1:$D$56,1,FALSE)</f>
        <v>NEW YORK</v>
      </c>
      <c r="H3506" t="str">
        <f t="shared" si="109"/>
        <v>108_NY_07</v>
      </c>
      <c r="I3506">
        <f>IF(B3506=2012,IF(D3506="00",K3506,VLOOKUP(H3506,district_latlong_lookup!$A$1:$F$439,5,FALSE)),0)</f>
        <v>0</v>
      </c>
      <c r="J3506">
        <f>IF(B3506=2012,IF(D3506="00",L3506,VLOOKUP(H3506,district_latlong_lookup!$A$1:$F$439,6,FALSE)),0)</f>
        <v>0</v>
      </c>
      <c r="K3506">
        <f>VLOOKUP(E3506&amp;"*",state_latlong_lookup!$A$1:$D$56,3,FALSE)</f>
        <v>42.149700000000003</v>
      </c>
      <c r="L3506">
        <f>VLOOKUP(E3506&amp;"*",state_latlong_lookup!$A$1:$D$56,4,FALSE)</f>
        <v>-74.938400000000001</v>
      </c>
      <c r="M3506">
        <v>100</v>
      </c>
      <c r="N3506" t="str">
        <f t="shared" si="108"/>
        <v>Democrat</v>
      </c>
      <c r="O3506" t="s">
        <v>1010</v>
      </c>
      <c r="P3506">
        <v>-0.38300000000000001</v>
      </c>
      <c r="Q3506">
        <v>0</v>
      </c>
      <c r="R3506" t="s">
        <v>1550</v>
      </c>
    </row>
    <row r="3507" spans="1:18">
      <c r="A3507">
        <v>108</v>
      </c>
      <c r="B3507">
        <f>VLOOKUP(A3507,year_congress_lookup!$A$1:$B$10,2)</f>
        <v>2004</v>
      </c>
      <c r="C3507">
        <v>29377</v>
      </c>
      <c r="D3507" s="1" t="s">
        <v>1795</v>
      </c>
      <c r="E3507" t="s">
        <v>9</v>
      </c>
      <c r="F3507" t="str">
        <f>VLOOKUP(E3507&amp;"*",state_latlong_lookup!$A$1:$D$56,2,FALSE)</f>
        <v>NY</v>
      </c>
      <c r="G3507" t="str">
        <f>VLOOKUP(E3507&amp;"*",state_latlong_lookup!$A$1:$D$56,1,FALSE)</f>
        <v>NEW YORK</v>
      </c>
      <c r="H3507" t="str">
        <f t="shared" si="109"/>
        <v>108_NY_08</v>
      </c>
      <c r="I3507">
        <f>IF(B3507=2012,IF(D3507="00",K3507,VLOOKUP(H3507,district_latlong_lookup!$A$1:$F$439,5,FALSE)),0)</f>
        <v>0</v>
      </c>
      <c r="J3507">
        <f>IF(B3507=2012,IF(D3507="00",L3507,VLOOKUP(H3507,district_latlong_lookup!$A$1:$F$439,6,FALSE)),0)</f>
        <v>0</v>
      </c>
      <c r="K3507">
        <f>VLOOKUP(E3507&amp;"*",state_latlong_lookup!$A$1:$D$56,3,FALSE)</f>
        <v>42.149700000000003</v>
      </c>
      <c r="L3507">
        <f>VLOOKUP(E3507&amp;"*",state_latlong_lookup!$A$1:$D$56,4,FALSE)</f>
        <v>-74.938400000000001</v>
      </c>
      <c r="M3507">
        <v>100</v>
      </c>
      <c r="N3507" t="str">
        <f t="shared" si="108"/>
        <v>Democrat</v>
      </c>
      <c r="O3507" t="s">
        <v>623</v>
      </c>
      <c r="P3507">
        <v>-0.51</v>
      </c>
      <c r="Q3507">
        <v>0</v>
      </c>
      <c r="R3507" t="s">
        <v>1551</v>
      </c>
    </row>
    <row r="3508" spans="1:18">
      <c r="A3508">
        <v>108</v>
      </c>
      <c r="B3508">
        <f>VLOOKUP(A3508,year_congress_lookup!$A$1:$B$10,2)</f>
        <v>2004</v>
      </c>
      <c r="C3508">
        <v>29926</v>
      </c>
      <c r="D3508" s="1" t="s">
        <v>1796</v>
      </c>
      <c r="E3508" t="s">
        <v>9</v>
      </c>
      <c r="F3508" t="str">
        <f>VLOOKUP(E3508&amp;"*",state_latlong_lookup!$A$1:$D$56,2,FALSE)</f>
        <v>NY</v>
      </c>
      <c r="G3508" t="str">
        <f>VLOOKUP(E3508&amp;"*",state_latlong_lookup!$A$1:$D$56,1,FALSE)</f>
        <v>NEW YORK</v>
      </c>
      <c r="H3508" t="str">
        <f t="shared" si="109"/>
        <v>108_NY_09</v>
      </c>
      <c r="I3508">
        <f>IF(B3508=2012,IF(D3508="00",K3508,VLOOKUP(H3508,district_latlong_lookup!$A$1:$F$439,5,FALSE)),0)</f>
        <v>0</v>
      </c>
      <c r="J3508">
        <f>IF(B3508=2012,IF(D3508="00",L3508,VLOOKUP(H3508,district_latlong_lookup!$A$1:$F$439,6,FALSE)),0)</f>
        <v>0</v>
      </c>
      <c r="K3508">
        <f>VLOOKUP(E3508&amp;"*",state_latlong_lookup!$A$1:$D$56,3,FALSE)</f>
        <v>42.149700000000003</v>
      </c>
      <c r="L3508">
        <f>VLOOKUP(E3508&amp;"*",state_latlong_lookup!$A$1:$D$56,4,FALSE)</f>
        <v>-74.938400000000001</v>
      </c>
      <c r="M3508">
        <v>100</v>
      </c>
      <c r="N3508" t="str">
        <f t="shared" si="108"/>
        <v>Democrat</v>
      </c>
      <c r="O3508" t="s">
        <v>1011</v>
      </c>
      <c r="P3508">
        <v>-0.41</v>
      </c>
      <c r="Q3508">
        <v>0</v>
      </c>
    </row>
    <row r="3509" spans="1:18">
      <c r="A3509">
        <v>108</v>
      </c>
      <c r="B3509">
        <f>VLOOKUP(A3509,year_congress_lookup!$A$1:$B$10,2)</f>
        <v>2004</v>
      </c>
      <c r="C3509">
        <v>15072</v>
      </c>
      <c r="D3509" s="1" t="s">
        <v>1797</v>
      </c>
      <c r="E3509" t="s">
        <v>9</v>
      </c>
      <c r="F3509" t="str">
        <f>VLOOKUP(E3509&amp;"*",state_latlong_lookup!$A$1:$D$56,2,FALSE)</f>
        <v>NY</v>
      </c>
      <c r="G3509" t="str">
        <f>VLOOKUP(E3509&amp;"*",state_latlong_lookup!$A$1:$D$56,1,FALSE)</f>
        <v>NEW YORK</v>
      </c>
      <c r="H3509" t="str">
        <f t="shared" si="109"/>
        <v>108_NY_10</v>
      </c>
      <c r="I3509">
        <f>IF(B3509=2012,IF(D3509="00",K3509,VLOOKUP(H3509,district_latlong_lookup!$A$1:$F$439,5,FALSE)),0)</f>
        <v>0</v>
      </c>
      <c r="J3509">
        <f>IF(B3509=2012,IF(D3509="00",L3509,VLOOKUP(H3509,district_latlong_lookup!$A$1:$F$439,6,FALSE)),0)</f>
        <v>0</v>
      </c>
      <c r="K3509">
        <f>VLOOKUP(E3509&amp;"*",state_latlong_lookup!$A$1:$D$56,3,FALSE)</f>
        <v>42.149700000000003</v>
      </c>
      <c r="L3509">
        <f>VLOOKUP(E3509&amp;"*",state_latlong_lookup!$A$1:$D$56,4,FALSE)</f>
        <v>-74.938400000000001</v>
      </c>
      <c r="M3509">
        <v>100</v>
      </c>
      <c r="N3509" t="str">
        <f t="shared" si="108"/>
        <v>Democrat</v>
      </c>
      <c r="O3509" t="s">
        <v>624</v>
      </c>
      <c r="P3509">
        <v>-0.499</v>
      </c>
      <c r="Q3509">
        <v>1112000</v>
      </c>
      <c r="R3509" t="s">
        <v>1552</v>
      </c>
    </row>
    <row r="3510" spans="1:18">
      <c r="A3510">
        <v>108</v>
      </c>
      <c r="B3510">
        <f>VLOOKUP(A3510,year_congress_lookup!$A$1:$B$10,2)</f>
        <v>2004</v>
      </c>
      <c r="C3510">
        <v>15050</v>
      </c>
      <c r="D3510" s="1" t="s">
        <v>1798</v>
      </c>
      <c r="E3510" t="s">
        <v>9</v>
      </c>
      <c r="F3510" t="str">
        <f>VLOOKUP(E3510&amp;"*",state_latlong_lookup!$A$1:$D$56,2,FALSE)</f>
        <v>NY</v>
      </c>
      <c r="G3510" t="str">
        <f>VLOOKUP(E3510&amp;"*",state_latlong_lookup!$A$1:$D$56,1,FALSE)</f>
        <v>NEW YORK</v>
      </c>
      <c r="H3510" t="str">
        <f t="shared" si="109"/>
        <v>108_NY_11</v>
      </c>
      <c r="I3510">
        <f>IF(B3510=2012,IF(D3510="00",K3510,VLOOKUP(H3510,district_latlong_lookup!$A$1:$F$439,5,FALSE)),0)</f>
        <v>0</v>
      </c>
      <c r="J3510">
        <f>IF(B3510=2012,IF(D3510="00",L3510,VLOOKUP(H3510,district_latlong_lookup!$A$1:$F$439,6,FALSE)),0)</f>
        <v>0</v>
      </c>
      <c r="K3510">
        <f>VLOOKUP(E3510&amp;"*",state_latlong_lookup!$A$1:$D$56,3,FALSE)</f>
        <v>42.149700000000003</v>
      </c>
      <c r="L3510">
        <f>VLOOKUP(E3510&amp;"*",state_latlong_lookup!$A$1:$D$56,4,FALSE)</f>
        <v>-74.938400000000001</v>
      </c>
      <c r="M3510">
        <v>100</v>
      </c>
      <c r="N3510" t="str">
        <f t="shared" si="108"/>
        <v>Democrat</v>
      </c>
      <c r="O3510" t="s">
        <v>1012</v>
      </c>
      <c r="P3510">
        <v>-0.55600000000000005</v>
      </c>
      <c r="Q3510">
        <v>0</v>
      </c>
      <c r="R3510" t="s">
        <v>1553</v>
      </c>
    </row>
    <row r="3511" spans="1:18">
      <c r="A3511">
        <v>108</v>
      </c>
      <c r="B3511">
        <f>VLOOKUP(A3511,year_congress_lookup!$A$1:$B$10,2)</f>
        <v>2004</v>
      </c>
      <c r="C3511">
        <v>29378</v>
      </c>
      <c r="D3511" s="1" t="s">
        <v>1799</v>
      </c>
      <c r="E3511" t="s">
        <v>9</v>
      </c>
      <c r="F3511" t="str">
        <f>VLOOKUP(E3511&amp;"*",state_latlong_lookup!$A$1:$D$56,2,FALSE)</f>
        <v>NY</v>
      </c>
      <c r="G3511" t="str">
        <f>VLOOKUP(E3511&amp;"*",state_latlong_lookup!$A$1:$D$56,1,FALSE)</f>
        <v>NEW YORK</v>
      </c>
      <c r="H3511" t="str">
        <f t="shared" si="109"/>
        <v>108_NY_12</v>
      </c>
      <c r="I3511">
        <f>IF(B3511=2012,IF(D3511="00",K3511,VLOOKUP(H3511,district_latlong_lookup!$A$1:$F$439,5,FALSE)),0)</f>
        <v>0</v>
      </c>
      <c r="J3511">
        <f>IF(B3511=2012,IF(D3511="00",L3511,VLOOKUP(H3511,district_latlong_lookup!$A$1:$F$439,6,FALSE)),0)</f>
        <v>0</v>
      </c>
      <c r="K3511">
        <f>VLOOKUP(E3511&amp;"*",state_latlong_lookup!$A$1:$D$56,3,FALSE)</f>
        <v>42.149700000000003</v>
      </c>
      <c r="L3511">
        <f>VLOOKUP(E3511&amp;"*",state_latlong_lookup!$A$1:$D$56,4,FALSE)</f>
        <v>-74.938400000000001</v>
      </c>
      <c r="M3511">
        <v>100</v>
      </c>
      <c r="N3511" t="str">
        <f t="shared" si="108"/>
        <v>Democrat</v>
      </c>
      <c r="O3511" t="s">
        <v>1013</v>
      </c>
      <c r="P3511">
        <v>-0.55200000000000005</v>
      </c>
      <c r="Q3511">
        <v>3413000</v>
      </c>
      <c r="R3511" t="s">
        <v>1554</v>
      </c>
    </row>
    <row r="3512" spans="1:18">
      <c r="A3512">
        <v>108</v>
      </c>
      <c r="B3512">
        <f>VLOOKUP(A3512,year_congress_lookup!$A$1:$B$10,2)</f>
        <v>2004</v>
      </c>
      <c r="C3512">
        <v>29773</v>
      </c>
      <c r="D3512" s="1" t="s">
        <v>1800</v>
      </c>
      <c r="E3512" t="s">
        <v>9</v>
      </c>
      <c r="F3512" t="str">
        <f>VLOOKUP(E3512&amp;"*",state_latlong_lookup!$A$1:$D$56,2,FALSE)</f>
        <v>NY</v>
      </c>
      <c r="G3512" t="str">
        <f>VLOOKUP(E3512&amp;"*",state_latlong_lookup!$A$1:$D$56,1,FALSE)</f>
        <v>NEW YORK</v>
      </c>
      <c r="H3512" t="str">
        <f t="shared" si="109"/>
        <v>108_NY_13</v>
      </c>
      <c r="I3512">
        <f>IF(B3512=2012,IF(D3512="00",K3512,VLOOKUP(H3512,district_latlong_lookup!$A$1:$F$439,5,FALSE)),0)</f>
        <v>0</v>
      </c>
      <c r="J3512">
        <f>IF(B3512=2012,IF(D3512="00",L3512,VLOOKUP(H3512,district_latlong_lookup!$A$1:$F$439,6,FALSE)),0)</f>
        <v>0</v>
      </c>
      <c r="K3512">
        <f>VLOOKUP(E3512&amp;"*",state_latlong_lookup!$A$1:$D$56,3,FALSE)</f>
        <v>42.149700000000003</v>
      </c>
      <c r="L3512">
        <f>VLOOKUP(E3512&amp;"*",state_latlong_lookup!$A$1:$D$56,4,FALSE)</f>
        <v>-74.938400000000001</v>
      </c>
      <c r="M3512">
        <v>200</v>
      </c>
      <c r="N3512" t="str">
        <f t="shared" si="108"/>
        <v>Republican</v>
      </c>
      <c r="O3512" t="s">
        <v>862</v>
      </c>
      <c r="P3512">
        <v>0.65200000000000002</v>
      </c>
      <c r="Q3512">
        <v>2019000</v>
      </c>
      <c r="R3512" t="s">
        <v>1555</v>
      </c>
    </row>
    <row r="3513" spans="1:18">
      <c r="A3513">
        <v>108</v>
      </c>
      <c r="B3513">
        <f>VLOOKUP(A3513,year_congress_lookup!$A$1:$B$10,2)</f>
        <v>2004</v>
      </c>
      <c r="C3513">
        <v>29379</v>
      </c>
      <c r="D3513" s="1" t="s">
        <v>1801</v>
      </c>
      <c r="E3513" t="s">
        <v>9</v>
      </c>
      <c r="F3513" t="str">
        <f>VLOOKUP(E3513&amp;"*",state_latlong_lookup!$A$1:$D$56,2,FALSE)</f>
        <v>NY</v>
      </c>
      <c r="G3513" t="str">
        <f>VLOOKUP(E3513&amp;"*",state_latlong_lookup!$A$1:$D$56,1,FALSE)</f>
        <v>NEW YORK</v>
      </c>
      <c r="H3513" t="str">
        <f t="shared" si="109"/>
        <v>108_NY_14</v>
      </c>
      <c r="I3513">
        <f>IF(B3513=2012,IF(D3513="00",K3513,VLOOKUP(H3513,district_latlong_lookup!$A$1:$F$439,5,FALSE)),0)</f>
        <v>0</v>
      </c>
      <c r="J3513">
        <f>IF(B3513=2012,IF(D3513="00",L3513,VLOOKUP(H3513,district_latlong_lookup!$A$1:$F$439,6,FALSE)),0)</f>
        <v>0</v>
      </c>
      <c r="K3513">
        <f>VLOOKUP(E3513&amp;"*",state_latlong_lookup!$A$1:$D$56,3,FALSE)</f>
        <v>42.149700000000003</v>
      </c>
      <c r="L3513">
        <f>VLOOKUP(E3513&amp;"*",state_latlong_lookup!$A$1:$D$56,4,FALSE)</f>
        <v>-74.938400000000001</v>
      </c>
      <c r="M3513">
        <v>100</v>
      </c>
      <c r="N3513" t="str">
        <f t="shared" si="108"/>
        <v>Democrat</v>
      </c>
      <c r="O3513" t="s">
        <v>166</v>
      </c>
      <c r="P3513">
        <v>-0.38800000000000001</v>
      </c>
      <c r="Q3513">
        <v>1356000</v>
      </c>
      <c r="R3513" t="s">
        <v>1556</v>
      </c>
    </row>
    <row r="3514" spans="1:18">
      <c r="A3514">
        <v>108</v>
      </c>
      <c r="B3514">
        <f>VLOOKUP(A3514,year_congress_lookup!$A$1:$B$10,2)</f>
        <v>2004</v>
      </c>
      <c r="C3514">
        <v>13035</v>
      </c>
      <c r="D3514" s="1" t="s">
        <v>1802</v>
      </c>
      <c r="E3514" t="s">
        <v>9</v>
      </c>
      <c r="F3514" t="str">
        <f>VLOOKUP(E3514&amp;"*",state_latlong_lookup!$A$1:$D$56,2,FALSE)</f>
        <v>NY</v>
      </c>
      <c r="G3514" t="str">
        <f>VLOOKUP(E3514&amp;"*",state_latlong_lookup!$A$1:$D$56,1,FALSE)</f>
        <v>NEW YORK</v>
      </c>
      <c r="H3514" t="str">
        <f t="shared" si="109"/>
        <v>108_NY_15</v>
      </c>
      <c r="I3514">
        <f>IF(B3514=2012,IF(D3514="00",K3514,VLOOKUP(H3514,district_latlong_lookup!$A$1:$F$439,5,FALSE)),0)</f>
        <v>0</v>
      </c>
      <c r="J3514">
        <f>IF(B3514=2012,IF(D3514="00",L3514,VLOOKUP(H3514,district_latlong_lookup!$A$1:$F$439,6,FALSE)),0)</f>
        <v>0</v>
      </c>
      <c r="K3514">
        <f>VLOOKUP(E3514&amp;"*",state_latlong_lookup!$A$1:$D$56,3,FALSE)</f>
        <v>42.149700000000003</v>
      </c>
      <c r="L3514">
        <f>VLOOKUP(E3514&amp;"*",state_latlong_lookup!$A$1:$D$56,4,FALSE)</f>
        <v>-74.938400000000001</v>
      </c>
      <c r="M3514">
        <v>100</v>
      </c>
      <c r="N3514" t="str">
        <f t="shared" si="108"/>
        <v>Democrat</v>
      </c>
      <c r="O3514" t="s">
        <v>1014</v>
      </c>
      <c r="P3514">
        <v>-0.46</v>
      </c>
      <c r="Q3514">
        <v>1156000</v>
      </c>
    </row>
    <row r="3515" spans="1:18">
      <c r="A3515">
        <v>108</v>
      </c>
      <c r="B3515">
        <f>VLOOKUP(A3515,year_congress_lookup!$A$1:$B$10,2)</f>
        <v>2004</v>
      </c>
      <c r="C3515">
        <v>29134</v>
      </c>
      <c r="D3515" s="1" t="s">
        <v>1803</v>
      </c>
      <c r="E3515" t="s">
        <v>9</v>
      </c>
      <c r="F3515" t="str">
        <f>VLOOKUP(E3515&amp;"*",state_latlong_lookup!$A$1:$D$56,2,FALSE)</f>
        <v>NY</v>
      </c>
      <c r="G3515" t="str">
        <f>VLOOKUP(E3515&amp;"*",state_latlong_lookup!$A$1:$D$56,1,FALSE)</f>
        <v>NEW YORK</v>
      </c>
      <c r="H3515" t="str">
        <f t="shared" si="109"/>
        <v>108_NY_16</v>
      </c>
      <c r="I3515">
        <f>IF(B3515=2012,IF(D3515="00",K3515,VLOOKUP(H3515,district_latlong_lookup!$A$1:$F$439,5,FALSE)),0)</f>
        <v>0</v>
      </c>
      <c r="J3515">
        <f>IF(B3515=2012,IF(D3515="00",L3515,VLOOKUP(H3515,district_latlong_lookup!$A$1:$F$439,6,FALSE)),0)</f>
        <v>0</v>
      </c>
      <c r="K3515">
        <f>VLOOKUP(E3515&amp;"*",state_latlong_lookup!$A$1:$D$56,3,FALSE)</f>
        <v>42.149700000000003</v>
      </c>
      <c r="L3515">
        <f>VLOOKUP(E3515&amp;"*",state_latlong_lookup!$A$1:$D$56,4,FALSE)</f>
        <v>-74.938400000000001</v>
      </c>
      <c r="M3515">
        <v>100</v>
      </c>
      <c r="N3515" t="str">
        <f t="shared" si="108"/>
        <v>Democrat</v>
      </c>
      <c r="O3515" t="s">
        <v>629</v>
      </c>
      <c r="P3515">
        <v>-0.49299999999999999</v>
      </c>
      <c r="Q3515">
        <v>1103000</v>
      </c>
    </row>
    <row r="3516" spans="1:18">
      <c r="A3516">
        <v>108</v>
      </c>
      <c r="B3516">
        <f>VLOOKUP(A3516,year_congress_lookup!$A$1:$B$10,2)</f>
        <v>2004</v>
      </c>
      <c r="C3516">
        <v>15603</v>
      </c>
      <c r="D3516" s="1" t="s">
        <v>1804</v>
      </c>
      <c r="E3516" t="s">
        <v>9</v>
      </c>
      <c r="F3516" t="str">
        <f>VLOOKUP(E3516&amp;"*",state_latlong_lookup!$A$1:$D$56,2,FALSE)</f>
        <v>NY</v>
      </c>
      <c r="G3516" t="str">
        <f>VLOOKUP(E3516&amp;"*",state_latlong_lookup!$A$1:$D$56,1,FALSE)</f>
        <v>NEW YORK</v>
      </c>
      <c r="H3516" t="str">
        <f t="shared" si="109"/>
        <v>108_NY_17</v>
      </c>
      <c r="I3516">
        <f>IF(B3516=2012,IF(D3516="00",K3516,VLOOKUP(H3516,district_latlong_lookup!$A$1:$F$439,5,FALSE)),0)</f>
        <v>0</v>
      </c>
      <c r="J3516">
        <f>IF(B3516=2012,IF(D3516="00",L3516,VLOOKUP(H3516,district_latlong_lookup!$A$1:$F$439,6,FALSE)),0)</f>
        <v>0</v>
      </c>
      <c r="K3516">
        <f>VLOOKUP(E3516&amp;"*",state_latlong_lookup!$A$1:$D$56,3,FALSE)</f>
        <v>42.149700000000003</v>
      </c>
      <c r="L3516">
        <f>VLOOKUP(E3516&amp;"*",state_latlong_lookup!$A$1:$D$56,4,FALSE)</f>
        <v>-74.938400000000001</v>
      </c>
      <c r="M3516">
        <v>100</v>
      </c>
      <c r="N3516" t="str">
        <f t="shared" si="108"/>
        <v>Democrat</v>
      </c>
      <c r="O3516" t="s">
        <v>630</v>
      </c>
      <c r="P3516">
        <v>-0.38100000000000001</v>
      </c>
      <c r="Q3516">
        <v>2310000</v>
      </c>
      <c r="R3516" t="s">
        <v>1557</v>
      </c>
    </row>
    <row r="3517" spans="1:18">
      <c r="A3517">
        <v>108</v>
      </c>
      <c r="B3517">
        <f>VLOOKUP(A3517,year_congress_lookup!$A$1:$B$10,2)</f>
        <v>2004</v>
      </c>
      <c r="C3517">
        <v>15612</v>
      </c>
      <c r="D3517" s="1" t="s">
        <v>1805</v>
      </c>
      <c r="E3517" t="s">
        <v>9</v>
      </c>
      <c r="F3517" t="str">
        <f>VLOOKUP(E3517&amp;"*",state_latlong_lookup!$A$1:$D$56,2,FALSE)</f>
        <v>NY</v>
      </c>
      <c r="G3517" t="str">
        <f>VLOOKUP(E3517&amp;"*",state_latlong_lookup!$A$1:$D$56,1,FALSE)</f>
        <v>NEW YORK</v>
      </c>
      <c r="H3517" t="str">
        <f t="shared" si="109"/>
        <v>108_NY_18</v>
      </c>
      <c r="I3517">
        <f>IF(B3517=2012,IF(D3517="00",K3517,VLOOKUP(H3517,district_latlong_lookup!$A$1:$F$439,5,FALSE)),0)</f>
        <v>0</v>
      </c>
      <c r="J3517">
        <f>IF(B3517=2012,IF(D3517="00",L3517,VLOOKUP(H3517,district_latlong_lookup!$A$1:$F$439,6,FALSE)),0)</f>
        <v>0</v>
      </c>
      <c r="K3517">
        <f>VLOOKUP(E3517&amp;"*",state_latlong_lookup!$A$1:$D$56,3,FALSE)</f>
        <v>42.149700000000003</v>
      </c>
      <c r="L3517">
        <f>VLOOKUP(E3517&amp;"*",state_latlong_lookup!$A$1:$D$56,4,FALSE)</f>
        <v>-74.938400000000001</v>
      </c>
      <c r="M3517">
        <v>100</v>
      </c>
      <c r="N3517" t="str">
        <f t="shared" si="108"/>
        <v>Democrat</v>
      </c>
      <c r="O3517" t="s">
        <v>631</v>
      </c>
      <c r="P3517">
        <v>-0.36399999999999999</v>
      </c>
      <c r="Q3517">
        <v>8000</v>
      </c>
      <c r="R3517" t="s">
        <v>1558</v>
      </c>
    </row>
    <row r="3518" spans="1:18">
      <c r="A3518">
        <v>108</v>
      </c>
      <c r="B3518">
        <f>VLOOKUP(A3518,year_congress_lookup!$A$1:$B$10,2)</f>
        <v>2004</v>
      </c>
      <c r="C3518">
        <v>29544</v>
      </c>
      <c r="D3518" s="1" t="s">
        <v>1806</v>
      </c>
      <c r="E3518" t="s">
        <v>9</v>
      </c>
      <c r="F3518" t="str">
        <f>VLOOKUP(E3518&amp;"*",state_latlong_lookup!$A$1:$D$56,2,FALSE)</f>
        <v>NY</v>
      </c>
      <c r="G3518" t="str">
        <f>VLOOKUP(E3518&amp;"*",state_latlong_lookup!$A$1:$D$56,1,FALSE)</f>
        <v>NEW YORK</v>
      </c>
      <c r="H3518" t="str">
        <f t="shared" si="109"/>
        <v>108_NY_19</v>
      </c>
      <c r="I3518">
        <f>IF(B3518=2012,IF(D3518="00",K3518,VLOOKUP(H3518,district_latlong_lookup!$A$1:$F$439,5,FALSE)),0)</f>
        <v>0</v>
      </c>
      <c r="J3518">
        <f>IF(B3518=2012,IF(D3518="00",L3518,VLOOKUP(H3518,district_latlong_lookup!$A$1:$F$439,6,FALSE)),0)</f>
        <v>0</v>
      </c>
      <c r="K3518">
        <f>VLOOKUP(E3518&amp;"*",state_latlong_lookup!$A$1:$D$56,3,FALSE)</f>
        <v>42.149700000000003</v>
      </c>
      <c r="L3518">
        <f>VLOOKUP(E3518&amp;"*",state_latlong_lookup!$A$1:$D$56,4,FALSE)</f>
        <v>-74.938400000000001</v>
      </c>
      <c r="M3518">
        <v>200</v>
      </c>
      <c r="N3518" t="str">
        <f t="shared" si="108"/>
        <v>Republican</v>
      </c>
      <c r="O3518" t="s">
        <v>800</v>
      </c>
      <c r="P3518">
        <v>0.39</v>
      </c>
      <c r="Q3518">
        <v>1321000</v>
      </c>
      <c r="R3518" t="s">
        <v>1559</v>
      </c>
    </row>
    <row r="3519" spans="1:18">
      <c r="A3519">
        <v>108</v>
      </c>
      <c r="B3519">
        <f>VLOOKUP(A3519,year_congress_lookup!$A$1:$B$10,2)</f>
        <v>2004</v>
      </c>
      <c r="C3519">
        <v>29927</v>
      </c>
      <c r="D3519" s="1" t="s">
        <v>1807</v>
      </c>
      <c r="E3519" t="s">
        <v>9</v>
      </c>
      <c r="F3519" t="str">
        <f>VLOOKUP(E3519&amp;"*",state_latlong_lookup!$A$1:$D$56,2,FALSE)</f>
        <v>NY</v>
      </c>
      <c r="G3519" t="str">
        <f>VLOOKUP(E3519&amp;"*",state_latlong_lookup!$A$1:$D$56,1,FALSE)</f>
        <v>NEW YORK</v>
      </c>
      <c r="H3519" t="str">
        <f t="shared" si="109"/>
        <v>108_NY_20</v>
      </c>
      <c r="I3519">
        <f>IF(B3519=2012,IF(D3519="00",K3519,VLOOKUP(H3519,district_latlong_lookup!$A$1:$F$439,5,FALSE)),0)</f>
        <v>0</v>
      </c>
      <c r="J3519">
        <f>IF(B3519=2012,IF(D3519="00",L3519,VLOOKUP(H3519,district_latlong_lookup!$A$1:$F$439,6,FALSE)),0)</f>
        <v>0</v>
      </c>
      <c r="K3519">
        <f>VLOOKUP(E3519&amp;"*",state_latlong_lookup!$A$1:$D$56,3,FALSE)</f>
        <v>42.149700000000003</v>
      </c>
      <c r="L3519">
        <f>VLOOKUP(E3519&amp;"*",state_latlong_lookup!$A$1:$D$56,4,FALSE)</f>
        <v>-74.938400000000001</v>
      </c>
      <c r="M3519">
        <v>200</v>
      </c>
      <c r="N3519" t="str">
        <f t="shared" si="108"/>
        <v>Republican</v>
      </c>
      <c r="O3519" t="s">
        <v>1015</v>
      </c>
      <c r="P3519">
        <v>0.435</v>
      </c>
      <c r="Q3519">
        <v>721000</v>
      </c>
      <c r="R3519" t="s">
        <v>1560</v>
      </c>
    </row>
    <row r="3520" spans="1:18">
      <c r="A3520">
        <v>108</v>
      </c>
      <c r="B3520">
        <f>VLOOKUP(A3520,year_congress_lookup!$A$1:$B$10,2)</f>
        <v>2004</v>
      </c>
      <c r="C3520">
        <v>15614</v>
      </c>
      <c r="D3520" s="1" t="s">
        <v>1808</v>
      </c>
      <c r="E3520" t="s">
        <v>9</v>
      </c>
      <c r="F3520" t="str">
        <f>VLOOKUP(E3520&amp;"*",state_latlong_lookup!$A$1:$D$56,2,FALSE)</f>
        <v>NY</v>
      </c>
      <c r="G3520" t="str">
        <f>VLOOKUP(E3520&amp;"*",state_latlong_lookup!$A$1:$D$56,1,FALSE)</f>
        <v>NEW YORK</v>
      </c>
      <c r="H3520" t="str">
        <f t="shared" si="109"/>
        <v>108_NY_21</v>
      </c>
      <c r="I3520">
        <f>IF(B3520=2012,IF(D3520="00",K3520,VLOOKUP(H3520,district_latlong_lookup!$A$1:$F$439,5,FALSE)),0)</f>
        <v>0</v>
      </c>
      <c r="J3520">
        <f>IF(B3520=2012,IF(D3520="00",L3520,VLOOKUP(H3520,district_latlong_lookup!$A$1:$F$439,6,FALSE)),0)</f>
        <v>0</v>
      </c>
      <c r="K3520">
        <f>VLOOKUP(E3520&amp;"*",state_latlong_lookup!$A$1:$D$56,3,FALSE)</f>
        <v>42.149700000000003</v>
      </c>
      <c r="L3520">
        <f>VLOOKUP(E3520&amp;"*",state_latlong_lookup!$A$1:$D$56,4,FALSE)</f>
        <v>-74.938400000000001</v>
      </c>
      <c r="M3520">
        <v>100</v>
      </c>
      <c r="N3520" t="str">
        <f t="shared" si="108"/>
        <v>Democrat</v>
      </c>
      <c r="O3520" t="s">
        <v>633</v>
      </c>
      <c r="P3520">
        <v>-0.42099999999999999</v>
      </c>
      <c r="Q3520">
        <v>830000</v>
      </c>
      <c r="R3520" t="s">
        <v>1561</v>
      </c>
    </row>
    <row r="3521" spans="1:18">
      <c r="A3521">
        <v>108</v>
      </c>
      <c r="B3521">
        <f>VLOOKUP(A3521,year_congress_lookup!$A$1:$B$10,2)</f>
        <v>2004</v>
      </c>
      <c r="C3521">
        <v>29380</v>
      </c>
      <c r="D3521" s="1" t="s">
        <v>1809</v>
      </c>
      <c r="E3521" t="s">
        <v>9</v>
      </c>
      <c r="F3521" t="str">
        <f>VLOOKUP(E3521&amp;"*",state_latlong_lookup!$A$1:$D$56,2,FALSE)</f>
        <v>NY</v>
      </c>
      <c r="G3521" t="str">
        <f>VLOOKUP(E3521&amp;"*",state_latlong_lookup!$A$1:$D$56,1,FALSE)</f>
        <v>NEW YORK</v>
      </c>
      <c r="H3521" t="str">
        <f t="shared" si="109"/>
        <v>108_NY_22</v>
      </c>
      <c r="I3521">
        <f>IF(B3521=2012,IF(D3521="00",K3521,VLOOKUP(H3521,district_latlong_lookup!$A$1:$F$439,5,FALSE)),0)</f>
        <v>0</v>
      </c>
      <c r="J3521">
        <f>IF(B3521=2012,IF(D3521="00",L3521,VLOOKUP(H3521,district_latlong_lookup!$A$1:$F$439,6,FALSE)),0)</f>
        <v>0</v>
      </c>
      <c r="K3521">
        <f>VLOOKUP(E3521&amp;"*",state_latlong_lookup!$A$1:$D$56,3,FALSE)</f>
        <v>42.149700000000003</v>
      </c>
      <c r="L3521">
        <f>VLOOKUP(E3521&amp;"*",state_latlong_lookup!$A$1:$D$56,4,FALSE)</f>
        <v>-74.938400000000001</v>
      </c>
      <c r="M3521">
        <v>100</v>
      </c>
      <c r="N3521" t="str">
        <f t="shared" si="108"/>
        <v>Democrat</v>
      </c>
      <c r="O3521" t="s">
        <v>637</v>
      </c>
      <c r="P3521">
        <v>-0.57299999999999995</v>
      </c>
      <c r="Q3521">
        <v>0</v>
      </c>
      <c r="R3521" t="s">
        <v>1562</v>
      </c>
    </row>
    <row r="3522" spans="1:18">
      <c r="A3522">
        <v>108</v>
      </c>
      <c r="B3522">
        <f>VLOOKUP(A3522,year_congress_lookup!$A$1:$B$10,2)</f>
        <v>2004</v>
      </c>
      <c r="C3522">
        <v>39316</v>
      </c>
      <c r="D3522" s="1" t="s">
        <v>1810</v>
      </c>
      <c r="E3522" t="s">
        <v>9</v>
      </c>
      <c r="F3522" t="str">
        <f>VLOOKUP(E3522&amp;"*",state_latlong_lookup!$A$1:$D$56,2,FALSE)</f>
        <v>NY</v>
      </c>
      <c r="G3522" t="str">
        <f>VLOOKUP(E3522&amp;"*",state_latlong_lookup!$A$1:$D$56,1,FALSE)</f>
        <v>NEW YORK</v>
      </c>
      <c r="H3522" t="str">
        <f t="shared" si="109"/>
        <v>108_NY_23</v>
      </c>
      <c r="I3522">
        <f>IF(B3522=2012,IF(D3522="00",K3522,VLOOKUP(H3522,district_latlong_lookup!$A$1:$F$439,5,FALSE)),0)</f>
        <v>0</v>
      </c>
      <c r="J3522">
        <f>IF(B3522=2012,IF(D3522="00",L3522,VLOOKUP(H3522,district_latlong_lookup!$A$1:$F$439,6,FALSE)),0)</f>
        <v>0</v>
      </c>
      <c r="K3522">
        <f>VLOOKUP(E3522&amp;"*",state_latlong_lookup!$A$1:$D$56,3,FALSE)</f>
        <v>42.149700000000003</v>
      </c>
      <c r="L3522">
        <f>VLOOKUP(E3522&amp;"*",state_latlong_lookup!$A$1:$D$56,4,FALSE)</f>
        <v>-74.938400000000001</v>
      </c>
      <c r="M3522">
        <v>200</v>
      </c>
      <c r="N3522" t="str">
        <f t="shared" ref="N3522:N3585" si="110">IF(M3522=100,"Democrat",IF(M3522=200,"Republican",IF(M3522=328,"Independent")))</f>
        <v>Republican</v>
      </c>
      <c r="O3522" t="s">
        <v>1016</v>
      </c>
      <c r="P3522">
        <v>0.34899999999999998</v>
      </c>
      <c r="Q3522">
        <v>0</v>
      </c>
      <c r="R3522" t="s">
        <v>1563</v>
      </c>
    </row>
    <row r="3523" spans="1:18">
      <c r="A3523">
        <v>108</v>
      </c>
      <c r="B3523">
        <f>VLOOKUP(A3523,year_congress_lookup!$A$1:$B$10,2)</f>
        <v>2004</v>
      </c>
      <c r="C3523">
        <v>15007</v>
      </c>
      <c r="D3523" s="1" t="s">
        <v>1811</v>
      </c>
      <c r="E3523" t="s">
        <v>9</v>
      </c>
      <c r="F3523" t="str">
        <f>VLOOKUP(E3523&amp;"*",state_latlong_lookup!$A$1:$D$56,2,FALSE)</f>
        <v>NY</v>
      </c>
      <c r="G3523" t="str">
        <f>VLOOKUP(E3523&amp;"*",state_latlong_lookup!$A$1:$D$56,1,FALSE)</f>
        <v>NEW YORK</v>
      </c>
      <c r="H3523" t="str">
        <f t="shared" ref="H3523:H3586" si="111">CONCATENATE(A3523,"_",F3523,"_",D3523)</f>
        <v>108_NY_24</v>
      </c>
      <c r="I3523">
        <f>IF(B3523=2012,IF(D3523="00",K3523,VLOOKUP(H3523,district_latlong_lookup!$A$1:$F$439,5,FALSE)),0)</f>
        <v>0</v>
      </c>
      <c r="J3523">
        <f>IF(B3523=2012,IF(D3523="00",L3523,VLOOKUP(H3523,district_latlong_lookup!$A$1:$F$439,6,FALSE)),0)</f>
        <v>0</v>
      </c>
      <c r="K3523">
        <f>VLOOKUP(E3523&amp;"*",state_latlong_lookup!$A$1:$D$56,3,FALSE)</f>
        <v>42.149700000000003</v>
      </c>
      <c r="L3523">
        <f>VLOOKUP(E3523&amp;"*",state_latlong_lookup!$A$1:$D$56,4,FALSE)</f>
        <v>-74.938400000000001</v>
      </c>
      <c r="M3523">
        <v>200</v>
      </c>
      <c r="N3523" t="str">
        <f t="shared" si="110"/>
        <v>Republican</v>
      </c>
      <c r="O3523" t="s">
        <v>635</v>
      </c>
      <c r="P3523">
        <v>0.23899999999999999</v>
      </c>
      <c r="Q3523">
        <v>0</v>
      </c>
      <c r="R3523" t="s">
        <v>1564</v>
      </c>
    </row>
    <row r="3524" spans="1:18">
      <c r="A3524">
        <v>108</v>
      </c>
      <c r="B3524">
        <f>VLOOKUP(A3524,year_congress_lookup!$A$1:$B$10,2)</f>
        <v>2004</v>
      </c>
      <c r="C3524">
        <v>15630</v>
      </c>
      <c r="D3524" s="1" t="s">
        <v>1812</v>
      </c>
      <c r="E3524" t="s">
        <v>9</v>
      </c>
      <c r="F3524" t="str">
        <f>VLOOKUP(E3524&amp;"*",state_latlong_lookup!$A$1:$D$56,2,FALSE)</f>
        <v>NY</v>
      </c>
      <c r="G3524" t="str">
        <f>VLOOKUP(E3524&amp;"*",state_latlong_lookup!$A$1:$D$56,1,FALSE)</f>
        <v>NEW YORK</v>
      </c>
      <c r="H3524" t="str">
        <f t="shared" si="111"/>
        <v>108_NY_25</v>
      </c>
      <c r="I3524">
        <f>IF(B3524=2012,IF(D3524="00",K3524,VLOOKUP(H3524,district_latlong_lookup!$A$1:$F$439,5,FALSE)),0)</f>
        <v>0</v>
      </c>
      <c r="J3524">
        <f>IF(B3524=2012,IF(D3524="00",L3524,VLOOKUP(H3524,district_latlong_lookup!$A$1:$F$439,6,FALSE)),0)</f>
        <v>0</v>
      </c>
      <c r="K3524">
        <f>VLOOKUP(E3524&amp;"*",state_latlong_lookup!$A$1:$D$56,3,FALSE)</f>
        <v>42.149700000000003</v>
      </c>
      <c r="L3524">
        <f>VLOOKUP(E3524&amp;"*",state_latlong_lookup!$A$1:$D$56,4,FALSE)</f>
        <v>-74.938400000000001</v>
      </c>
      <c r="M3524">
        <v>200</v>
      </c>
      <c r="N3524" t="str">
        <f t="shared" si="110"/>
        <v>Republican</v>
      </c>
      <c r="O3524" t="s">
        <v>161</v>
      </c>
      <c r="P3524">
        <v>0.35299999999999998</v>
      </c>
      <c r="Q3524">
        <v>7258000</v>
      </c>
      <c r="R3524" t="s">
        <v>1565</v>
      </c>
    </row>
    <row r="3525" spans="1:18">
      <c r="A3525">
        <v>108</v>
      </c>
      <c r="B3525">
        <f>VLOOKUP(A3525,year_congress_lookup!$A$1:$B$10,2)</f>
        <v>2004</v>
      </c>
      <c r="C3525">
        <v>29928</v>
      </c>
      <c r="D3525" s="1" t="s">
        <v>1813</v>
      </c>
      <c r="E3525" t="s">
        <v>9</v>
      </c>
      <c r="F3525" t="str">
        <f>VLOOKUP(E3525&amp;"*",state_latlong_lookup!$A$1:$D$56,2,FALSE)</f>
        <v>NY</v>
      </c>
      <c r="G3525" t="str">
        <f>VLOOKUP(E3525&amp;"*",state_latlong_lookup!$A$1:$D$56,1,FALSE)</f>
        <v>NEW YORK</v>
      </c>
      <c r="H3525" t="str">
        <f t="shared" si="111"/>
        <v>108_NY_26</v>
      </c>
      <c r="I3525">
        <f>IF(B3525=2012,IF(D3525="00",K3525,VLOOKUP(H3525,district_latlong_lookup!$A$1:$F$439,5,FALSE)),0)</f>
        <v>0</v>
      </c>
      <c r="J3525">
        <f>IF(B3525=2012,IF(D3525="00",L3525,VLOOKUP(H3525,district_latlong_lookup!$A$1:$F$439,6,FALSE)),0)</f>
        <v>0</v>
      </c>
      <c r="K3525">
        <f>VLOOKUP(E3525&amp;"*",state_latlong_lookup!$A$1:$D$56,3,FALSE)</f>
        <v>42.149700000000003</v>
      </c>
      <c r="L3525">
        <f>VLOOKUP(E3525&amp;"*",state_latlong_lookup!$A$1:$D$56,4,FALSE)</f>
        <v>-74.938400000000001</v>
      </c>
      <c r="M3525">
        <v>200</v>
      </c>
      <c r="N3525" t="str">
        <f t="shared" si="110"/>
        <v>Republican</v>
      </c>
      <c r="O3525" t="s">
        <v>165</v>
      </c>
      <c r="P3525">
        <v>0.53700000000000003</v>
      </c>
      <c r="Q3525">
        <v>2353000</v>
      </c>
    </row>
    <row r="3526" spans="1:18">
      <c r="A3526">
        <v>108</v>
      </c>
      <c r="B3526">
        <f>VLOOKUP(A3526,year_congress_lookup!$A$1:$B$10,2)</f>
        <v>2004</v>
      </c>
      <c r="C3526">
        <v>29381</v>
      </c>
      <c r="D3526" s="1" t="s">
        <v>1814</v>
      </c>
      <c r="E3526" t="s">
        <v>9</v>
      </c>
      <c r="F3526" t="str">
        <f>VLOOKUP(E3526&amp;"*",state_latlong_lookup!$A$1:$D$56,2,FALSE)</f>
        <v>NY</v>
      </c>
      <c r="G3526" t="str">
        <f>VLOOKUP(E3526&amp;"*",state_latlong_lookup!$A$1:$D$56,1,FALSE)</f>
        <v>NEW YORK</v>
      </c>
      <c r="H3526" t="str">
        <f t="shared" si="111"/>
        <v>108_NY_27</v>
      </c>
      <c r="I3526">
        <f>IF(B3526=2012,IF(D3526="00",K3526,VLOOKUP(H3526,district_latlong_lookup!$A$1:$F$439,5,FALSE)),0)</f>
        <v>0</v>
      </c>
      <c r="J3526">
        <f>IF(B3526=2012,IF(D3526="00",L3526,VLOOKUP(H3526,district_latlong_lookup!$A$1:$F$439,6,FALSE)),0)</f>
        <v>0</v>
      </c>
      <c r="K3526">
        <f>VLOOKUP(E3526&amp;"*",state_latlong_lookup!$A$1:$D$56,3,FALSE)</f>
        <v>42.149700000000003</v>
      </c>
      <c r="L3526">
        <f>VLOOKUP(E3526&amp;"*",state_latlong_lookup!$A$1:$D$56,4,FALSE)</f>
        <v>-74.938400000000001</v>
      </c>
      <c r="M3526">
        <v>200</v>
      </c>
      <c r="N3526" t="str">
        <f t="shared" si="110"/>
        <v>Republican</v>
      </c>
      <c r="O3526" t="s">
        <v>641</v>
      </c>
      <c r="P3526">
        <v>0.28599999999999998</v>
      </c>
      <c r="Q3526">
        <v>1303000</v>
      </c>
      <c r="R3526" t="s">
        <v>1566</v>
      </c>
    </row>
    <row r="3527" spans="1:18">
      <c r="A3527">
        <v>108</v>
      </c>
      <c r="B3527">
        <f>VLOOKUP(A3527,year_congress_lookup!$A$1:$B$10,2)</f>
        <v>2004</v>
      </c>
      <c r="C3527">
        <v>15444</v>
      </c>
      <c r="D3527" s="1" t="s">
        <v>1815</v>
      </c>
      <c r="E3527" t="s">
        <v>9</v>
      </c>
      <c r="F3527" t="str">
        <f>VLOOKUP(E3527&amp;"*",state_latlong_lookup!$A$1:$D$56,2,FALSE)</f>
        <v>NY</v>
      </c>
      <c r="G3527" t="str">
        <f>VLOOKUP(E3527&amp;"*",state_latlong_lookup!$A$1:$D$56,1,FALSE)</f>
        <v>NEW YORK</v>
      </c>
      <c r="H3527" t="str">
        <f t="shared" si="111"/>
        <v>108_NY_28</v>
      </c>
      <c r="I3527">
        <f>IF(B3527=2012,IF(D3527="00",K3527,VLOOKUP(H3527,district_latlong_lookup!$A$1:$F$439,5,FALSE)),0)</f>
        <v>0</v>
      </c>
      <c r="J3527">
        <f>IF(B3527=2012,IF(D3527="00",L3527,VLOOKUP(H3527,district_latlong_lookup!$A$1:$F$439,6,FALSE)),0)</f>
        <v>0</v>
      </c>
      <c r="K3527">
        <f>VLOOKUP(E3527&amp;"*",state_latlong_lookup!$A$1:$D$56,3,FALSE)</f>
        <v>42.149700000000003</v>
      </c>
      <c r="L3527">
        <f>VLOOKUP(E3527&amp;"*",state_latlong_lookup!$A$1:$D$56,4,FALSE)</f>
        <v>-74.938400000000001</v>
      </c>
      <c r="M3527">
        <v>100</v>
      </c>
      <c r="N3527" t="str">
        <f t="shared" si="110"/>
        <v>Democrat</v>
      </c>
      <c r="O3527" t="s">
        <v>1017</v>
      </c>
      <c r="P3527">
        <v>-0.505</v>
      </c>
      <c r="Q3527">
        <v>0</v>
      </c>
      <c r="R3527" t="s">
        <v>1567</v>
      </c>
    </row>
    <row r="3528" spans="1:18">
      <c r="A3528">
        <v>108</v>
      </c>
      <c r="B3528">
        <f>VLOOKUP(A3528,year_congress_lookup!$A$1:$B$10,2)</f>
        <v>2004</v>
      </c>
      <c r="C3528">
        <v>15423</v>
      </c>
      <c r="D3528" s="1" t="s">
        <v>1816</v>
      </c>
      <c r="E3528" t="s">
        <v>9</v>
      </c>
      <c r="F3528" t="str">
        <f>VLOOKUP(E3528&amp;"*",state_latlong_lookup!$A$1:$D$56,2,FALSE)</f>
        <v>NY</v>
      </c>
      <c r="G3528" t="str">
        <f>VLOOKUP(E3528&amp;"*",state_latlong_lookup!$A$1:$D$56,1,FALSE)</f>
        <v>NEW YORK</v>
      </c>
      <c r="H3528" t="str">
        <f t="shared" si="111"/>
        <v>108_NY_29</v>
      </c>
      <c r="I3528">
        <f>IF(B3528=2012,IF(D3528="00",K3528,VLOOKUP(H3528,district_latlong_lookup!$A$1:$F$439,5,FALSE)),0)</f>
        <v>0</v>
      </c>
      <c r="J3528">
        <f>IF(B3528=2012,IF(D3528="00",L3528,VLOOKUP(H3528,district_latlong_lookup!$A$1:$F$439,6,FALSE)),0)</f>
        <v>0</v>
      </c>
      <c r="K3528">
        <f>VLOOKUP(E3528&amp;"*",state_latlong_lookup!$A$1:$D$56,3,FALSE)</f>
        <v>42.149700000000003</v>
      </c>
      <c r="L3528">
        <f>VLOOKUP(E3528&amp;"*",state_latlong_lookup!$A$1:$D$56,4,FALSE)</f>
        <v>-74.938400000000001</v>
      </c>
      <c r="M3528">
        <v>200</v>
      </c>
      <c r="N3528" t="str">
        <f t="shared" si="110"/>
        <v>Republican</v>
      </c>
      <c r="O3528" t="s">
        <v>642</v>
      </c>
      <c r="P3528">
        <v>0.22500000000000001</v>
      </c>
      <c r="Q3528">
        <v>2034000</v>
      </c>
      <c r="R3528" t="s">
        <v>1568</v>
      </c>
    </row>
    <row r="3529" spans="1:18">
      <c r="A3529">
        <v>108</v>
      </c>
      <c r="B3529">
        <f>VLOOKUP(A3529,year_congress_lookup!$A$1:$B$10,2)</f>
        <v>2004</v>
      </c>
      <c r="C3529">
        <v>20339</v>
      </c>
      <c r="D3529" s="1" t="s">
        <v>1787</v>
      </c>
      <c r="E3529" t="s">
        <v>11</v>
      </c>
      <c r="F3529" t="str">
        <f>VLOOKUP(E3529&amp;"*",state_latlong_lookup!$A$1:$D$56,2,FALSE)</f>
        <v>NC</v>
      </c>
      <c r="G3529" t="str">
        <f>VLOOKUP(E3529&amp;"*",state_latlong_lookup!$A$1:$D$56,1,FALSE)</f>
        <v>NORTH CAROLINA</v>
      </c>
      <c r="H3529" t="str">
        <f t="shared" si="111"/>
        <v>108_NC_01</v>
      </c>
      <c r="I3529">
        <f>IF(B3529=2012,IF(D3529="00",K3529,VLOOKUP(H3529,district_latlong_lookup!$A$1:$F$439,5,FALSE)),0)</f>
        <v>0</v>
      </c>
      <c r="J3529">
        <f>IF(B3529=2012,IF(D3529="00",L3529,VLOOKUP(H3529,district_latlong_lookup!$A$1:$F$439,6,FALSE)),0)</f>
        <v>0</v>
      </c>
      <c r="K3529">
        <f>VLOOKUP(E3529&amp;"*",state_latlong_lookup!$A$1:$D$56,3,FALSE)</f>
        <v>35.641100000000002</v>
      </c>
      <c r="L3529">
        <f>VLOOKUP(E3529&amp;"*",state_latlong_lookup!$A$1:$D$56,4,FALSE)</f>
        <v>-79.843100000000007</v>
      </c>
      <c r="M3529">
        <v>100</v>
      </c>
      <c r="N3529" t="str">
        <f t="shared" si="110"/>
        <v>Democrat</v>
      </c>
      <c r="O3529" t="s">
        <v>1018</v>
      </c>
      <c r="P3529">
        <v>-0.442</v>
      </c>
      <c r="Q3529">
        <v>1248000</v>
      </c>
      <c r="R3529" t="s">
        <v>1569</v>
      </c>
    </row>
    <row r="3530" spans="1:18">
      <c r="A3530">
        <v>108</v>
      </c>
      <c r="B3530">
        <f>VLOOKUP(A3530,year_congress_lookup!$A$1:$B$10,2)</f>
        <v>2004</v>
      </c>
      <c r="C3530">
        <v>20340</v>
      </c>
      <c r="D3530" s="1" t="s">
        <v>1787</v>
      </c>
      <c r="E3530" t="s">
        <v>11</v>
      </c>
      <c r="F3530" t="str">
        <f>VLOOKUP(E3530&amp;"*",state_latlong_lookup!$A$1:$D$56,2,FALSE)</f>
        <v>NC</v>
      </c>
      <c r="G3530" t="str">
        <f>VLOOKUP(E3530&amp;"*",state_latlong_lookup!$A$1:$D$56,1,FALSE)</f>
        <v>NORTH CAROLINA</v>
      </c>
      <c r="H3530" t="str">
        <f t="shared" si="111"/>
        <v>108_NC_01</v>
      </c>
      <c r="I3530">
        <f>IF(B3530=2012,IF(D3530="00",K3530,VLOOKUP(H3530,district_latlong_lookup!$A$1:$F$439,5,FALSE)),0)</f>
        <v>0</v>
      </c>
      <c r="J3530">
        <f>IF(B3530=2012,IF(D3530="00",L3530,VLOOKUP(H3530,district_latlong_lookup!$A$1:$F$439,6,FALSE)),0)</f>
        <v>0</v>
      </c>
      <c r="K3530">
        <f>VLOOKUP(E3530&amp;"*",state_latlong_lookup!$A$1:$D$56,3,FALSE)</f>
        <v>35.641100000000002</v>
      </c>
      <c r="L3530">
        <f>VLOOKUP(E3530&amp;"*",state_latlong_lookup!$A$1:$D$56,4,FALSE)</f>
        <v>-79.843100000000007</v>
      </c>
      <c r="M3530">
        <v>100</v>
      </c>
      <c r="N3530" t="str">
        <f t="shared" si="110"/>
        <v>Democrat</v>
      </c>
      <c r="O3530" t="s">
        <v>1019</v>
      </c>
      <c r="P3530">
        <v>-0.35</v>
      </c>
      <c r="Q3530">
        <v>3754000</v>
      </c>
      <c r="R3530" t="s">
        <v>1570</v>
      </c>
    </row>
    <row r="3531" spans="1:18">
      <c r="A3531">
        <v>108</v>
      </c>
      <c r="B3531">
        <f>VLOOKUP(A3531,year_congress_lookup!$A$1:$B$10,2)</f>
        <v>2004</v>
      </c>
      <c r="C3531">
        <v>29745</v>
      </c>
      <c r="D3531" s="1" t="s">
        <v>1788</v>
      </c>
      <c r="E3531" t="s">
        <v>11</v>
      </c>
      <c r="F3531" t="str">
        <f>VLOOKUP(E3531&amp;"*",state_latlong_lookup!$A$1:$D$56,2,FALSE)</f>
        <v>NC</v>
      </c>
      <c r="G3531" t="str">
        <f>VLOOKUP(E3531&amp;"*",state_latlong_lookup!$A$1:$D$56,1,FALSE)</f>
        <v>NORTH CAROLINA</v>
      </c>
      <c r="H3531" t="str">
        <f t="shared" si="111"/>
        <v>108_NC_02</v>
      </c>
      <c r="I3531">
        <f>IF(B3531=2012,IF(D3531="00",K3531,VLOOKUP(H3531,district_latlong_lookup!$A$1:$F$439,5,FALSE)),0)</f>
        <v>0</v>
      </c>
      <c r="J3531">
        <f>IF(B3531=2012,IF(D3531="00",L3531,VLOOKUP(H3531,district_latlong_lookup!$A$1:$F$439,6,FALSE)),0)</f>
        <v>0</v>
      </c>
      <c r="K3531">
        <f>VLOOKUP(E3531&amp;"*",state_latlong_lookup!$A$1:$D$56,3,FALSE)</f>
        <v>35.641100000000002</v>
      </c>
      <c r="L3531">
        <f>VLOOKUP(E3531&amp;"*",state_latlong_lookup!$A$1:$D$56,4,FALSE)</f>
        <v>-79.843100000000007</v>
      </c>
      <c r="M3531">
        <v>100</v>
      </c>
      <c r="N3531" t="str">
        <f t="shared" si="110"/>
        <v>Democrat</v>
      </c>
      <c r="O3531" t="s">
        <v>1020</v>
      </c>
      <c r="P3531">
        <v>-0.27500000000000002</v>
      </c>
      <c r="Q3531">
        <v>1813000</v>
      </c>
    </row>
    <row r="3532" spans="1:18">
      <c r="A3532">
        <v>108</v>
      </c>
      <c r="B3532">
        <f>VLOOKUP(A3532,year_congress_lookup!$A$1:$B$10,2)</f>
        <v>2004</v>
      </c>
      <c r="C3532">
        <v>29546</v>
      </c>
      <c r="D3532" s="1" t="s">
        <v>1789</v>
      </c>
      <c r="E3532" t="s">
        <v>11</v>
      </c>
      <c r="F3532" t="str">
        <f>VLOOKUP(E3532&amp;"*",state_latlong_lookup!$A$1:$D$56,2,FALSE)</f>
        <v>NC</v>
      </c>
      <c r="G3532" t="str">
        <f>VLOOKUP(E3532&amp;"*",state_latlong_lookup!$A$1:$D$56,1,FALSE)</f>
        <v>NORTH CAROLINA</v>
      </c>
      <c r="H3532" t="str">
        <f t="shared" si="111"/>
        <v>108_NC_03</v>
      </c>
      <c r="I3532">
        <f>IF(B3532=2012,IF(D3532="00",K3532,VLOOKUP(H3532,district_latlong_lookup!$A$1:$F$439,5,FALSE)),0)</f>
        <v>0</v>
      </c>
      <c r="J3532">
        <f>IF(B3532=2012,IF(D3532="00",L3532,VLOOKUP(H3532,district_latlong_lookup!$A$1:$F$439,6,FALSE)),0)</f>
        <v>0</v>
      </c>
      <c r="K3532">
        <f>VLOOKUP(E3532&amp;"*",state_latlong_lookup!$A$1:$D$56,3,FALSE)</f>
        <v>35.641100000000002</v>
      </c>
      <c r="L3532">
        <f>VLOOKUP(E3532&amp;"*",state_latlong_lookup!$A$1:$D$56,4,FALSE)</f>
        <v>-79.843100000000007</v>
      </c>
      <c r="M3532">
        <v>200</v>
      </c>
      <c r="N3532" t="str">
        <f t="shared" si="110"/>
        <v>Republican</v>
      </c>
      <c r="O3532" t="s">
        <v>85</v>
      </c>
      <c r="P3532">
        <v>0.26800000000000002</v>
      </c>
      <c r="Q3532">
        <v>1979000</v>
      </c>
      <c r="R3532" t="s">
        <v>1571</v>
      </c>
    </row>
    <row r="3533" spans="1:18">
      <c r="A3533">
        <v>108</v>
      </c>
      <c r="B3533">
        <f>VLOOKUP(A3533,year_congress_lookup!$A$1:$B$10,2)</f>
        <v>2004</v>
      </c>
      <c r="C3533">
        <v>15438</v>
      </c>
      <c r="D3533" s="1" t="s">
        <v>1790</v>
      </c>
      <c r="E3533" t="s">
        <v>11</v>
      </c>
      <c r="F3533" t="str">
        <f>VLOOKUP(E3533&amp;"*",state_latlong_lookup!$A$1:$D$56,2,FALSE)</f>
        <v>NC</v>
      </c>
      <c r="G3533" t="str">
        <f>VLOOKUP(E3533&amp;"*",state_latlong_lookup!$A$1:$D$56,1,FALSE)</f>
        <v>NORTH CAROLINA</v>
      </c>
      <c r="H3533" t="str">
        <f t="shared" si="111"/>
        <v>108_NC_04</v>
      </c>
      <c r="I3533">
        <f>IF(B3533=2012,IF(D3533="00",K3533,VLOOKUP(H3533,district_latlong_lookup!$A$1:$F$439,5,FALSE)),0)</f>
        <v>0</v>
      </c>
      <c r="J3533">
        <f>IF(B3533=2012,IF(D3533="00",L3533,VLOOKUP(H3533,district_latlong_lookup!$A$1:$F$439,6,FALSE)),0)</f>
        <v>0</v>
      </c>
      <c r="K3533">
        <f>VLOOKUP(E3533&amp;"*",state_latlong_lookup!$A$1:$D$56,3,FALSE)</f>
        <v>35.641100000000002</v>
      </c>
      <c r="L3533">
        <f>VLOOKUP(E3533&amp;"*",state_latlong_lookup!$A$1:$D$56,4,FALSE)</f>
        <v>-79.843100000000007</v>
      </c>
      <c r="M3533">
        <v>100</v>
      </c>
      <c r="N3533" t="str">
        <f t="shared" si="110"/>
        <v>Democrat</v>
      </c>
      <c r="O3533" t="s">
        <v>1021</v>
      </c>
      <c r="P3533">
        <v>-0.34100000000000003</v>
      </c>
      <c r="Q3533">
        <v>722000</v>
      </c>
      <c r="R3533" t="s">
        <v>1572</v>
      </c>
    </row>
    <row r="3534" spans="1:18">
      <c r="A3534">
        <v>108</v>
      </c>
      <c r="B3534">
        <f>VLOOKUP(A3534,year_congress_lookup!$A$1:$B$10,2)</f>
        <v>2004</v>
      </c>
      <c r="C3534">
        <v>29548</v>
      </c>
      <c r="D3534" s="1" t="s">
        <v>1791</v>
      </c>
      <c r="E3534" t="s">
        <v>11</v>
      </c>
      <c r="F3534" t="str">
        <f>VLOOKUP(E3534&amp;"*",state_latlong_lookup!$A$1:$D$56,2,FALSE)</f>
        <v>NC</v>
      </c>
      <c r="G3534" t="str">
        <f>VLOOKUP(E3534&amp;"*",state_latlong_lookup!$A$1:$D$56,1,FALSE)</f>
        <v>NORTH CAROLINA</v>
      </c>
      <c r="H3534" t="str">
        <f t="shared" si="111"/>
        <v>108_NC_05</v>
      </c>
      <c r="I3534">
        <f>IF(B3534=2012,IF(D3534="00",K3534,VLOOKUP(H3534,district_latlong_lookup!$A$1:$F$439,5,FALSE)),0)</f>
        <v>0</v>
      </c>
      <c r="J3534">
        <f>IF(B3534=2012,IF(D3534="00",L3534,VLOOKUP(H3534,district_latlong_lookup!$A$1:$F$439,6,FALSE)),0)</f>
        <v>0</v>
      </c>
      <c r="K3534">
        <f>VLOOKUP(E3534&amp;"*",state_latlong_lookup!$A$1:$D$56,3,FALSE)</f>
        <v>35.641100000000002</v>
      </c>
      <c r="L3534">
        <f>VLOOKUP(E3534&amp;"*",state_latlong_lookup!$A$1:$D$56,4,FALSE)</f>
        <v>-79.843100000000007</v>
      </c>
      <c r="M3534">
        <v>200</v>
      </c>
      <c r="N3534" t="str">
        <f t="shared" si="110"/>
        <v>Republican</v>
      </c>
      <c r="O3534" t="s">
        <v>20</v>
      </c>
      <c r="P3534">
        <v>0.44</v>
      </c>
      <c r="Q3534">
        <v>0</v>
      </c>
      <c r="R3534" t="s">
        <v>1573</v>
      </c>
    </row>
    <row r="3535" spans="1:18">
      <c r="A3535">
        <v>108</v>
      </c>
      <c r="B3535">
        <f>VLOOKUP(A3535,year_congress_lookup!$A$1:$B$10,2)</f>
        <v>2004</v>
      </c>
      <c r="C3535">
        <v>15092</v>
      </c>
      <c r="D3535" s="1" t="s">
        <v>1792</v>
      </c>
      <c r="E3535" t="s">
        <v>11</v>
      </c>
      <c r="F3535" t="str">
        <f>VLOOKUP(E3535&amp;"*",state_latlong_lookup!$A$1:$D$56,2,FALSE)</f>
        <v>NC</v>
      </c>
      <c r="G3535" t="str">
        <f>VLOOKUP(E3535&amp;"*",state_latlong_lookup!$A$1:$D$56,1,FALSE)</f>
        <v>NORTH CAROLINA</v>
      </c>
      <c r="H3535" t="str">
        <f t="shared" si="111"/>
        <v>108_NC_06</v>
      </c>
      <c r="I3535">
        <f>IF(B3535=2012,IF(D3535="00",K3535,VLOOKUP(H3535,district_latlong_lookup!$A$1:$F$439,5,FALSE)),0)</f>
        <v>0</v>
      </c>
      <c r="J3535">
        <f>IF(B3535=2012,IF(D3535="00",L3535,VLOOKUP(H3535,district_latlong_lookup!$A$1:$F$439,6,FALSE)),0)</f>
        <v>0</v>
      </c>
      <c r="K3535">
        <f>VLOOKUP(E3535&amp;"*",state_latlong_lookup!$A$1:$D$56,3,FALSE)</f>
        <v>35.641100000000002</v>
      </c>
      <c r="L3535">
        <f>VLOOKUP(E3535&amp;"*",state_latlong_lookup!$A$1:$D$56,4,FALSE)</f>
        <v>-79.843100000000007</v>
      </c>
      <c r="M3535">
        <v>200</v>
      </c>
      <c r="N3535" t="str">
        <f t="shared" si="110"/>
        <v>Republican</v>
      </c>
      <c r="O3535" t="s">
        <v>647</v>
      </c>
      <c r="P3535">
        <v>0.69099999999999995</v>
      </c>
      <c r="Q3535">
        <v>1147000</v>
      </c>
      <c r="R3535" t="s">
        <v>1574</v>
      </c>
    </row>
    <row r="3536" spans="1:18">
      <c r="A3536">
        <v>108</v>
      </c>
      <c r="B3536">
        <f>VLOOKUP(A3536,year_congress_lookup!$A$1:$B$10,2)</f>
        <v>2004</v>
      </c>
      <c r="C3536">
        <v>29746</v>
      </c>
      <c r="D3536" s="1" t="s">
        <v>1793</v>
      </c>
      <c r="E3536" t="s">
        <v>11</v>
      </c>
      <c r="F3536" t="str">
        <f>VLOOKUP(E3536&amp;"*",state_latlong_lookup!$A$1:$D$56,2,FALSE)</f>
        <v>NC</v>
      </c>
      <c r="G3536" t="str">
        <f>VLOOKUP(E3536&amp;"*",state_latlong_lookup!$A$1:$D$56,1,FALSE)</f>
        <v>NORTH CAROLINA</v>
      </c>
      <c r="H3536" t="str">
        <f t="shared" si="111"/>
        <v>108_NC_07</v>
      </c>
      <c r="I3536">
        <f>IF(B3536=2012,IF(D3536="00",K3536,VLOOKUP(H3536,district_latlong_lookup!$A$1:$F$439,5,FALSE)),0)</f>
        <v>0</v>
      </c>
      <c r="J3536">
        <f>IF(B3536=2012,IF(D3536="00",L3536,VLOOKUP(H3536,district_latlong_lookup!$A$1:$F$439,6,FALSE)),0)</f>
        <v>0</v>
      </c>
      <c r="K3536">
        <f>VLOOKUP(E3536&amp;"*",state_latlong_lookup!$A$1:$D$56,3,FALSE)</f>
        <v>35.641100000000002</v>
      </c>
      <c r="L3536">
        <f>VLOOKUP(E3536&amp;"*",state_latlong_lookup!$A$1:$D$56,4,FALSE)</f>
        <v>-79.843100000000007</v>
      </c>
      <c r="M3536">
        <v>100</v>
      </c>
      <c r="N3536" t="str">
        <f t="shared" si="110"/>
        <v>Democrat</v>
      </c>
      <c r="O3536" t="s">
        <v>206</v>
      </c>
      <c r="P3536">
        <v>-0.14899999999999999</v>
      </c>
      <c r="Q3536">
        <v>1061000</v>
      </c>
      <c r="R3536" t="s">
        <v>1575</v>
      </c>
    </row>
    <row r="3537" spans="1:18">
      <c r="A3537">
        <v>108</v>
      </c>
      <c r="B3537">
        <f>VLOOKUP(A3537,year_congress_lookup!$A$1:$B$10,2)</f>
        <v>2004</v>
      </c>
      <c r="C3537">
        <v>29929</v>
      </c>
      <c r="D3537" s="1" t="s">
        <v>1795</v>
      </c>
      <c r="E3537" t="s">
        <v>11</v>
      </c>
      <c r="F3537" t="str">
        <f>VLOOKUP(E3537&amp;"*",state_latlong_lookup!$A$1:$D$56,2,FALSE)</f>
        <v>NC</v>
      </c>
      <c r="G3537" t="str">
        <f>VLOOKUP(E3537&amp;"*",state_latlong_lookup!$A$1:$D$56,1,FALSE)</f>
        <v>NORTH CAROLINA</v>
      </c>
      <c r="H3537" t="str">
        <f t="shared" si="111"/>
        <v>108_NC_08</v>
      </c>
      <c r="I3537">
        <f>IF(B3537=2012,IF(D3537="00",K3537,VLOOKUP(H3537,district_latlong_lookup!$A$1:$F$439,5,FALSE)),0)</f>
        <v>0</v>
      </c>
      <c r="J3537">
        <f>IF(B3537=2012,IF(D3537="00",L3537,VLOOKUP(H3537,district_latlong_lookup!$A$1:$F$439,6,FALSE)),0)</f>
        <v>0</v>
      </c>
      <c r="K3537">
        <f>VLOOKUP(E3537&amp;"*",state_latlong_lookup!$A$1:$D$56,3,FALSE)</f>
        <v>35.641100000000002</v>
      </c>
      <c r="L3537">
        <f>VLOOKUP(E3537&amp;"*",state_latlong_lookup!$A$1:$D$56,4,FALSE)</f>
        <v>-79.843100000000007</v>
      </c>
      <c r="M3537">
        <v>200</v>
      </c>
      <c r="N3537" t="str">
        <f t="shared" si="110"/>
        <v>Republican</v>
      </c>
      <c r="O3537" t="s">
        <v>1022</v>
      </c>
      <c r="P3537">
        <v>0.48</v>
      </c>
      <c r="Q3537">
        <v>1150000</v>
      </c>
      <c r="R3537" t="s">
        <v>1576</v>
      </c>
    </row>
    <row r="3538" spans="1:18">
      <c r="A3538">
        <v>108</v>
      </c>
      <c r="B3538">
        <f>VLOOKUP(A3538,year_congress_lookup!$A$1:$B$10,2)</f>
        <v>2004</v>
      </c>
      <c r="C3538">
        <v>29549</v>
      </c>
      <c r="D3538" s="1" t="s">
        <v>1796</v>
      </c>
      <c r="E3538" t="s">
        <v>11</v>
      </c>
      <c r="F3538" t="str">
        <f>VLOOKUP(E3538&amp;"*",state_latlong_lookup!$A$1:$D$56,2,FALSE)</f>
        <v>NC</v>
      </c>
      <c r="G3538" t="str">
        <f>VLOOKUP(E3538&amp;"*",state_latlong_lookup!$A$1:$D$56,1,FALSE)</f>
        <v>NORTH CAROLINA</v>
      </c>
      <c r="H3538" t="str">
        <f t="shared" si="111"/>
        <v>108_NC_09</v>
      </c>
      <c r="I3538">
        <f>IF(B3538=2012,IF(D3538="00",K3538,VLOOKUP(H3538,district_latlong_lookup!$A$1:$F$439,5,FALSE)),0)</f>
        <v>0</v>
      </c>
      <c r="J3538">
        <f>IF(B3538=2012,IF(D3538="00",L3538,VLOOKUP(H3538,district_latlong_lookup!$A$1:$F$439,6,FALSE)),0)</f>
        <v>0</v>
      </c>
      <c r="K3538">
        <f>VLOOKUP(E3538&amp;"*",state_latlong_lookup!$A$1:$D$56,3,FALSE)</f>
        <v>35.641100000000002</v>
      </c>
      <c r="L3538">
        <f>VLOOKUP(E3538&amp;"*",state_latlong_lookup!$A$1:$D$56,4,FALSE)</f>
        <v>-79.843100000000007</v>
      </c>
      <c r="M3538">
        <v>200</v>
      </c>
      <c r="N3538" t="str">
        <f t="shared" si="110"/>
        <v>Republican</v>
      </c>
      <c r="O3538" t="s">
        <v>803</v>
      </c>
      <c r="P3538">
        <v>0.73</v>
      </c>
      <c r="Q3538">
        <v>1078000</v>
      </c>
      <c r="R3538" t="s">
        <v>1577</v>
      </c>
    </row>
    <row r="3539" spans="1:18">
      <c r="A3539">
        <v>108</v>
      </c>
      <c r="B3539">
        <f>VLOOKUP(A3539,year_congress_lookup!$A$1:$B$10,2)</f>
        <v>2004</v>
      </c>
      <c r="C3539">
        <v>15402</v>
      </c>
      <c r="D3539" s="1" t="s">
        <v>1797</v>
      </c>
      <c r="E3539" t="s">
        <v>11</v>
      </c>
      <c r="F3539" t="str">
        <f>VLOOKUP(E3539&amp;"*",state_latlong_lookup!$A$1:$D$56,2,FALSE)</f>
        <v>NC</v>
      </c>
      <c r="G3539" t="str">
        <f>VLOOKUP(E3539&amp;"*",state_latlong_lookup!$A$1:$D$56,1,FALSE)</f>
        <v>NORTH CAROLINA</v>
      </c>
      <c r="H3539" t="str">
        <f t="shared" si="111"/>
        <v>108_NC_10</v>
      </c>
      <c r="I3539">
        <f>IF(B3539=2012,IF(D3539="00",K3539,VLOOKUP(H3539,district_latlong_lookup!$A$1:$F$439,5,FALSE)),0)</f>
        <v>0</v>
      </c>
      <c r="J3539">
        <f>IF(B3539=2012,IF(D3539="00",L3539,VLOOKUP(H3539,district_latlong_lookup!$A$1:$F$439,6,FALSE)),0)</f>
        <v>0</v>
      </c>
      <c r="K3539">
        <f>VLOOKUP(E3539&amp;"*",state_latlong_lookup!$A$1:$D$56,3,FALSE)</f>
        <v>35.641100000000002</v>
      </c>
      <c r="L3539">
        <f>VLOOKUP(E3539&amp;"*",state_latlong_lookup!$A$1:$D$56,4,FALSE)</f>
        <v>-79.843100000000007</v>
      </c>
      <c r="M3539">
        <v>200</v>
      </c>
      <c r="N3539" t="str">
        <f t="shared" si="110"/>
        <v>Republican</v>
      </c>
      <c r="O3539" t="s">
        <v>1023</v>
      </c>
      <c r="P3539">
        <v>0.56999999999999995</v>
      </c>
      <c r="Q3539">
        <v>716000</v>
      </c>
      <c r="R3539" t="s">
        <v>1578</v>
      </c>
    </row>
    <row r="3540" spans="1:18">
      <c r="A3540">
        <v>108</v>
      </c>
      <c r="B3540">
        <f>VLOOKUP(A3540,year_congress_lookup!$A$1:$B$10,2)</f>
        <v>2004</v>
      </c>
      <c r="C3540">
        <v>29135</v>
      </c>
      <c r="D3540" s="1" t="s">
        <v>1798</v>
      </c>
      <c r="E3540" t="s">
        <v>11</v>
      </c>
      <c r="F3540" t="str">
        <f>VLOOKUP(E3540&amp;"*",state_latlong_lookup!$A$1:$D$56,2,FALSE)</f>
        <v>NC</v>
      </c>
      <c r="G3540" t="str">
        <f>VLOOKUP(E3540&amp;"*",state_latlong_lookup!$A$1:$D$56,1,FALSE)</f>
        <v>NORTH CAROLINA</v>
      </c>
      <c r="H3540" t="str">
        <f t="shared" si="111"/>
        <v>108_NC_11</v>
      </c>
      <c r="I3540">
        <f>IF(B3540=2012,IF(D3540="00",K3540,VLOOKUP(H3540,district_latlong_lookup!$A$1:$F$439,5,FALSE)),0)</f>
        <v>0</v>
      </c>
      <c r="J3540">
        <f>IF(B3540=2012,IF(D3540="00",L3540,VLOOKUP(H3540,district_latlong_lookup!$A$1:$F$439,6,FALSE)),0)</f>
        <v>0</v>
      </c>
      <c r="K3540">
        <f>VLOOKUP(E3540&amp;"*",state_latlong_lookup!$A$1:$D$56,3,FALSE)</f>
        <v>35.641100000000002</v>
      </c>
      <c r="L3540">
        <f>VLOOKUP(E3540&amp;"*",state_latlong_lookup!$A$1:$D$56,4,FALSE)</f>
        <v>-79.843100000000007</v>
      </c>
      <c r="M3540">
        <v>200</v>
      </c>
      <c r="N3540" t="str">
        <f t="shared" si="110"/>
        <v>Republican</v>
      </c>
      <c r="O3540" t="s">
        <v>30</v>
      </c>
      <c r="P3540">
        <v>0.58599999999999997</v>
      </c>
      <c r="Q3540">
        <v>448000</v>
      </c>
      <c r="R3540" t="s">
        <v>1579</v>
      </c>
    </row>
    <row r="3541" spans="1:18">
      <c r="A3541">
        <v>108</v>
      </c>
      <c r="B3541">
        <f>VLOOKUP(A3541,year_congress_lookup!$A$1:$B$10,2)</f>
        <v>2004</v>
      </c>
      <c r="C3541">
        <v>29383</v>
      </c>
      <c r="D3541" s="1" t="s">
        <v>1799</v>
      </c>
      <c r="E3541" t="s">
        <v>11</v>
      </c>
      <c r="F3541" t="str">
        <f>VLOOKUP(E3541&amp;"*",state_latlong_lookup!$A$1:$D$56,2,FALSE)</f>
        <v>NC</v>
      </c>
      <c r="G3541" t="str">
        <f>VLOOKUP(E3541&amp;"*",state_latlong_lookup!$A$1:$D$56,1,FALSE)</f>
        <v>NORTH CAROLINA</v>
      </c>
      <c r="H3541" t="str">
        <f t="shared" si="111"/>
        <v>108_NC_12</v>
      </c>
      <c r="I3541">
        <f>IF(B3541=2012,IF(D3541="00",K3541,VLOOKUP(H3541,district_latlong_lookup!$A$1:$F$439,5,FALSE)),0)</f>
        <v>0</v>
      </c>
      <c r="J3541">
        <f>IF(B3541=2012,IF(D3541="00",L3541,VLOOKUP(H3541,district_latlong_lookup!$A$1:$F$439,6,FALSE)),0)</f>
        <v>0</v>
      </c>
      <c r="K3541">
        <f>VLOOKUP(E3541&amp;"*",state_latlong_lookup!$A$1:$D$56,3,FALSE)</f>
        <v>35.641100000000002</v>
      </c>
      <c r="L3541">
        <f>VLOOKUP(E3541&amp;"*",state_latlong_lookup!$A$1:$D$56,4,FALSE)</f>
        <v>-79.843100000000007</v>
      </c>
      <c r="M3541">
        <v>100</v>
      </c>
      <c r="N3541" t="str">
        <f t="shared" si="110"/>
        <v>Democrat</v>
      </c>
      <c r="O3541" t="s">
        <v>653</v>
      </c>
      <c r="P3541">
        <v>-0.51800000000000002</v>
      </c>
      <c r="Q3541">
        <v>0</v>
      </c>
      <c r="R3541" t="s">
        <v>1580</v>
      </c>
    </row>
    <row r="3542" spans="1:18">
      <c r="A3542">
        <v>108</v>
      </c>
      <c r="B3542">
        <f>VLOOKUP(A3542,year_congress_lookup!$A$1:$B$10,2)</f>
        <v>2004</v>
      </c>
      <c r="C3542">
        <v>20341</v>
      </c>
      <c r="D3542" s="1" t="s">
        <v>1800</v>
      </c>
      <c r="E3542" t="s">
        <v>11</v>
      </c>
      <c r="F3542" t="str">
        <f>VLOOKUP(E3542&amp;"*",state_latlong_lookup!$A$1:$D$56,2,FALSE)</f>
        <v>NC</v>
      </c>
      <c r="G3542" t="str">
        <f>VLOOKUP(E3542&amp;"*",state_latlong_lookup!$A$1:$D$56,1,FALSE)</f>
        <v>NORTH CAROLINA</v>
      </c>
      <c r="H3542" t="str">
        <f t="shared" si="111"/>
        <v>108_NC_13</v>
      </c>
      <c r="I3542">
        <f>IF(B3542=2012,IF(D3542="00",K3542,VLOOKUP(H3542,district_latlong_lookup!$A$1:$F$439,5,FALSE)),0)</f>
        <v>0</v>
      </c>
      <c r="J3542">
        <f>IF(B3542=2012,IF(D3542="00",L3542,VLOOKUP(H3542,district_latlong_lookup!$A$1:$F$439,6,FALSE)),0)</f>
        <v>0</v>
      </c>
      <c r="K3542">
        <f>VLOOKUP(E3542&amp;"*",state_latlong_lookup!$A$1:$D$56,3,FALSE)</f>
        <v>35.641100000000002</v>
      </c>
      <c r="L3542">
        <f>VLOOKUP(E3542&amp;"*",state_latlong_lookup!$A$1:$D$56,4,FALSE)</f>
        <v>-79.843100000000007</v>
      </c>
      <c r="M3542">
        <v>100</v>
      </c>
      <c r="N3542" t="str">
        <f t="shared" si="110"/>
        <v>Democrat</v>
      </c>
      <c r="O3542" t="s">
        <v>76</v>
      </c>
      <c r="P3542">
        <v>-0.33100000000000002</v>
      </c>
      <c r="Q3542">
        <v>2043000</v>
      </c>
      <c r="R3542" t="s">
        <v>1581</v>
      </c>
    </row>
    <row r="3543" spans="1:18">
      <c r="A3543">
        <v>108</v>
      </c>
      <c r="B3543">
        <f>VLOOKUP(A3543,year_congress_lookup!$A$1:$B$10,2)</f>
        <v>2004</v>
      </c>
      <c r="C3543">
        <v>29384</v>
      </c>
      <c r="D3543" s="1" t="s">
        <v>1787</v>
      </c>
      <c r="E3543" t="s">
        <v>128</v>
      </c>
      <c r="F3543" t="str">
        <f>VLOOKUP(E3543&amp;"*",state_latlong_lookup!$A$1:$D$56,2,FALSE)</f>
        <v>ND</v>
      </c>
      <c r="G3543" t="str">
        <f>VLOOKUP(E3543&amp;"*",state_latlong_lookup!$A$1:$D$56,1,FALSE)</f>
        <v>NORTH DAKOTA</v>
      </c>
      <c r="H3543" t="str">
        <f t="shared" si="111"/>
        <v>108_ND_01</v>
      </c>
      <c r="I3543">
        <f>IF(B3543=2012,IF(D3543="00",K3543,VLOOKUP(H3543,district_latlong_lookup!$A$1:$F$439,5,FALSE)),0)</f>
        <v>0</v>
      </c>
      <c r="J3543">
        <f>IF(B3543=2012,IF(D3543="00",L3543,VLOOKUP(H3543,district_latlong_lookup!$A$1:$F$439,6,FALSE)),0)</f>
        <v>0</v>
      </c>
      <c r="K3543">
        <f>VLOOKUP(E3543&amp;"*",state_latlong_lookup!$A$1:$D$56,3,FALSE)</f>
        <v>47.536200000000001</v>
      </c>
      <c r="L3543">
        <f>VLOOKUP(E3543&amp;"*",state_latlong_lookup!$A$1:$D$56,4,FALSE)</f>
        <v>-99.793000000000006</v>
      </c>
      <c r="M3543">
        <v>100</v>
      </c>
      <c r="N3543" t="str">
        <f t="shared" si="110"/>
        <v>Democrat</v>
      </c>
      <c r="O3543" t="s">
        <v>106</v>
      </c>
      <c r="P3543">
        <v>-0.24399999999999999</v>
      </c>
      <c r="Q3543">
        <v>0</v>
      </c>
      <c r="R3543" t="s">
        <v>1582</v>
      </c>
    </row>
    <row r="3544" spans="1:18">
      <c r="A3544">
        <v>108</v>
      </c>
      <c r="B3544">
        <f>VLOOKUP(A3544,year_congress_lookup!$A$1:$B$10,2)</f>
        <v>2004</v>
      </c>
      <c r="C3544">
        <v>29550</v>
      </c>
      <c r="D3544" s="1" t="s">
        <v>1787</v>
      </c>
      <c r="E3544" t="s">
        <v>40</v>
      </c>
      <c r="F3544" t="str">
        <f>VLOOKUP(E3544&amp;"*",state_latlong_lookup!$A$1:$D$56,2,FALSE)</f>
        <v>OH</v>
      </c>
      <c r="G3544" t="str">
        <f>VLOOKUP(E3544&amp;"*",state_latlong_lookup!$A$1:$D$56,1,FALSE)</f>
        <v>OHIO</v>
      </c>
      <c r="H3544" t="str">
        <f t="shared" si="111"/>
        <v>108_OH_01</v>
      </c>
      <c r="I3544">
        <f>IF(B3544=2012,IF(D3544="00",K3544,VLOOKUP(H3544,district_latlong_lookup!$A$1:$F$439,5,FALSE)),0)</f>
        <v>0</v>
      </c>
      <c r="J3544">
        <f>IF(B3544=2012,IF(D3544="00",L3544,VLOOKUP(H3544,district_latlong_lookup!$A$1:$F$439,6,FALSE)),0)</f>
        <v>0</v>
      </c>
      <c r="K3544">
        <f>VLOOKUP(E3544&amp;"*",state_latlong_lookup!$A$1:$D$56,3,FALSE)</f>
        <v>40.373600000000003</v>
      </c>
      <c r="L3544">
        <f>VLOOKUP(E3544&amp;"*",state_latlong_lookup!$A$1:$D$56,4,FALSE)</f>
        <v>-82.775499999999994</v>
      </c>
      <c r="M3544">
        <v>200</v>
      </c>
      <c r="N3544" t="str">
        <f t="shared" si="110"/>
        <v>Republican</v>
      </c>
      <c r="O3544" t="s">
        <v>804</v>
      </c>
      <c r="P3544">
        <v>0.79</v>
      </c>
      <c r="Q3544">
        <v>779000</v>
      </c>
    </row>
    <row r="3545" spans="1:18">
      <c r="A3545">
        <v>108</v>
      </c>
      <c r="B3545">
        <f>VLOOKUP(A3545,year_congress_lookup!$A$1:$B$10,2)</f>
        <v>2004</v>
      </c>
      <c r="C3545">
        <v>29386</v>
      </c>
      <c r="D3545" s="1" t="s">
        <v>1788</v>
      </c>
      <c r="E3545" t="s">
        <v>40</v>
      </c>
      <c r="F3545" t="str">
        <f>VLOOKUP(E3545&amp;"*",state_latlong_lookup!$A$1:$D$56,2,FALSE)</f>
        <v>OH</v>
      </c>
      <c r="G3545" t="str">
        <f>VLOOKUP(E3545&amp;"*",state_latlong_lookup!$A$1:$D$56,1,FALSE)</f>
        <v>OHIO</v>
      </c>
      <c r="H3545" t="str">
        <f t="shared" si="111"/>
        <v>108_OH_02</v>
      </c>
      <c r="I3545">
        <f>IF(B3545=2012,IF(D3545="00",K3545,VLOOKUP(H3545,district_latlong_lookup!$A$1:$F$439,5,FALSE)),0)</f>
        <v>0</v>
      </c>
      <c r="J3545">
        <f>IF(B3545=2012,IF(D3545="00",L3545,VLOOKUP(H3545,district_latlong_lookup!$A$1:$F$439,6,FALSE)),0)</f>
        <v>0</v>
      </c>
      <c r="K3545">
        <f>VLOOKUP(E3545&amp;"*",state_latlong_lookup!$A$1:$D$56,3,FALSE)</f>
        <v>40.373600000000003</v>
      </c>
      <c r="L3545">
        <f>VLOOKUP(E3545&amp;"*",state_latlong_lookup!$A$1:$D$56,4,FALSE)</f>
        <v>-82.775499999999994</v>
      </c>
      <c r="M3545">
        <v>200</v>
      </c>
      <c r="N3545" t="str">
        <f t="shared" si="110"/>
        <v>Republican</v>
      </c>
      <c r="O3545" t="s">
        <v>401</v>
      </c>
      <c r="P3545">
        <v>0.51500000000000001</v>
      </c>
      <c r="Q3545">
        <v>1137000</v>
      </c>
      <c r="R3545" t="s">
        <v>1583</v>
      </c>
    </row>
    <row r="3546" spans="1:18">
      <c r="A3546">
        <v>108</v>
      </c>
      <c r="B3546">
        <f>VLOOKUP(A3546,year_congress_lookup!$A$1:$B$10,2)</f>
        <v>2004</v>
      </c>
      <c r="C3546">
        <v>20342</v>
      </c>
      <c r="D3546" s="1" t="s">
        <v>1789</v>
      </c>
      <c r="E3546" t="s">
        <v>40</v>
      </c>
      <c r="F3546" t="str">
        <f>VLOOKUP(E3546&amp;"*",state_latlong_lookup!$A$1:$D$56,2,FALSE)</f>
        <v>OH</v>
      </c>
      <c r="G3546" t="str">
        <f>VLOOKUP(E3546&amp;"*",state_latlong_lookup!$A$1:$D$56,1,FALSE)</f>
        <v>OHIO</v>
      </c>
      <c r="H3546" t="str">
        <f t="shared" si="111"/>
        <v>108_OH_03</v>
      </c>
      <c r="I3546">
        <f>IF(B3546=2012,IF(D3546="00",K3546,VLOOKUP(H3546,district_latlong_lookup!$A$1:$F$439,5,FALSE)),0)</f>
        <v>0</v>
      </c>
      <c r="J3546">
        <f>IF(B3546=2012,IF(D3546="00",L3546,VLOOKUP(H3546,district_latlong_lookup!$A$1:$F$439,6,FALSE)),0)</f>
        <v>0</v>
      </c>
      <c r="K3546">
        <f>VLOOKUP(E3546&amp;"*",state_latlong_lookup!$A$1:$D$56,3,FALSE)</f>
        <v>40.373600000000003</v>
      </c>
      <c r="L3546">
        <f>VLOOKUP(E3546&amp;"*",state_latlong_lookup!$A$1:$D$56,4,FALSE)</f>
        <v>-82.775499999999994</v>
      </c>
      <c r="M3546">
        <v>200</v>
      </c>
      <c r="N3546" t="str">
        <f t="shared" si="110"/>
        <v>Republican</v>
      </c>
      <c r="O3546" t="s">
        <v>148</v>
      </c>
      <c r="P3546">
        <v>0.47699999999999998</v>
      </c>
      <c r="Q3546">
        <v>0</v>
      </c>
      <c r="R3546" t="s">
        <v>1584</v>
      </c>
    </row>
    <row r="3547" spans="1:18">
      <c r="A3547">
        <v>108</v>
      </c>
      <c r="B3547">
        <f>VLOOKUP(A3547,year_congress_lookup!$A$1:$B$10,2)</f>
        <v>2004</v>
      </c>
      <c r="C3547">
        <v>14875</v>
      </c>
      <c r="D3547" s="1" t="s">
        <v>1790</v>
      </c>
      <c r="E3547" t="s">
        <v>40</v>
      </c>
      <c r="F3547" t="str">
        <f>VLOOKUP(E3547&amp;"*",state_latlong_lookup!$A$1:$D$56,2,FALSE)</f>
        <v>OH</v>
      </c>
      <c r="G3547" t="str">
        <f>VLOOKUP(E3547&amp;"*",state_latlong_lookup!$A$1:$D$56,1,FALSE)</f>
        <v>OHIO</v>
      </c>
      <c r="H3547" t="str">
        <f t="shared" si="111"/>
        <v>108_OH_04</v>
      </c>
      <c r="I3547">
        <f>IF(B3547=2012,IF(D3547="00",K3547,VLOOKUP(H3547,district_latlong_lookup!$A$1:$F$439,5,FALSE)),0)</f>
        <v>0</v>
      </c>
      <c r="J3547">
        <f>IF(B3547=2012,IF(D3547="00",L3547,VLOOKUP(H3547,district_latlong_lookup!$A$1:$F$439,6,FALSE)),0)</f>
        <v>0</v>
      </c>
      <c r="K3547">
        <f>VLOOKUP(E3547&amp;"*",state_latlong_lookup!$A$1:$D$56,3,FALSE)</f>
        <v>40.373600000000003</v>
      </c>
      <c r="L3547">
        <f>VLOOKUP(E3547&amp;"*",state_latlong_lookup!$A$1:$D$56,4,FALSE)</f>
        <v>-82.775499999999994</v>
      </c>
      <c r="M3547">
        <v>200</v>
      </c>
      <c r="N3547" t="str">
        <f t="shared" si="110"/>
        <v>Republican</v>
      </c>
      <c r="O3547" t="s">
        <v>656</v>
      </c>
      <c r="P3547">
        <v>0.47699999999999998</v>
      </c>
      <c r="Q3547">
        <v>0</v>
      </c>
      <c r="R3547" t="s">
        <v>1585</v>
      </c>
    </row>
    <row r="3548" spans="1:18">
      <c r="A3548">
        <v>108</v>
      </c>
      <c r="B3548">
        <f>VLOOKUP(A3548,year_congress_lookup!$A$1:$B$10,2)</f>
        <v>2004</v>
      </c>
      <c r="C3548">
        <v>15604</v>
      </c>
      <c r="D3548" s="1" t="s">
        <v>1791</v>
      </c>
      <c r="E3548" t="s">
        <v>40</v>
      </c>
      <c r="F3548" t="str">
        <f>VLOOKUP(E3548&amp;"*",state_latlong_lookup!$A$1:$D$56,2,FALSE)</f>
        <v>OH</v>
      </c>
      <c r="G3548" t="str">
        <f>VLOOKUP(E3548&amp;"*",state_latlong_lookup!$A$1:$D$56,1,FALSE)</f>
        <v>OHIO</v>
      </c>
      <c r="H3548" t="str">
        <f t="shared" si="111"/>
        <v>108_OH_05</v>
      </c>
      <c r="I3548">
        <f>IF(B3548=2012,IF(D3548="00",K3548,VLOOKUP(H3548,district_latlong_lookup!$A$1:$F$439,5,FALSE)),0)</f>
        <v>0</v>
      </c>
      <c r="J3548">
        <f>IF(B3548=2012,IF(D3548="00",L3548,VLOOKUP(H3548,district_latlong_lookup!$A$1:$F$439,6,FALSE)),0)</f>
        <v>0</v>
      </c>
      <c r="K3548">
        <f>VLOOKUP(E3548&amp;"*",state_latlong_lookup!$A$1:$D$56,3,FALSE)</f>
        <v>40.373600000000003</v>
      </c>
      <c r="L3548">
        <f>VLOOKUP(E3548&amp;"*",state_latlong_lookup!$A$1:$D$56,4,FALSE)</f>
        <v>-82.775499999999994</v>
      </c>
      <c r="M3548">
        <v>200</v>
      </c>
      <c r="N3548" t="str">
        <f t="shared" si="110"/>
        <v>Republican</v>
      </c>
      <c r="O3548" t="s">
        <v>657</v>
      </c>
      <c r="P3548">
        <v>0.38500000000000001</v>
      </c>
      <c r="Q3548">
        <v>1949000</v>
      </c>
      <c r="R3548" t="s">
        <v>1586</v>
      </c>
    </row>
    <row r="3549" spans="1:18">
      <c r="A3549">
        <v>108</v>
      </c>
      <c r="B3549">
        <f>VLOOKUP(A3549,year_congress_lookup!$A$1:$B$10,2)</f>
        <v>2004</v>
      </c>
      <c r="C3549">
        <v>29747</v>
      </c>
      <c r="D3549" s="1" t="s">
        <v>1792</v>
      </c>
      <c r="E3549" t="s">
        <v>40</v>
      </c>
      <c r="F3549" t="str">
        <f>VLOOKUP(E3549&amp;"*",state_latlong_lookup!$A$1:$D$56,2,FALSE)</f>
        <v>OH</v>
      </c>
      <c r="G3549" t="str">
        <f>VLOOKUP(E3549&amp;"*",state_latlong_lookup!$A$1:$D$56,1,FALSE)</f>
        <v>OHIO</v>
      </c>
      <c r="H3549" t="str">
        <f t="shared" si="111"/>
        <v>108_OH_06</v>
      </c>
      <c r="I3549">
        <f>IF(B3549=2012,IF(D3549="00",K3549,VLOOKUP(H3549,district_latlong_lookup!$A$1:$F$439,5,FALSE)),0)</f>
        <v>0</v>
      </c>
      <c r="J3549">
        <f>IF(B3549=2012,IF(D3549="00",L3549,VLOOKUP(H3549,district_latlong_lookup!$A$1:$F$439,6,FALSE)),0)</f>
        <v>0</v>
      </c>
      <c r="K3549">
        <f>VLOOKUP(E3549&amp;"*",state_latlong_lookup!$A$1:$D$56,3,FALSE)</f>
        <v>40.373600000000003</v>
      </c>
      <c r="L3549">
        <f>VLOOKUP(E3549&amp;"*",state_latlong_lookup!$A$1:$D$56,4,FALSE)</f>
        <v>-82.775499999999994</v>
      </c>
      <c r="M3549">
        <v>100</v>
      </c>
      <c r="N3549" t="str">
        <f t="shared" si="110"/>
        <v>Democrat</v>
      </c>
      <c r="O3549" t="s">
        <v>1024</v>
      </c>
      <c r="P3549">
        <v>-0.40500000000000003</v>
      </c>
      <c r="Q3549">
        <v>0</v>
      </c>
      <c r="R3549" t="s">
        <v>1587</v>
      </c>
    </row>
    <row r="3550" spans="1:18">
      <c r="A3550">
        <v>108</v>
      </c>
      <c r="B3550">
        <f>VLOOKUP(A3550,year_congress_lookup!$A$1:$B$10,2)</f>
        <v>2004</v>
      </c>
      <c r="C3550">
        <v>29136</v>
      </c>
      <c r="D3550" s="1" t="s">
        <v>1793</v>
      </c>
      <c r="E3550" t="s">
        <v>40</v>
      </c>
      <c r="F3550" t="str">
        <f>VLOOKUP(E3550&amp;"*",state_latlong_lookup!$A$1:$D$56,2,FALSE)</f>
        <v>OH</v>
      </c>
      <c r="G3550" t="str">
        <f>VLOOKUP(E3550&amp;"*",state_latlong_lookup!$A$1:$D$56,1,FALSE)</f>
        <v>OHIO</v>
      </c>
      <c r="H3550" t="str">
        <f t="shared" si="111"/>
        <v>108_OH_07</v>
      </c>
      <c r="I3550">
        <f>IF(B3550=2012,IF(D3550="00",K3550,VLOOKUP(H3550,district_latlong_lookup!$A$1:$F$439,5,FALSE)),0)</f>
        <v>0</v>
      </c>
      <c r="J3550">
        <f>IF(B3550=2012,IF(D3550="00",L3550,VLOOKUP(H3550,district_latlong_lookup!$A$1:$F$439,6,FALSE)),0)</f>
        <v>0</v>
      </c>
      <c r="K3550">
        <f>VLOOKUP(E3550&amp;"*",state_latlong_lookup!$A$1:$D$56,3,FALSE)</f>
        <v>40.373600000000003</v>
      </c>
      <c r="L3550">
        <f>VLOOKUP(E3550&amp;"*",state_latlong_lookup!$A$1:$D$56,4,FALSE)</f>
        <v>-82.775499999999994</v>
      </c>
      <c r="M3550">
        <v>200</v>
      </c>
      <c r="N3550" t="str">
        <f t="shared" si="110"/>
        <v>Republican</v>
      </c>
      <c r="O3550" t="s">
        <v>659</v>
      </c>
      <c r="P3550">
        <v>0.48799999999999999</v>
      </c>
      <c r="Q3550">
        <v>1004000</v>
      </c>
      <c r="R3550" t="s">
        <v>1588</v>
      </c>
    </row>
    <row r="3551" spans="1:18">
      <c r="A3551">
        <v>108</v>
      </c>
      <c r="B3551">
        <f>VLOOKUP(A3551,year_congress_lookup!$A$1:$B$10,2)</f>
        <v>2004</v>
      </c>
      <c r="C3551">
        <v>29137</v>
      </c>
      <c r="D3551" s="1" t="s">
        <v>1795</v>
      </c>
      <c r="E3551" t="s">
        <v>40</v>
      </c>
      <c r="F3551" t="str">
        <f>VLOOKUP(E3551&amp;"*",state_latlong_lookup!$A$1:$D$56,2,FALSE)</f>
        <v>OH</v>
      </c>
      <c r="G3551" t="str">
        <f>VLOOKUP(E3551&amp;"*",state_latlong_lookup!$A$1:$D$56,1,FALSE)</f>
        <v>OHIO</v>
      </c>
      <c r="H3551" t="str">
        <f t="shared" si="111"/>
        <v>108_OH_08</v>
      </c>
      <c r="I3551">
        <f>IF(B3551=2012,IF(D3551="00",K3551,VLOOKUP(H3551,district_latlong_lookup!$A$1:$F$439,5,FALSE)),0)</f>
        <v>0</v>
      </c>
      <c r="J3551">
        <f>IF(B3551=2012,IF(D3551="00",L3551,VLOOKUP(H3551,district_latlong_lookup!$A$1:$F$439,6,FALSE)),0)</f>
        <v>0</v>
      </c>
      <c r="K3551">
        <f>VLOOKUP(E3551&amp;"*",state_latlong_lookup!$A$1:$D$56,3,FALSE)</f>
        <v>40.373600000000003</v>
      </c>
      <c r="L3551">
        <f>VLOOKUP(E3551&amp;"*",state_latlong_lookup!$A$1:$D$56,4,FALSE)</f>
        <v>-82.775499999999994</v>
      </c>
      <c r="M3551">
        <v>200</v>
      </c>
      <c r="N3551" t="str">
        <f t="shared" si="110"/>
        <v>Republican</v>
      </c>
      <c r="O3551" t="s">
        <v>660</v>
      </c>
      <c r="P3551">
        <v>0.67300000000000004</v>
      </c>
      <c r="Q3551">
        <v>2479000</v>
      </c>
      <c r="R3551" t="s">
        <v>1589</v>
      </c>
    </row>
    <row r="3552" spans="1:18">
      <c r="A3552">
        <v>108</v>
      </c>
      <c r="B3552">
        <f>VLOOKUP(A3552,year_congress_lookup!$A$1:$B$10,2)</f>
        <v>2004</v>
      </c>
      <c r="C3552">
        <v>15029</v>
      </c>
      <c r="D3552" s="1" t="s">
        <v>1796</v>
      </c>
      <c r="E3552" t="s">
        <v>40</v>
      </c>
      <c r="F3552" t="str">
        <f>VLOOKUP(E3552&amp;"*",state_latlong_lookup!$A$1:$D$56,2,FALSE)</f>
        <v>OH</v>
      </c>
      <c r="G3552" t="str">
        <f>VLOOKUP(E3552&amp;"*",state_latlong_lookup!$A$1:$D$56,1,FALSE)</f>
        <v>OHIO</v>
      </c>
      <c r="H3552" t="str">
        <f t="shared" si="111"/>
        <v>108_OH_09</v>
      </c>
      <c r="I3552">
        <f>IF(B3552=2012,IF(D3552="00",K3552,VLOOKUP(H3552,district_latlong_lookup!$A$1:$F$439,5,FALSE)),0)</f>
        <v>0</v>
      </c>
      <c r="J3552">
        <f>IF(B3552=2012,IF(D3552="00",L3552,VLOOKUP(H3552,district_latlong_lookup!$A$1:$F$439,6,FALSE)),0)</f>
        <v>0</v>
      </c>
      <c r="K3552">
        <f>VLOOKUP(E3552&amp;"*",state_latlong_lookup!$A$1:$D$56,3,FALSE)</f>
        <v>40.373600000000003</v>
      </c>
      <c r="L3552">
        <f>VLOOKUP(E3552&amp;"*",state_latlong_lookup!$A$1:$D$56,4,FALSE)</f>
        <v>-82.775499999999994</v>
      </c>
      <c r="M3552">
        <v>100</v>
      </c>
      <c r="N3552" t="str">
        <f t="shared" si="110"/>
        <v>Democrat</v>
      </c>
      <c r="O3552" t="s">
        <v>661</v>
      </c>
      <c r="P3552">
        <v>-0.371</v>
      </c>
      <c r="Q3552">
        <v>3191000</v>
      </c>
      <c r="R3552" t="s">
        <v>1590</v>
      </c>
    </row>
    <row r="3553" spans="1:18">
      <c r="A3553">
        <v>108</v>
      </c>
      <c r="B3553">
        <f>VLOOKUP(A3553,year_congress_lookup!$A$1:$B$10,2)</f>
        <v>2004</v>
      </c>
      <c r="C3553">
        <v>29748</v>
      </c>
      <c r="D3553" s="1" t="s">
        <v>1797</v>
      </c>
      <c r="E3553" t="s">
        <v>40</v>
      </c>
      <c r="F3553" t="str">
        <f>VLOOKUP(E3553&amp;"*",state_latlong_lookup!$A$1:$D$56,2,FALSE)</f>
        <v>OH</v>
      </c>
      <c r="G3553" t="str">
        <f>VLOOKUP(E3553&amp;"*",state_latlong_lookup!$A$1:$D$56,1,FALSE)</f>
        <v>OHIO</v>
      </c>
      <c r="H3553" t="str">
        <f t="shared" si="111"/>
        <v>108_OH_10</v>
      </c>
      <c r="I3553">
        <f>IF(B3553=2012,IF(D3553="00",K3553,VLOOKUP(H3553,district_latlong_lookup!$A$1:$F$439,5,FALSE)),0)</f>
        <v>0</v>
      </c>
      <c r="J3553">
        <f>IF(B3553=2012,IF(D3553="00",L3553,VLOOKUP(H3553,district_latlong_lookup!$A$1:$F$439,6,FALSE)),0)</f>
        <v>0</v>
      </c>
      <c r="K3553">
        <f>VLOOKUP(E3553&amp;"*",state_latlong_lookup!$A$1:$D$56,3,FALSE)</f>
        <v>40.373600000000003</v>
      </c>
      <c r="L3553">
        <f>VLOOKUP(E3553&amp;"*",state_latlong_lookup!$A$1:$D$56,4,FALSE)</f>
        <v>-82.775499999999994</v>
      </c>
      <c r="M3553">
        <v>100</v>
      </c>
      <c r="N3553" t="str">
        <f t="shared" si="110"/>
        <v>Democrat</v>
      </c>
      <c r="O3553" t="s">
        <v>864</v>
      </c>
      <c r="P3553">
        <v>-0.58499999999999996</v>
      </c>
      <c r="Q3553">
        <v>0</v>
      </c>
      <c r="R3553" t="s">
        <v>1591</v>
      </c>
    </row>
    <row r="3554" spans="1:18">
      <c r="A3554">
        <v>108</v>
      </c>
      <c r="B3554">
        <f>VLOOKUP(A3554,year_congress_lookup!$A$1:$B$10,2)</f>
        <v>2004</v>
      </c>
      <c r="C3554">
        <v>29930</v>
      </c>
      <c r="D3554" s="1" t="s">
        <v>1798</v>
      </c>
      <c r="E3554" t="s">
        <v>40</v>
      </c>
      <c r="F3554" t="str">
        <f>VLOOKUP(E3554&amp;"*",state_latlong_lookup!$A$1:$D$56,2,FALSE)</f>
        <v>OH</v>
      </c>
      <c r="G3554" t="str">
        <f>VLOOKUP(E3554&amp;"*",state_latlong_lookup!$A$1:$D$56,1,FALSE)</f>
        <v>OHIO</v>
      </c>
      <c r="H3554" t="str">
        <f t="shared" si="111"/>
        <v>108_OH_11</v>
      </c>
      <c r="I3554">
        <f>IF(B3554=2012,IF(D3554="00",K3554,VLOOKUP(H3554,district_latlong_lookup!$A$1:$F$439,5,FALSE)),0)</f>
        <v>0</v>
      </c>
      <c r="J3554">
        <f>IF(B3554=2012,IF(D3554="00",L3554,VLOOKUP(H3554,district_latlong_lookup!$A$1:$F$439,6,FALSE)),0)</f>
        <v>0</v>
      </c>
      <c r="K3554">
        <f>VLOOKUP(E3554&amp;"*",state_latlong_lookup!$A$1:$D$56,3,FALSE)</f>
        <v>40.373600000000003</v>
      </c>
      <c r="L3554">
        <f>VLOOKUP(E3554&amp;"*",state_latlong_lookup!$A$1:$D$56,4,FALSE)</f>
        <v>-82.775499999999994</v>
      </c>
      <c r="M3554">
        <v>100</v>
      </c>
      <c r="N3554" t="str">
        <f t="shared" si="110"/>
        <v>Democrat</v>
      </c>
      <c r="O3554" t="s">
        <v>85</v>
      </c>
      <c r="P3554">
        <v>-0.51400000000000001</v>
      </c>
      <c r="Q3554">
        <v>0</v>
      </c>
    </row>
    <row r="3555" spans="1:18">
      <c r="A3555">
        <v>108</v>
      </c>
      <c r="B3555">
        <f>VLOOKUP(A3555,year_congress_lookup!$A$1:$B$10,2)</f>
        <v>2004</v>
      </c>
      <c r="C3555">
        <v>20130</v>
      </c>
      <c r="D3555" s="1" t="s">
        <v>1799</v>
      </c>
      <c r="E3555" t="s">
        <v>40</v>
      </c>
      <c r="F3555" t="str">
        <f>VLOOKUP(E3555&amp;"*",state_latlong_lookup!$A$1:$D$56,2,FALSE)</f>
        <v>OH</v>
      </c>
      <c r="G3555" t="str">
        <f>VLOOKUP(E3555&amp;"*",state_latlong_lookup!$A$1:$D$56,1,FALSE)</f>
        <v>OHIO</v>
      </c>
      <c r="H3555" t="str">
        <f t="shared" si="111"/>
        <v>108_OH_12</v>
      </c>
      <c r="I3555">
        <f>IF(B3555=2012,IF(D3555="00",K3555,VLOOKUP(H3555,district_latlong_lookup!$A$1:$F$439,5,FALSE)),0)</f>
        <v>0</v>
      </c>
      <c r="J3555">
        <f>IF(B3555=2012,IF(D3555="00",L3555,VLOOKUP(H3555,district_latlong_lookup!$A$1:$F$439,6,FALSE)),0)</f>
        <v>0</v>
      </c>
      <c r="K3555">
        <f>VLOOKUP(E3555&amp;"*",state_latlong_lookup!$A$1:$D$56,3,FALSE)</f>
        <v>40.373600000000003</v>
      </c>
      <c r="L3555">
        <f>VLOOKUP(E3555&amp;"*",state_latlong_lookup!$A$1:$D$56,4,FALSE)</f>
        <v>-82.775499999999994</v>
      </c>
      <c r="M3555">
        <v>200</v>
      </c>
      <c r="N3555" t="str">
        <f t="shared" si="110"/>
        <v>Republican</v>
      </c>
      <c r="O3555" t="s">
        <v>945</v>
      </c>
      <c r="P3555">
        <v>0.61799999999999999</v>
      </c>
      <c r="Q3555">
        <v>0</v>
      </c>
      <c r="R3555" t="s">
        <v>1592</v>
      </c>
    </row>
    <row r="3556" spans="1:18">
      <c r="A3556">
        <v>108</v>
      </c>
      <c r="B3556">
        <f>VLOOKUP(A3556,year_congress_lookup!$A$1:$B$10,2)</f>
        <v>2004</v>
      </c>
      <c r="C3556">
        <v>29389</v>
      </c>
      <c r="D3556" s="1" t="s">
        <v>1800</v>
      </c>
      <c r="E3556" t="s">
        <v>40</v>
      </c>
      <c r="F3556" t="str">
        <f>VLOOKUP(E3556&amp;"*",state_latlong_lookup!$A$1:$D$56,2,FALSE)</f>
        <v>OH</v>
      </c>
      <c r="G3556" t="str">
        <f>VLOOKUP(E3556&amp;"*",state_latlong_lookup!$A$1:$D$56,1,FALSE)</f>
        <v>OHIO</v>
      </c>
      <c r="H3556" t="str">
        <f t="shared" si="111"/>
        <v>108_OH_13</v>
      </c>
      <c r="I3556">
        <f>IF(B3556=2012,IF(D3556="00",K3556,VLOOKUP(H3556,district_latlong_lookup!$A$1:$F$439,5,FALSE)),0)</f>
        <v>0</v>
      </c>
      <c r="J3556">
        <f>IF(B3556=2012,IF(D3556="00",L3556,VLOOKUP(H3556,district_latlong_lookup!$A$1:$F$439,6,FALSE)),0)</f>
        <v>0</v>
      </c>
      <c r="K3556">
        <f>VLOOKUP(E3556&amp;"*",state_latlong_lookup!$A$1:$D$56,3,FALSE)</f>
        <v>40.373600000000003</v>
      </c>
      <c r="L3556">
        <f>VLOOKUP(E3556&amp;"*",state_latlong_lookup!$A$1:$D$56,4,FALSE)</f>
        <v>-82.775499999999994</v>
      </c>
      <c r="M3556">
        <v>100</v>
      </c>
      <c r="N3556" t="str">
        <f t="shared" si="110"/>
        <v>Democrat</v>
      </c>
      <c r="O3556" t="s">
        <v>27</v>
      </c>
      <c r="P3556">
        <v>-0.47899999999999998</v>
      </c>
      <c r="Q3556">
        <v>0</v>
      </c>
    </row>
    <row r="3557" spans="1:18">
      <c r="A3557">
        <v>108</v>
      </c>
      <c r="B3557">
        <f>VLOOKUP(A3557,year_congress_lookup!$A$1:$B$10,2)</f>
        <v>2004</v>
      </c>
      <c r="C3557">
        <v>29553</v>
      </c>
      <c r="D3557" s="1" t="s">
        <v>1801</v>
      </c>
      <c r="E3557" t="s">
        <v>40</v>
      </c>
      <c r="F3557" t="str">
        <f>VLOOKUP(E3557&amp;"*",state_latlong_lookup!$A$1:$D$56,2,FALSE)</f>
        <v>OH</v>
      </c>
      <c r="G3557" t="str">
        <f>VLOOKUP(E3557&amp;"*",state_latlong_lookup!$A$1:$D$56,1,FALSE)</f>
        <v>OHIO</v>
      </c>
      <c r="H3557" t="str">
        <f t="shared" si="111"/>
        <v>108_OH_14</v>
      </c>
      <c r="I3557">
        <f>IF(B3557=2012,IF(D3557="00",K3557,VLOOKUP(H3557,district_latlong_lookup!$A$1:$F$439,5,FALSE)),0)</f>
        <v>0</v>
      </c>
      <c r="J3557">
        <f>IF(B3557=2012,IF(D3557="00",L3557,VLOOKUP(H3557,district_latlong_lookup!$A$1:$F$439,6,FALSE)),0)</f>
        <v>0</v>
      </c>
      <c r="K3557">
        <f>VLOOKUP(E3557&amp;"*",state_latlong_lookup!$A$1:$D$56,3,FALSE)</f>
        <v>40.373600000000003</v>
      </c>
      <c r="L3557">
        <f>VLOOKUP(E3557&amp;"*",state_latlong_lookup!$A$1:$D$56,4,FALSE)</f>
        <v>-82.775499999999994</v>
      </c>
      <c r="M3557">
        <v>200</v>
      </c>
      <c r="N3557" t="str">
        <f t="shared" si="110"/>
        <v>Republican</v>
      </c>
      <c r="O3557" t="s">
        <v>1025</v>
      </c>
      <c r="P3557">
        <v>0.372</v>
      </c>
      <c r="Q3557">
        <v>0</v>
      </c>
      <c r="R3557" t="s">
        <v>1593</v>
      </c>
    </row>
    <row r="3558" spans="1:18">
      <c r="A3558">
        <v>108</v>
      </c>
      <c r="B3558">
        <f>VLOOKUP(A3558,year_congress_lookup!$A$1:$B$10,2)</f>
        <v>2004</v>
      </c>
      <c r="C3558">
        <v>29390</v>
      </c>
      <c r="D3558" s="1" t="s">
        <v>1802</v>
      </c>
      <c r="E3558" t="s">
        <v>40</v>
      </c>
      <c r="F3558" t="str">
        <f>VLOOKUP(E3558&amp;"*",state_latlong_lookup!$A$1:$D$56,2,FALSE)</f>
        <v>OH</v>
      </c>
      <c r="G3558" t="str">
        <f>VLOOKUP(E3558&amp;"*",state_latlong_lookup!$A$1:$D$56,1,FALSE)</f>
        <v>OHIO</v>
      </c>
      <c r="H3558" t="str">
        <f t="shared" si="111"/>
        <v>108_OH_15</v>
      </c>
      <c r="I3558">
        <f>IF(B3558=2012,IF(D3558="00",K3558,VLOOKUP(H3558,district_latlong_lookup!$A$1:$F$439,5,FALSE)),0)</f>
        <v>0</v>
      </c>
      <c r="J3558">
        <f>IF(B3558=2012,IF(D3558="00",L3558,VLOOKUP(H3558,district_latlong_lookup!$A$1:$F$439,6,FALSE)),0)</f>
        <v>0</v>
      </c>
      <c r="K3558">
        <f>VLOOKUP(E3558&amp;"*",state_latlong_lookup!$A$1:$D$56,3,FALSE)</f>
        <v>40.373600000000003</v>
      </c>
      <c r="L3558">
        <f>VLOOKUP(E3558&amp;"*",state_latlong_lookup!$A$1:$D$56,4,FALSE)</f>
        <v>-82.775499999999994</v>
      </c>
      <c r="M3558">
        <v>200</v>
      </c>
      <c r="N3558" t="str">
        <f t="shared" si="110"/>
        <v>Republican</v>
      </c>
      <c r="O3558" t="s">
        <v>666</v>
      </c>
      <c r="P3558">
        <v>0.52200000000000002</v>
      </c>
      <c r="Q3558">
        <v>2051000</v>
      </c>
    </row>
    <row r="3559" spans="1:18">
      <c r="A3559">
        <v>108</v>
      </c>
      <c r="B3559">
        <f>VLOOKUP(A3559,year_congress_lookup!$A$1:$B$10,2)</f>
        <v>2004</v>
      </c>
      <c r="C3559">
        <v>14045</v>
      </c>
      <c r="D3559" s="1" t="s">
        <v>1803</v>
      </c>
      <c r="E3559" t="s">
        <v>40</v>
      </c>
      <c r="F3559" t="str">
        <f>VLOOKUP(E3559&amp;"*",state_latlong_lookup!$A$1:$D$56,2,FALSE)</f>
        <v>OH</v>
      </c>
      <c r="G3559" t="str">
        <f>VLOOKUP(E3559&amp;"*",state_latlong_lookup!$A$1:$D$56,1,FALSE)</f>
        <v>OHIO</v>
      </c>
      <c r="H3559" t="str">
        <f t="shared" si="111"/>
        <v>108_OH_16</v>
      </c>
      <c r="I3559">
        <f>IF(B3559=2012,IF(D3559="00",K3559,VLOOKUP(H3559,district_latlong_lookup!$A$1:$F$439,5,FALSE)),0)</f>
        <v>0</v>
      </c>
      <c r="J3559">
        <f>IF(B3559=2012,IF(D3559="00",L3559,VLOOKUP(H3559,district_latlong_lookup!$A$1:$F$439,6,FALSE)),0)</f>
        <v>0</v>
      </c>
      <c r="K3559">
        <f>VLOOKUP(E3559&amp;"*",state_latlong_lookup!$A$1:$D$56,3,FALSE)</f>
        <v>40.373600000000003</v>
      </c>
      <c r="L3559">
        <f>VLOOKUP(E3559&amp;"*",state_latlong_lookup!$A$1:$D$56,4,FALSE)</f>
        <v>-82.775499999999994</v>
      </c>
      <c r="M3559">
        <v>200</v>
      </c>
      <c r="N3559" t="str">
        <f t="shared" si="110"/>
        <v>Republican</v>
      </c>
      <c r="O3559" t="s">
        <v>667</v>
      </c>
      <c r="P3559">
        <v>0.377</v>
      </c>
      <c r="Q3559">
        <v>986000</v>
      </c>
      <c r="R3559" t="s">
        <v>1594</v>
      </c>
    </row>
    <row r="3560" spans="1:18">
      <c r="A3560">
        <v>108</v>
      </c>
      <c r="B3560">
        <f>VLOOKUP(A3560,year_congress_lookup!$A$1:$B$10,2)</f>
        <v>2004</v>
      </c>
      <c r="C3560">
        <v>20343</v>
      </c>
      <c r="D3560" s="1" t="s">
        <v>1804</v>
      </c>
      <c r="E3560" t="s">
        <v>40</v>
      </c>
      <c r="F3560" t="str">
        <f>VLOOKUP(E3560&amp;"*",state_latlong_lookup!$A$1:$D$56,2,FALSE)</f>
        <v>OH</v>
      </c>
      <c r="G3560" t="str">
        <f>VLOOKUP(E3560&amp;"*",state_latlong_lookup!$A$1:$D$56,1,FALSE)</f>
        <v>OHIO</v>
      </c>
      <c r="H3560" t="str">
        <f t="shared" si="111"/>
        <v>108_OH_17</v>
      </c>
      <c r="I3560">
        <f>IF(B3560=2012,IF(D3560="00",K3560,VLOOKUP(H3560,district_latlong_lookup!$A$1:$F$439,5,FALSE)),0)</f>
        <v>0</v>
      </c>
      <c r="J3560">
        <f>IF(B3560=2012,IF(D3560="00",L3560,VLOOKUP(H3560,district_latlong_lookup!$A$1:$F$439,6,FALSE)),0)</f>
        <v>0</v>
      </c>
      <c r="K3560">
        <f>VLOOKUP(E3560&amp;"*",state_latlong_lookup!$A$1:$D$56,3,FALSE)</f>
        <v>40.373600000000003</v>
      </c>
      <c r="L3560">
        <f>VLOOKUP(E3560&amp;"*",state_latlong_lookup!$A$1:$D$56,4,FALSE)</f>
        <v>-82.775499999999994</v>
      </c>
      <c r="M3560">
        <v>100</v>
      </c>
      <c r="N3560" t="str">
        <f t="shared" si="110"/>
        <v>Democrat</v>
      </c>
      <c r="O3560" t="s">
        <v>1026</v>
      </c>
      <c r="P3560">
        <v>-0.378</v>
      </c>
      <c r="Q3560">
        <v>1363000</v>
      </c>
      <c r="R3560" t="s">
        <v>1595</v>
      </c>
    </row>
    <row r="3561" spans="1:18">
      <c r="A3561">
        <v>108</v>
      </c>
      <c r="B3561">
        <f>VLOOKUP(A3561,year_congress_lookup!$A$1:$B$10,2)</f>
        <v>2004</v>
      </c>
      <c r="C3561">
        <v>29552</v>
      </c>
      <c r="D3561" s="1" t="s">
        <v>1805</v>
      </c>
      <c r="E3561" t="s">
        <v>40</v>
      </c>
      <c r="F3561" t="str">
        <f>VLOOKUP(E3561&amp;"*",state_latlong_lookup!$A$1:$D$56,2,FALSE)</f>
        <v>OH</v>
      </c>
      <c r="G3561" t="str">
        <f>VLOOKUP(E3561&amp;"*",state_latlong_lookup!$A$1:$D$56,1,FALSE)</f>
        <v>OHIO</v>
      </c>
      <c r="H3561" t="str">
        <f t="shared" si="111"/>
        <v>108_OH_18</v>
      </c>
      <c r="I3561">
        <f>IF(B3561=2012,IF(D3561="00",K3561,VLOOKUP(H3561,district_latlong_lookup!$A$1:$F$439,5,FALSE)),0)</f>
        <v>0</v>
      </c>
      <c r="J3561">
        <f>IF(B3561=2012,IF(D3561="00",L3561,VLOOKUP(H3561,district_latlong_lookup!$A$1:$F$439,6,FALSE)),0)</f>
        <v>0</v>
      </c>
      <c r="K3561">
        <f>VLOOKUP(E3561&amp;"*",state_latlong_lookup!$A$1:$D$56,3,FALSE)</f>
        <v>40.373600000000003</v>
      </c>
      <c r="L3561">
        <f>VLOOKUP(E3561&amp;"*",state_latlong_lookup!$A$1:$D$56,4,FALSE)</f>
        <v>-82.775499999999994</v>
      </c>
      <c r="M3561">
        <v>200</v>
      </c>
      <c r="N3561" t="str">
        <f t="shared" si="110"/>
        <v>Republican</v>
      </c>
      <c r="O3561" t="s">
        <v>806</v>
      </c>
      <c r="P3561">
        <v>0.39200000000000002</v>
      </c>
      <c r="Q3561">
        <v>1067000</v>
      </c>
    </row>
    <row r="3562" spans="1:18">
      <c r="A3562">
        <v>108</v>
      </c>
      <c r="B3562">
        <f>VLOOKUP(A3562,year_congress_lookup!$A$1:$B$10,2)</f>
        <v>2004</v>
      </c>
      <c r="C3562">
        <v>20131</v>
      </c>
      <c r="D3562" s="1" t="s">
        <v>1787</v>
      </c>
      <c r="E3562" t="s">
        <v>152</v>
      </c>
      <c r="F3562" t="str">
        <f>VLOOKUP(E3562&amp;"*",state_latlong_lookup!$A$1:$D$56,2,FALSE)</f>
        <v>OK</v>
      </c>
      <c r="G3562" t="str">
        <f>VLOOKUP(E3562&amp;"*",state_latlong_lookup!$A$1:$D$56,1,FALSE)</f>
        <v>OKLAHOMA</v>
      </c>
      <c r="H3562" t="str">
        <f t="shared" si="111"/>
        <v>108_OK_01</v>
      </c>
      <c r="I3562">
        <f>IF(B3562=2012,IF(D3562="00",K3562,VLOOKUP(H3562,district_latlong_lookup!$A$1:$F$439,5,FALSE)),0)</f>
        <v>0</v>
      </c>
      <c r="J3562">
        <f>IF(B3562=2012,IF(D3562="00",L3562,VLOOKUP(H3562,district_latlong_lookup!$A$1:$F$439,6,FALSE)),0)</f>
        <v>0</v>
      </c>
      <c r="K3562">
        <f>VLOOKUP(E3562&amp;"*",state_latlong_lookup!$A$1:$D$56,3,FALSE)</f>
        <v>35.537599999999998</v>
      </c>
      <c r="L3562">
        <f>VLOOKUP(E3562&amp;"*",state_latlong_lookup!$A$1:$D$56,4,FALSE)</f>
        <v>-96.924700000000001</v>
      </c>
      <c r="M3562">
        <v>200</v>
      </c>
      <c r="N3562" t="str">
        <f t="shared" si="110"/>
        <v>Republican</v>
      </c>
      <c r="O3562" t="s">
        <v>144</v>
      </c>
      <c r="P3562">
        <v>0.68600000000000005</v>
      </c>
      <c r="Q3562">
        <v>858000</v>
      </c>
      <c r="R3562" t="s">
        <v>1596</v>
      </c>
    </row>
    <row r="3563" spans="1:18">
      <c r="A3563">
        <v>108</v>
      </c>
      <c r="B3563">
        <f>VLOOKUP(A3563,year_congress_lookup!$A$1:$B$10,2)</f>
        <v>2004</v>
      </c>
      <c r="C3563">
        <v>20132</v>
      </c>
      <c r="D3563" s="1" t="s">
        <v>1788</v>
      </c>
      <c r="E3563" t="s">
        <v>152</v>
      </c>
      <c r="F3563" t="str">
        <f>VLOOKUP(E3563&amp;"*",state_latlong_lookup!$A$1:$D$56,2,FALSE)</f>
        <v>OK</v>
      </c>
      <c r="G3563" t="str">
        <f>VLOOKUP(E3563&amp;"*",state_latlong_lookup!$A$1:$D$56,1,FALSE)</f>
        <v>OKLAHOMA</v>
      </c>
      <c r="H3563" t="str">
        <f t="shared" si="111"/>
        <v>108_OK_02</v>
      </c>
      <c r="I3563">
        <f>IF(B3563=2012,IF(D3563="00",K3563,VLOOKUP(H3563,district_latlong_lookup!$A$1:$F$439,5,FALSE)),0)</f>
        <v>0</v>
      </c>
      <c r="J3563">
        <f>IF(B3563=2012,IF(D3563="00",L3563,VLOOKUP(H3563,district_latlong_lookup!$A$1:$F$439,6,FALSE)),0)</f>
        <v>0</v>
      </c>
      <c r="K3563">
        <f>VLOOKUP(E3563&amp;"*",state_latlong_lookup!$A$1:$D$56,3,FALSE)</f>
        <v>35.537599999999998</v>
      </c>
      <c r="L3563">
        <f>VLOOKUP(E3563&amp;"*",state_latlong_lookup!$A$1:$D$56,4,FALSE)</f>
        <v>-96.924700000000001</v>
      </c>
      <c r="M3563">
        <v>100</v>
      </c>
      <c r="N3563" t="str">
        <f t="shared" si="110"/>
        <v>Democrat</v>
      </c>
      <c r="O3563" t="s">
        <v>846</v>
      </c>
      <c r="P3563">
        <v>-0.16900000000000001</v>
      </c>
      <c r="Q3563">
        <v>4155000</v>
      </c>
    </row>
    <row r="3564" spans="1:18">
      <c r="A3564">
        <v>108</v>
      </c>
      <c r="B3564">
        <f>VLOOKUP(A3564,year_congress_lookup!$A$1:$B$10,2)</f>
        <v>2004</v>
      </c>
      <c r="C3564">
        <v>29393</v>
      </c>
      <c r="D3564" s="1" t="s">
        <v>1789</v>
      </c>
      <c r="E3564" t="s">
        <v>152</v>
      </c>
      <c r="F3564" t="str">
        <f>VLOOKUP(E3564&amp;"*",state_latlong_lookup!$A$1:$D$56,2,FALSE)</f>
        <v>OK</v>
      </c>
      <c r="G3564" t="str">
        <f>VLOOKUP(E3564&amp;"*",state_latlong_lookup!$A$1:$D$56,1,FALSE)</f>
        <v>OKLAHOMA</v>
      </c>
      <c r="H3564" t="str">
        <f t="shared" si="111"/>
        <v>108_OK_03</v>
      </c>
      <c r="I3564">
        <f>IF(B3564=2012,IF(D3564="00",K3564,VLOOKUP(H3564,district_latlong_lookup!$A$1:$F$439,5,FALSE)),0)</f>
        <v>0</v>
      </c>
      <c r="J3564">
        <f>IF(B3564=2012,IF(D3564="00",L3564,VLOOKUP(H3564,district_latlong_lookup!$A$1:$F$439,6,FALSE)),0)</f>
        <v>0</v>
      </c>
      <c r="K3564">
        <f>VLOOKUP(E3564&amp;"*",state_latlong_lookup!$A$1:$D$56,3,FALSE)</f>
        <v>35.537599999999998</v>
      </c>
      <c r="L3564">
        <f>VLOOKUP(E3564&amp;"*",state_latlong_lookup!$A$1:$D$56,4,FALSE)</f>
        <v>-96.924700000000001</v>
      </c>
      <c r="M3564">
        <v>200</v>
      </c>
      <c r="N3564" t="str">
        <f t="shared" si="110"/>
        <v>Republican</v>
      </c>
      <c r="O3564" t="s">
        <v>175</v>
      </c>
      <c r="P3564">
        <v>0.495</v>
      </c>
      <c r="Q3564">
        <v>901000</v>
      </c>
      <c r="R3564" t="s">
        <v>1597</v>
      </c>
    </row>
    <row r="3565" spans="1:18">
      <c r="A3565">
        <v>108</v>
      </c>
      <c r="B3565">
        <f>VLOOKUP(A3565,year_congress_lookup!$A$1:$B$10,2)</f>
        <v>2004</v>
      </c>
      <c r="C3565">
        <v>20344</v>
      </c>
      <c r="D3565" s="1" t="s">
        <v>1790</v>
      </c>
      <c r="E3565" t="s">
        <v>152</v>
      </c>
      <c r="F3565" t="str">
        <f>VLOOKUP(E3565&amp;"*",state_latlong_lookup!$A$1:$D$56,2,FALSE)</f>
        <v>OK</v>
      </c>
      <c r="G3565" t="str">
        <f>VLOOKUP(E3565&amp;"*",state_latlong_lookup!$A$1:$D$56,1,FALSE)</f>
        <v>OKLAHOMA</v>
      </c>
      <c r="H3565" t="str">
        <f t="shared" si="111"/>
        <v>108_OK_04</v>
      </c>
      <c r="I3565">
        <f>IF(B3565=2012,IF(D3565="00",K3565,VLOOKUP(H3565,district_latlong_lookup!$A$1:$F$439,5,FALSE)),0)</f>
        <v>0</v>
      </c>
      <c r="J3565">
        <f>IF(B3565=2012,IF(D3565="00",L3565,VLOOKUP(H3565,district_latlong_lookup!$A$1:$F$439,6,FALSE)),0)</f>
        <v>0</v>
      </c>
      <c r="K3565">
        <f>VLOOKUP(E3565&amp;"*",state_latlong_lookup!$A$1:$D$56,3,FALSE)</f>
        <v>35.537599999999998</v>
      </c>
      <c r="L3565">
        <f>VLOOKUP(E3565&amp;"*",state_latlong_lookup!$A$1:$D$56,4,FALSE)</f>
        <v>-96.924700000000001</v>
      </c>
      <c r="M3565">
        <v>200</v>
      </c>
      <c r="N3565" t="str">
        <f t="shared" si="110"/>
        <v>Republican</v>
      </c>
      <c r="O3565" t="s">
        <v>113</v>
      </c>
      <c r="P3565">
        <v>0.61</v>
      </c>
      <c r="Q3565">
        <v>2085000</v>
      </c>
      <c r="R3565" t="s">
        <v>1598</v>
      </c>
    </row>
    <row r="3566" spans="1:18">
      <c r="A3566">
        <v>108</v>
      </c>
      <c r="B3566">
        <f>VLOOKUP(A3566,year_congress_lookup!$A$1:$B$10,2)</f>
        <v>2004</v>
      </c>
      <c r="C3566">
        <v>29392</v>
      </c>
      <c r="D3566" s="1" t="s">
        <v>1791</v>
      </c>
      <c r="E3566" t="s">
        <v>152</v>
      </c>
      <c r="F3566" t="str">
        <f>VLOOKUP(E3566&amp;"*",state_latlong_lookup!$A$1:$D$56,2,FALSE)</f>
        <v>OK</v>
      </c>
      <c r="G3566" t="str">
        <f>VLOOKUP(E3566&amp;"*",state_latlong_lookup!$A$1:$D$56,1,FALSE)</f>
        <v>OKLAHOMA</v>
      </c>
      <c r="H3566" t="str">
        <f t="shared" si="111"/>
        <v>108_OK_05</v>
      </c>
      <c r="I3566">
        <f>IF(B3566=2012,IF(D3566="00",K3566,VLOOKUP(H3566,district_latlong_lookup!$A$1:$F$439,5,FALSE)),0)</f>
        <v>0</v>
      </c>
      <c r="J3566">
        <f>IF(B3566=2012,IF(D3566="00",L3566,VLOOKUP(H3566,district_latlong_lookup!$A$1:$F$439,6,FALSE)),0)</f>
        <v>0</v>
      </c>
      <c r="K3566">
        <f>VLOOKUP(E3566&amp;"*",state_latlong_lookup!$A$1:$D$56,3,FALSE)</f>
        <v>35.537599999999998</v>
      </c>
      <c r="L3566">
        <f>VLOOKUP(E3566&amp;"*",state_latlong_lookup!$A$1:$D$56,4,FALSE)</f>
        <v>-96.924700000000001</v>
      </c>
      <c r="M3566">
        <v>200</v>
      </c>
      <c r="N3566" t="str">
        <f t="shared" si="110"/>
        <v>Republican</v>
      </c>
      <c r="O3566" t="s">
        <v>673</v>
      </c>
      <c r="P3566">
        <v>0.63300000000000001</v>
      </c>
      <c r="Q3566">
        <v>1150000</v>
      </c>
    </row>
    <row r="3567" spans="1:18">
      <c r="A3567">
        <v>108</v>
      </c>
      <c r="B3567">
        <f>VLOOKUP(A3567,year_congress_lookup!$A$1:$B$10,2)</f>
        <v>2004</v>
      </c>
      <c r="C3567">
        <v>29931</v>
      </c>
      <c r="D3567" s="1" t="s">
        <v>1787</v>
      </c>
      <c r="E3567" t="s">
        <v>99</v>
      </c>
      <c r="F3567" t="str">
        <f>VLOOKUP(E3567&amp;"*",state_latlong_lookup!$A$1:$D$56,2,FALSE)</f>
        <v>OR</v>
      </c>
      <c r="G3567" t="str">
        <f>VLOOKUP(E3567&amp;"*",state_latlong_lookup!$A$1:$D$56,1,FALSE)</f>
        <v>OREGON</v>
      </c>
      <c r="H3567" t="str">
        <f t="shared" si="111"/>
        <v>108_OR_01</v>
      </c>
      <c r="I3567">
        <f>IF(B3567=2012,IF(D3567="00",K3567,VLOOKUP(H3567,district_latlong_lookup!$A$1:$F$439,5,FALSE)),0)</f>
        <v>0</v>
      </c>
      <c r="J3567">
        <f>IF(B3567=2012,IF(D3567="00",L3567,VLOOKUP(H3567,district_latlong_lookup!$A$1:$F$439,6,FALSE)),0)</f>
        <v>0</v>
      </c>
      <c r="K3567">
        <f>VLOOKUP(E3567&amp;"*",state_latlong_lookup!$A$1:$D$56,3,FALSE)</f>
        <v>44.5672</v>
      </c>
      <c r="L3567">
        <f>VLOOKUP(E3567&amp;"*",state_latlong_lookup!$A$1:$D$56,4,FALSE)</f>
        <v>-122.12690000000001</v>
      </c>
      <c r="M3567">
        <v>100</v>
      </c>
      <c r="N3567" t="str">
        <f t="shared" si="110"/>
        <v>Democrat</v>
      </c>
      <c r="O3567" t="s">
        <v>1027</v>
      </c>
      <c r="P3567">
        <v>-0.38100000000000001</v>
      </c>
      <c r="Q3567">
        <v>0</v>
      </c>
      <c r="R3567" t="s">
        <v>1599</v>
      </c>
    </row>
    <row r="3568" spans="1:18">
      <c r="A3568">
        <v>108</v>
      </c>
      <c r="B3568">
        <f>VLOOKUP(A3568,year_congress_lookup!$A$1:$B$10,2)</f>
        <v>2004</v>
      </c>
      <c r="C3568">
        <v>29932</v>
      </c>
      <c r="D3568" s="1" t="s">
        <v>1788</v>
      </c>
      <c r="E3568" t="s">
        <v>99</v>
      </c>
      <c r="F3568" t="str">
        <f>VLOOKUP(E3568&amp;"*",state_latlong_lookup!$A$1:$D$56,2,FALSE)</f>
        <v>OR</v>
      </c>
      <c r="G3568" t="str">
        <f>VLOOKUP(E3568&amp;"*",state_latlong_lookup!$A$1:$D$56,1,FALSE)</f>
        <v>OREGON</v>
      </c>
      <c r="H3568" t="str">
        <f t="shared" si="111"/>
        <v>108_OR_02</v>
      </c>
      <c r="I3568">
        <f>IF(B3568=2012,IF(D3568="00",K3568,VLOOKUP(H3568,district_latlong_lookup!$A$1:$F$439,5,FALSE)),0)</f>
        <v>0</v>
      </c>
      <c r="J3568">
        <f>IF(B3568=2012,IF(D3568="00",L3568,VLOOKUP(H3568,district_latlong_lookup!$A$1:$F$439,6,FALSE)),0)</f>
        <v>0</v>
      </c>
      <c r="K3568">
        <f>VLOOKUP(E3568&amp;"*",state_latlong_lookup!$A$1:$D$56,3,FALSE)</f>
        <v>44.5672</v>
      </c>
      <c r="L3568">
        <f>VLOOKUP(E3568&amp;"*",state_latlong_lookup!$A$1:$D$56,4,FALSE)</f>
        <v>-122.12690000000001</v>
      </c>
      <c r="M3568">
        <v>200</v>
      </c>
      <c r="N3568" t="str">
        <f t="shared" si="110"/>
        <v>Republican</v>
      </c>
      <c r="O3568" t="s">
        <v>1028</v>
      </c>
      <c r="P3568">
        <v>0.51700000000000002</v>
      </c>
      <c r="Q3568">
        <v>4858000</v>
      </c>
      <c r="R3568" t="s">
        <v>1600</v>
      </c>
    </row>
    <row r="3569" spans="1:18">
      <c r="A3569">
        <v>108</v>
      </c>
      <c r="B3569">
        <f>VLOOKUP(A3569,year_congress_lookup!$A$1:$B$10,2)</f>
        <v>2004</v>
      </c>
      <c r="C3569">
        <v>29588</v>
      </c>
      <c r="D3569" s="1" t="s">
        <v>1789</v>
      </c>
      <c r="E3569" t="s">
        <v>99</v>
      </c>
      <c r="F3569" t="str">
        <f>VLOOKUP(E3569&amp;"*",state_latlong_lookup!$A$1:$D$56,2,FALSE)</f>
        <v>OR</v>
      </c>
      <c r="G3569" t="str">
        <f>VLOOKUP(E3569&amp;"*",state_latlong_lookup!$A$1:$D$56,1,FALSE)</f>
        <v>OREGON</v>
      </c>
      <c r="H3569" t="str">
        <f t="shared" si="111"/>
        <v>108_OR_03</v>
      </c>
      <c r="I3569">
        <f>IF(B3569=2012,IF(D3569="00",K3569,VLOOKUP(H3569,district_latlong_lookup!$A$1:$F$439,5,FALSE)),0)</f>
        <v>0</v>
      </c>
      <c r="J3569">
        <f>IF(B3569=2012,IF(D3569="00",L3569,VLOOKUP(H3569,district_latlong_lookup!$A$1:$F$439,6,FALSE)),0)</f>
        <v>0</v>
      </c>
      <c r="K3569">
        <f>VLOOKUP(E3569&amp;"*",state_latlong_lookup!$A$1:$D$56,3,FALSE)</f>
        <v>44.5672</v>
      </c>
      <c r="L3569">
        <f>VLOOKUP(E3569&amp;"*",state_latlong_lookup!$A$1:$D$56,4,FALSE)</f>
        <v>-122.12690000000001</v>
      </c>
      <c r="M3569">
        <v>100</v>
      </c>
      <c r="N3569" t="str">
        <f t="shared" si="110"/>
        <v>Democrat</v>
      </c>
      <c r="O3569" t="s">
        <v>1029</v>
      </c>
      <c r="P3569">
        <v>-0.45</v>
      </c>
      <c r="Q3569">
        <v>5519000</v>
      </c>
      <c r="R3569" t="s">
        <v>1601</v>
      </c>
    </row>
    <row r="3570" spans="1:18">
      <c r="A3570">
        <v>108</v>
      </c>
      <c r="B3570">
        <f>VLOOKUP(A3570,year_congress_lookup!$A$1:$B$10,2)</f>
        <v>2004</v>
      </c>
      <c r="C3570">
        <v>15410</v>
      </c>
      <c r="D3570" s="1" t="s">
        <v>1790</v>
      </c>
      <c r="E3570" t="s">
        <v>99</v>
      </c>
      <c r="F3570" t="str">
        <f>VLOOKUP(E3570&amp;"*",state_latlong_lookup!$A$1:$D$56,2,FALSE)</f>
        <v>OR</v>
      </c>
      <c r="G3570" t="str">
        <f>VLOOKUP(E3570&amp;"*",state_latlong_lookup!$A$1:$D$56,1,FALSE)</f>
        <v>OREGON</v>
      </c>
      <c r="H3570" t="str">
        <f t="shared" si="111"/>
        <v>108_OR_04</v>
      </c>
      <c r="I3570">
        <f>IF(B3570=2012,IF(D3570="00",K3570,VLOOKUP(H3570,district_latlong_lookup!$A$1:$F$439,5,FALSE)),0)</f>
        <v>0</v>
      </c>
      <c r="J3570">
        <f>IF(B3570=2012,IF(D3570="00",L3570,VLOOKUP(H3570,district_latlong_lookup!$A$1:$F$439,6,FALSE)),0)</f>
        <v>0</v>
      </c>
      <c r="K3570">
        <f>VLOOKUP(E3570&amp;"*",state_latlong_lookup!$A$1:$D$56,3,FALSE)</f>
        <v>44.5672</v>
      </c>
      <c r="L3570">
        <f>VLOOKUP(E3570&amp;"*",state_latlong_lookup!$A$1:$D$56,4,FALSE)</f>
        <v>-122.12690000000001</v>
      </c>
      <c r="M3570">
        <v>100</v>
      </c>
      <c r="N3570" t="str">
        <f t="shared" si="110"/>
        <v>Democrat</v>
      </c>
      <c r="O3570" t="s">
        <v>676</v>
      </c>
      <c r="P3570">
        <v>-0.50700000000000001</v>
      </c>
      <c r="Q3570">
        <v>592000</v>
      </c>
    </row>
    <row r="3571" spans="1:18">
      <c r="A3571">
        <v>108</v>
      </c>
      <c r="B3571">
        <f>VLOOKUP(A3571,year_congress_lookup!$A$1:$B$10,2)</f>
        <v>2004</v>
      </c>
      <c r="C3571">
        <v>29750</v>
      </c>
      <c r="D3571" s="1" t="s">
        <v>1791</v>
      </c>
      <c r="E3571" t="s">
        <v>99</v>
      </c>
      <c r="F3571" t="str">
        <f>VLOOKUP(E3571&amp;"*",state_latlong_lookup!$A$1:$D$56,2,FALSE)</f>
        <v>OR</v>
      </c>
      <c r="G3571" t="str">
        <f>VLOOKUP(E3571&amp;"*",state_latlong_lookup!$A$1:$D$56,1,FALSE)</f>
        <v>OREGON</v>
      </c>
      <c r="H3571" t="str">
        <f t="shared" si="111"/>
        <v>108_OR_05</v>
      </c>
      <c r="I3571">
        <f>IF(B3571=2012,IF(D3571="00",K3571,VLOOKUP(H3571,district_latlong_lookup!$A$1:$F$439,5,FALSE)),0)</f>
        <v>0</v>
      </c>
      <c r="J3571">
        <f>IF(B3571=2012,IF(D3571="00",L3571,VLOOKUP(H3571,district_latlong_lookup!$A$1:$F$439,6,FALSE)),0)</f>
        <v>0</v>
      </c>
      <c r="K3571">
        <f>VLOOKUP(E3571&amp;"*",state_latlong_lookup!$A$1:$D$56,3,FALSE)</f>
        <v>44.5672</v>
      </c>
      <c r="L3571">
        <f>VLOOKUP(E3571&amp;"*",state_latlong_lookup!$A$1:$D$56,4,FALSE)</f>
        <v>-122.12690000000001</v>
      </c>
      <c r="M3571">
        <v>100</v>
      </c>
      <c r="N3571" t="str">
        <f t="shared" si="110"/>
        <v>Democrat</v>
      </c>
      <c r="O3571" t="s">
        <v>865</v>
      </c>
      <c r="P3571">
        <v>-0.3</v>
      </c>
      <c r="Q3571">
        <v>0</v>
      </c>
    </row>
    <row r="3572" spans="1:18">
      <c r="A3572">
        <v>108</v>
      </c>
      <c r="B3572">
        <f>VLOOKUP(A3572,year_congress_lookup!$A$1:$B$10,2)</f>
        <v>2004</v>
      </c>
      <c r="C3572">
        <v>29777</v>
      </c>
      <c r="D3572" s="1" t="s">
        <v>1787</v>
      </c>
      <c r="E3572" t="s">
        <v>12</v>
      </c>
      <c r="F3572" t="str">
        <f>VLOOKUP(E3572&amp;"*",state_latlong_lookup!$A$1:$D$56,2,FALSE)</f>
        <v>PA</v>
      </c>
      <c r="G3572" t="str">
        <f>VLOOKUP(E3572&amp;"*",state_latlong_lookup!$A$1:$D$56,1,FALSE)</f>
        <v>PENNSYLVANIA</v>
      </c>
      <c r="H3572" t="str">
        <f t="shared" si="111"/>
        <v>108_PA_01</v>
      </c>
      <c r="I3572">
        <f>IF(B3572=2012,IF(D3572="00",K3572,VLOOKUP(H3572,district_latlong_lookup!$A$1:$F$439,5,FALSE)),0)</f>
        <v>0</v>
      </c>
      <c r="J3572">
        <f>IF(B3572=2012,IF(D3572="00",L3572,VLOOKUP(H3572,district_latlong_lookup!$A$1:$F$439,6,FALSE)),0)</f>
        <v>0</v>
      </c>
      <c r="K3572">
        <f>VLOOKUP(E3572&amp;"*",state_latlong_lookup!$A$1:$D$56,3,FALSE)</f>
        <v>40.577300000000001</v>
      </c>
      <c r="L3572">
        <f>VLOOKUP(E3572&amp;"*",state_latlong_lookup!$A$1:$D$56,4,FALSE)</f>
        <v>-77.263999999999996</v>
      </c>
      <c r="M3572">
        <v>100</v>
      </c>
      <c r="N3572" t="str">
        <f t="shared" si="110"/>
        <v>Democrat</v>
      </c>
      <c r="O3572" t="s">
        <v>157</v>
      </c>
      <c r="P3572">
        <v>-0.47099999999999997</v>
      </c>
      <c r="Q3572">
        <v>3035000</v>
      </c>
      <c r="R3572" t="s">
        <v>1602</v>
      </c>
    </row>
    <row r="3573" spans="1:18">
      <c r="A3573">
        <v>108</v>
      </c>
      <c r="B3573">
        <f>VLOOKUP(A3573,year_congress_lookup!$A$1:$B$10,2)</f>
        <v>2004</v>
      </c>
      <c r="C3573">
        <v>29559</v>
      </c>
      <c r="D3573" s="1" t="s">
        <v>1788</v>
      </c>
      <c r="E3573" t="s">
        <v>12</v>
      </c>
      <c r="F3573" t="str">
        <f>VLOOKUP(E3573&amp;"*",state_latlong_lookup!$A$1:$D$56,2,FALSE)</f>
        <v>PA</v>
      </c>
      <c r="G3573" t="str">
        <f>VLOOKUP(E3573&amp;"*",state_latlong_lookup!$A$1:$D$56,1,FALSE)</f>
        <v>PENNSYLVANIA</v>
      </c>
      <c r="H3573" t="str">
        <f t="shared" si="111"/>
        <v>108_PA_02</v>
      </c>
      <c r="I3573">
        <f>IF(B3573=2012,IF(D3573="00",K3573,VLOOKUP(H3573,district_latlong_lookup!$A$1:$F$439,5,FALSE)),0)</f>
        <v>0</v>
      </c>
      <c r="J3573">
        <f>IF(B3573=2012,IF(D3573="00",L3573,VLOOKUP(H3573,district_latlong_lookup!$A$1:$F$439,6,FALSE)),0)</f>
        <v>0</v>
      </c>
      <c r="K3573">
        <f>VLOOKUP(E3573&amp;"*",state_latlong_lookup!$A$1:$D$56,3,FALSE)</f>
        <v>40.577300000000001</v>
      </c>
      <c r="L3573">
        <f>VLOOKUP(E3573&amp;"*",state_latlong_lookup!$A$1:$D$56,4,FALSE)</f>
        <v>-77.263999999999996</v>
      </c>
      <c r="M3573">
        <v>100</v>
      </c>
      <c r="N3573" t="str">
        <f t="shared" si="110"/>
        <v>Democrat</v>
      </c>
      <c r="O3573" t="s">
        <v>813</v>
      </c>
      <c r="P3573">
        <v>-0.46200000000000002</v>
      </c>
      <c r="Q3573">
        <v>1091000</v>
      </c>
    </row>
    <row r="3574" spans="1:18">
      <c r="A3574">
        <v>108</v>
      </c>
      <c r="B3574">
        <f>VLOOKUP(A3574,year_congress_lookup!$A$1:$B$10,2)</f>
        <v>2004</v>
      </c>
      <c r="C3574">
        <v>29563</v>
      </c>
      <c r="D3574" s="1" t="s">
        <v>1789</v>
      </c>
      <c r="E3574" t="s">
        <v>12</v>
      </c>
      <c r="F3574" t="str">
        <f>VLOOKUP(E3574&amp;"*",state_latlong_lookup!$A$1:$D$56,2,FALSE)</f>
        <v>PA</v>
      </c>
      <c r="G3574" t="str">
        <f>VLOOKUP(E3574&amp;"*",state_latlong_lookup!$A$1:$D$56,1,FALSE)</f>
        <v>PENNSYLVANIA</v>
      </c>
      <c r="H3574" t="str">
        <f t="shared" si="111"/>
        <v>108_PA_03</v>
      </c>
      <c r="I3574">
        <f>IF(B3574=2012,IF(D3574="00",K3574,VLOOKUP(H3574,district_latlong_lookup!$A$1:$F$439,5,FALSE)),0)</f>
        <v>0</v>
      </c>
      <c r="J3574">
        <f>IF(B3574=2012,IF(D3574="00",L3574,VLOOKUP(H3574,district_latlong_lookup!$A$1:$F$439,6,FALSE)),0)</f>
        <v>0</v>
      </c>
      <c r="K3574">
        <f>VLOOKUP(E3574&amp;"*",state_latlong_lookup!$A$1:$D$56,3,FALSE)</f>
        <v>40.577300000000001</v>
      </c>
      <c r="L3574">
        <f>VLOOKUP(E3574&amp;"*",state_latlong_lookup!$A$1:$D$56,4,FALSE)</f>
        <v>-77.263999999999996</v>
      </c>
      <c r="M3574">
        <v>200</v>
      </c>
      <c r="N3574" t="str">
        <f t="shared" si="110"/>
        <v>Republican</v>
      </c>
      <c r="O3574" t="s">
        <v>674</v>
      </c>
      <c r="P3574">
        <v>0.49</v>
      </c>
      <c r="Q3574">
        <v>1659000</v>
      </c>
      <c r="R3574" t="s">
        <v>1603</v>
      </c>
    </row>
    <row r="3575" spans="1:18">
      <c r="A3575">
        <v>108</v>
      </c>
      <c r="B3575">
        <f>VLOOKUP(A3575,year_congress_lookup!$A$1:$B$10,2)</f>
        <v>2004</v>
      </c>
      <c r="C3575">
        <v>20133</v>
      </c>
      <c r="D3575" s="1" t="s">
        <v>1790</v>
      </c>
      <c r="E3575" t="s">
        <v>12</v>
      </c>
      <c r="F3575" t="str">
        <f>VLOOKUP(E3575&amp;"*",state_latlong_lookup!$A$1:$D$56,2,FALSE)</f>
        <v>PA</v>
      </c>
      <c r="G3575" t="str">
        <f>VLOOKUP(E3575&amp;"*",state_latlong_lookup!$A$1:$D$56,1,FALSE)</f>
        <v>PENNSYLVANIA</v>
      </c>
      <c r="H3575" t="str">
        <f t="shared" si="111"/>
        <v>108_PA_04</v>
      </c>
      <c r="I3575">
        <f>IF(B3575=2012,IF(D3575="00",K3575,VLOOKUP(H3575,district_latlong_lookup!$A$1:$F$439,5,FALSE)),0)</f>
        <v>0</v>
      </c>
      <c r="J3575">
        <f>IF(B3575=2012,IF(D3575="00",L3575,VLOOKUP(H3575,district_latlong_lookup!$A$1:$F$439,6,FALSE)),0)</f>
        <v>0</v>
      </c>
      <c r="K3575">
        <f>VLOOKUP(E3575&amp;"*",state_latlong_lookup!$A$1:$D$56,3,FALSE)</f>
        <v>40.577300000000001</v>
      </c>
      <c r="L3575">
        <f>VLOOKUP(E3575&amp;"*",state_latlong_lookup!$A$1:$D$56,4,FALSE)</f>
        <v>-77.263999999999996</v>
      </c>
      <c r="M3575">
        <v>200</v>
      </c>
      <c r="N3575" t="str">
        <f t="shared" si="110"/>
        <v>Republican</v>
      </c>
      <c r="O3575" t="s">
        <v>182</v>
      </c>
      <c r="P3575">
        <v>0.58099999999999996</v>
      </c>
      <c r="Q3575">
        <v>0</v>
      </c>
      <c r="R3575" t="s">
        <v>1604</v>
      </c>
    </row>
    <row r="3576" spans="1:18">
      <c r="A3576">
        <v>108</v>
      </c>
      <c r="B3576">
        <f>VLOOKUP(A3576,year_congress_lookup!$A$1:$B$10,2)</f>
        <v>2004</v>
      </c>
      <c r="C3576">
        <v>29751</v>
      </c>
      <c r="D3576" s="1" t="s">
        <v>1791</v>
      </c>
      <c r="E3576" t="s">
        <v>12</v>
      </c>
      <c r="F3576" t="str">
        <f>VLOOKUP(E3576&amp;"*",state_latlong_lookup!$A$1:$D$56,2,FALSE)</f>
        <v>PA</v>
      </c>
      <c r="G3576" t="str">
        <f>VLOOKUP(E3576&amp;"*",state_latlong_lookup!$A$1:$D$56,1,FALSE)</f>
        <v>PENNSYLVANIA</v>
      </c>
      <c r="H3576" t="str">
        <f t="shared" si="111"/>
        <v>108_PA_05</v>
      </c>
      <c r="I3576">
        <f>IF(B3576=2012,IF(D3576="00",K3576,VLOOKUP(H3576,district_latlong_lookup!$A$1:$F$439,5,FALSE)),0)</f>
        <v>0</v>
      </c>
      <c r="J3576">
        <f>IF(B3576=2012,IF(D3576="00",L3576,VLOOKUP(H3576,district_latlong_lookup!$A$1:$F$439,6,FALSE)),0)</f>
        <v>0</v>
      </c>
      <c r="K3576">
        <f>VLOOKUP(E3576&amp;"*",state_latlong_lookup!$A$1:$D$56,3,FALSE)</f>
        <v>40.577300000000001</v>
      </c>
      <c r="L3576">
        <f>VLOOKUP(E3576&amp;"*",state_latlong_lookup!$A$1:$D$56,4,FALSE)</f>
        <v>-77.263999999999996</v>
      </c>
      <c r="M3576">
        <v>200</v>
      </c>
      <c r="N3576" t="str">
        <f t="shared" si="110"/>
        <v>Republican</v>
      </c>
      <c r="O3576" t="s">
        <v>867</v>
      </c>
      <c r="P3576">
        <v>0.49099999999999999</v>
      </c>
      <c r="Q3576">
        <v>3017000</v>
      </c>
      <c r="R3576" t="s">
        <v>1605</v>
      </c>
    </row>
    <row r="3577" spans="1:18">
      <c r="A3577">
        <v>108</v>
      </c>
      <c r="B3577">
        <f>VLOOKUP(A3577,year_congress_lookup!$A$1:$B$10,2)</f>
        <v>2004</v>
      </c>
      <c r="C3577">
        <v>20345</v>
      </c>
      <c r="D3577" s="1" t="s">
        <v>1792</v>
      </c>
      <c r="E3577" t="s">
        <v>12</v>
      </c>
      <c r="F3577" t="str">
        <f>VLOOKUP(E3577&amp;"*",state_latlong_lookup!$A$1:$D$56,2,FALSE)</f>
        <v>PA</v>
      </c>
      <c r="G3577" t="str">
        <f>VLOOKUP(E3577&amp;"*",state_latlong_lookup!$A$1:$D$56,1,FALSE)</f>
        <v>PENNSYLVANIA</v>
      </c>
      <c r="H3577" t="str">
        <f t="shared" si="111"/>
        <v>108_PA_06</v>
      </c>
      <c r="I3577">
        <f>IF(B3577=2012,IF(D3577="00",K3577,VLOOKUP(H3577,district_latlong_lookup!$A$1:$F$439,5,FALSE)),0)</f>
        <v>0</v>
      </c>
      <c r="J3577">
        <f>IF(B3577=2012,IF(D3577="00",L3577,VLOOKUP(H3577,district_latlong_lookup!$A$1:$F$439,6,FALSE)),0)</f>
        <v>0</v>
      </c>
      <c r="K3577">
        <f>VLOOKUP(E3577&amp;"*",state_latlong_lookup!$A$1:$D$56,3,FALSE)</f>
        <v>40.577300000000001</v>
      </c>
      <c r="L3577">
        <f>VLOOKUP(E3577&amp;"*",state_latlong_lookup!$A$1:$D$56,4,FALSE)</f>
        <v>-77.263999999999996</v>
      </c>
      <c r="M3577">
        <v>200</v>
      </c>
      <c r="N3577" t="str">
        <f t="shared" si="110"/>
        <v>Republican</v>
      </c>
      <c r="O3577" t="s">
        <v>1030</v>
      </c>
      <c r="P3577">
        <v>0.34200000000000003</v>
      </c>
      <c r="Q3577">
        <v>9418000</v>
      </c>
    </row>
    <row r="3578" spans="1:18">
      <c r="A3578">
        <v>108</v>
      </c>
      <c r="B3578">
        <f>VLOOKUP(A3578,year_congress_lookup!$A$1:$B$10,2)</f>
        <v>2004</v>
      </c>
      <c r="C3578">
        <v>15447</v>
      </c>
      <c r="D3578" s="1" t="s">
        <v>1793</v>
      </c>
      <c r="E3578" t="s">
        <v>12</v>
      </c>
      <c r="F3578" t="str">
        <f>VLOOKUP(E3578&amp;"*",state_latlong_lookup!$A$1:$D$56,2,FALSE)</f>
        <v>PA</v>
      </c>
      <c r="G3578" t="str">
        <f>VLOOKUP(E3578&amp;"*",state_latlong_lookup!$A$1:$D$56,1,FALSE)</f>
        <v>PENNSYLVANIA</v>
      </c>
      <c r="H3578" t="str">
        <f t="shared" si="111"/>
        <v>108_PA_07</v>
      </c>
      <c r="I3578">
        <f>IF(B3578=2012,IF(D3578="00",K3578,VLOOKUP(H3578,district_latlong_lookup!$A$1:$F$439,5,FALSE)),0)</f>
        <v>0</v>
      </c>
      <c r="J3578">
        <f>IF(B3578=2012,IF(D3578="00",L3578,VLOOKUP(H3578,district_latlong_lookup!$A$1:$F$439,6,FALSE)),0)</f>
        <v>0</v>
      </c>
      <c r="K3578">
        <f>VLOOKUP(E3578&amp;"*",state_latlong_lookup!$A$1:$D$56,3,FALSE)</f>
        <v>40.577300000000001</v>
      </c>
      <c r="L3578">
        <f>VLOOKUP(E3578&amp;"*",state_latlong_lookup!$A$1:$D$56,4,FALSE)</f>
        <v>-77.263999999999996</v>
      </c>
      <c r="M3578">
        <v>200</v>
      </c>
      <c r="N3578" t="str">
        <f t="shared" si="110"/>
        <v>Republican</v>
      </c>
      <c r="O3578" t="s">
        <v>684</v>
      </c>
      <c r="P3578">
        <v>0.33200000000000002</v>
      </c>
      <c r="Q3578">
        <v>9418000</v>
      </c>
      <c r="R3578" t="s">
        <v>1606</v>
      </c>
    </row>
    <row r="3579" spans="1:18">
      <c r="A3579">
        <v>108</v>
      </c>
      <c r="B3579">
        <f>VLOOKUP(A3579,year_congress_lookup!$A$1:$B$10,2)</f>
        <v>2004</v>
      </c>
      <c r="C3579">
        <v>29397</v>
      </c>
      <c r="D3579" s="1" t="s">
        <v>1795</v>
      </c>
      <c r="E3579" t="s">
        <v>12</v>
      </c>
      <c r="F3579" t="str">
        <f>VLOOKUP(E3579&amp;"*",state_latlong_lookup!$A$1:$D$56,2,FALSE)</f>
        <v>PA</v>
      </c>
      <c r="G3579" t="str">
        <f>VLOOKUP(E3579&amp;"*",state_latlong_lookup!$A$1:$D$56,1,FALSE)</f>
        <v>PENNSYLVANIA</v>
      </c>
      <c r="H3579" t="str">
        <f t="shared" si="111"/>
        <v>108_PA_08</v>
      </c>
      <c r="I3579">
        <f>IF(B3579=2012,IF(D3579="00",K3579,VLOOKUP(H3579,district_latlong_lookup!$A$1:$F$439,5,FALSE)),0)</f>
        <v>0</v>
      </c>
      <c r="J3579">
        <f>IF(B3579=2012,IF(D3579="00",L3579,VLOOKUP(H3579,district_latlong_lookup!$A$1:$F$439,6,FALSE)),0)</f>
        <v>0</v>
      </c>
      <c r="K3579">
        <f>VLOOKUP(E3579&amp;"*",state_latlong_lookup!$A$1:$D$56,3,FALSE)</f>
        <v>40.577300000000001</v>
      </c>
      <c r="L3579">
        <f>VLOOKUP(E3579&amp;"*",state_latlong_lookup!$A$1:$D$56,4,FALSE)</f>
        <v>-77.263999999999996</v>
      </c>
      <c r="M3579">
        <v>200</v>
      </c>
      <c r="N3579" t="str">
        <f t="shared" si="110"/>
        <v>Republican</v>
      </c>
      <c r="O3579" t="s">
        <v>1031</v>
      </c>
      <c r="P3579">
        <v>0.378</v>
      </c>
      <c r="Q3579">
        <v>6727000</v>
      </c>
      <c r="R3579" t="s">
        <v>1607</v>
      </c>
    </row>
    <row r="3580" spans="1:18">
      <c r="A3580">
        <v>108</v>
      </c>
      <c r="B3580">
        <f>VLOOKUP(A3580,year_congress_lookup!$A$1:$B$10,2)</f>
        <v>2004</v>
      </c>
      <c r="C3580">
        <v>20134</v>
      </c>
      <c r="D3580" s="1" t="s">
        <v>1796</v>
      </c>
      <c r="E3580" t="s">
        <v>12</v>
      </c>
      <c r="F3580" t="str">
        <f>VLOOKUP(E3580&amp;"*",state_latlong_lookup!$A$1:$D$56,2,FALSE)</f>
        <v>PA</v>
      </c>
      <c r="G3580" t="str">
        <f>VLOOKUP(E3580&amp;"*",state_latlong_lookup!$A$1:$D$56,1,FALSE)</f>
        <v>PENNSYLVANIA</v>
      </c>
      <c r="H3580" t="str">
        <f t="shared" si="111"/>
        <v>108_PA_09</v>
      </c>
      <c r="I3580">
        <f>IF(B3580=2012,IF(D3580="00",K3580,VLOOKUP(H3580,district_latlong_lookup!$A$1:$F$439,5,FALSE)),0)</f>
        <v>0</v>
      </c>
      <c r="J3580">
        <f>IF(B3580=2012,IF(D3580="00",L3580,VLOOKUP(H3580,district_latlong_lookup!$A$1:$F$439,6,FALSE)),0)</f>
        <v>0</v>
      </c>
      <c r="K3580">
        <f>VLOOKUP(E3580&amp;"*",state_latlong_lookup!$A$1:$D$56,3,FALSE)</f>
        <v>40.577300000000001</v>
      </c>
      <c r="L3580">
        <f>VLOOKUP(E3580&amp;"*",state_latlong_lookup!$A$1:$D$56,4,FALSE)</f>
        <v>-77.263999999999996</v>
      </c>
      <c r="M3580">
        <v>200</v>
      </c>
      <c r="N3580" t="str">
        <f t="shared" si="110"/>
        <v>Republican</v>
      </c>
      <c r="O3580" t="s">
        <v>686</v>
      </c>
      <c r="P3580">
        <v>0.54200000000000004</v>
      </c>
      <c r="Q3580">
        <v>2423000</v>
      </c>
      <c r="R3580" t="s">
        <v>1608</v>
      </c>
    </row>
    <row r="3581" spans="1:18">
      <c r="A3581">
        <v>108</v>
      </c>
      <c r="B3581">
        <f>VLOOKUP(A3581,year_congress_lookup!$A$1:$B$10,2)</f>
        <v>2004</v>
      </c>
      <c r="C3581">
        <v>29933</v>
      </c>
      <c r="D3581" s="1" t="s">
        <v>1797</v>
      </c>
      <c r="E3581" t="s">
        <v>12</v>
      </c>
      <c r="F3581" t="str">
        <f>VLOOKUP(E3581&amp;"*",state_latlong_lookup!$A$1:$D$56,2,FALSE)</f>
        <v>PA</v>
      </c>
      <c r="G3581" t="str">
        <f>VLOOKUP(E3581&amp;"*",state_latlong_lookup!$A$1:$D$56,1,FALSE)</f>
        <v>PENNSYLVANIA</v>
      </c>
      <c r="H3581" t="str">
        <f t="shared" si="111"/>
        <v>108_PA_10</v>
      </c>
      <c r="I3581">
        <f>IF(B3581=2012,IF(D3581="00",K3581,VLOOKUP(H3581,district_latlong_lookup!$A$1:$F$439,5,FALSE)),0)</f>
        <v>0</v>
      </c>
      <c r="J3581">
        <f>IF(B3581=2012,IF(D3581="00",L3581,VLOOKUP(H3581,district_latlong_lookup!$A$1:$F$439,6,FALSE)),0)</f>
        <v>0</v>
      </c>
      <c r="K3581">
        <f>VLOOKUP(E3581&amp;"*",state_latlong_lookup!$A$1:$D$56,3,FALSE)</f>
        <v>40.577300000000001</v>
      </c>
      <c r="L3581">
        <f>VLOOKUP(E3581&amp;"*",state_latlong_lookup!$A$1:$D$56,4,FALSE)</f>
        <v>-77.263999999999996</v>
      </c>
      <c r="M3581">
        <v>200</v>
      </c>
      <c r="N3581" t="str">
        <f t="shared" si="110"/>
        <v>Republican</v>
      </c>
      <c r="O3581" t="s">
        <v>1032</v>
      </c>
      <c r="P3581">
        <v>0.48</v>
      </c>
      <c r="Q3581">
        <v>3319000</v>
      </c>
      <c r="R3581" t="s">
        <v>1609</v>
      </c>
    </row>
    <row r="3582" spans="1:18">
      <c r="A3582">
        <v>108</v>
      </c>
      <c r="B3582">
        <f>VLOOKUP(A3582,year_congress_lookup!$A$1:$B$10,2)</f>
        <v>2004</v>
      </c>
      <c r="C3582">
        <v>15104</v>
      </c>
      <c r="D3582" s="1" t="s">
        <v>1798</v>
      </c>
      <c r="E3582" t="s">
        <v>12</v>
      </c>
      <c r="F3582" t="str">
        <f>VLOOKUP(E3582&amp;"*",state_latlong_lookup!$A$1:$D$56,2,FALSE)</f>
        <v>PA</v>
      </c>
      <c r="G3582" t="str">
        <f>VLOOKUP(E3582&amp;"*",state_latlong_lookup!$A$1:$D$56,1,FALSE)</f>
        <v>PENNSYLVANIA</v>
      </c>
      <c r="H3582" t="str">
        <f t="shared" si="111"/>
        <v>108_PA_11</v>
      </c>
      <c r="I3582">
        <f>IF(B3582=2012,IF(D3582="00",K3582,VLOOKUP(H3582,district_latlong_lookup!$A$1:$F$439,5,FALSE)),0)</f>
        <v>0</v>
      </c>
      <c r="J3582">
        <f>IF(B3582=2012,IF(D3582="00",L3582,VLOOKUP(H3582,district_latlong_lookup!$A$1:$F$439,6,FALSE)),0)</f>
        <v>0</v>
      </c>
      <c r="K3582">
        <f>VLOOKUP(E3582&amp;"*",state_latlong_lookup!$A$1:$D$56,3,FALSE)</f>
        <v>40.577300000000001</v>
      </c>
      <c r="L3582">
        <f>VLOOKUP(E3582&amp;"*",state_latlong_lookup!$A$1:$D$56,4,FALSE)</f>
        <v>-77.263999999999996</v>
      </c>
      <c r="M3582">
        <v>100</v>
      </c>
      <c r="N3582" t="str">
        <f t="shared" si="110"/>
        <v>Democrat</v>
      </c>
      <c r="O3582" t="s">
        <v>1033</v>
      </c>
      <c r="P3582">
        <v>-0.313</v>
      </c>
      <c r="Q3582">
        <v>0</v>
      </c>
    </row>
    <row r="3583" spans="1:18">
      <c r="A3583">
        <v>108</v>
      </c>
      <c r="B3583">
        <f>VLOOKUP(A3583,year_congress_lookup!$A$1:$B$10,2)</f>
        <v>2004</v>
      </c>
      <c r="C3583">
        <v>14072</v>
      </c>
      <c r="D3583" s="1" t="s">
        <v>1799</v>
      </c>
      <c r="E3583" t="s">
        <v>12</v>
      </c>
      <c r="F3583" t="str">
        <f>VLOOKUP(E3583&amp;"*",state_latlong_lookup!$A$1:$D$56,2,FALSE)</f>
        <v>PA</v>
      </c>
      <c r="G3583" t="str">
        <f>VLOOKUP(E3583&amp;"*",state_latlong_lookup!$A$1:$D$56,1,FALSE)</f>
        <v>PENNSYLVANIA</v>
      </c>
      <c r="H3583" t="str">
        <f t="shared" si="111"/>
        <v>108_PA_12</v>
      </c>
      <c r="I3583">
        <f>IF(B3583=2012,IF(D3583="00",K3583,VLOOKUP(H3583,district_latlong_lookup!$A$1:$F$439,5,FALSE)),0)</f>
        <v>0</v>
      </c>
      <c r="J3583">
        <f>IF(B3583=2012,IF(D3583="00",L3583,VLOOKUP(H3583,district_latlong_lookup!$A$1:$F$439,6,FALSE)),0)</f>
        <v>0</v>
      </c>
      <c r="K3583">
        <f>VLOOKUP(E3583&amp;"*",state_latlong_lookup!$A$1:$D$56,3,FALSE)</f>
        <v>40.577300000000001</v>
      </c>
      <c r="L3583">
        <f>VLOOKUP(E3583&amp;"*",state_latlong_lookup!$A$1:$D$56,4,FALSE)</f>
        <v>-77.263999999999996</v>
      </c>
      <c r="M3583">
        <v>100</v>
      </c>
      <c r="N3583" t="str">
        <f t="shared" si="110"/>
        <v>Democrat</v>
      </c>
      <c r="O3583" t="s">
        <v>689</v>
      </c>
      <c r="P3583">
        <v>-0.23100000000000001</v>
      </c>
      <c r="Q3583">
        <v>653000</v>
      </c>
      <c r="R3583" t="s">
        <v>1610</v>
      </c>
    </row>
    <row r="3584" spans="1:18">
      <c r="A3584">
        <v>108</v>
      </c>
      <c r="B3584">
        <f>VLOOKUP(A3584,year_congress_lookup!$A$1:$B$10,2)</f>
        <v>2004</v>
      </c>
      <c r="C3584">
        <v>29934</v>
      </c>
      <c r="D3584" s="1" t="s">
        <v>1800</v>
      </c>
      <c r="E3584" t="s">
        <v>12</v>
      </c>
      <c r="F3584" t="str">
        <f>VLOOKUP(E3584&amp;"*",state_latlong_lookup!$A$1:$D$56,2,FALSE)</f>
        <v>PA</v>
      </c>
      <c r="G3584" t="str">
        <f>VLOOKUP(E3584&amp;"*",state_latlong_lookup!$A$1:$D$56,1,FALSE)</f>
        <v>PENNSYLVANIA</v>
      </c>
      <c r="H3584" t="str">
        <f t="shared" si="111"/>
        <v>108_PA_13</v>
      </c>
      <c r="I3584">
        <f>IF(B3584=2012,IF(D3584="00",K3584,VLOOKUP(H3584,district_latlong_lookup!$A$1:$F$439,5,FALSE)),0)</f>
        <v>0</v>
      </c>
      <c r="J3584">
        <f>IF(B3584=2012,IF(D3584="00",L3584,VLOOKUP(H3584,district_latlong_lookup!$A$1:$F$439,6,FALSE)),0)</f>
        <v>0</v>
      </c>
      <c r="K3584">
        <f>VLOOKUP(E3584&amp;"*",state_latlong_lookup!$A$1:$D$56,3,FALSE)</f>
        <v>40.577300000000001</v>
      </c>
      <c r="L3584">
        <f>VLOOKUP(E3584&amp;"*",state_latlong_lookup!$A$1:$D$56,4,FALSE)</f>
        <v>-77.263999999999996</v>
      </c>
      <c r="M3584">
        <v>100</v>
      </c>
      <c r="N3584" t="str">
        <f t="shared" si="110"/>
        <v>Democrat</v>
      </c>
      <c r="O3584" t="s">
        <v>1034</v>
      </c>
      <c r="P3584">
        <v>-0.32200000000000001</v>
      </c>
      <c r="Q3584">
        <v>1650000</v>
      </c>
      <c r="R3584" t="s">
        <v>1611</v>
      </c>
    </row>
    <row r="3585" spans="1:18">
      <c r="A3585">
        <v>108</v>
      </c>
      <c r="B3585">
        <f>VLOOKUP(A3585,year_congress_lookup!$A$1:$B$10,2)</f>
        <v>2004</v>
      </c>
      <c r="C3585">
        <v>29561</v>
      </c>
      <c r="D3585" s="1" t="s">
        <v>1801</v>
      </c>
      <c r="E3585" t="s">
        <v>12</v>
      </c>
      <c r="F3585" t="str">
        <f>VLOOKUP(E3585&amp;"*",state_latlong_lookup!$A$1:$D$56,2,FALSE)</f>
        <v>PA</v>
      </c>
      <c r="G3585" t="str">
        <f>VLOOKUP(E3585&amp;"*",state_latlong_lookup!$A$1:$D$56,1,FALSE)</f>
        <v>PENNSYLVANIA</v>
      </c>
      <c r="H3585" t="str">
        <f t="shared" si="111"/>
        <v>108_PA_14</v>
      </c>
      <c r="I3585">
        <f>IF(B3585=2012,IF(D3585="00",K3585,VLOOKUP(H3585,district_latlong_lookup!$A$1:$F$439,5,FALSE)),0)</f>
        <v>0</v>
      </c>
      <c r="J3585">
        <f>IF(B3585=2012,IF(D3585="00",L3585,VLOOKUP(H3585,district_latlong_lookup!$A$1:$F$439,6,FALSE)),0)</f>
        <v>0</v>
      </c>
      <c r="K3585">
        <f>VLOOKUP(E3585&amp;"*",state_latlong_lookup!$A$1:$D$56,3,FALSE)</f>
        <v>40.577300000000001</v>
      </c>
      <c r="L3585">
        <f>VLOOKUP(E3585&amp;"*",state_latlong_lookup!$A$1:$D$56,4,FALSE)</f>
        <v>-77.263999999999996</v>
      </c>
      <c r="M3585">
        <v>100</v>
      </c>
      <c r="N3585" t="str">
        <f t="shared" si="110"/>
        <v>Democrat</v>
      </c>
      <c r="O3585" t="s">
        <v>815</v>
      </c>
      <c r="P3585">
        <v>-0.30199999999999999</v>
      </c>
      <c r="Q3585">
        <v>1511000</v>
      </c>
      <c r="R3585" t="s">
        <v>1612</v>
      </c>
    </row>
    <row r="3586" spans="1:18">
      <c r="A3586">
        <v>108</v>
      </c>
      <c r="B3586">
        <f>VLOOKUP(A3586,year_congress_lookup!$A$1:$B$10,2)</f>
        <v>2004</v>
      </c>
      <c r="C3586">
        <v>29935</v>
      </c>
      <c r="D3586" s="1" t="s">
        <v>1802</v>
      </c>
      <c r="E3586" t="s">
        <v>12</v>
      </c>
      <c r="F3586" t="str">
        <f>VLOOKUP(E3586&amp;"*",state_latlong_lookup!$A$1:$D$56,2,FALSE)</f>
        <v>PA</v>
      </c>
      <c r="G3586" t="str">
        <f>VLOOKUP(E3586&amp;"*",state_latlong_lookup!$A$1:$D$56,1,FALSE)</f>
        <v>PENNSYLVANIA</v>
      </c>
      <c r="H3586" t="str">
        <f t="shared" si="111"/>
        <v>108_PA_15</v>
      </c>
      <c r="I3586">
        <f>IF(B3586=2012,IF(D3586="00",K3586,VLOOKUP(H3586,district_latlong_lookup!$A$1:$F$439,5,FALSE)),0)</f>
        <v>0</v>
      </c>
      <c r="J3586">
        <f>IF(B3586=2012,IF(D3586="00",L3586,VLOOKUP(H3586,district_latlong_lookup!$A$1:$F$439,6,FALSE)),0)</f>
        <v>0</v>
      </c>
      <c r="K3586">
        <f>VLOOKUP(E3586&amp;"*",state_latlong_lookup!$A$1:$D$56,3,FALSE)</f>
        <v>40.577300000000001</v>
      </c>
      <c r="L3586">
        <f>VLOOKUP(E3586&amp;"*",state_latlong_lookup!$A$1:$D$56,4,FALSE)</f>
        <v>-77.263999999999996</v>
      </c>
      <c r="M3586">
        <v>200</v>
      </c>
      <c r="N3586" t="str">
        <f t="shared" ref="N3586:N3649" si="112">IF(M3586=100,"Democrat",IF(M3586=200,"Republican",IF(M3586=328,"Independent")))</f>
        <v>Republican</v>
      </c>
      <c r="O3586" t="s">
        <v>402</v>
      </c>
      <c r="P3586">
        <v>0.82699999999999996</v>
      </c>
      <c r="Q3586">
        <v>1596000</v>
      </c>
      <c r="R3586" t="s">
        <v>1613</v>
      </c>
    </row>
    <row r="3587" spans="1:18">
      <c r="A3587">
        <v>108</v>
      </c>
      <c r="B3587">
        <f>VLOOKUP(A3587,year_congress_lookup!$A$1:$B$10,2)</f>
        <v>2004</v>
      </c>
      <c r="C3587">
        <v>29752</v>
      </c>
      <c r="D3587" s="1" t="s">
        <v>1803</v>
      </c>
      <c r="E3587" t="s">
        <v>12</v>
      </c>
      <c r="F3587" t="str">
        <f>VLOOKUP(E3587&amp;"*",state_latlong_lookup!$A$1:$D$56,2,FALSE)</f>
        <v>PA</v>
      </c>
      <c r="G3587" t="str">
        <f>VLOOKUP(E3587&amp;"*",state_latlong_lookup!$A$1:$D$56,1,FALSE)</f>
        <v>PENNSYLVANIA</v>
      </c>
      <c r="H3587" t="str">
        <f t="shared" ref="H3587:H3650" si="113">CONCATENATE(A3587,"_",F3587,"_",D3587)</f>
        <v>108_PA_16</v>
      </c>
      <c r="I3587">
        <f>IF(B3587=2012,IF(D3587="00",K3587,VLOOKUP(H3587,district_latlong_lookup!$A$1:$F$439,5,FALSE)),0)</f>
        <v>0</v>
      </c>
      <c r="J3587">
        <f>IF(B3587=2012,IF(D3587="00",L3587,VLOOKUP(H3587,district_latlong_lookup!$A$1:$F$439,6,FALSE)),0)</f>
        <v>0</v>
      </c>
      <c r="K3587">
        <f>VLOOKUP(E3587&amp;"*",state_latlong_lookup!$A$1:$D$56,3,FALSE)</f>
        <v>40.577300000000001</v>
      </c>
      <c r="L3587">
        <f>VLOOKUP(E3587&amp;"*",state_latlong_lookup!$A$1:$D$56,4,FALSE)</f>
        <v>-77.263999999999996</v>
      </c>
      <c r="M3587">
        <v>200</v>
      </c>
      <c r="N3587" t="str">
        <f t="shared" si="112"/>
        <v>Republican</v>
      </c>
      <c r="O3587" t="s">
        <v>868</v>
      </c>
      <c r="P3587">
        <v>0.71399999999999997</v>
      </c>
      <c r="Q3587">
        <v>935000</v>
      </c>
      <c r="R3587" t="s">
        <v>1614</v>
      </c>
    </row>
    <row r="3588" spans="1:18">
      <c r="A3588">
        <v>108</v>
      </c>
      <c r="B3588">
        <f>VLOOKUP(A3588,year_congress_lookup!$A$1:$B$10,2)</f>
        <v>2004</v>
      </c>
      <c r="C3588">
        <v>29396</v>
      </c>
      <c r="D3588" s="1" t="s">
        <v>1804</v>
      </c>
      <c r="E3588" t="s">
        <v>12</v>
      </c>
      <c r="F3588" t="str">
        <f>VLOOKUP(E3588&amp;"*",state_latlong_lookup!$A$1:$D$56,2,FALSE)</f>
        <v>PA</v>
      </c>
      <c r="G3588" t="str">
        <f>VLOOKUP(E3588&amp;"*",state_latlong_lookup!$A$1:$D$56,1,FALSE)</f>
        <v>PENNSYLVANIA</v>
      </c>
      <c r="H3588" t="str">
        <f t="shared" si="113"/>
        <v>108_PA_17</v>
      </c>
      <c r="I3588">
        <f>IF(B3588=2012,IF(D3588="00",K3588,VLOOKUP(H3588,district_latlong_lookup!$A$1:$F$439,5,FALSE)),0)</f>
        <v>0</v>
      </c>
      <c r="J3588">
        <f>IF(B3588=2012,IF(D3588="00",L3588,VLOOKUP(H3588,district_latlong_lookup!$A$1:$F$439,6,FALSE)),0)</f>
        <v>0</v>
      </c>
      <c r="K3588">
        <f>VLOOKUP(E3588&amp;"*",state_latlong_lookup!$A$1:$D$56,3,FALSE)</f>
        <v>40.577300000000001</v>
      </c>
      <c r="L3588">
        <f>VLOOKUP(E3588&amp;"*",state_latlong_lookup!$A$1:$D$56,4,FALSE)</f>
        <v>-77.263999999999996</v>
      </c>
      <c r="M3588">
        <v>100</v>
      </c>
      <c r="N3588" t="str">
        <f t="shared" si="112"/>
        <v>Democrat</v>
      </c>
      <c r="O3588" t="s">
        <v>683</v>
      </c>
      <c r="P3588">
        <v>-0.217</v>
      </c>
      <c r="Q3588">
        <v>0</v>
      </c>
      <c r="R3588" t="s">
        <v>1615</v>
      </c>
    </row>
    <row r="3589" spans="1:18">
      <c r="A3589">
        <v>108</v>
      </c>
      <c r="B3589">
        <f>VLOOKUP(A3589,year_congress_lookup!$A$1:$B$10,2)</f>
        <v>2004</v>
      </c>
      <c r="C3589">
        <v>20346</v>
      </c>
      <c r="D3589" s="1" t="s">
        <v>1805</v>
      </c>
      <c r="E3589" t="s">
        <v>12</v>
      </c>
      <c r="F3589" t="str">
        <f>VLOOKUP(E3589&amp;"*",state_latlong_lookup!$A$1:$D$56,2,FALSE)</f>
        <v>PA</v>
      </c>
      <c r="G3589" t="str">
        <f>VLOOKUP(E3589&amp;"*",state_latlong_lookup!$A$1:$D$56,1,FALSE)</f>
        <v>PENNSYLVANIA</v>
      </c>
      <c r="H3589" t="str">
        <f t="shared" si="113"/>
        <v>108_PA_18</v>
      </c>
      <c r="I3589">
        <f>IF(B3589=2012,IF(D3589="00",K3589,VLOOKUP(H3589,district_latlong_lookup!$A$1:$F$439,5,FALSE)),0)</f>
        <v>0</v>
      </c>
      <c r="J3589">
        <f>IF(B3589=2012,IF(D3589="00",L3589,VLOOKUP(H3589,district_latlong_lookup!$A$1:$F$439,6,FALSE)),0)</f>
        <v>0</v>
      </c>
      <c r="K3589">
        <f>VLOOKUP(E3589&amp;"*",state_latlong_lookup!$A$1:$D$56,3,FALSE)</f>
        <v>40.577300000000001</v>
      </c>
      <c r="L3589">
        <f>VLOOKUP(E3589&amp;"*",state_latlong_lookup!$A$1:$D$56,4,FALSE)</f>
        <v>-77.263999999999996</v>
      </c>
      <c r="M3589">
        <v>200</v>
      </c>
      <c r="N3589" t="str">
        <f t="shared" si="112"/>
        <v>Republican</v>
      </c>
      <c r="O3589" t="s">
        <v>141</v>
      </c>
      <c r="P3589">
        <v>0.372</v>
      </c>
      <c r="Q3589">
        <v>0</v>
      </c>
      <c r="R3589" t="s">
        <v>1616</v>
      </c>
    </row>
    <row r="3590" spans="1:18">
      <c r="A3590">
        <v>108</v>
      </c>
      <c r="B3590">
        <f>VLOOKUP(A3590,year_congress_lookup!$A$1:$B$10,2)</f>
        <v>2004</v>
      </c>
      <c r="C3590">
        <v>20135</v>
      </c>
      <c r="D3590" s="1" t="s">
        <v>1806</v>
      </c>
      <c r="E3590" t="s">
        <v>12</v>
      </c>
      <c r="F3590" t="str">
        <f>VLOOKUP(E3590&amp;"*",state_latlong_lookup!$A$1:$D$56,2,FALSE)</f>
        <v>PA</v>
      </c>
      <c r="G3590" t="str">
        <f>VLOOKUP(E3590&amp;"*",state_latlong_lookup!$A$1:$D$56,1,FALSE)</f>
        <v>PENNSYLVANIA</v>
      </c>
      <c r="H3590" t="str">
        <f t="shared" si="113"/>
        <v>108_PA_19</v>
      </c>
      <c r="I3590">
        <f>IF(B3590=2012,IF(D3590="00",K3590,VLOOKUP(H3590,district_latlong_lookup!$A$1:$F$439,5,FALSE)),0)</f>
        <v>0</v>
      </c>
      <c r="J3590">
        <f>IF(B3590=2012,IF(D3590="00",L3590,VLOOKUP(H3590,district_latlong_lookup!$A$1:$F$439,6,FALSE)),0)</f>
        <v>0</v>
      </c>
      <c r="K3590">
        <f>VLOOKUP(E3590&amp;"*",state_latlong_lookup!$A$1:$D$56,3,FALSE)</f>
        <v>40.577300000000001</v>
      </c>
      <c r="L3590">
        <f>VLOOKUP(E3590&amp;"*",state_latlong_lookup!$A$1:$D$56,4,FALSE)</f>
        <v>-77.263999999999996</v>
      </c>
      <c r="M3590">
        <v>200</v>
      </c>
      <c r="N3590" t="str">
        <f t="shared" si="112"/>
        <v>Republican</v>
      </c>
      <c r="O3590" t="s">
        <v>946</v>
      </c>
      <c r="P3590">
        <v>0.40600000000000003</v>
      </c>
      <c r="Q3590">
        <v>1096000</v>
      </c>
      <c r="R3590" t="s">
        <v>1617</v>
      </c>
    </row>
    <row r="3591" spans="1:18">
      <c r="A3591">
        <v>108</v>
      </c>
      <c r="B3591">
        <f>VLOOKUP(A3591,year_congress_lookup!$A$1:$B$10,2)</f>
        <v>2004</v>
      </c>
      <c r="C3591">
        <v>29564</v>
      </c>
      <c r="D3591" s="1" t="s">
        <v>1787</v>
      </c>
      <c r="E3591" t="s">
        <v>13</v>
      </c>
      <c r="F3591" t="str">
        <f>VLOOKUP(E3591&amp;"*",state_latlong_lookup!$A$1:$D$56,2,FALSE)</f>
        <v>RI</v>
      </c>
      <c r="G3591" t="str">
        <f>VLOOKUP(E3591&amp;"*",state_latlong_lookup!$A$1:$D$56,1,FALSE)</f>
        <v>RHODE ISLAND</v>
      </c>
      <c r="H3591" t="str">
        <f t="shared" si="113"/>
        <v>108_RI_01</v>
      </c>
      <c r="I3591">
        <f>IF(B3591=2012,IF(D3591="00",K3591,VLOOKUP(H3591,district_latlong_lookup!$A$1:$F$439,5,FALSE)),0)</f>
        <v>0</v>
      </c>
      <c r="J3591">
        <f>IF(B3591=2012,IF(D3591="00",L3591,VLOOKUP(H3591,district_latlong_lookup!$A$1:$F$439,6,FALSE)),0)</f>
        <v>0</v>
      </c>
      <c r="K3591">
        <f>VLOOKUP(E3591&amp;"*",state_latlong_lookup!$A$1:$D$56,3,FALSE)</f>
        <v>41.677199999999999</v>
      </c>
      <c r="L3591">
        <f>VLOOKUP(E3591&amp;"*",state_latlong_lookup!$A$1:$D$56,4,FALSE)</f>
        <v>-71.510099999999994</v>
      </c>
      <c r="M3591">
        <v>100</v>
      </c>
      <c r="N3591" t="str">
        <f t="shared" si="112"/>
        <v>Democrat</v>
      </c>
      <c r="O3591" t="s">
        <v>97</v>
      </c>
      <c r="P3591">
        <v>-0.39800000000000002</v>
      </c>
      <c r="Q3591">
        <v>1439000</v>
      </c>
      <c r="R3591" t="s">
        <v>1618</v>
      </c>
    </row>
    <row r="3592" spans="1:18">
      <c r="A3592">
        <v>108</v>
      </c>
      <c r="B3592">
        <f>VLOOKUP(A3592,year_congress_lookup!$A$1:$B$10,2)</f>
        <v>2004</v>
      </c>
      <c r="C3592">
        <v>20136</v>
      </c>
      <c r="D3592" s="1" t="s">
        <v>1788</v>
      </c>
      <c r="E3592" t="s">
        <v>13</v>
      </c>
      <c r="F3592" t="str">
        <f>VLOOKUP(E3592&amp;"*",state_latlong_lookup!$A$1:$D$56,2,FALSE)</f>
        <v>RI</v>
      </c>
      <c r="G3592" t="str">
        <f>VLOOKUP(E3592&amp;"*",state_latlong_lookup!$A$1:$D$56,1,FALSE)</f>
        <v>RHODE ISLAND</v>
      </c>
      <c r="H3592" t="str">
        <f t="shared" si="113"/>
        <v>108_RI_02</v>
      </c>
      <c r="I3592">
        <f>IF(B3592=2012,IF(D3592="00",K3592,VLOOKUP(H3592,district_latlong_lookup!$A$1:$F$439,5,FALSE)),0)</f>
        <v>0</v>
      </c>
      <c r="J3592">
        <f>IF(B3592=2012,IF(D3592="00",L3592,VLOOKUP(H3592,district_latlong_lookup!$A$1:$F$439,6,FALSE)),0)</f>
        <v>0</v>
      </c>
      <c r="K3592">
        <f>VLOOKUP(E3592&amp;"*",state_latlong_lookup!$A$1:$D$56,3,FALSE)</f>
        <v>41.677199999999999</v>
      </c>
      <c r="L3592">
        <f>VLOOKUP(E3592&amp;"*",state_latlong_lookup!$A$1:$D$56,4,FALSE)</f>
        <v>-71.510099999999994</v>
      </c>
      <c r="M3592">
        <v>100</v>
      </c>
      <c r="N3592" t="str">
        <f t="shared" si="112"/>
        <v>Democrat</v>
      </c>
      <c r="O3592" t="s">
        <v>947</v>
      </c>
      <c r="P3592">
        <v>-0.35399999999999998</v>
      </c>
      <c r="Q3592">
        <v>590000</v>
      </c>
      <c r="R3592" t="s">
        <v>1619</v>
      </c>
    </row>
    <row r="3593" spans="1:18">
      <c r="A3593">
        <v>108</v>
      </c>
      <c r="B3593">
        <f>VLOOKUP(A3593,year_congress_lookup!$A$1:$B$10,2)</f>
        <v>2004</v>
      </c>
      <c r="C3593">
        <v>20137</v>
      </c>
      <c r="D3593" s="1" t="s">
        <v>1787</v>
      </c>
      <c r="E3593" t="s">
        <v>15</v>
      </c>
      <c r="F3593" t="str">
        <f>VLOOKUP(E3593&amp;"*",state_latlong_lookup!$A$1:$D$56,2,FALSE)</f>
        <v>SC</v>
      </c>
      <c r="G3593" t="str">
        <f>VLOOKUP(E3593&amp;"*",state_latlong_lookup!$A$1:$D$56,1,FALSE)</f>
        <v>SOUTH CAROLINA</v>
      </c>
      <c r="H3593" t="str">
        <f t="shared" si="113"/>
        <v>108_SC_01</v>
      </c>
      <c r="I3593">
        <f>IF(B3593=2012,IF(D3593="00",K3593,VLOOKUP(H3593,district_latlong_lookup!$A$1:$F$439,5,FALSE)),0)</f>
        <v>0</v>
      </c>
      <c r="J3593">
        <f>IF(B3593=2012,IF(D3593="00",L3593,VLOOKUP(H3593,district_latlong_lookup!$A$1:$F$439,6,FALSE)),0)</f>
        <v>0</v>
      </c>
      <c r="K3593">
        <f>VLOOKUP(E3593&amp;"*",state_latlong_lookup!$A$1:$D$56,3,FALSE)</f>
        <v>33.819099999999999</v>
      </c>
      <c r="L3593">
        <f>VLOOKUP(E3593&amp;"*",state_latlong_lookup!$A$1:$D$56,4,FALSE)</f>
        <v>-80.906599999999997</v>
      </c>
      <c r="M3593">
        <v>200</v>
      </c>
      <c r="N3593" t="str">
        <f t="shared" si="112"/>
        <v>Republican</v>
      </c>
      <c r="O3593" t="s">
        <v>27</v>
      </c>
      <c r="P3593">
        <v>0.54300000000000004</v>
      </c>
      <c r="Q3593">
        <v>2522000</v>
      </c>
    </row>
    <row r="3594" spans="1:18">
      <c r="A3594">
        <v>108</v>
      </c>
      <c r="B3594">
        <f>VLOOKUP(A3594,year_congress_lookup!$A$1:$B$10,2)</f>
        <v>2004</v>
      </c>
      <c r="C3594">
        <v>20138</v>
      </c>
      <c r="D3594" s="1" t="s">
        <v>1788</v>
      </c>
      <c r="E3594" t="s">
        <v>15</v>
      </c>
      <c r="F3594" t="str">
        <f>VLOOKUP(E3594&amp;"*",state_latlong_lookup!$A$1:$D$56,2,FALSE)</f>
        <v>SC</v>
      </c>
      <c r="G3594" t="str">
        <f>VLOOKUP(E3594&amp;"*",state_latlong_lookup!$A$1:$D$56,1,FALSE)</f>
        <v>SOUTH CAROLINA</v>
      </c>
      <c r="H3594" t="str">
        <f t="shared" si="113"/>
        <v>108_SC_02</v>
      </c>
      <c r="I3594">
        <f>IF(B3594=2012,IF(D3594="00",K3594,VLOOKUP(H3594,district_latlong_lookup!$A$1:$F$439,5,FALSE)),0)</f>
        <v>0</v>
      </c>
      <c r="J3594">
        <f>IF(B3594=2012,IF(D3594="00",L3594,VLOOKUP(H3594,district_latlong_lookup!$A$1:$F$439,6,FALSE)),0)</f>
        <v>0</v>
      </c>
      <c r="K3594">
        <f>VLOOKUP(E3594&amp;"*",state_latlong_lookup!$A$1:$D$56,3,FALSE)</f>
        <v>33.819099999999999</v>
      </c>
      <c r="L3594">
        <f>VLOOKUP(E3594&amp;"*",state_latlong_lookup!$A$1:$D$56,4,FALSE)</f>
        <v>-80.906599999999997</v>
      </c>
      <c r="M3594">
        <v>200</v>
      </c>
      <c r="N3594" t="str">
        <f t="shared" si="112"/>
        <v>Republican</v>
      </c>
      <c r="O3594" t="s">
        <v>92</v>
      </c>
      <c r="P3594">
        <v>0.71899999999999997</v>
      </c>
      <c r="Q3594">
        <v>0</v>
      </c>
      <c r="R3594" t="s">
        <v>1620</v>
      </c>
    </row>
    <row r="3595" spans="1:18">
      <c r="A3595">
        <v>108</v>
      </c>
      <c r="B3595">
        <f>VLOOKUP(A3595,year_congress_lookup!$A$1:$B$10,2)</f>
        <v>2004</v>
      </c>
      <c r="C3595">
        <v>20347</v>
      </c>
      <c r="D3595" s="1" t="s">
        <v>1789</v>
      </c>
      <c r="E3595" t="s">
        <v>15</v>
      </c>
      <c r="F3595" t="str">
        <f>VLOOKUP(E3595&amp;"*",state_latlong_lookup!$A$1:$D$56,2,FALSE)</f>
        <v>SC</v>
      </c>
      <c r="G3595" t="str">
        <f>VLOOKUP(E3595&amp;"*",state_latlong_lookup!$A$1:$D$56,1,FALSE)</f>
        <v>SOUTH CAROLINA</v>
      </c>
      <c r="H3595" t="str">
        <f t="shared" si="113"/>
        <v>108_SC_03</v>
      </c>
      <c r="I3595">
        <f>IF(B3595=2012,IF(D3595="00",K3595,VLOOKUP(H3595,district_latlong_lookup!$A$1:$F$439,5,FALSE)),0)</f>
        <v>0</v>
      </c>
      <c r="J3595">
        <f>IF(B3595=2012,IF(D3595="00",L3595,VLOOKUP(H3595,district_latlong_lookup!$A$1:$F$439,6,FALSE)),0)</f>
        <v>0</v>
      </c>
      <c r="K3595">
        <f>VLOOKUP(E3595&amp;"*",state_latlong_lookup!$A$1:$D$56,3,FALSE)</f>
        <v>33.819099999999999</v>
      </c>
      <c r="L3595">
        <f>VLOOKUP(E3595&amp;"*",state_latlong_lookup!$A$1:$D$56,4,FALSE)</f>
        <v>-80.906599999999997</v>
      </c>
      <c r="M3595">
        <v>200</v>
      </c>
      <c r="N3595" t="str">
        <f t="shared" si="112"/>
        <v>Republican</v>
      </c>
      <c r="O3595" t="s">
        <v>193</v>
      </c>
      <c r="P3595">
        <v>0.82599999999999996</v>
      </c>
      <c r="Q3595">
        <v>344000</v>
      </c>
      <c r="R3595" t="s">
        <v>1621</v>
      </c>
    </row>
    <row r="3596" spans="1:18">
      <c r="A3596">
        <v>108</v>
      </c>
      <c r="B3596">
        <f>VLOOKUP(A3596,year_congress_lookup!$A$1:$B$10,2)</f>
        <v>2004</v>
      </c>
      <c r="C3596">
        <v>29936</v>
      </c>
      <c r="D3596" s="1" t="s">
        <v>1790</v>
      </c>
      <c r="E3596" t="s">
        <v>15</v>
      </c>
      <c r="F3596" t="str">
        <f>VLOOKUP(E3596&amp;"*",state_latlong_lookup!$A$1:$D$56,2,FALSE)</f>
        <v>SC</v>
      </c>
      <c r="G3596" t="str">
        <f>VLOOKUP(E3596&amp;"*",state_latlong_lookup!$A$1:$D$56,1,FALSE)</f>
        <v>SOUTH CAROLINA</v>
      </c>
      <c r="H3596" t="str">
        <f t="shared" si="113"/>
        <v>108_SC_04</v>
      </c>
      <c r="I3596">
        <f>IF(B3596=2012,IF(D3596="00",K3596,VLOOKUP(H3596,district_latlong_lookup!$A$1:$F$439,5,FALSE)),0)</f>
        <v>0</v>
      </c>
      <c r="J3596">
        <f>IF(B3596=2012,IF(D3596="00",L3596,VLOOKUP(H3596,district_latlong_lookup!$A$1:$F$439,6,FALSE)),0)</f>
        <v>0</v>
      </c>
      <c r="K3596">
        <f>VLOOKUP(E3596&amp;"*",state_latlong_lookup!$A$1:$D$56,3,FALSE)</f>
        <v>33.819099999999999</v>
      </c>
      <c r="L3596">
        <f>VLOOKUP(E3596&amp;"*",state_latlong_lookup!$A$1:$D$56,4,FALSE)</f>
        <v>-80.906599999999997</v>
      </c>
      <c r="M3596">
        <v>200</v>
      </c>
      <c r="N3596" t="str">
        <f t="shared" si="112"/>
        <v>Republican</v>
      </c>
      <c r="O3596" t="s">
        <v>364</v>
      </c>
      <c r="P3596">
        <v>0.73299999999999998</v>
      </c>
      <c r="Q3596">
        <v>1578000</v>
      </c>
      <c r="R3596" t="s">
        <v>1622</v>
      </c>
    </row>
    <row r="3597" spans="1:18">
      <c r="A3597">
        <v>108</v>
      </c>
      <c r="B3597">
        <f>VLOOKUP(A3597,year_congress_lookup!$A$1:$B$10,2)</f>
        <v>2004</v>
      </c>
      <c r="C3597">
        <v>15064</v>
      </c>
      <c r="D3597" s="1" t="s">
        <v>1791</v>
      </c>
      <c r="E3597" t="s">
        <v>15</v>
      </c>
      <c r="F3597" t="str">
        <f>VLOOKUP(E3597&amp;"*",state_latlong_lookup!$A$1:$D$56,2,FALSE)</f>
        <v>SC</v>
      </c>
      <c r="G3597" t="str">
        <f>VLOOKUP(E3597&amp;"*",state_latlong_lookup!$A$1:$D$56,1,FALSE)</f>
        <v>SOUTH CAROLINA</v>
      </c>
      <c r="H3597" t="str">
        <f t="shared" si="113"/>
        <v>108_SC_05</v>
      </c>
      <c r="I3597">
        <f>IF(B3597=2012,IF(D3597="00",K3597,VLOOKUP(H3597,district_latlong_lookup!$A$1:$F$439,5,FALSE)),0)</f>
        <v>0</v>
      </c>
      <c r="J3597">
        <f>IF(B3597=2012,IF(D3597="00",L3597,VLOOKUP(H3597,district_latlong_lookup!$A$1:$F$439,6,FALSE)),0)</f>
        <v>0</v>
      </c>
      <c r="K3597">
        <f>VLOOKUP(E3597&amp;"*",state_latlong_lookup!$A$1:$D$56,3,FALSE)</f>
        <v>33.819099999999999</v>
      </c>
      <c r="L3597">
        <f>VLOOKUP(E3597&amp;"*",state_latlong_lookup!$A$1:$D$56,4,FALSE)</f>
        <v>-80.906599999999997</v>
      </c>
      <c r="M3597">
        <v>100</v>
      </c>
      <c r="N3597" t="str">
        <f t="shared" si="112"/>
        <v>Democrat</v>
      </c>
      <c r="O3597" t="s">
        <v>700</v>
      </c>
      <c r="P3597">
        <v>-0.28100000000000003</v>
      </c>
      <c r="Q3597">
        <v>1904000</v>
      </c>
      <c r="R3597" t="s">
        <v>1623</v>
      </c>
    </row>
    <row r="3598" spans="1:18">
      <c r="A3598">
        <v>108</v>
      </c>
      <c r="B3598">
        <f>VLOOKUP(A3598,year_congress_lookup!$A$1:$B$10,2)</f>
        <v>2004</v>
      </c>
      <c r="C3598">
        <v>39301</v>
      </c>
      <c r="D3598" s="1" t="s">
        <v>1792</v>
      </c>
      <c r="E3598" t="s">
        <v>15</v>
      </c>
      <c r="F3598" t="str">
        <f>VLOOKUP(E3598&amp;"*",state_latlong_lookup!$A$1:$D$56,2,FALSE)</f>
        <v>SC</v>
      </c>
      <c r="G3598" t="str">
        <f>VLOOKUP(E3598&amp;"*",state_latlong_lookup!$A$1:$D$56,1,FALSE)</f>
        <v>SOUTH CAROLINA</v>
      </c>
      <c r="H3598" t="str">
        <f t="shared" si="113"/>
        <v>108_SC_06</v>
      </c>
      <c r="I3598">
        <f>IF(B3598=2012,IF(D3598="00",K3598,VLOOKUP(H3598,district_latlong_lookup!$A$1:$F$439,5,FALSE)),0)</f>
        <v>0</v>
      </c>
      <c r="J3598">
        <f>IF(B3598=2012,IF(D3598="00",L3598,VLOOKUP(H3598,district_latlong_lookup!$A$1:$F$439,6,FALSE)),0)</f>
        <v>0</v>
      </c>
      <c r="K3598">
        <f>VLOOKUP(E3598&amp;"*",state_latlong_lookup!$A$1:$D$56,3,FALSE)</f>
        <v>33.819099999999999</v>
      </c>
      <c r="L3598">
        <f>VLOOKUP(E3598&amp;"*",state_latlong_lookup!$A$1:$D$56,4,FALSE)</f>
        <v>-80.906599999999997</v>
      </c>
      <c r="M3598">
        <v>100</v>
      </c>
      <c r="N3598" t="str">
        <f t="shared" si="112"/>
        <v>Democrat</v>
      </c>
      <c r="O3598" t="s">
        <v>701</v>
      </c>
      <c r="P3598">
        <v>-0.44800000000000001</v>
      </c>
      <c r="Q3598">
        <v>2264000</v>
      </c>
      <c r="R3598" t="s">
        <v>1624</v>
      </c>
    </row>
    <row r="3599" spans="1:18">
      <c r="A3599">
        <v>108</v>
      </c>
      <c r="B3599">
        <f>VLOOKUP(A3599,year_congress_lookup!$A$1:$B$10,2)</f>
        <v>2004</v>
      </c>
      <c r="C3599">
        <v>20348</v>
      </c>
      <c r="D3599" s="1" t="s">
        <v>1787</v>
      </c>
      <c r="E3599" t="s">
        <v>129</v>
      </c>
      <c r="F3599" t="str">
        <f>VLOOKUP(E3599&amp;"*",state_latlong_lookup!$A$1:$D$56,2,FALSE)</f>
        <v>SD</v>
      </c>
      <c r="G3599" t="str">
        <f>VLOOKUP(E3599&amp;"*",state_latlong_lookup!$A$1:$D$56,1,FALSE)</f>
        <v>SOUTH DAKOTA</v>
      </c>
      <c r="H3599" t="str">
        <f t="shared" si="113"/>
        <v>108_SD_01</v>
      </c>
      <c r="I3599">
        <f>IF(B3599=2012,IF(D3599="00",K3599,VLOOKUP(H3599,district_latlong_lookup!$A$1:$F$439,5,FALSE)),0)</f>
        <v>0</v>
      </c>
      <c r="J3599">
        <f>IF(B3599=2012,IF(D3599="00",L3599,VLOOKUP(H3599,district_latlong_lookup!$A$1:$F$439,6,FALSE)),0)</f>
        <v>0</v>
      </c>
      <c r="K3599">
        <f>VLOOKUP(E3599&amp;"*",state_latlong_lookup!$A$1:$D$56,3,FALSE)</f>
        <v>44.285299999999999</v>
      </c>
      <c r="L3599">
        <f>VLOOKUP(E3599&amp;"*",state_latlong_lookup!$A$1:$D$56,4,FALSE)</f>
        <v>-99.463200000000001</v>
      </c>
      <c r="M3599">
        <v>200</v>
      </c>
      <c r="N3599" t="str">
        <f t="shared" si="112"/>
        <v>Republican</v>
      </c>
      <c r="O3599" t="s">
        <v>1035</v>
      </c>
      <c r="P3599">
        <v>0.36899999999999999</v>
      </c>
      <c r="Q3599">
        <v>909000</v>
      </c>
      <c r="R3599" t="s">
        <v>1625</v>
      </c>
    </row>
    <row r="3600" spans="1:18">
      <c r="A3600">
        <v>108</v>
      </c>
      <c r="B3600">
        <f>VLOOKUP(A3600,year_congress_lookup!$A$1:$B$10,2)</f>
        <v>2004</v>
      </c>
      <c r="C3600">
        <v>20349</v>
      </c>
      <c r="D3600" s="1" t="s">
        <v>1787</v>
      </c>
      <c r="E3600" t="s">
        <v>129</v>
      </c>
      <c r="F3600" t="str">
        <f>VLOOKUP(E3600&amp;"*",state_latlong_lookup!$A$1:$D$56,2,FALSE)</f>
        <v>SD</v>
      </c>
      <c r="G3600" t="str">
        <f>VLOOKUP(E3600&amp;"*",state_latlong_lookup!$A$1:$D$56,1,FALSE)</f>
        <v>SOUTH DAKOTA</v>
      </c>
      <c r="H3600" t="str">
        <f t="shared" si="113"/>
        <v>108_SD_01</v>
      </c>
      <c r="I3600">
        <f>IF(B3600=2012,IF(D3600="00",K3600,VLOOKUP(H3600,district_latlong_lookup!$A$1:$F$439,5,FALSE)),0)</f>
        <v>0</v>
      </c>
      <c r="J3600">
        <f>IF(B3600=2012,IF(D3600="00",L3600,VLOOKUP(H3600,district_latlong_lookup!$A$1:$F$439,6,FALSE)),0)</f>
        <v>0</v>
      </c>
      <c r="K3600">
        <f>VLOOKUP(E3600&amp;"*",state_latlong_lookup!$A$1:$D$56,3,FALSE)</f>
        <v>44.285299999999999</v>
      </c>
      <c r="L3600">
        <f>VLOOKUP(E3600&amp;"*",state_latlong_lookup!$A$1:$D$56,4,FALSE)</f>
        <v>-99.463200000000001</v>
      </c>
      <c r="M3600">
        <v>100</v>
      </c>
      <c r="N3600" t="str">
        <f t="shared" si="112"/>
        <v>Democrat</v>
      </c>
      <c r="O3600" t="s">
        <v>1036</v>
      </c>
      <c r="P3600">
        <v>-0.17399999999999999</v>
      </c>
      <c r="Q3600">
        <v>1399000</v>
      </c>
      <c r="R3600" t="s">
        <v>1626</v>
      </c>
    </row>
    <row r="3601" spans="1:18">
      <c r="A3601">
        <v>108</v>
      </c>
      <c r="B3601">
        <f>VLOOKUP(A3601,year_congress_lookup!$A$1:$B$10,2)</f>
        <v>2004</v>
      </c>
      <c r="C3601">
        <v>29755</v>
      </c>
      <c r="D3601" s="1" t="s">
        <v>1787</v>
      </c>
      <c r="E3601" t="s">
        <v>36</v>
      </c>
      <c r="F3601" t="str">
        <f>VLOOKUP(E3601&amp;"*",state_latlong_lookup!$A$1:$D$56,2,FALSE)</f>
        <v>TN</v>
      </c>
      <c r="G3601" t="str">
        <f>VLOOKUP(E3601&amp;"*",state_latlong_lookup!$A$1:$D$56,1,FALSE)</f>
        <v>TENNESSEE</v>
      </c>
      <c r="H3601" t="str">
        <f t="shared" si="113"/>
        <v>108_TN_01</v>
      </c>
      <c r="I3601">
        <f>IF(B3601=2012,IF(D3601="00",K3601,VLOOKUP(H3601,district_latlong_lookup!$A$1:$F$439,5,FALSE)),0)</f>
        <v>0</v>
      </c>
      <c r="J3601">
        <f>IF(B3601=2012,IF(D3601="00",L3601,VLOOKUP(H3601,district_latlong_lookup!$A$1:$F$439,6,FALSE)),0)</f>
        <v>0</v>
      </c>
      <c r="K3601">
        <f>VLOOKUP(E3601&amp;"*",state_latlong_lookup!$A$1:$D$56,3,FALSE)</f>
        <v>35.744900000000001</v>
      </c>
      <c r="L3601">
        <f>VLOOKUP(E3601&amp;"*",state_latlong_lookup!$A$1:$D$56,4,FALSE)</f>
        <v>-86.748900000000006</v>
      </c>
      <c r="M3601">
        <v>200</v>
      </c>
      <c r="N3601" t="str">
        <f t="shared" si="112"/>
        <v>Republican</v>
      </c>
      <c r="O3601" t="s">
        <v>870</v>
      </c>
      <c r="P3601">
        <v>0.54100000000000004</v>
      </c>
      <c r="Q3601">
        <v>1619000</v>
      </c>
      <c r="R3601" t="s">
        <v>1627</v>
      </c>
    </row>
    <row r="3602" spans="1:18">
      <c r="A3602">
        <v>108</v>
      </c>
      <c r="B3602">
        <f>VLOOKUP(A3602,year_congress_lookup!$A$1:$B$10,2)</f>
        <v>2004</v>
      </c>
      <c r="C3602">
        <v>15455</v>
      </c>
      <c r="D3602" s="1" t="s">
        <v>1788</v>
      </c>
      <c r="E3602" t="s">
        <v>36</v>
      </c>
      <c r="F3602" t="str">
        <f>VLOOKUP(E3602&amp;"*",state_latlong_lookup!$A$1:$D$56,2,FALSE)</f>
        <v>TN</v>
      </c>
      <c r="G3602" t="str">
        <f>VLOOKUP(E3602&amp;"*",state_latlong_lookup!$A$1:$D$56,1,FALSE)</f>
        <v>TENNESSEE</v>
      </c>
      <c r="H3602" t="str">
        <f t="shared" si="113"/>
        <v>108_TN_02</v>
      </c>
      <c r="I3602">
        <f>IF(B3602=2012,IF(D3602="00",K3602,VLOOKUP(H3602,district_latlong_lookup!$A$1:$F$439,5,FALSE)),0)</f>
        <v>0</v>
      </c>
      <c r="J3602">
        <f>IF(B3602=2012,IF(D3602="00",L3602,VLOOKUP(H3602,district_latlong_lookup!$A$1:$F$439,6,FALSE)),0)</f>
        <v>0</v>
      </c>
      <c r="K3602">
        <f>VLOOKUP(E3602&amp;"*",state_latlong_lookup!$A$1:$D$56,3,FALSE)</f>
        <v>35.744900000000001</v>
      </c>
      <c r="L3602">
        <f>VLOOKUP(E3602&amp;"*",state_latlong_lookup!$A$1:$D$56,4,FALSE)</f>
        <v>-86.748900000000006</v>
      </c>
      <c r="M3602">
        <v>200</v>
      </c>
      <c r="N3602" t="str">
        <f t="shared" si="112"/>
        <v>Republican</v>
      </c>
      <c r="O3602" t="s">
        <v>1037</v>
      </c>
      <c r="P3602">
        <v>0.81299999999999994</v>
      </c>
      <c r="Q3602">
        <v>352000</v>
      </c>
      <c r="R3602" t="s">
        <v>1628</v>
      </c>
    </row>
    <row r="3603" spans="1:18">
      <c r="A3603">
        <v>108</v>
      </c>
      <c r="B3603">
        <f>VLOOKUP(A3603,year_congress_lookup!$A$1:$B$10,2)</f>
        <v>2004</v>
      </c>
      <c r="C3603">
        <v>29567</v>
      </c>
      <c r="D3603" s="1" t="s">
        <v>1789</v>
      </c>
      <c r="E3603" t="s">
        <v>36</v>
      </c>
      <c r="F3603" t="str">
        <f>VLOOKUP(E3603&amp;"*",state_latlong_lookup!$A$1:$D$56,2,FALSE)</f>
        <v>TN</v>
      </c>
      <c r="G3603" t="str">
        <f>VLOOKUP(E3603&amp;"*",state_latlong_lookup!$A$1:$D$56,1,FALSE)</f>
        <v>TENNESSEE</v>
      </c>
      <c r="H3603" t="str">
        <f t="shared" si="113"/>
        <v>108_TN_03</v>
      </c>
      <c r="I3603">
        <f>IF(B3603=2012,IF(D3603="00",K3603,VLOOKUP(H3603,district_latlong_lookup!$A$1:$F$439,5,FALSE)),0)</f>
        <v>0</v>
      </c>
      <c r="J3603">
        <f>IF(B3603=2012,IF(D3603="00",L3603,VLOOKUP(H3603,district_latlong_lookup!$A$1:$F$439,6,FALSE)),0)</f>
        <v>0</v>
      </c>
      <c r="K3603">
        <f>VLOOKUP(E3603&amp;"*",state_latlong_lookup!$A$1:$D$56,3,FALSE)</f>
        <v>35.744900000000001</v>
      </c>
      <c r="L3603">
        <f>VLOOKUP(E3603&amp;"*",state_latlong_lookup!$A$1:$D$56,4,FALSE)</f>
        <v>-86.748900000000006</v>
      </c>
      <c r="M3603">
        <v>200</v>
      </c>
      <c r="N3603" t="str">
        <f t="shared" si="112"/>
        <v>Republican</v>
      </c>
      <c r="O3603" t="s">
        <v>817</v>
      </c>
      <c r="P3603">
        <v>0.59799999999999998</v>
      </c>
      <c r="Q3603">
        <v>1012000</v>
      </c>
      <c r="R3603" t="s">
        <v>1629</v>
      </c>
    </row>
    <row r="3604" spans="1:18">
      <c r="A3604">
        <v>108</v>
      </c>
      <c r="B3604">
        <f>VLOOKUP(A3604,year_congress_lookup!$A$1:$B$10,2)</f>
        <v>2004</v>
      </c>
      <c r="C3604">
        <v>20350</v>
      </c>
      <c r="D3604" s="1" t="s">
        <v>1790</v>
      </c>
      <c r="E3604" t="s">
        <v>36</v>
      </c>
      <c r="F3604" t="str">
        <f>VLOOKUP(E3604&amp;"*",state_latlong_lookup!$A$1:$D$56,2,FALSE)</f>
        <v>TN</v>
      </c>
      <c r="G3604" t="str">
        <f>VLOOKUP(E3604&amp;"*",state_latlong_lookup!$A$1:$D$56,1,FALSE)</f>
        <v>TENNESSEE</v>
      </c>
      <c r="H3604" t="str">
        <f t="shared" si="113"/>
        <v>108_TN_04</v>
      </c>
      <c r="I3604">
        <f>IF(B3604=2012,IF(D3604="00",K3604,VLOOKUP(H3604,district_latlong_lookup!$A$1:$F$439,5,FALSE)),0)</f>
        <v>0</v>
      </c>
      <c r="J3604">
        <f>IF(B3604=2012,IF(D3604="00",L3604,VLOOKUP(H3604,district_latlong_lookup!$A$1:$F$439,6,FALSE)),0)</f>
        <v>0</v>
      </c>
      <c r="K3604">
        <f>VLOOKUP(E3604&amp;"*",state_latlong_lookup!$A$1:$D$56,3,FALSE)</f>
        <v>35.744900000000001</v>
      </c>
      <c r="L3604">
        <f>VLOOKUP(E3604&amp;"*",state_latlong_lookup!$A$1:$D$56,4,FALSE)</f>
        <v>-86.748900000000006</v>
      </c>
      <c r="M3604">
        <v>100</v>
      </c>
      <c r="N3604" t="str">
        <f t="shared" si="112"/>
        <v>Democrat</v>
      </c>
      <c r="O3604" t="s">
        <v>62</v>
      </c>
      <c r="P3604">
        <v>-0.17699999999999999</v>
      </c>
      <c r="Q3604">
        <v>1180000</v>
      </c>
      <c r="R3604" t="s">
        <v>1630</v>
      </c>
    </row>
    <row r="3605" spans="1:18">
      <c r="A3605">
        <v>108</v>
      </c>
      <c r="B3605">
        <f>VLOOKUP(A3605,year_congress_lookup!$A$1:$B$10,2)</f>
        <v>2004</v>
      </c>
      <c r="C3605">
        <v>15019</v>
      </c>
      <c r="D3605" s="1" t="s">
        <v>1791</v>
      </c>
      <c r="E3605" t="s">
        <v>36</v>
      </c>
      <c r="F3605" t="str">
        <f>VLOOKUP(E3605&amp;"*",state_latlong_lookup!$A$1:$D$56,2,FALSE)</f>
        <v>TN</v>
      </c>
      <c r="G3605" t="str">
        <f>VLOOKUP(E3605&amp;"*",state_latlong_lookup!$A$1:$D$56,1,FALSE)</f>
        <v>TENNESSEE</v>
      </c>
      <c r="H3605" t="str">
        <f t="shared" si="113"/>
        <v>108_TN_05</v>
      </c>
      <c r="I3605">
        <f>IF(B3605=2012,IF(D3605="00",K3605,VLOOKUP(H3605,district_latlong_lookup!$A$1:$F$439,5,FALSE)),0)</f>
        <v>0</v>
      </c>
      <c r="J3605">
        <f>IF(B3605=2012,IF(D3605="00",L3605,VLOOKUP(H3605,district_latlong_lookup!$A$1:$F$439,6,FALSE)),0)</f>
        <v>0</v>
      </c>
      <c r="K3605">
        <f>VLOOKUP(E3605&amp;"*",state_latlong_lookup!$A$1:$D$56,3,FALSE)</f>
        <v>35.744900000000001</v>
      </c>
      <c r="L3605">
        <f>VLOOKUP(E3605&amp;"*",state_latlong_lookup!$A$1:$D$56,4,FALSE)</f>
        <v>-86.748900000000006</v>
      </c>
      <c r="M3605">
        <v>100</v>
      </c>
      <c r="N3605" t="str">
        <f t="shared" si="112"/>
        <v>Democrat</v>
      </c>
      <c r="O3605" t="s">
        <v>183</v>
      </c>
      <c r="P3605">
        <v>-0.19500000000000001</v>
      </c>
      <c r="Q3605">
        <v>1358000</v>
      </c>
    </row>
    <row r="3606" spans="1:18">
      <c r="A3606">
        <v>108</v>
      </c>
      <c r="B3606">
        <f>VLOOKUP(A3606,year_congress_lookup!$A$1:$B$10,2)</f>
        <v>2004</v>
      </c>
      <c r="C3606">
        <v>15100</v>
      </c>
      <c r="D3606" s="1" t="s">
        <v>1792</v>
      </c>
      <c r="E3606" t="s">
        <v>36</v>
      </c>
      <c r="F3606" t="str">
        <f>VLOOKUP(E3606&amp;"*",state_latlong_lookup!$A$1:$D$56,2,FALSE)</f>
        <v>TN</v>
      </c>
      <c r="G3606" t="str">
        <f>VLOOKUP(E3606&amp;"*",state_latlong_lookup!$A$1:$D$56,1,FALSE)</f>
        <v>TENNESSEE</v>
      </c>
      <c r="H3606" t="str">
        <f t="shared" si="113"/>
        <v>108_TN_06</v>
      </c>
      <c r="I3606">
        <f>IF(B3606=2012,IF(D3606="00",K3606,VLOOKUP(H3606,district_latlong_lookup!$A$1:$F$439,5,FALSE)),0)</f>
        <v>0</v>
      </c>
      <c r="J3606">
        <f>IF(B3606=2012,IF(D3606="00",L3606,VLOOKUP(H3606,district_latlong_lookup!$A$1:$F$439,6,FALSE)),0)</f>
        <v>0</v>
      </c>
      <c r="K3606">
        <f>VLOOKUP(E3606&amp;"*",state_latlong_lookup!$A$1:$D$56,3,FALSE)</f>
        <v>35.744900000000001</v>
      </c>
      <c r="L3606">
        <f>VLOOKUP(E3606&amp;"*",state_latlong_lookup!$A$1:$D$56,4,FALSE)</f>
        <v>-86.748900000000006</v>
      </c>
      <c r="M3606">
        <v>100</v>
      </c>
      <c r="N3606" t="str">
        <f t="shared" si="112"/>
        <v>Democrat</v>
      </c>
      <c r="O3606" t="s">
        <v>134</v>
      </c>
      <c r="P3606">
        <v>-0.17699999999999999</v>
      </c>
      <c r="Q3606">
        <v>0</v>
      </c>
    </row>
    <row r="3607" spans="1:18">
      <c r="A3607">
        <v>108</v>
      </c>
      <c r="B3607">
        <f>VLOOKUP(A3607,year_congress_lookup!$A$1:$B$10,2)</f>
        <v>2004</v>
      </c>
      <c r="C3607">
        <v>20351</v>
      </c>
      <c r="D3607" s="1" t="s">
        <v>1793</v>
      </c>
      <c r="E3607" t="s">
        <v>36</v>
      </c>
      <c r="F3607" t="str">
        <f>VLOOKUP(E3607&amp;"*",state_latlong_lookup!$A$1:$D$56,2,FALSE)</f>
        <v>TN</v>
      </c>
      <c r="G3607" t="str">
        <f>VLOOKUP(E3607&amp;"*",state_latlong_lookup!$A$1:$D$56,1,FALSE)</f>
        <v>TENNESSEE</v>
      </c>
      <c r="H3607" t="str">
        <f t="shared" si="113"/>
        <v>108_TN_07</v>
      </c>
      <c r="I3607">
        <f>IF(B3607=2012,IF(D3607="00",K3607,VLOOKUP(H3607,district_latlong_lookup!$A$1:$F$439,5,FALSE)),0)</f>
        <v>0</v>
      </c>
      <c r="J3607">
        <f>IF(B3607=2012,IF(D3607="00",L3607,VLOOKUP(H3607,district_latlong_lookup!$A$1:$F$439,6,FALSE)),0)</f>
        <v>0</v>
      </c>
      <c r="K3607">
        <f>VLOOKUP(E3607&amp;"*",state_latlong_lookup!$A$1:$D$56,3,FALSE)</f>
        <v>35.744900000000001</v>
      </c>
      <c r="L3607">
        <f>VLOOKUP(E3607&amp;"*",state_latlong_lookup!$A$1:$D$56,4,FALSE)</f>
        <v>-86.748900000000006</v>
      </c>
      <c r="M3607">
        <v>200</v>
      </c>
      <c r="N3607" t="str">
        <f t="shared" si="112"/>
        <v>Republican</v>
      </c>
      <c r="O3607" t="s">
        <v>124</v>
      </c>
      <c r="P3607">
        <v>0.77300000000000002</v>
      </c>
      <c r="Q3607">
        <v>1375000</v>
      </c>
      <c r="R3607" t="s">
        <v>1631</v>
      </c>
    </row>
    <row r="3608" spans="1:18">
      <c r="A3608">
        <v>108</v>
      </c>
      <c r="B3608">
        <f>VLOOKUP(A3608,year_congress_lookup!$A$1:$B$10,2)</f>
        <v>2004</v>
      </c>
      <c r="C3608">
        <v>15628</v>
      </c>
      <c r="D3608" s="1" t="s">
        <v>1795</v>
      </c>
      <c r="E3608" t="s">
        <v>36</v>
      </c>
      <c r="F3608" t="str">
        <f>VLOOKUP(E3608&amp;"*",state_latlong_lookup!$A$1:$D$56,2,FALSE)</f>
        <v>TN</v>
      </c>
      <c r="G3608" t="str">
        <f>VLOOKUP(E3608&amp;"*",state_latlong_lookup!$A$1:$D$56,1,FALSE)</f>
        <v>TENNESSEE</v>
      </c>
      <c r="H3608" t="str">
        <f t="shared" si="113"/>
        <v>108_TN_08</v>
      </c>
      <c r="I3608">
        <f>IF(B3608=2012,IF(D3608="00",K3608,VLOOKUP(H3608,district_latlong_lookup!$A$1:$F$439,5,FALSE)),0)</f>
        <v>0</v>
      </c>
      <c r="J3608">
        <f>IF(B3608=2012,IF(D3608="00",L3608,VLOOKUP(H3608,district_latlong_lookup!$A$1:$F$439,6,FALSE)),0)</f>
        <v>0</v>
      </c>
      <c r="K3608">
        <f>VLOOKUP(E3608&amp;"*",state_latlong_lookup!$A$1:$D$56,3,FALSE)</f>
        <v>35.744900000000001</v>
      </c>
      <c r="L3608">
        <f>VLOOKUP(E3608&amp;"*",state_latlong_lookup!$A$1:$D$56,4,FALSE)</f>
        <v>-86.748900000000006</v>
      </c>
      <c r="M3608">
        <v>100</v>
      </c>
      <c r="N3608" t="str">
        <f t="shared" si="112"/>
        <v>Democrat</v>
      </c>
      <c r="O3608" t="s">
        <v>707</v>
      </c>
      <c r="P3608">
        <v>-0.20499999999999999</v>
      </c>
      <c r="Q3608">
        <v>0</v>
      </c>
      <c r="R3608" t="s">
        <v>1632</v>
      </c>
    </row>
    <row r="3609" spans="1:18">
      <c r="A3609">
        <v>108</v>
      </c>
      <c r="B3609">
        <f>VLOOKUP(A3609,year_congress_lookup!$A$1:$B$10,2)</f>
        <v>2004</v>
      </c>
      <c r="C3609">
        <v>29756</v>
      </c>
      <c r="D3609" s="1" t="s">
        <v>1796</v>
      </c>
      <c r="E3609" t="s">
        <v>36</v>
      </c>
      <c r="F3609" t="str">
        <f>VLOOKUP(E3609&amp;"*",state_latlong_lookup!$A$1:$D$56,2,FALSE)</f>
        <v>TN</v>
      </c>
      <c r="G3609" t="str">
        <f>VLOOKUP(E3609&amp;"*",state_latlong_lookup!$A$1:$D$56,1,FALSE)</f>
        <v>TENNESSEE</v>
      </c>
      <c r="H3609" t="str">
        <f t="shared" si="113"/>
        <v>108_TN_09</v>
      </c>
      <c r="I3609">
        <f>IF(B3609=2012,IF(D3609="00",K3609,VLOOKUP(H3609,district_latlong_lookup!$A$1:$F$439,5,FALSE)),0)</f>
        <v>0</v>
      </c>
      <c r="J3609">
        <f>IF(B3609=2012,IF(D3609="00",L3609,VLOOKUP(H3609,district_latlong_lookup!$A$1:$F$439,6,FALSE)),0)</f>
        <v>0</v>
      </c>
      <c r="K3609">
        <f>VLOOKUP(E3609&amp;"*",state_latlong_lookup!$A$1:$D$56,3,FALSE)</f>
        <v>35.744900000000001</v>
      </c>
      <c r="L3609">
        <f>VLOOKUP(E3609&amp;"*",state_latlong_lookup!$A$1:$D$56,4,FALSE)</f>
        <v>-86.748900000000006</v>
      </c>
      <c r="M3609">
        <v>100</v>
      </c>
      <c r="N3609" t="str">
        <f t="shared" si="112"/>
        <v>Democrat</v>
      </c>
      <c r="O3609" t="s">
        <v>217</v>
      </c>
      <c r="P3609">
        <v>-0.32100000000000001</v>
      </c>
      <c r="Q3609">
        <v>729000</v>
      </c>
      <c r="R3609" t="s">
        <v>1633</v>
      </c>
    </row>
    <row r="3610" spans="1:18">
      <c r="A3610">
        <v>108</v>
      </c>
      <c r="B3610">
        <f>VLOOKUP(A3610,year_congress_lookup!$A$1:$B$10,2)</f>
        <v>2004</v>
      </c>
      <c r="C3610">
        <v>29757</v>
      </c>
      <c r="D3610" s="1" t="s">
        <v>1787</v>
      </c>
      <c r="E3610" t="s">
        <v>82</v>
      </c>
      <c r="F3610" t="str">
        <f>VLOOKUP(E3610&amp;"*",state_latlong_lookup!$A$1:$D$56,2,FALSE)</f>
        <v>TX</v>
      </c>
      <c r="G3610" t="str">
        <f>VLOOKUP(E3610&amp;"*",state_latlong_lookup!$A$1:$D$56,1,FALSE)</f>
        <v>TEXAS</v>
      </c>
      <c r="H3610" t="str">
        <f t="shared" si="113"/>
        <v>108_TX_01</v>
      </c>
      <c r="I3610">
        <f>IF(B3610=2012,IF(D3610="00",K3610,VLOOKUP(H3610,district_latlong_lookup!$A$1:$F$439,5,FALSE)),0)</f>
        <v>0</v>
      </c>
      <c r="J3610">
        <f>IF(B3610=2012,IF(D3610="00",L3610,VLOOKUP(H3610,district_latlong_lookup!$A$1:$F$439,6,FALSE)),0)</f>
        <v>0</v>
      </c>
      <c r="K3610">
        <f>VLOOKUP(E3610&amp;"*",state_latlong_lookup!$A$1:$D$56,3,FALSE)</f>
        <v>31.106000000000002</v>
      </c>
      <c r="L3610">
        <f>VLOOKUP(E3610&amp;"*",state_latlong_lookup!$A$1:$D$56,4,FALSE)</f>
        <v>-97.647499999999994</v>
      </c>
      <c r="M3610">
        <v>100</v>
      </c>
      <c r="N3610" t="str">
        <f t="shared" si="112"/>
        <v>Democrat</v>
      </c>
      <c r="O3610" t="s">
        <v>871</v>
      </c>
      <c r="P3610">
        <v>-0.24299999999999999</v>
      </c>
      <c r="Q3610">
        <v>1151000</v>
      </c>
      <c r="R3610" t="s">
        <v>1634</v>
      </c>
    </row>
    <row r="3611" spans="1:18">
      <c r="A3611">
        <v>108</v>
      </c>
      <c r="B3611">
        <f>VLOOKUP(A3611,year_congress_lookup!$A$1:$B$10,2)</f>
        <v>2004</v>
      </c>
      <c r="C3611">
        <v>29758</v>
      </c>
      <c r="D3611" s="1" t="s">
        <v>1788</v>
      </c>
      <c r="E3611" t="s">
        <v>82</v>
      </c>
      <c r="F3611" t="str">
        <f>VLOOKUP(E3611&amp;"*",state_latlong_lookup!$A$1:$D$56,2,FALSE)</f>
        <v>TX</v>
      </c>
      <c r="G3611" t="str">
        <f>VLOOKUP(E3611&amp;"*",state_latlong_lookup!$A$1:$D$56,1,FALSE)</f>
        <v>TEXAS</v>
      </c>
      <c r="H3611" t="str">
        <f t="shared" si="113"/>
        <v>108_TX_02</v>
      </c>
      <c r="I3611">
        <f>IF(B3611=2012,IF(D3611="00",K3611,VLOOKUP(H3611,district_latlong_lookup!$A$1:$F$439,5,FALSE)),0)</f>
        <v>0</v>
      </c>
      <c r="J3611">
        <f>IF(B3611=2012,IF(D3611="00",L3611,VLOOKUP(H3611,district_latlong_lookup!$A$1:$F$439,6,FALSE)),0)</f>
        <v>0</v>
      </c>
      <c r="K3611">
        <f>VLOOKUP(E3611&amp;"*",state_latlong_lookup!$A$1:$D$56,3,FALSE)</f>
        <v>31.106000000000002</v>
      </c>
      <c r="L3611">
        <f>VLOOKUP(E3611&amp;"*",state_latlong_lookup!$A$1:$D$56,4,FALSE)</f>
        <v>-97.647499999999994</v>
      </c>
      <c r="M3611">
        <v>100</v>
      </c>
      <c r="N3611" t="str">
        <f t="shared" si="112"/>
        <v>Democrat</v>
      </c>
      <c r="O3611" t="s">
        <v>148</v>
      </c>
      <c r="P3611">
        <v>-0.17899999999999999</v>
      </c>
      <c r="Q3611">
        <v>1607000</v>
      </c>
      <c r="R3611" t="s">
        <v>1635</v>
      </c>
    </row>
    <row r="3612" spans="1:18">
      <c r="A3612">
        <v>108</v>
      </c>
      <c r="B3612">
        <f>VLOOKUP(A3612,year_congress_lookup!$A$1:$B$10,2)</f>
        <v>2004</v>
      </c>
      <c r="C3612">
        <v>29143</v>
      </c>
      <c r="D3612" s="1" t="s">
        <v>1789</v>
      </c>
      <c r="E3612" t="s">
        <v>82</v>
      </c>
      <c r="F3612" t="str">
        <f>VLOOKUP(E3612&amp;"*",state_latlong_lookup!$A$1:$D$56,2,FALSE)</f>
        <v>TX</v>
      </c>
      <c r="G3612" t="str">
        <f>VLOOKUP(E3612&amp;"*",state_latlong_lookup!$A$1:$D$56,1,FALSE)</f>
        <v>TEXAS</v>
      </c>
      <c r="H3612" t="str">
        <f t="shared" si="113"/>
        <v>108_TX_03</v>
      </c>
      <c r="I3612">
        <f>IF(B3612=2012,IF(D3612="00",K3612,VLOOKUP(H3612,district_latlong_lookup!$A$1:$F$439,5,FALSE)),0)</f>
        <v>0</v>
      </c>
      <c r="J3612">
        <f>IF(B3612=2012,IF(D3612="00",L3612,VLOOKUP(H3612,district_latlong_lookup!$A$1:$F$439,6,FALSE)),0)</f>
        <v>0</v>
      </c>
      <c r="K3612">
        <f>VLOOKUP(E3612&amp;"*",state_latlong_lookup!$A$1:$D$56,3,FALSE)</f>
        <v>31.106000000000002</v>
      </c>
      <c r="L3612">
        <f>VLOOKUP(E3612&amp;"*",state_latlong_lookup!$A$1:$D$56,4,FALSE)</f>
        <v>-97.647499999999994</v>
      </c>
      <c r="M3612">
        <v>200</v>
      </c>
      <c r="N3612" t="str">
        <f t="shared" si="112"/>
        <v>Republican</v>
      </c>
      <c r="O3612" t="s">
        <v>1</v>
      </c>
      <c r="P3612">
        <v>0.71</v>
      </c>
      <c r="Q3612">
        <v>44000</v>
      </c>
      <c r="R3612" t="s">
        <v>1636</v>
      </c>
    </row>
    <row r="3613" spans="1:18">
      <c r="A3613">
        <v>108</v>
      </c>
      <c r="B3613">
        <f>VLOOKUP(A3613,year_congress_lookup!$A$1:$B$10,2)</f>
        <v>2004</v>
      </c>
      <c r="C3613">
        <v>14828</v>
      </c>
      <c r="D3613" s="1" t="s">
        <v>1790</v>
      </c>
      <c r="E3613" t="s">
        <v>82</v>
      </c>
      <c r="F3613" t="str">
        <f>VLOOKUP(E3613&amp;"*",state_latlong_lookup!$A$1:$D$56,2,FALSE)</f>
        <v>TX</v>
      </c>
      <c r="G3613" t="str">
        <f>VLOOKUP(E3613&amp;"*",state_latlong_lookup!$A$1:$D$56,1,FALSE)</f>
        <v>TEXAS</v>
      </c>
      <c r="H3613" t="str">
        <f t="shared" si="113"/>
        <v>108_TX_04</v>
      </c>
      <c r="I3613">
        <f>IF(B3613=2012,IF(D3613="00",K3613,VLOOKUP(H3613,district_latlong_lookup!$A$1:$F$439,5,FALSE)),0)</f>
        <v>0</v>
      </c>
      <c r="J3613">
        <f>IF(B3613=2012,IF(D3613="00",L3613,VLOOKUP(H3613,district_latlong_lookup!$A$1:$F$439,6,FALSE)),0)</f>
        <v>0</v>
      </c>
      <c r="K3613">
        <f>VLOOKUP(E3613&amp;"*",state_latlong_lookup!$A$1:$D$56,3,FALSE)</f>
        <v>31.106000000000002</v>
      </c>
      <c r="L3613">
        <f>VLOOKUP(E3613&amp;"*",state_latlong_lookup!$A$1:$D$56,4,FALSE)</f>
        <v>-97.647499999999994</v>
      </c>
      <c r="M3613">
        <v>100</v>
      </c>
      <c r="N3613" t="str">
        <f t="shared" si="112"/>
        <v>Democrat</v>
      </c>
      <c r="O3613" t="s">
        <v>1038</v>
      </c>
      <c r="P3613">
        <v>8.2000000000000003E-2</v>
      </c>
      <c r="Q3613">
        <v>742000</v>
      </c>
      <c r="R3613" t="s">
        <v>1637</v>
      </c>
    </row>
    <row r="3614" spans="1:18">
      <c r="A3614">
        <v>108</v>
      </c>
      <c r="B3614">
        <f>VLOOKUP(A3614,year_congress_lookup!$A$1:$B$10,2)</f>
        <v>2004</v>
      </c>
      <c r="C3614">
        <v>94828</v>
      </c>
      <c r="D3614" s="1" t="s">
        <v>1790</v>
      </c>
      <c r="E3614" t="s">
        <v>82</v>
      </c>
      <c r="F3614" t="str">
        <f>VLOOKUP(E3614&amp;"*",state_latlong_lookup!$A$1:$D$56,2,FALSE)</f>
        <v>TX</v>
      </c>
      <c r="G3614" t="str">
        <f>VLOOKUP(E3614&amp;"*",state_latlong_lookup!$A$1:$D$56,1,FALSE)</f>
        <v>TEXAS</v>
      </c>
      <c r="H3614" t="str">
        <f t="shared" si="113"/>
        <v>108_TX_04</v>
      </c>
      <c r="I3614">
        <f>IF(B3614=2012,IF(D3614="00",K3614,VLOOKUP(H3614,district_latlong_lookup!$A$1:$F$439,5,FALSE)),0)</f>
        <v>0</v>
      </c>
      <c r="J3614">
        <f>IF(B3614=2012,IF(D3614="00",L3614,VLOOKUP(H3614,district_latlong_lookup!$A$1:$F$439,6,FALSE)),0)</f>
        <v>0</v>
      </c>
      <c r="K3614">
        <f>VLOOKUP(E3614&amp;"*",state_latlong_lookup!$A$1:$D$56,3,FALSE)</f>
        <v>31.106000000000002</v>
      </c>
      <c r="L3614">
        <f>VLOOKUP(E3614&amp;"*",state_latlong_lookup!$A$1:$D$56,4,FALSE)</f>
        <v>-97.647499999999994</v>
      </c>
      <c r="M3614">
        <v>200</v>
      </c>
      <c r="N3614" t="str">
        <f t="shared" si="112"/>
        <v>Republican</v>
      </c>
      <c r="O3614" t="s">
        <v>1038</v>
      </c>
      <c r="P3614">
        <v>0.51900000000000002</v>
      </c>
      <c r="Q3614">
        <v>1720000</v>
      </c>
      <c r="R3614" t="s">
        <v>1638</v>
      </c>
    </row>
    <row r="3615" spans="1:18">
      <c r="A3615">
        <v>108</v>
      </c>
      <c r="B3615">
        <f>VLOOKUP(A3615,year_congress_lookup!$A$1:$B$10,2)</f>
        <v>2004</v>
      </c>
      <c r="C3615">
        <v>20352</v>
      </c>
      <c r="D3615" s="1" t="s">
        <v>1791</v>
      </c>
      <c r="E3615" t="s">
        <v>82</v>
      </c>
      <c r="F3615" t="str">
        <f>VLOOKUP(E3615&amp;"*",state_latlong_lookup!$A$1:$D$56,2,FALSE)</f>
        <v>TX</v>
      </c>
      <c r="G3615" t="str">
        <f>VLOOKUP(E3615&amp;"*",state_latlong_lookup!$A$1:$D$56,1,FALSE)</f>
        <v>TEXAS</v>
      </c>
      <c r="H3615" t="str">
        <f t="shared" si="113"/>
        <v>108_TX_05</v>
      </c>
      <c r="I3615">
        <f>IF(B3615=2012,IF(D3615="00",K3615,VLOOKUP(H3615,district_latlong_lookup!$A$1:$F$439,5,FALSE)),0)</f>
        <v>0</v>
      </c>
      <c r="J3615">
        <f>IF(B3615=2012,IF(D3615="00",L3615,VLOOKUP(H3615,district_latlong_lookup!$A$1:$F$439,6,FALSE)),0)</f>
        <v>0</v>
      </c>
      <c r="K3615">
        <f>VLOOKUP(E3615&amp;"*",state_latlong_lookup!$A$1:$D$56,3,FALSE)</f>
        <v>31.106000000000002</v>
      </c>
      <c r="L3615">
        <f>VLOOKUP(E3615&amp;"*",state_latlong_lookup!$A$1:$D$56,4,FALSE)</f>
        <v>-97.647499999999994</v>
      </c>
      <c r="M3615">
        <v>200</v>
      </c>
      <c r="N3615" t="str">
        <f t="shared" si="112"/>
        <v>Republican</v>
      </c>
      <c r="O3615" t="s">
        <v>1039</v>
      </c>
      <c r="P3615">
        <v>0.91100000000000003</v>
      </c>
      <c r="Q3615">
        <v>15735000</v>
      </c>
      <c r="R3615" t="s">
        <v>1639</v>
      </c>
    </row>
    <row r="3616" spans="1:18">
      <c r="A3616">
        <v>108</v>
      </c>
      <c r="B3616">
        <f>VLOOKUP(A3616,year_congress_lookup!$A$1:$B$10,2)</f>
        <v>2004</v>
      </c>
      <c r="C3616">
        <v>15085</v>
      </c>
      <c r="D3616" s="1" t="s">
        <v>1792</v>
      </c>
      <c r="E3616" t="s">
        <v>82</v>
      </c>
      <c r="F3616" t="str">
        <f>VLOOKUP(E3616&amp;"*",state_latlong_lookup!$A$1:$D$56,2,FALSE)</f>
        <v>TX</v>
      </c>
      <c r="G3616" t="str">
        <f>VLOOKUP(E3616&amp;"*",state_latlong_lookup!$A$1:$D$56,1,FALSE)</f>
        <v>TEXAS</v>
      </c>
      <c r="H3616" t="str">
        <f t="shared" si="113"/>
        <v>108_TX_06</v>
      </c>
      <c r="I3616">
        <f>IF(B3616=2012,IF(D3616="00",K3616,VLOOKUP(H3616,district_latlong_lookup!$A$1:$F$439,5,FALSE)),0)</f>
        <v>0</v>
      </c>
      <c r="J3616">
        <f>IF(B3616=2012,IF(D3616="00",L3616,VLOOKUP(H3616,district_latlong_lookup!$A$1:$F$439,6,FALSE)),0)</f>
        <v>0</v>
      </c>
      <c r="K3616">
        <f>VLOOKUP(E3616&amp;"*",state_latlong_lookup!$A$1:$D$56,3,FALSE)</f>
        <v>31.106000000000002</v>
      </c>
      <c r="L3616">
        <f>VLOOKUP(E3616&amp;"*",state_latlong_lookup!$A$1:$D$56,4,FALSE)</f>
        <v>-97.647499999999994</v>
      </c>
      <c r="M3616">
        <v>200</v>
      </c>
      <c r="N3616" t="str">
        <f t="shared" si="112"/>
        <v>Republican</v>
      </c>
      <c r="O3616" t="s">
        <v>713</v>
      </c>
      <c r="P3616">
        <v>0.65900000000000003</v>
      </c>
      <c r="Q3616">
        <v>2188000</v>
      </c>
      <c r="R3616" t="s">
        <v>1640</v>
      </c>
    </row>
    <row r="3617" spans="1:18">
      <c r="A3617">
        <v>108</v>
      </c>
      <c r="B3617">
        <f>VLOOKUP(A3617,year_congress_lookup!$A$1:$B$10,2)</f>
        <v>2004</v>
      </c>
      <c r="C3617">
        <v>20139</v>
      </c>
      <c r="D3617" s="1" t="s">
        <v>1793</v>
      </c>
      <c r="E3617" t="s">
        <v>82</v>
      </c>
      <c r="F3617" t="str">
        <f>VLOOKUP(E3617&amp;"*",state_latlong_lookup!$A$1:$D$56,2,FALSE)</f>
        <v>TX</v>
      </c>
      <c r="G3617" t="str">
        <f>VLOOKUP(E3617&amp;"*",state_latlong_lookup!$A$1:$D$56,1,FALSE)</f>
        <v>TEXAS</v>
      </c>
      <c r="H3617" t="str">
        <f t="shared" si="113"/>
        <v>108_TX_07</v>
      </c>
      <c r="I3617">
        <f>IF(B3617=2012,IF(D3617="00",K3617,VLOOKUP(H3617,district_latlong_lookup!$A$1:$F$439,5,FALSE)),0)</f>
        <v>0</v>
      </c>
      <c r="J3617">
        <f>IF(B3617=2012,IF(D3617="00",L3617,VLOOKUP(H3617,district_latlong_lookup!$A$1:$F$439,6,FALSE)),0)</f>
        <v>0</v>
      </c>
      <c r="K3617">
        <f>VLOOKUP(E3617&amp;"*",state_latlong_lookup!$A$1:$D$56,3,FALSE)</f>
        <v>31.106000000000002</v>
      </c>
      <c r="L3617">
        <f>VLOOKUP(E3617&amp;"*",state_latlong_lookup!$A$1:$D$56,4,FALSE)</f>
        <v>-97.647499999999994</v>
      </c>
      <c r="M3617">
        <v>200</v>
      </c>
      <c r="N3617" t="str">
        <f t="shared" si="112"/>
        <v>Republican</v>
      </c>
      <c r="O3617" t="s">
        <v>1040</v>
      </c>
      <c r="P3617">
        <v>0.65</v>
      </c>
      <c r="Q3617">
        <v>1550000</v>
      </c>
      <c r="R3617" t="s">
        <v>1641</v>
      </c>
    </row>
    <row r="3618" spans="1:18">
      <c r="A3618">
        <v>108</v>
      </c>
      <c r="B3618">
        <f>VLOOKUP(A3618,year_congress_lookup!$A$1:$B$10,2)</f>
        <v>2004</v>
      </c>
      <c r="C3618">
        <v>29760</v>
      </c>
      <c r="D3618" s="1" t="s">
        <v>1795</v>
      </c>
      <c r="E3618" t="s">
        <v>82</v>
      </c>
      <c r="F3618" t="str">
        <f>VLOOKUP(E3618&amp;"*",state_latlong_lookup!$A$1:$D$56,2,FALSE)</f>
        <v>TX</v>
      </c>
      <c r="G3618" t="str">
        <f>VLOOKUP(E3618&amp;"*",state_latlong_lookup!$A$1:$D$56,1,FALSE)</f>
        <v>TEXAS</v>
      </c>
      <c r="H3618" t="str">
        <f t="shared" si="113"/>
        <v>108_TX_08</v>
      </c>
      <c r="I3618">
        <f>IF(B3618=2012,IF(D3618="00",K3618,VLOOKUP(H3618,district_latlong_lookup!$A$1:$F$439,5,FALSE)),0)</f>
        <v>0</v>
      </c>
      <c r="J3618">
        <f>IF(B3618=2012,IF(D3618="00",L3618,VLOOKUP(H3618,district_latlong_lookup!$A$1:$F$439,6,FALSE)),0)</f>
        <v>0</v>
      </c>
      <c r="K3618">
        <f>VLOOKUP(E3618&amp;"*",state_latlong_lookup!$A$1:$D$56,3,FALSE)</f>
        <v>31.106000000000002</v>
      </c>
      <c r="L3618">
        <f>VLOOKUP(E3618&amp;"*",state_latlong_lookup!$A$1:$D$56,4,FALSE)</f>
        <v>-97.647499999999994</v>
      </c>
      <c r="M3618">
        <v>200</v>
      </c>
      <c r="N3618" t="str">
        <f t="shared" si="112"/>
        <v>Republican</v>
      </c>
      <c r="O3618" t="s">
        <v>157</v>
      </c>
      <c r="P3618">
        <v>0.64800000000000002</v>
      </c>
      <c r="Q3618">
        <v>2235000</v>
      </c>
      <c r="R3618" t="s">
        <v>1642</v>
      </c>
    </row>
    <row r="3619" spans="1:18">
      <c r="A3619">
        <v>108</v>
      </c>
      <c r="B3619">
        <f>VLOOKUP(A3619,year_congress_lookup!$A$1:$B$10,2)</f>
        <v>2004</v>
      </c>
      <c r="C3619">
        <v>29761</v>
      </c>
      <c r="D3619" s="1" t="s">
        <v>1796</v>
      </c>
      <c r="E3619" t="s">
        <v>82</v>
      </c>
      <c r="F3619" t="str">
        <f>VLOOKUP(E3619&amp;"*",state_latlong_lookup!$A$1:$D$56,2,FALSE)</f>
        <v>TX</v>
      </c>
      <c r="G3619" t="str">
        <f>VLOOKUP(E3619&amp;"*",state_latlong_lookup!$A$1:$D$56,1,FALSE)</f>
        <v>TEXAS</v>
      </c>
      <c r="H3619" t="str">
        <f t="shared" si="113"/>
        <v>108_TX_09</v>
      </c>
      <c r="I3619">
        <f>IF(B3619=2012,IF(D3619="00",K3619,VLOOKUP(H3619,district_latlong_lookup!$A$1:$F$439,5,FALSE)),0)</f>
        <v>0</v>
      </c>
      <c r="J3619">
        <f>IF(B3619=2012,IF(D3619="00",L3619,VLOOKUP(H3619,district_latlong_lookup!$A$1:$F$439,6,FALSE)),0)</f>
        <v>0</v>
      </c>
      <c r="K3619">
        <f>VLOOKUP(E3619&amp;"*",state_latlong_lookup!$A$1:$D$56,3,FALSE)</f>
        <v>31.106000000000002</v>
      </c>
      <c r="L3619">
        <f>VLOOKUP(E3619&amp;"*",state_latlong_lookup!$A$1:$D$56,4,FALSE)</f>
        <v>-97.647499999999994</v>
      </c>
      <c r="M3619">
        <v>100</v>
      </c>
      <c r="N3619" t="str">
        <f t="shared" si="112"/>
        <v>Democrat</v>
      </c>
      <c r="O3619" t="s">
        <v>872</v>
      </c>
      <c r="P3619">
        <v>-0.09</v>
      </c>
      <c r="Q3619">
        <v>2397000</v>
      </c>
    </row>
    <row r="3620" spans="1:18">
      <c r="A3620">
        <v>108</v>
      </c>
      <c r="B3620">
        <f>VLOOKUP(A3620,year_congress_lookup!$A$1:$B$10,2)</f>
        <v>2004</v>
      </c>
      <c r="C3620">
        <v>29571</v>
      </c>
      <c r="D3620" s="1" t="s">
        <v>1797</v>
      </c>
      <c r="E3620" t="s">
        <v>82</v>
      </c>
      <c r="F3620" t="str">
        <f>VLOOKUP(E3620&amp;"*",state_latlong_lookup!$A$1:$D$56,2,FALSE)</f>
        <v>TX</v>
      </c>
      <c r="G3620" t="str">
        <f>VLOOKUP(E3620&amp;"*",state_latlong_lookup!$A$1:$D$56,1,FALSE)</f>
        <v>TEXAS</v>
      </c>
      <c r="H3620" t="str">
        <f t="shared" si="113"/>
        <v>108_TX_10</v>
      </c>
      <c r="I3620">
        <f>IF(B3620=2012,IF(D3620="00",K3620,VLOOKUP(H3620,district_latlong_lookup!$A$1:$F$439,5,FALSE)),0)</f>
        <v>0</v>
      </c>
      <c r="J3620">
        <f>IF(B3620=2012,IF(D3620="00",L3620,VLOOKUP(H3620,district_latlong_lookup!$A$1:$F$439,6,FALSE)),0)</f>
        <v>0</v>
      </c>
      <c r="K3620">
        <f>VLOOKUP(E3620&amp;"*",state_latlong_lookup!$A$1:$D$56,3,FALSE)</f>
        <v>31.106000000000002</v>
      </c>
      <c r="L3620">
        <f>VLOOKUP(E3620&amp;"*",state_latlong_lookup!$A$1:$D$56,4,FALSE)</f>
        <v>-97.647499999999994</v>
      </c>
      <c r="M3620">
        <v>100</v>
      </c>
      <c r="N3620" t="str">
        <f t="shared" si="112"/>
        <v>Democrat</v>
      </c>
      <c r="O3620" t="s">
        <v>821</v>
      </c>
      <c r="P3620">
        <v>-0.41599999999999998</v>
      </c>
      <c r="Q3620">
        <v>2320000</v>
      </c>
      <c r="R3620" t="s">
        <v>1643</v>
      </c>
    </row>
    <row r="3621" spans="1:18">
      <c r="A3621">
        <v>108</v>
      </c>
      <c r="B3621">
        <f>VLOOKUP(A3621,year_congress_lookup!$A$1:$B$10,2)</f>
        <v>2004</v>
      </c>
      <c r="C3621">
        <v>29144</v>
      </c>
      <c r="D3621" s="1" t="s">
        <v>1798</v>
      </c>
      <c r="E3621" t="s">
        <v>82</v>
      </c>
      <c r="F3621" t="str">
        <f>VLOOKUP(E3621&amp;"*",state_latlong_lookup!$A$1:$D$56,2,FALSE)</f>
        <v>TX</v>
      </c>
      <c r="G3621" t="str">
        <f>VLOOKUP(E3621&amp;"*",state_latlong_lookup!$A$1:$D$56,1,FALSE)</f>
        <v>TEXAS</v>
      </c>
      <c r="H3621" t="str">
        <f t="shared" si="113"/>
        <v>108_TX_11</v>
      </c>
      <c r="I3621">
        <f>IF(B3621=2012,IF(D3621="00",K3621,VLOOKUP(H3621,district_latlong_lookup!$A$1:$F$439,5,FALSE)),0)</f>
        <v>0</v>
      </c>
      <c r="J3621">
        <f>IF(B3621=2012,IF(D3621="00",L3621,VLOOKUP(H3621,district_latlong_lookup!$A$1:$F$439,6,FALSE)),0)</f>
        <v>0</v>
      </c>
      <c r="K3621">
        <f>VLOOKUP(E3621&amp;"*",state_latlong_lookup!$A$1:$D$56,3,FALSE)</f>
        <v>31.106000000000002</v>
      </c>
      <c r="L3621">
        <f>VLOOKUP(E3621&amp;"*",state_latlong_lookup!$A$1:$D$56,4,FALSE)</f>
        <v>-97.647499999999994</v>
      </c>
      <c r="M3621">
        <v>100</v>
      </c>
      <c r="N3621" t="str">
        <f t="shared" si="112"/>
        <v>Democrat</v>
      </c>
      <c r="O3621" t="s">
        <v>26</v>
      </c>
      <c r="P3621">
        <v>-0.217</v>
      </c>
      <c r="Q3621">
        <v>2086000</v>
      </c>
      <c r="R3621" t="s">
        <v>1644</v>
      </c>
    </row>
    <row r="3622" spans="1:18">
      <c r="A3622">
        <v>108</v>
      </c>
      <c r="B3622">
        <f>VLOOKUP(A3622,year_congress_lookup!$A$1:$B$10,2)</f>
        <v>2004</v>
      </c>
      <c r="C3622">
        <v>29762</v>
      </c>
      <c r="D3622" s="1" t="s">
        <v>1799</v>
      </c>
      <c r="E3622" t="s">
        <v>82</v>
      </c>
      <c r="F3622" t="str">
        <f>VLOOKUP(E3622&amp;"*",state_latlong_lookup!$A$1:$D$56,2,FALSE)</f>
        <v>TX</v>
      </c>
      <c r="G3622" t="str">
        <f>VLOOKUP(E3622&amp;"*",state_latlong_lookup!$A$1:$D$56,1,FALSE)</f>
        <v>TEXAS</v>
      </c>
      <c r="H3622" t="str">
        <f t="shared" si="113"/>
        <v>108_TX_12</v>
      </c>
      <c r="I3622">
        <f>IF(B3622=2012,IF(D3622="00",K3622,VLOOKUP(H3622,district_latlong_lookup!$A$1:$F$439,5,FALSE)),0)</f>
        <v>0</v>
      </c>
      <c r="J3622">
        <f>IF(B3622=2012,IF(D3622="00",L3622,VLOOKUP(H3622,district_latlong_lookup!$A$1:$F$439,6,FALSE)),0)</f>
        <v>0</v>
      </c>
      <c r="K3622">
        <f>VLOOKUP(E3622&amp;"*",state_latlong_lookup!$A$1:$D$56,3,FALSE)</f>
        <v>31.106000000000002</v>
      </c>
      <c r="L3622">
        <f>VLOOKUP(E3622&amp;"*",state_latlong_lookup!$A$1:$D$56,4,FALSE)</f>
        <v>-97.647499999999994</v>
      </c>
      <c r="M3622">
        <v>200</v>
      </c>
      <c r="N3622" t="str">
        <f t="shared" si="112"/>
        <v>Republican</v>
      </c>
      <c r="O3622" t="s">
        <v>873</v>
      </c>
      <c r="P3622">
        <v>0.57199999999999995</v>
      </c>
      <c r="Q3622">
        <v>0</v>
      </c>
    </row>
    <row r="3623" spans="1:18">
      <c r="A3623">
        <v>108</v>
      </c>
      <c r="B3623">
        <f>VLOOKUP(A3623,year_congress_lookup!$A$1:$B$10,2)</f>
        <v>2004</v>
      </c>
      <c r="C3623">
        <v>29572</v>
      </c>
      <c r="D3623" s="1" t="s">
        <v>1800</v>
      </c>
      <c r="E3623" t="s">
        <v>82</v>
      </c>
      <c r="F3623" t="str">
        <f>VLOOKUP(E3623&amp;"*",state_latlong_lookup!$A$1:$D$56,2,FALSE)</f>
        <v>TX</v>
      </c>
      <c r="G3623" t="str">
        <f>VLOOKUP(E3623&amp;"*",state_latlong_lookup!$A$1:$D$56,1,FALSE)</f>
        <v>TEXAS</v>
      </c>
      <c r="H3623" t="str">
        <f t="shared" si="113"/>
        <v>108_TX_13</v>
      </c>
      <c r="I3623">
        <f>IF(B3623=2012,IF(D3623="00",K3623,VLOOKUP(H3623,district_latlong_lookup!$A$1:$F$439,5,FALSE)),0)</f>
        <v>0</v>
      </c>
      <c r="J3623">
        <f>IF(B3623=2012,IF(D3623="00",L3623,VLOOKUP(H3623,district_latlong_lookup!$A$1:$F$439,6,FALSE)),0)</f>
        <v>0</v>
      </c>
      <c r="K3623">
        <f>VLOOKUP(E3623&amp;"*",state_latlong_lookup!$A$1:$D$56,3,FALSE)</f>
        <v>31.106000000000002</v>
      </c>
      <c r="L3623">
        <f>VLOOKUP(E3623&amp;"*",state_latlong_lookup!$A$1:$D$56,4,FALSE)</f>
        <v>-97.647499999999994</v>
      </c>
      <c r="M3623">
        <v>200</v>
      </c>
      <c r="N3623" t="str">
        <f t="shared" si="112"/>
        <v>Republican</v>
      </c>
      <c r="O3623" t="s">
        <v>1041</v>
      </c>
      <c r="P3623">
        <v>0.68400000000000005</v>
      </c>
      <c r="Q3623">
        <v>689000</v>
      </c>
    </row>
    <row r="3624" spans="1:18">
      <c r="A3624">
        <v>108</v>
      </c>
      <c r="B3624">
        <f>VLOOKUP(A3624,year_congress_lookup!$A$1:$B$10,2)</f>
        <v>2004</v>
      </c>
      <c r="C3624">
        <v>14290</v>
      </c>
      <c r="D3624" s="1" t="s">
        <v>1801</v>
      </c>
      <c r="E3624" t="s">
        <v>82</v>
      </c>
      <c r="F3624" t="str">
        <f>VLOOKUP(E3624&amp;"*",state_latlong_lookup!$A$1:$D$56,2,FALSE)</f>
        <v>TX</v>
      </c>
      <c r="G3624" t="str">
        <f>VLOOKUP(E3624&amp;"*",state_latlong_lookup!$A$1:$D$56,1,FALSE)</f>
        <v>TEXAS</v>
      </c>
      <c r="H3624" t="str">
        <f t="shared" si="113"/>
        <v>108_TX_14</v>
      </c>
      <c r="I3624">
        <f>IF(B3624=2012,IF(D3624="00",K3624,VLOOKUP(H3624,district_latlong_lookup!$A$1:$F$439,5,FALSE)),0)</f>
        <v>0</v>
      </c>
      <c r="J3624">
        <f>IF(B3624=2012,IF(D3624="00",L3624,VLOOKUP(H3624,district_latlong_lookup!$A$1:$F$439,6,FALSE)),0)</f>
        <v>0</v>
      </c>
      <c r="K3624">
        <f>VLOOKUP(E3624&amp;"*",state_latlong_lookup!$A$1:$D$56,3,FALSE)</f>
        <v>31.106000000000002</v>
      </c>
      <c r="L3624">
        <f>VLOOKUP(E3624&amp;"*",state_latlong_lookup!$A$1:$D$56,4,FALSE)</f>
        <v>-97.647499999999994</v>
      </c>
      <c r="M3624">
        <v>200</v>
      </c>
      <c r="N3624" t="str">
        <f t="shared" si="112"/>
        <v>Republican</v>
      </c>
      <c r="O3624" t="s">
        <v>396</v>
      </c>
      <c r="P3624">
        <v>1.0229999999999999</v>
      </c>
      <c r="Q3624">
        <v>1102000</v>
      </c>
      <c r="R3624" t="s">
        <v>1645</v>
      </c>
    </row>
    <row r="3625" spans="1:18">
      <c r="A3625">
        <v>108</v>
      </c>
      <c r="B3625">
        <f>VLOOKUP(A3625,year_congress_lookup!$A$1:$B$10,2)</f>
        <v>2004</v>
      </c>
      <c r="C3625">
        <v>29763</v>
      </c>
      <c r="D3625" s="1" t="s">
        <v>1802</v>
      </c>
      <c r="E3625" t="s">
        <v>82</v>
      </c>
      <c r="F3625" t="str">
        <f>VLOOKUP(E3625&amp;"*",state_latlong_lookup!$A$1:$D$56,2,FALSE)</f>
        <v>TX</v>
      </c>
      <c r="G3625" t="str">
        <f>VLOOKUP(E3625&amp;"*",state_latlong_lookup!$A$1:$D$56,1,FALSE)</f>
        <v>TEXAS</v>
      </c>
      <c r="H3625" t="str">
        <f t="shared" si="113"/>
        <v>108_TX_15</v>
      </c>
      <c r="I3625">
        <f>IF(B3625=2012,IF(D3625="00",K3625,VLOOKUP(H3625,district_latlong_lookup!$A$1:$F$439,5,FALSE)),0)</f>
        <v>0</v>
      </c>
      <c r="J3625">
        <f>IF(B3625=2012,IF(D3625="00",L3625,VLOOKUP(H3625,district_latlong_lookup!$A$1:$F$439,6,FALSE)),0)</f>
        <v>0</v>
      </c>
      <c r="K3625">
        <f>VLOOKUP(E3625&amp;"*",state_latlong_lookup!$A$1:$D$56,3,FALSE)</f>
        <v>31.106000000000002</v>
      </c>
      <c r="L3625">
        <f>VLOOKUP(E3625&amp;"*",state_latlong_lookup!$A$1:$D$56,4,FALSE)</f>
        <v>-97.647499999999994</v>
      </c>
      <c r="M3625">
        <v>100</v>
      </c>
      <c r="N3625" t="str">
        <f t="shared" si="112"/>
        <v>Democrat</v>
      </c>
      <c r="O3625" t="s">
        <v>874</v>
      </c>
      <c r="P3625">
        <v>-0.31</v>
      </c>
      <c r="Q3625">
        <v>379000</v>
      </c>
      <c r="R3625" t="s">
        <v>1646</v>
      </c>
    </row>
    <row r="3626" spans="1:18">
      <c r="A3626">
        <v>108</v>
      </c>
      <c r="B3626">
        <f>VLOOKUP(A3626,year_congress_lookup!$A$1:$B$10,2)</f>
        <v>2004</v>
      </c>
      <c r="C3626">
        <v>29764</v>
      </c>
      <c r="D3626" s="1" t="s">
        <v>1803</v>
      </c>
      <c r="E3626" t="s">
        <v>82</v>
      </c>
      <c r="F3626" t="str">
        <f>VLOOKUP(E3626&amp;"*",state_latlong_lookup!$A$1:$D$56,2,FALSE)</f>
        <v>TX</v>
      </c>
      <c r="G3626" t="str">
        <f>VLOOKUP(E3626&amp;"*",state_latlong_lookup!$A$1:$D$56,1,FALSE)</f>
        <v>TEXAS</v>
      </c>
      <c r="H3626" t="str">
        <f t="shared" si="113"/>
        <v>108_TX_16</v>
      </c>
      <c r="I3626">
        <f>IF(B3626=2012,IF(D3626="00",K3626,VLOOKUP(H3626,district_latlong_lookup!$A$1:$F$439,5,FALSE)),0)</f>
        <v>0</v>
      </c>
      <c r="J3626">
        <f>IF(B3626=2012,IF(D3626="00",L3626,VLOOKUP(H3626,district_latlong_lookup!$A$1:$F$439,6,FALSE)),0)</f>
        <v>0</v>
      </c>
      <c r="K3626">
        <f>VLOOKUP(E3626&amp;"*",state_latlong_lookup!$A$1:$D$56,3,FALSE)</f>
        <v>31.106000000000002</v>
      </c>
      <c r="L3626">
        <f>VLOOKUP(E3626&amp;"*",state_latlong_lookup!$A$1:$D$56,4,FALSE)</f>
        <v>-97.647499999999994</v>
      </c>
      <c r="M3626">
        <v>100</v>
      </c>
      <c r="N3626" t="str">
        <f t="shared" si="112"/>
        <v>Democrat</v>
      </c>
      <c r="O3626" t="s">
        <v>875</v>
      </c>
      <c r="P3626">
        <v>-0.29799999999999999</v>
      </c>
      <c r="Q3626">
        <v>0</v>
      </c>
      <c r="R3626" t="s">
        <v>1647</v>
      </c>
    </row>
    <row r="3627" spans="1:18">
      <c r="A3627">
        <v>108</v>
      </c>
      <c r="B3627">
        <f>VLOOKUP(A3627,year_congress_lookup!$A$1:$B$10,2)</f>
        <v>2004</v>
      </c>
      <c r="C3627">
        <v>14664</v>
      </c>
      <c r="D3627" s="1" t="s">
        <v>1804</v>
      </c>
      <c r="E3627" t="s">
        <v>82</v>
      </c>
      <c r="F3627" t="str">
        <f>VLOOKUP(E3627&amp;"*",state_latlong_lookup!$A$1:$D$56,2,FALSE)</f>
        <v>TX</v>
      </c>
      <c r="G3627" t="str">
        <f>VLOOKUP(E3627&amp;"*",state_latlong_lookup!$A$1:$D$56,1,FALSE)</f>
        <v>TEXAS</v>
      </c>
      <c r="H3627" t="str">
        <f t="shared" si="113"/>
        <v>108_TX_17</v>
      </c>
      <c r="I3627">
        <f>IF(B3627=2012,IF(D3627="00",K3627,VLOOKUP(H3627,district_latlong_lookup!$A$1:$F$439,5,FALSE)),0)</f>
        <v>0</v>
      </c>
      <c r="J3627">
        <f>IF(B3627=2012,IF(D3627="00",L3627,VLOOKUP(H3627,district_latlong_lookup!$A$1:$F$439,6,FALSE)),0)</f>
        <v>0</v>
      </c>
      <c r="K3627">
        <f>VLOOKUP(E3627&amp;"*",state_latlong_lookup!$A$1:$D$56,3,FALSE)</f>
        <v>31.106000000000002</v>
      </c>
      <c r="L3627">
        <f>VLOOKUP(E3627&amp;"*",state_latlong_lookup!$A$1:$D$56,4,FALSE)</f>
        <v>-97.647499999999994</v>
      </c>
      <c r="M3627">
        <v>100</v>
      </c>
      <c r="N3627" t="str">
        <f t="shared" si="112"/>
        <v>Democrat</v>
      </c>
      <c r="O3627" t="s">
        <v>722</v>
      </c>
      <c r="P3627">
        <v>-0.17699999999999999</v>
      </c>
      <c r="Q3627">
        <v>0</v>
      </c>
    </row>
    <row r="3628" spans="1:18">
      <c r="A3628">
        <v>108</v>
      </c>
      <c r="B3628">
        <f>VLOOKUP(A3628,year_congress_lookup!$A$1:$B$10,2)</f>
        <v>2004</v>
      </c>
      <c r="C3628">
        <v>29573</v>
      </c>
      <c r="D3628" s="1" t="s">
        <v>1805</v>
      </c>
      <c r="E3628" t="s">
        <v>82</v>
      </c>
      <c r="F3628" t="str">
        <f>VLOOKUP(E3628&amp;"*",state_latlong_lookup!$A$1:$D$56,2,FALSE)</f>
        <v>TX</v>
      </c>
      <c r="G3628" t="str">
        <f>VLOOKUP(E3628&amp;"*",state_latlong_lookup!$A$1:$D$56,1,FALSE)</f>
        <v>TEXAS</v>
      </c>
      <c r="H3628" t="str">
        <f t="shared" si="113"/>
        <v>108_TX_18</v>
      </c>
      <c r="I3628">
        <f>IF(B3628=2012,IF(D3628="00",K3628,VLOOKUP(H3628,district_latlong_lookup!$A$1:$F$439,5,FALSE)),0)</f>
        <v>0</v>
      </c>
      <c r="J3628">
        <f>IF(B3628=2012,IF(D3628="00",L3628,VLOOKUP(H3628,district_latlong_lookup!$A$1:$F$439,6,FALSE)),0)</f>
        <v>0</v>
      </c>
      <c r="K3628">
        <f>VLOOKUP(E3628&amp;"*",state_latlong_lookup!$A$1:$D$56,3,FALSE)</f>
        <v>31.106000000000002</v>
      </c>
      <c r="L3628">
        <f>VLOOKUP(E3628&amp;"*",state_latlong_lookup!$A$1:$D$56,4,FALSE)</f>
        <v>-97.647499999999994</v>
      </c>
      <c r="M3628">
        <v>100</v>
      </c>
      <c r="N3628" t="str">
        <f t="shared" si="112"/>
        <v>Democrat</v>
      </c>
      <c r="O3628" t="s">
        <v>1042</v>
      </c>
      <c r="P3628">
        <v>-0.44500000000000001</v>
      </c>
      <c r="Q3628">
        <v>972000</v>
      </c>
    </row>
    <row r="3629" spans="1:18">
      <c r="A3629">
        <v>108</v>
      </c>
      <c r="B3629">
        <f>VLOOKUP(A3629,year_congress_lookup!$A$1:$B$10,2)</f>
        <v>2004</v>
      </c>
      <c r="C3629">
        <v>15093</v>
      </c>
      <c r="D3629" s="1" t="s">
        <v>1806</v>
      </c>
      <c r="E3629" t="s">
        <v>82</v>
      </c>
      <c r="F3629" t="str">
        <f>VLOOKUP(E3629&amp;"*",state_latlong_lookup!$A$1:$D$56,2,FALSE)</f>
        <v>TX</v>
      </c>
      <c r="G3629" t="str">
        <f>VLOOKUP(E3629&amp;"*",state_latlong_lookup!$A$1:$D$56,1,FALSE)</f>
        <v>TEXAS</v>
      </c>
      <c r="H3629" t="str">
        <f t="shared" si="113"/>
        <v>108_TX_19</v>
      </c>
      <c r="I3629">
        <f>IF(B3629=2012,IF(D3629="00",K3629,VLOOKUP(H3629,district_latlong_lookup!$A$1:$F$439,5,FALSE)),0)</f>
        <v>0</v>
      </c>
      <c r="J3629">
        <f>IF(B3629=2012,IF(D3629="00",L3629,VLOOKUP(H3629,district_latlong_lookup!$A$1:$F$439,6,FALSE)),0)</f>
        <v>0</v>
      </c>
      <c r="K3629">
        <f>VLOOKUP(E3629&amp;"*",state_latlong_lookup!$A$1:$D$56,3,FALSE)</f>
        <v>31.106000000000002</v>
      </c>
      <c r="L3629">
        <f>VLOOKUP(E3629&amp;"*",state_latlong_lookup!$A$1:$D$56,4,FALSE)</f>
        <v>-97.647499999999994</v>
      </c>
      <c r="M3629">
        <v>200</v>
      </c>
      <c r="N3629" t="str">
        <f t="shared" si="112"/>
        <v>Republican</v>
      </c>
      <c r="O3629" t="s">
        <v>724</v>
      </c>
      <c r="P3629">
        <v>0.47099999999999997</v>
      </c>
      <c r="Q3629">
        <v>698000</v>
      </c>
      <c r="R3629" t="s">
        <v>1648</v>
      </c>
    </row>
    <row r="3630" spans="1:18">
      <c r="A3630">
        <v>108</v>
      </c>
      <c r="B3630">
        <f>VLOOKUP(A3630,year_congress_lookup!$A$1:$B$10,2)</f>
        <v>2004</v>
      </c>
      <c r="C3630">
        <v>20353</v>
      </c>
      <c r="D3630" s="1" t="s">
        <v>1806</v>
      </c>
      <c r="E3630" t="s">
        <v>82</v>
      </c>
      <c r="F3630" t="str">
        <f>VLOOKUP(E3630&amp;"*",state_latlong_lookup!$A$1:$D$56,2,FALSE)</f>
        <v>TX</v>
      </c>
      <c r="G3630" t="str">
        <f>VLOOKUP(E3630&amp;"*",state_latlong_lookup!$A$1:$D$56,1,FALSE)</f>
        <v>TEXAS</v>
      </c>
      <c r="H3630" t="str">
        <f t="shared" si="113"/>
        <v>108_TX_19</v>
      </c>
      <c r="I3630">
        <f>IF(B3630=2012,IF(D3630="00",K3630,VLOOKUP(H3630,district_latlong_lookup!$A$1:$F$439,5,FALSE)),0)</f>
        <v>0</v>
      </c>
      <c r="J3630">
        <f>IF(B3630=2012,IF(D3630="00",L3630,VLOOKUP(H3630,district_latlong_lookup!$A$1:$F$439,6,FALSE)),0)</f>
        <v>0</v>
      </c>
      <c r="K3630">
        <f>VLOOKUP(E3630&amp;"*",state_latlong_lookup!$A$1:$D$56,3,FALSE)</f>
        <v>31.106000000000002</v>
      </c>
      <c r="L3630">
        <f>VLOOKUP(E3630&amp;"*",state_latlong_lookup!$A$1:$D$56,4,FALSE)</f>
        <v>-97.647499999999994</v>
      </c>
      <c r="M3630">
        <v>200</v>
      </c>
      <c r="N3630" t="str">
        <f t="shared" si="112"/>
        <v>Republican</v>
      </c>
      <c r="O3630" t="s">
        <v>1043</v>
      </c>
      <c r="P3630">
        <v>0.68799999999999994</v>
      </c>
      <c r="Q3630">
        <v>1078000</v>
      </c>
      <c r="R3630" t="s">
        <v>1649</v>
      </c>
    </row>
    <row r="3631" spans="1:18">
      <c r="A3631">
        <v>108</v>
      </c>
      <c r="B3631">
        <f>VLOOKUP(A3631,year_congress_lookup!$A$1:$B$10,2)</f>
        <v>2004</v>
      </c>
      <c r="C3631">
        <v>29943</v>
      </c>
      <c r="D3631" s="1" t="s">
        <v>1807</v>
      </c>
      <c r="E3631" t="s">
        <v>82</v>
      </c>
      <c r="F3631" t="str">
        <f>VLOOKUP(E3631&amp;"*",state_latlong_lookup!$A$1:$D$56,2,FALSE)</f>
        <v>TX</v>
      </c>
      <c r="G3631" t="str">
        <f>VLOOKUP(E3631&amp;"*",state_latlong_lookup!$A$1:$D$56,1,FALSE)</f>
        <v>TEXAS</v>
      </c>
      <c r="H3631" t="str">
        <f t="shared" si="113"/>
        <v>108_TX_20</v>
      </c>
      <c r="I3631">
        <f>IF(B3631=2012,IF(D3631="00",K3631,VLOOKUP(H3631,district_latlong_lookup!$A$1:$F$439,5,FALSE)),0)</f>
        <v>0</v>
      </c>
      <c r="J3631">
        <f>IF(B3631=2012,IF(D3631="00",L3631,VLOOKUP(H3631,district_latlong_lookup!$A$1:$F$439,6,FALSE)),0)</f>
        <v>0</v>
      </c>
      <c r="K3631">
        <f>VLOOKUP(E3631&amp;"*",state_latlong_lookup!$A$1:$D$56,3,FALSE)</f>
        <v>31.106000000000002</v>
      </c>
      <c r="L3631">
        <f>VLOOKUP(E3631&amp;"*",state_latlong_lookup!$A$1:$D$56,4,FALSE)</f>
        <v>-97.647499999999994</v>
      </c>
      <c r="M3631">
        <v>100</v>
      </c>
      <c r="N3631" t="str">
        <f t="shared" si="112"/>
        <v>Democrat</v>
      </c>
      <c r="O3631" t="s">
        <v>725</v>
      </c>
      <c r="P3631">
        <v>-0.314</v>
      </c>
      <c r="Q3631">
        <v>1604000</v>
      </c>
      <c r="R3631" t="s">
        <v>1649</v>
      </c>
    </row>
    <row r="3632" spans="1:18">
      <c r="A3632">
        <v>108</v>
      </c>
      <c r="B3632">
        <f>VLOOKUP(A3632,year_congress_lookup!$A$1:$B$10,2)</f>
        <v>2004</v>
      </c>
      <c r="C3632">
        <v>15445</v>
      </c>
      <c r="D3632" s="1" t="s">
        <v>1808</v>
      </c>
      <c r="E3632" t="s">
        <v>82</v>
      </c>
      <c r="F3632" t="str">
        <f>VLOOKUP(E3632&amp;"*",state_latlong_lookup!$A$1:$D$56,2,FALSE)</f>
        <v>TX</v>
      </c>
      <c r="G3632" t="str">
        <f>VLOOKUP(E3632&amp;"*",state_latlong_lookup!$A$1:$D$56,1,FALSE)</f>
        <v>TEXAS</v>
      </c>
      <c r="H3632" t="str">
        <f t="shared" si="113"/>
        <v>108_TX_21</v>
      </c>
      <c r="I3632">
        <f>IF(B3632=2012,IF(D3632="00",K3632,VLOOKUP(H3632,district_latlong_lookup!$A$1:$F$439,5,FALSE)),0)</f>
        <v>0</v>
      </c>
      <c r="J3632">
        <f>IF(B3632=2012,IF(D3632="00",L3632,VLOOKUP(H3632,district_latlong_lookup!$A$1:$F$439,6,FALSE)),0)</f>
        <v>0</v>
      </c>
      <c r="K3632">
        <f>VLOOKUP(E3632&amp;"*",state_latlong_lookup!$A$1:$D$56,3,FALSE)</f>
        <v>31.106000000000002</v>
      </c>
      <c r="L3632">
        <f>VLOOKUP(E3632&amp;"*",state_latlong_lookup!$A$1:$D$56,4,FALSE)</f>
        <v>-97.647499999999994</v>
      </c>
      <c r="M3632">
        <v>200</v>
      </c>
      <c r="N3632" t="str">
        <f t="shared" si="112"/>
        <v>Republican</v>
      </c>
      <c r="O3632" t="s">
        <v>100</v>
      </c>
      <c r="P3632">
        <v>0.54200000000000004</v>
      </c>
      <c r="Q3632">
        <v>1620000</v>
      </c>
      <c r="R3632" t="s">
        <v>1650</v>
      </c>
    </row>
    <row r="3633" spans="1:18">
      <c r="A3633">
        <v>108</v>
      </c>
      <c r="B3633">
        <f>VLOOKUP(A3633,year_congress_lookup!$A$1:$B$10,2)</f>
        <v>2004</v>
      </c>
      <c r="C3633">
        <v>15094</v>
      </c>
      <c r="D3633" s="1" t="s">
        <v>1809</v>
      </c>
      <c r="E3633" t="s">
        <v>82</v>
      </c>
      <c r="F3633" t="str">
        <f>VLOOKUP(E3633&amp;"*",state_latlong_lookup!$A$1:$D$56,2,FALSE)</f>
        <v>TX</v>
      </c>
      <c r="G3633" t="str">
        <f>VLOOKUP(E3633&amp;"*",state_latlong_lookup!$A$1:$D$56,1,FALSE)</f>
        <v>TEXAS</v>
      </c>
      <c r="H3633" t="str">
        <f t="shared" si="113"/>
        <v>108_TX_22</v>
      </c>
      <c r="I3633">
        <f>IF(B3633=2012,IF(D3633="00",K3633,VLOOKUP(H3633,district_latlong_lookup!$A$1:$F$439,5,FALSE)),0)</f>
        <v>0</v>
      </c>
      <c r="J3633">
        <f>IF(B3633=2012,IF(D3633="00",L3633,VLOOKUP(H3633,district_latlong_lookup!$A$1:$F$439,6,FALSE)),0)</f>
        <v>0</v>
      </c>
      <c r="K3633">
        <f>VLOOKUP(E3633&amp;"*",state_latlong_lookup!$A$1:$D$56,3,FALSE)</f>
        <v>31.106000000000002</v>
      </c>
      <c r="L3633">
        <f>VLOOKUP(E3633&amp;"*",state_latlong_lookup!$A$1:$D$56,4,FALSE)</f>
        <v>-97.647499999999994</v>
      </c>
      <c r="M3633">
        <v>200</v>
      </c>
      <c r="N3633" t="str">
        <f t="shared" si="112"/>
        <v>Republican</v>
      </c>
      <c r="O3633" t="s">
        <v>727</v>
      </c>
      <c r="P3633">
        <v>0.622</v>
      </c>
      <c r="Q3633">
        <v>1412000</v>
      </c>
      <c r="R3633" t="s">
        <v>1651</v>
      </c>
    </row>
    <row r="3634" spans="1:18">
      <c r="A3634">
        <v>108</v>
      </c>
      <c r="B3634">
        <f>VLOOKUP(A3634,year_congress_lookup!$A$1:$B$10,2)</f>
        <v>2004</v>
      </c>
      <c r="C3634">
        <v>39302</v>
      </c>
      <c r="D3634" s="1" t="s">
        <v>1810</v>
      </c>
      <c r="E3634" t="s">
        <v>82</v>
      </c>
      <c r="F3634" t="str">
        <f>VLOOKUP(E3634&amp;"*",state_latlong_lookup!$A$1:$D$56,2,FALSE)</f>
        <v>TX</v>
      </c>
      <c r="G3634" t="str">
        <f>VLOOKUP(E3634&amp;"*",state_latlong_lookup!$A$1:$D$56,1,FALSE)</f>
        <v>TEXAS</v>
      </c>
      <c r="H3634" t="str">
        <f t="shared" si="113"/>
        <v>108_TX_23</v>
      </c>
      <c r="I3634">
        <f>IF(B3634=2012,IF(D3634="00",K3634,VLOOKUP(H3634,district_latlong_lookup!$A$1:$F$439,5,FALSE)),0)</f>
        <v>0</v>
      </c>
      <c r="J3634">
        <f>IF(B3634=2012,IF(D3634="00",L3634,VLOOKUP(H3634,district_latlong_lookup!$A$1:$F$439,6,FALSE)),0)</f>
        <v>0</v>
      </c>
      <c r="K3634">
        <f>VLOOKUP(E3634&amp;"*",state_latlong_lookup!$A$1:$D$56,3,FALSE)</f>
        <v>31.106000000000002</v>
      </c>
      <c r="L3634">
        <f>VLOOKUP(E3634&amp;"*",state_latlong_lookup!$A$1:$D$56,4,FALSE)</f>
        <v>-97.647499999999994</v>
      </c>
      <c r="M3634">
        <v>200</v>
      </c>
      <c r="N3634" t="str">
        <f t="shared" si="112"/>
        <v>Republican</v>
      </c>
      <c r="O3634" t="s">
        <v>728</v>
      </c>
      <c r="P3634">
        <v>0.55600000000000005</v>
      </c>
      <c r="Q3634">
        <v>9027000</v>
      </c>
      <c r="R3634" t="s">
        <v>1652</v>
      </c>
    </row>
    <row r="3635" spans="1:18">
      <c r="A3635">
        <v>108</v>
      </c>
      <c r="B3635">
        <f>VLOOKUP(A3635,year_congress_lookup!$A$1:$B$10,2)</f>
        <v>2004</v>
      </c>
      <c r="C3635">
        <v>14626</v>
      </c>
      <c r="D3635" s="1" t="s">
        <v>1811</v>
      </c>
      <c r="E3635" t="s">
        <v>82</v>
      </c>
      <c r="F3635" t="str">
        <f>VLOOKUP(E3635&amp;"*",state_latlong_lookup!$A$1:$D$56,2,FALSE)</f>
        <v>TX</v>
      </c>
      <c r="G3635" t="str">
        <f>VLOOKUP(E3635&amp;"*",state_latlong_lookup!$A$1:$D$56,1,FALSE)</f>
        <v>TEXAS</v>
      </c>
      <c r="H3635" t="str">
        <f t="shared" si="113"/>
        <v>108_TX_24</v>
      </c>
      <c r="I3635">
        <f>IF(B3635=2012,IF(D3635="00",K3635,VLOOKUP(H3635,district_latlong_lookup!$A$1:$F$439,5,FALSE)),0)</f>
        <v>0</v>
      </c>
      <c r="J3635">
        <f>IF(B3635=2012,IF(D3635="00",L3635,VLOOKUP(H3635,district_latlong_lookup!$A$1:$F$439,6,FALSE)),0)</f>
        <v>0</v>
      </c>
      <c r="K3635">
        <f>VLOOKUP(E3635&amp;"*",state_latlong_lookup!$A$1:$D$56,3,FALSE)</f>
        <v>31.106000000000002</v>
      </c>
      <c r="L3635">
        <f>VLOOKUP(E3635&amp;"*",state_latlong_lookup!$A$1:$D$56,4,FALSE)</f>
        <v>-97.647499999999994</v>
      </c>
      <c r="M3635">
        <v>100</v>
      </c>
      <c r="N3635" t="str">
        <f t="shared" si="112"/>
        <v>Democrat</v>
      </c>
      <c r="O3635" t="s">
        <v>729</v>
      </c>
      <c r="P3635">
        <v>-0.29499999999999998</v>
      </c>
      <c r="Q3635">
        <v>2672000</v>
      </c>
    </row>
    <row r="3636" spans="1:18">
      <c r="A3636">
        <v>108</v>
      </c>
      <c r="B3636">
        <f>VLOOKUP(A3636,year_congress_lookup!$A$1:$B$10,2)</f>
        <v>2004</v>
      </c>
      <c r="C3636">
        <v>20354</v>
      </c>
      <c r="D3636" s="1" t="s">
        <v>1812</v>
      </c>
      <c r="E3636" t="s">
        <v>82</v>
      </c>
      <c r="F3636" t="str">
        <f>VLOOKUP(E3636&amp;"*",state_latlong_lookup!$A$1:$D$56,2,FALSE)</f>
        <v>TX</v>
      </c>
      <c r="G3636" t="str">
        <f>VLOOKUP(E3636&amp;"*",state_latlong_lookup!$A$1:$D$56,1,FALSE)</f>
        <v>TEXAS</v>
      </c>
      <c r="H3636" t="str">
        <f t="shared" si="113"/>
        <v>108_TX_25</v>
      </c>
      <c r="I3636">
        <f>IF(B3636=2012,IF(D3636="00",K3636,VLOOKUP(H3636,district_latlong_lookup!$A$1:$F$439,5,FALSE)),0)</f>
        <v>0</v>
      </c>
      <c r="J3636">
        <f>IF(B3636=2012,IF(D3636="00",L3636,VLOOKUP(H3636,district_latlong_lookup!$A$1:$F$439,6,FALSE)),0)</f>
        <v>0</v>
      </c>
      <c r="K3636">
        <f>VLOOKUP(E3636&amp;"*",state_latlong_lookup!$A$1:$D$56,3,FALSE)</f>
        <v>31.106000000000002</v>
      </c>
      <c r="L3636">
        <f>VLOOKUP(E3636&amp;"*",state_latlong_lookup!$A$1:$D$56,4,FALSE)</f>
        <v>-97.647499999999994</v>
      </c>
      <c r="M3636">
        <v>100</v>
      </c>
      <c r="N3636" t="str">
        <f t="shared" si="112"/>
        <v>Democrat</v>
      </c>
      <c r="O3636" t="s">
        <v>88</v>
      </c>
      <c r="P3636">
        <v>-0.32600000000000001</v>
      </c>
      <c r="Q3636">
        <v>2252000</v>
      </c>
      <c r="R3636" t="s">
        <v>1653</v>
      </c>
    </row>
    <row r="3637" spans="1:18">
      <c r="A3637">
        <v>108</v>
      </c>
      <c r="B3637">
        <f>VLOOKUP(A3637,year_congress_lookup!$A$1:$B$10,2)</f>
        <v>2004</v>
      </c>
      <c r="C3637">
        <v>20355</v>
      </c>
      <c r="D3637" s="1" t="s">
        <v>1813</v>
      </c>
      <c r="E3637" t="s">
        <v>82</v>
      </c>
      <c r="F3637" t="str">
        <f>VLOOKUP(E3637&amp;"*",state_latlong_lookup!$A$1:$D$56,2,FALSE)</f>
        <v>TX</v>
      </c>
      <c r="G3637" t="str">
        <f>VLOOKUP(E3637&amp;"*",state_latlong_lookup!$A$1:$D$56,1,FALSE)</f>
        <v>TEXAS</v>
      </c>
      <c r="H3637" t="str">
        <f t="shared" si="113"/>
        <v>108_TX_26</v>
      </c>
      <c r="I3637">
        <f>IF(B3637=2012,IF(D3637="00",K3637,VLOOKUP(H3637,district_latlong_lookup!$A$1:$F$439,5,FALSE)),0)</f>
        <v>0</v>
      </c>
      <c r="J3637">
        <f>IF(B3637=2012,IF(D3637="00",L3637,VLOOKUP(H3637,district_latlong_lookup!$A$1:$F$439,6,FALSE)),0)</f>
        <v>0</v>
      </c>
      <c r="K3637">
        <f>VLOOKUP(E3637&amp;"*",state_latlong_lookup!$A$1:$D$56,3,FALSE)</f>
        <v>31.106000000000002</v>
      </c>
      <c r="L3637">
        <f>VLOOKUP(E3637&amp;"*",state_latlong_lookup!$A$1:$D$56,4,FALSE)</f>
        <v>-97.647499999999994</v>
      </c>
      <c r="M3637">
        <v>200</v>
      </c>
      <c r="N3637" t="str">
        <f t="shared" si="112"/>
        <v>Republican</v>
      </c>
      <c r="O3637" t="s">
        <v>1044</v>
      </c>
      <c r="P3637">
        <v>0.51900000000000002</v>
      </c>
      <c r="Q3637">
        <v>0</v>
      </c>
      <c r="R3637" t="s">
        <v>1654</v>
      </c>
    </row>
    <row r="3638" spans="1:18">
      <c r="A3638">
        <v>108</v>
      </c>
      <c r="B3638">
        <f>VLOOKUP(A3638,year_congress_lookup!$A$1:$B$10,2)</f>
        <v>2004</v>
      </c>
      <c r="C3638">
        <v>15049</v>
      </c>
      <c r="D3638" s="1" t="s">
        <v>1814</v>
      </c>
      <c r="E3638" t="s">
        <v>82</v>
      </c>
      <c r="F3638" t="str">
        <f>VLOOKUP(E3638&amp;"*",state_latlong_lookup!$A$1:$D$56,2,FALSE)</f>
        <v>TX</v>
      </c>
      <c r="G3638" t="str">
        <f>VLOOKUP(E3638&amp;"*",state_latlong_lookup!$A$1:$D$56,1,FALSE)</f>
        <v>TEXAS</v>
      </c>
      <c r="H3638" t="str">
        <f t="shared" si="113"/>
        <v>108_TX_27</v>
      </c>
      <c r="I3638">
        <f>IF(B3638=2012,IF(D3638="00",K3638,VLOOKUP(H3638,district_latlong_lookup!$A$1:$F$439,5,FALSE)),0)</f>
        <v>0</v>
      </c>
      <c r="J3638">
        <f>IF(B3638=2012,IF(D3638="00",L3638,VLOOKUP(H3638,district_latlong_lookup!$A$1:$F$439,6,FALSE)),0)</f>
        <v>0</v>
      </c>
      <c r="K3638">
        <f>VLOOKUP(E3638&amp;"*",state_latlong_lookup!$A$1:$D$56,3,FALSE)</f>
        <v>31.106000000000002</v>
      </c>
      <c r="L3638">
        <f>VLOOKUP(E3638&amp;"*",state_latlong_lookup!$A$1:$D$56,4,FALSE)</f>
        <v>-97.647499999999994</v>
      </c>
      <c r="M3638">
        <v>100</v>
      </c>
      <c r="N3638" t="str">
        <f t="shared" si="112"/>
        <v>Democrat</v>
      </c>
      <c r="O3638" t="s">
        <v>732</v>
      </c>
      <c r="P3638">
        <v>-0.24399999999999999</v>
      </c>
      <c r="Q3638">
        <v>12673000</v>
      </c>
      <c r="R3638" t="s">
        <v>1655</v>
      </c>
    </row>
    <row r="3639" spans="1:18">
      <c r="A3639">
        <v>108</v>
      </c>
      <c r="B3639">
        <f>VLOOKUP(A3639,year_congress_lookup!$A$1:$B$10,2)</f>
        <v>2004</v>
      </c>
      <c r="C3639">
        <v>29771</v>
      </c>
      <c r="D3639" s="1" t="s">
        <v>1815</v>
      </c>
      <c r="E3639" t="s">
        <v>82</v>
      </c>
      <c r="F3639" t="str">
        <f>VLOOKUP(E3639&amp;"*",state_latlong_lookup!$A$1:$D$56,2,FALSE)</f>
        <v>TX</v>
      </c>
      <c r="G3639" t="str">
        <f>VLOOKUP(E3639&amp;"*",state_latlong_lookup!$A$1:$D$56,1,FALSE)</f>
        <v>TEXAS</v>
      </c>
      <c r="H3639" t="str">
        <f t="shared" si="113"/>
        <v>108_TX_28</v>
      </c>
      <c r="I3639">
        <f>IF(B3639=2012,IF(D3639="00",K3639,VLOOKUP(H3639,district_latlong_lookup!$A$1:$F$439,5,FALSE)),0)</f>
        <v>0</v>
      </c>
      <c r="J3639">
        <f>IF(B3639=2012,IF(D3639="00",L3639,VLOOKUP(H3639,district_latlong_lookup!$A$1:$F$439,6,FALSE)),0)</f>
        <v>0</v>
      </c>
      <c r="K3639">
        <f>VLOOKUP(E3639&amp;"*",state_latlong_lookup!$A$1:$D$56,3,FALSE)</f>
        <v>31.106000000000002</v>
      </c>
      <c r="L3639">
        <f>VLOOKUP(E3639&amp;"*",state_latlong_lookup!$A$1:$D$56,4,FALSE)</f>
        <v>-97.647499999999994</v>
      </c>
      <c r="M3639">
        <v>100</v>
      </c>
      <c r="N3639" t="str">
        <f t="shared" si="112"/>
        <v>Democrat</v>
      </c>
      <c r="O3639" t="s">
        <v>1045</v>
      </c>
      <c r="P3639">
        <v>-0.33</v>
      </c>
      <c r="Q3639">
        <v>555000</v>
      </c>
      <c r="R3639" t="s">
        <v>1656</v>
      </c>
    </row>
    <row r="3640" spans="1:18">
      <c r="A3640">
        <v>108</v>
      </c>
      <c r="B3640">
        <f>VLOOKUP(A3640,year_congress_lookup!$A$1:$B$10,2)</f>
        <v>2004</v>
      </c>
      <c r="C3640">
        <v>39304</v>
      </c>
      <c r="D3640" s="1" t="s">
        <v>1816</v>
      </c>
      <c r="E3640" t="s">
        <v>82</v>
      </c>
      <c r="F3640" t="str">
        <f>VLOOKUP(E3640&amp;"*",state_latlong_lookup!$A$1:$D$56,2,FALSE)</f>
        <v>TX</v>
      </c>
      <c r="G3640" t="str">
        <f>VLOOKUP(E3640&amp;"*",state_latlong_lookup!$A$1:$D$56,1,FALSE)</f>
        <v>TEXAS</v>
      </c>
      <c r="H3640" t="str">
        <f t="shared" si="113"/>
        <v>108_TX_29</v>
      </c>
      <c r="I3640">
        <f>IF(B3640=2012,IF(D3640="00",K3640,VLOOKUP(H3640,district_latlong_lookup!$A$1:$F$439,5,FALSE)),0)</f>
        <v>0</v>
      </c>
      <c r="J3640">
        <f>IF(B3640=2012,IF(D3640="00",L3640,VLOOKUP(H3640,district_latlong_lookup!$A$1:$F$439,6,FALSE)),0)</f>
        <v>0</v>
      </c>
      <c r="K3640">
        <f>VLOOKUP(E3640&amp;"*",state_latlong_lookup!$A$1:$D$56,3,FALSE)</f>
        <v>31.106000000000002</v>
      </c>
      <c r="L3640">
        <f>VLOOKUP(E3640&amp;"*",state_latlong_lookup!$A$1:$D$56,4,FALSE)</f>
        <v>-97.647499999999994</v>
      </c>
      <c r="M3640">
        <v>100</v>
      </c>
      <c r="N3640" t="str">
        <f t="shared" si="112"/>
        <v>Democrat</v>
      </c>
      <c r="O3640" t="s">
        <v>94</v>
      </c>
      <c r="P3640">
        <v>-0.32100000000000001</v>
      </c>
      <c r="Q3640">
        <v>736000</v>
      </c>
      <c r="R3640" t="s">
        <v>1657</v>
      </c>
    </row>
    <row r="3641" spans="1:18">
      <c r="A3641">
        <v>108</v>
      </c>
      <c r="B3641">
        <f>VLOOKUP(A3641,year_congress_lookup!$A$1:$B$10,2)</f>
        <v>2004</v>
      </c>
      <c r="C3641">
        <v>39305</v>
      </c>
      <c r="D3641" s="1" t="s">
        <v>1817</v>
      </c>
      <c r="E3641" t="s">
        <v>82</v>
      </c>
      <c r="F3641" t="str">
        <f>VLOOKUP(E3641&amp;"*",state_latlong_lookup!$A$1:$D$56,2,FALSE)</f>
        <v>TX</v>
      </c>
      <c r="G3641" t="str">
        <f>VLOOKUP(E3641&amp;"*",state_latlong_lookup!$A$1:$D$56,1,FALSE)</f>
        <v>TEXAS</v>
      </c>
      <c r="H3641" t="str">
        <f t="shared" si="113"/>
        <v>108_TX_30</v>
      </c>
      <c r="I3641">
        <f>IF(B3641=2012,IF(D3641="00",K3641,VLOOKUP(H3641,district_latlong_lookup!$A$1:$F$439,5,FALSE)),0)</f>
        <v>0</v>
      </c>
      <c r="J3641">
        <f>IF(B3641=2012,IF(D3641="00",L3641,VLOOKUP(H3641,district_latlong_lookup!$A$1:$F$439,6,FALSE)),0)</f>
        <v>0</v>
      </c>
      <c r="K3641">
        <f>VLOOKUP(E3641&amp;"*",state_latlong_lookup!$A$1:$D$56,3,FALSE)</f>
        <v>31.106000000000002</v>
      </c>
      <c r="L3641">
        <f>VLOOKUP(E3641&amp;"*",state_latlong_lookup!$A$1:$D$56,4,FALSE)</f>
        <v>-97.647499999999994</v>
      </c>
      <c r="M3641">
        <v>100</v>
      </c>
      <c r="N3641" t="str">
        <f t="shared" si="112"/>
        <v>Democrat</v>
      </c>
      <c r="O3641" t="s">
        <v>1</v>
      </c>
      <c r="P3641">
        <v>-0.46899999999999997</v>
      </c>
      <c r="Q3641">
        <v>1154000</v>
      </c>
      <c r="R3641" t="s">
        <v>1658</v>
      </c>
    </row>
    <row r="3642" spans="1:18">
      <c r="A3642">
        <v>108</v>
      </c>
      <c r="B3642">
        <f>VLOOKUP(A3642,year_congress_lookup!$A$1:$B$10,2)</f>
        <v>2004</v>
      </c>
      <c r="C3642">
        <v>20356</v>
      </c>
      <c r="D3642" s="1" t="s">
        <v>1818</v>
      </c>
      <c r="E3642" t="s">
        <v>82</v>
      </c>
      <c r="F3642" t="str">
        <f>VLOOKUP(E3642&amp;"*",state_latlong_lookup!$A$1:$D$56,2,FALSE)</f>
        <v>TX</v>
      </c>
      <c r="G3642" t="str">
        <f>VLOOKUP(E3642&amp;"*",state_latlong_lookup!$A$1:$D$56,1,FALSE)</f>
        <v>TEXAS</v>
      </c>
      <c r="H3642" t="str">
        <f t="shared" si="113"/>
        <v>108_TX_31</v>
      </c>
      <c r="I3642">
        <f>IF(B3642=2012,IF(D3642="00",K3642,VLOOKUP(H3642,district_latlong_lookup!$A$1:$F$439,5,FALSE)),0)</f>
        <v>0</v>
      </c>
      <c r="J3642">
        <f>IF(B3642=2012,IF(D3642="00",L3642,VLOOKUP(H3642,district_latlong_lookup!$A$1:$F$439,6,FALSE)),0)</f>
        <v>0</v>
      </c>
      <c r="K3642">
        <f>VLOOKUP(E3642&amp;"*",state_latlong_lookup!$A$1:$D$56,3,FALSE)</f>
        <v>31.106000000000002</v>
      </c>
      <c r="L3642">
        <f>VLOOKUP(E3642&amp;"*",state_latlong_lookup!$A$1:$D$56,4,FALSE)</f>
        <v>-97.647499999999994</v>
      </c>
      <c r="M3642">
        <v>200</v>
      </c>
      <c r="N3642" t="str">
        <f t="shared" si="112"/>
        <v>Republican</v>
      </c>
      <c r="O3642" t="s">
        <v>139</v>
      </c>
      <c r="P3642">
        <v>0.67300000000000004</v>
      </c>
      <c r="Q3642">
        <v>1490000</v>
      </c>
    </row>
    <row r="3643" spans="1:18">
      <c r="A3643">
        <v>108</v>
      </c>
      <c r="B3643">
        <f>VLOOKUP(A3643,year_congress_lookup!$A$1:$B$10,2)</f>
        <v>2004</v>
      </c>
      <c r="C3643">
        <v>29759</v>
      </c>
      <c r="D3643" s="1" t="s">
        <v>1819</v>
      </c>
      <c r="E3643" t="s">
        <v>82</v>
      </c>
      <c r="F3643" t="str">
        <f>VLOOKUP(E3643&amp;"*",state_latlong_lookup!$A$1:$D$56,2,FALSE)</f>
        <v>TX</v>
      </c>
      <c r="G3643" t="str">
        <f>VLOOKUP(E3643&amp;"*",state_latlong_lookup!$A$1:$D$56,1,FALSE)</f>
        <v>TEXAS</v>
      </c>
      <c r="H3643" t="str">
        <f t="shared" si="113"/>
        <v>108_TX_32</v>
      </c>
      <c r="I3643">
        <f>IF(B3643=2012,IF(D3643="00",K3643,VLOOKUP(H3643,district_latlong_lookup!$A$1:$F$439,5,FALSE)),0)</f>
        <v>0</v>
      </c>
      <c r="J3643">
        <f>IF(B3643=2012,IF(D3643="00",L3643,VLOOKUP(H3643,district_latlong_lookup!$A$1:$F$439,6,FALSE)),0)</f>
        <v>0</v>
      </c>
      <c r="K3643">
        <f>VLOOKUP(E3643&amp;"*",state_latlong_lookup!$A$1:$D$56,3,FALSE)</f>
        <v>31.106000000000002</v>
      </c>
      <c r="L3643">
        <f>VLOOKUP(E3643&amp;"*",state_latlong_lookup!$A$1:$D$56,4,FALSE)</f>
        <v>-97.647499999999994</v>
      </c>
      <c r="M3643">
        <v>200</v>
      </c>
      <c r="N3643" t="str">
        <f t="shared" si="112"/>
        <v>Republican</v>
      </c>
      <c r="O3643" t="s">
        <v>312</v>
      </c>
      <c r="P3643">
        <v>0.72799999999999998</v>
      </c>
      <c r="Q3643">
        <v>0</v>
      </c>
      <c r="R3643" t="s">
        <v>1659</v>
      </c>
    </row>
    <row r="3644" spans="1:18">
      <c r="A3644">
        <v>108</v>
      </c>
      <c r="B3644">
        <f>VLOOKUP(A3644,year_congress_lookup!$A$1:$B$10,2)</f>
        <v>2004</v>
      </c>
      <c r="C3644">
        <v>20357</v>
      </c>
      <c r="D3644" s="1" t="s">
        <v>1787</v>
      </c>
      <c r="E3644" t="s">
        <v>142</v>
      </c>
      <c r="F3644" t="str">
        <f>VLOOKUP(E3644&amp;"*",state_latlong_lookup!$A$1:$D$56,2,FALSE)</f>
        <v>UT</v>
      </c>
      <c r="G3644" t="str">
        <f>VLOOKUP(E3644&amp;"*",state_latlong_lookup!$A$1:$D$56,1,FALSE)</f>
        <v>UTAH</v>
      </c>
      <c r="H3644" t="str">
        <f t="shared" si="113"/>
        <v>108_UT_01</v>
      </c>
      <c r="I3644">
        <f>IF(B3644=2012,IF(D3644="00",K3644,VLOOKUP(H3644,district_latlong_lookup!$A$1:$F$439,5,FALSE)),0)</f>
        <v>0</v>
      </c>
      <c r="J3644">
        <f>IF(B3644=2012,IF(D3644="00",L3644,VLOOKUP(H3644,district_latlong_lookup!$A$1:$F$439,6,FALSE)),0)</f>
        <v>0</v>
      </c>
      <c r="K3644">
        <f>VLOOKUP(E3644&amp;"*",state_latlong_lookup!$A$1:$D$56,3,FALSE)</f>
        <v>40.113500000000002</v>
      </c>
      <c r="L3644">
        <f>VLOOKUP(E3644&amp;"*",state_latlong_lookup!$A$1:$D$56,4,FALSE)</f>
        <v>-111.8535</v>
      </c>
      <c r="M3644">
        <v>200</v>
      </c>
      <c r="N3644" t="str">
        <f t="shared" si="112"/>
        <v>Republican</v>
      </c>
      <c r="O3644" t="s">
        <v>499</v>
      </c>
      <c r="P3644">
        <v>0.627</v>
      </c>
      <c r="Q3644">
        <v>0</v>
      </c>
    </row>
    <row r="3645" spans="1:18">
      <c r="A3645">
        <v>108</v>
      </c>
      <c r="B3645">
        <f>VLOOKUP(A3645,year_congress_lookup!$A$1:$B$10,2)</f>
        <v>2004</v>
      </c>
      <c r="C3645">
        <v>20140</v>
      </c>
      <c r="D3645" s="1" t="s">
        <v>1788</v>
      </c>
      <c r="E3645" t="s">
        <v>142</v>
      </c>
      <c r="F3645" t="str">
        <f>VLOOKUP(E3645&amp;"*",state_latlong_lookup!$A$1:$D$56,2,FALSE)</f>
        <v>UT</v>
      </c>
      <c r="G3645" t="str">
        <f>VLOOKUP(E3645&amp;"*",state_latlong_lookup!$A$1:$D$56,1,FALSE)</f>
        <v>UTAH</v>
      </c>
      <c r="H3645" t="str">
        <f t="shared" si="113"/>
        <v>108_UT_02</v>
      </c>
      <c r="I3645">
        <f>IF(B3645=2012,IF(D3645="00",K3645,VLOOKUP(H3645,district_latlong_lookup!$A$1:$F$439,5,FALSE)),0)</f>
        <v>0</v>
      </c>
      <c r="J3645">
        <f>IF(B3645=2012,IF(D3645="00",L3645,VLOOKUP(H3645,district_latlong_lookup!$A$1:$F$439,6,FALSE)),0)</f>
        <v>0</v>
      </c>
      <c r="K3645">
        <f>VLOOKUP(E3645&amp;"*",state_latlong_lookup!$A$1:$D$56,3,FALSE)</f>
        <v>40.113500000000002</v>
      </c>
      <c r="L3645">
        <f>VLOOKUP(E3645&amp;"*",state_latlong_lookup!$A$1:$D$56,4,FALSE)</f>
        <v>-111.8535</v>
      </c>
      <c r="M3645">
        <v>100</v>
      </c>
      <c r="N3645" t="str">
        <f t="shared" si="112"/>
        <v>Democrat</v>
      </c>
      <c r="O3645" t="s">
        <v>948</v>
      </c>
      <c r="P3645">
        <v>-0.129</v>
      </c>
      <c r="Q3645">
        <v>239000</v>
      </c>
      <c r="R3645" t="s">
        <v>1660</v>
      </c>
    </row>
    <row r="3646" spans="1:18">
      <c r="A3646">
        <v>108</v>
      </c>
      <c r="B3646">
        <f>VLOOKUP(A3646,year_congress_lookup!$A$1:$B$10,2)</f>
        <v>2004</v>
      </c>
      <c r="C3646">
        <v>29766</v>
      </c>
      <c r="D3646" s="1" t="s">
        <v>1789</v>
      </c>
      <c r="E3646" t="s">
        <v>142</v>
      </c>
      <c r="F3646" t="str">
        <f>VLOOKUP(E3646&amp;"*",state_latlong_lookup!$A$1:$D$56,2,FALSE)</f>
        <v>UT</v>
      </c>
      <c r="G3646" t="str">
        <f>VLOOKUP(E3646&amp;"*",state_latlong_lookup!$A$1:$D$56,1,FALSE)</f>
        <v>UTAH</v>
      </c>
      <c r="H3646" t="str">
        <f t="shared" si="113"/>
        <v>108_UT_03</v>
      </c>
      <c r="I3646">
        <f>IF(B3646=2012,IF(D3646="00",K3646,VLOOKUP(H3646,district_latlong_lookup!$A$1:$F$439,5,FALSE)),0)</f>
        <v>0</v>
      </c>
      <c r="J3646">
        <f>IF(B3646=2012,IF(D3646="00",L3646,VLOOKUP(H3646,district_latlong_lookup!$A$1:$F$439,6,FALSE)),0)</f>
        <v>0</v>
      </c>
      <c r="K3646">
        <f>VLOOKUP(E3646&amp;"*",state_latlong_lookup!$A$1:$D$56,3,FALSE)</f>
        <v>40.113500000000002</v>
      </c>
      <c r="L3646">
        <f>VLOOKUP(E3646&amp;"*",state_latlong_lookup!$A$1:$D$56,4,FALSE)</f>
        <v>-111.8535</v>
      </c>
      <c r="M3646">
        <v>200</v>
      </c>
      <c r="N3646" t="str">
        <f t="shared" si="112"/>
        <v>Republican</v>
      </c>
      <c r="O3646" t="s">
        <v>143</v>
      </c>
      <c r="P3646">
        <v>0.77</v>
      </c>
      <c r="Q3646">
        <v>1517000</v>
      </c>
    </row>
    <row r="3647" spans="1:18">
      <c r="A3647">
        <v>108</v>
      </c>
      <c r="B3647">
        <f>VLOOKUP(A3647,year_congress_lookup!$A$1:$B$10,2)</f>
        <v>2004</v>
      </c>
      <c r="C3647">
        <v>29147</v>
      </c>
      <c r="D3647" s="1" t="s">
        <v>1787</v>
      </c>
      <c r="E3647" t="s">
        <v>21</v>
      </c>
      <c r="F3647" t="str">
        <f>VLOOKUP(E3647&amp;"*",state_latlong_lookup!$A$1:$D$56,2,FALSE)</f>
        <v>VT</v>
      </c>
      <c r="G3647" t="str">
        <f>VLOOKUP(E3647&amp;"*",state_latlong_lookup!$A$1:$D$56,1,FALSE)</f>
        <v>VERMONT</v>
      </c>
      <c r="H3647" t="str">
        <f t="shared" si="113"/>
        <v>108_VT_01</v>
      </c>
      <c r="I3647">
        <f>IF(B3647=2012,IF(D3647="00",K3647,VLOOKUP(H3647,district_latlong_lookup!$A$1:$F$439,5,FALSE)),0)</f>
        <v>0</v>
      </c>
      <c r="J3647">
        <f>IF(B3647=2012,IF(D3647="00",L3647,VLOOKUP(H3647,district_latlong_lookup!$A$1:$F$439,6,FALSE)),0)</f>
        <v>0</v>
      </c>
      <c r="K3647">
        <f>VLOOKUP(E3647&amp;"*",state_latlong_lookup!$A$1:$D$56,3,FALSE)</f>
        <v>44.040700000000001</v>
      </c>
      <c r="L3647">
        <f>VLOOKUP(E3647&amp;"*",state_latlong_lookup!$A$1:$D$56,4,FALSE)</f>
        <v>-72.709299999999999</v>
      </c>
      <c r="M3647">
        <v>328</v>
      </c>
      <c r="N3647" t="str">
        <f t="shared" si="112"/>
        <v>Independent</v>
      </c>
      <c r="O3647" t="s">
        <v>136</v>
      </c>
      <c r="P3647">
        <v>-0.50900000000000001</v>
      </c>
      <c r="Q3647">
        <v>1087000</v>
      </c>
      <c r="R3647" t="s">
        <v>1661</v>
      </c>
    </row>
    <row r="3648" spans="1:18">
      <c r="A3648">
        <v>108</v>
      </c>
      <c r="B3648">
        <f>VLOOKUP(A3648,year_congress_lookup!$A$1:$B$10,2)</f>
        <v>2004</v>
      </c>
      <c r="C3648">
        <v>20141</v>
      </c>
      <c r="D3648" s="1" t="s">
        <v>1787</v>
      </c>
      <c r="E3648" t="s">
        <v>16</v>
      </c>
      <c r="F3648" t="str">
        <f>VLOOKUP(E3648&amp;"*",state_latlong_lookup!$A$1:$D$56,2,FALSE)</f>
        <v>VA</v>
      </c>
      <c r="G3648" t="str">
        <f>VLOOKUP(E3648&amp;"*",state_latlong_lookup!$A$1:$D$56,1,FALSE)</f>
        <v>VIRGINIA</v>
      </c>
      <c r="H3648" t="str">
        <f t="shared" si="113"/>
        <v>108_VA_01</v>
      </c>
      <c r="I3648">
        <f>IF(B3648=2012,IF(D3648="00",K3648,VLOOKUP(H3648,district_latlong_lookup!$A$1:$F$439,5,FALSE)),0)</f>
        <v>0</v>
      </c>
      <c r="J3648">
        <f>IF(B3648=2012,IF(D3648="00",L3648,VLOOKUP(H3648,district_latlong_lookup!$A$1:$F$439,6,FALSE)),0)</f>
        <v>0</v>
      </c>
      <c r="K3648">
        <f>VLOOKUP(E3648&amp;"*",state_latlong_lookup!$A$1:$D$56,3,FALSE)</f>
        <v>37.768000000000001</v>
      </c>
      <c r="L3648">
        <f>VLOOKUP(E3648&amp;"*",state_latlong_lookup!$A$1:$D$56,4,FALSE)</f>
        <v>-78.205699999999993</v>
      </c>
      <c r="M3648">
        <v>200</v>
      </c>
      <c r="N3648" t="str">
        <f t="shared" si="112"/>
        <v>Republican</v>
      </c>
      <c r="O3648" t="s">
        <v>62</v>
      </c>
      <c r="P3648">
        <v>0.53100000000000003</v>
      </c>
      <c r="Q3648">
        <v>2054000</v>
      </c>
      <c r="R3648" t="s">
        <v>1662</v>
      </c>
    </row>
    <row r="3649" spans="1:18">
      <c r="A3649">
        <v>108</v>
      </c>
      <c r="B3649">
        <f>VLOOKUP(A3649,year_congress_lookup!$A$1:$B$10,2)</f>
        <v>2004</v>
      </c>
      <c r="C3649">
        <v>20142</v>
      </c>
      <c r="D3649" s="1" t="s">
        <v>1788</v>
      </c>
      <c r="E3649" t="s">
        <v>16</v>
      </c>
      <c r="F3649" t="str">
        <f>VLOOKUP(E3649&amp;"*",state_latlong_lookup!$A$1:$D$56,2,FALSE)</f>
        <v>VA</v>
      </c>
      <c r="G3649" t="str">
        <f>VLOOKUP(E3649&amp;"*",state_latlong_lookup!$A$1:$D$56,1,FALSE)</f>
        <v>VIRGINIA</v>
      </c>
      <c r="H3649" t="str">
        <f t="shared" si="113"/>
        <v>108_VA_02</v>
      </c>
      <c r="I3649">
        <f>IF(B3649=2012,IF(D3649="00",K3649,VLOOKUP(H3649,district_latlong_lookup!$A$1:$F$439,5,FALSE)),0)</f>
        <v>0</v>
      </c>
      <c r="J3649">
        <f>IF(B3649=2012,IF(D3649="00",L3649,VLOOKUP(H3649,district_latlong_lookup!$A$1:$F$439,6,FALSE)),0)</f>
        <v>0</v>
      </c>
      <c r="K3649">
        <f>VLOOKUP(E3649&amp;"*",state_latlong_lookup!$A$1:$D$56,3,FALSE)</f>
        <v>37.768000000000001</v>
      </c>
      <c r="L3649">
        <f>VLOOKUP(E3649&amp;"*",state_latlong_lookup!$A$1:$D$56,4,FALSE)</f>
        <v>-78.205699999999993</v>
      </c>
      <c r="M3649">
        <v>200</v>
      </c>
      <c r="N3649" t="str">
        <f t="shared" si="112"/>
        <v>Republican</v>
      </c>
      <c r="O3649" t="s">
        <v>949</v>
      </c>
      <c r="P3649">
        <v>0.59299999999999997</v>
      </c>
      <c r="Q3649">
        <v>788000</v>
      </c>
      <c r="R3649" t="s">
        <v>1663</v>
      </c>
    </row>
    <row r="3650" spans="1:18">
      <c r="A3650">
        <v>108</v>
      </c>
      <c r="B3650">
        <f>VLOOKUP(A3650,year_congress_lookup!$A$1:$B$10,2)</f>
        <v>2004</v>
      </c>
      <c r="C3650">
        <v>39307</v>
      </c>
      <c r="D3650" s="1" t="s">
        <v>1789</v>
      </c>
      <c r="E3650" t="s">
        <v>16</v>
      </c>
      <c r="F3650" t="str">
        <f>VLOOKUP(E3650&amp;"*",state_latlong_lookup!$A$1:$D$56,2,FALSE)</f>
        <v>VA</v>
      </c>
      <c r="G3650" t="str">
        <f>VLOOKUP(E3650&amp;"*",state_latlong_lookup!$A$1:$D$56,1,FALSE)</f>
        <v>VIRGINIA</v>
      </c>
      <c r="H3650" t="str">
        <f t="shared" si="113"/>
        <v>108_VA_03</v>
      </c>
      <c r="I3650">
        <f>IF(B3650=2012,IF(D3650="00",K3650,VLOOKUP(H3650,district_latlong_lookup!$A$1:$F$439,5,FALSE)),0)</f>
        <v>0</v>
      </c>
      <c r="J3650">
        <f>IF(B3650=2012,IF(D3650="00",L3650,VLOOKUP(H3650,district_latlong_lookup!$A$1:$F$439,6,FALSE)),0)</f>
        <v>0</v>
      </c>
      <c r="K3650">
        <f>VLOOKUP(E3650&amp;"*",state_latlong_lookup!$A$1:$D$56,3,FALSE)</f>
        <v>37.768000000000001</v>
      </c>
      <c r="L3650">
        <f>VLOOKUP(E3650&amp;"*",state_latlong_lookup!$A$1:$D$56,4,FALSE)</f>
        <v>-78.205699999999993</v>
      </c>
      <c r="M3650">
        <v>100</v>
      </c>
      <c r="N3650" t="str">
        <f t="shared" ref="N3650:N3713" si="114">IF(M3650=100,"Democrat",IF(M3650=200,"Republican",IF(M3650=328,"Independent")))</f>
        <v>Democrat</v>
      </c>
      <c r="O3650" t="s">
        <v>149</v>
      </c>
      <c r="P3650">
        <v>-0.44700000000000001</v>
      </c>
      <c r="Q3650">
        <v>0</v>
      </c>
      <c r="R3650" t="s">
        <v>1664</v>
      </c>
    </row>
    <row r="3651" spans="1:18">
      <c r="A3651">
        <v>108</v>
      </c>
      <c r="B3651">
        <f>VLOOKUP(A3651,year_congress_lookup!$A$1:$B$10,2)</f>
        <v>2004</v>
      </c>
      <c r="C3651">
        <v>20143</v>
      </c>
      <c r="D3651" s="1" t="s">
        <v>1790</v>
      </c>
      <c r="E3651" t="s">
        <v>16</v>
      </c>
      <c r="F3651" t="str">
        <f>VLOOKUP(E3651&amp;"*",state_latlong_lookup!$A$1:$D$56,2,FALSE)</f>
        <v>VA</v>
      </c>
      <c r="G3651" t="str">
        <f>VLOOKUP(E3651&amp;"*",state_latlong_lookup!$A$1:$D$56,1,FALSE)</f>
        <v>VIRGINIA</v>
      </c>
      <c r="H3651" t="str">
        <f t="shared" ref="H3651:H3714" si="115">CONCATENATE(A3651,"_",F3651,"_",D3651)</f>
        <v>108_VA_04</v>
      </c>
      <c r="I3651">
        <f>IF(B3651=2012,IF(D3651="00",K3651,VLOOKUP(H3651,district_latlong_lookup!$A$1:$F$439,5,FALSE)),0)</f>
        <v>0</v>
      </c>
      <c r="J3651">
        <f>IF(B3651=2012,IF(D3651="00",L3651,VLOOKUP(H3651,district_latlong_lookup!$A$1:$F$439,6,FALSE)),0)</f>
        <v>0</v>
      </c>
      <c r="K3651">
        <f>VLOOKUP(E3651&amp;"*",state_latlong_lookup!$A$1:$D$56,3,FALSE)</f>
        <v>37.768000000000001</v>
      </c>
      <c r="L3651">
        <f>VLOOKUP(E3651&amp;"*",state_latlong_lookup!$A$1:$D$56,4,FALSE)</f>
        <v>-78.205699999999993</v>
      </c>
      <c r="M3651">
        <v>200</v>
      </c>
      <c r="N3651" t="str">
        <f t="shared" si="114"/>
        <v>Republican</v>
      </c>
      <c r="O3651" t="s">
        <v>798</v>
      </c>
      <c r="P3651">
        <v>0.53700000000000003</v>
      </c>
      <c r="Q3651">
        <v>699000</v>
      </c>
      <c r="R3651" t="s">
        <v>1665</v>
      </c>
    </row>
    <row r="3652" spans="1:18">
      <c r="A3652">
        <v>108</v>
      </c>
      <c r="B3652">
        <f>VLOOKUP(A3652,year_congress_lookup!$A$1:$B$10,2)</f>
        <v>2004</v>
      </c>
      <c r="C3652">
        <v>89767</v>
      </c>
      <c r="D3652" s="1" t="s">
        <v>1791</v>
      </c>
      <c r="E3652" t="s">
        <v>16</v>
      </c>
      <c r="F3652" t="str">
        <f>VLOOKUP(E3652&amp;"*",state_latlong_lookup!$A$1:$D$56,2,FALSE)</f>
        <v>VA</v>
      </c>
      <c r="G3652" t="str">
        <f>VLOOKUP(E3652&amp;"*",state_latlong_lookup!$A$1:$D$56,1,FALSE)</f>
        <v>VIRGINIA</v>
      </c>
      <c r="H3652" t="str">
        <f t="shared" si="115"/>
        <v>108_VA_05</v>
      </c>
      <c r="I3652">
        <f>IF(B3652=2012,IF(D3652="00",K3652,VLOOKUP(H3652,district_latlong_lookup!$A$1:$F$439,5,FALSE)),0)</f>
        <v>0</v>
      </c>
      <c r="J3652">
        <f>IF(B3652=2012,IF(D3652="00",L3652,VLOOKUP(H3652,district_latlong_lookup!$A$1:$F$439,6,FALSE)),0)</f>
        <v>0</v>
      </c>
      <c r="K3652">
        <f>VLOOKUP(E3652&amp;"*",state_latlong_lookup!$A$1:$D$56,3,FALSE)</f>
        <v>37.768000000000001</v>
      </c>
      <c r="L3652">
        <f>VLOOKUP(E3652&amp;"*",state_latlong_lookup!$A$1:$D$56,4,FALSE)</f>
        <v>-78.205699999999993</v>
      </c>
      <c r="M3652">
        <v>200</v>
      </c>
      <c r="N3652" t="str">
        <f t="shared" si="114"/>
        <v>Republican</v>
      </c>
      <c r="O3652" t="s">
        <v>877</v>
      </c>
      <c r="P3652">
        <v>0.54300000000000004</v>
      </c>
      <c r="Q3652">
        <v>651000</v>
      </c>
      <c r="R3652" t="s">
        <v>1666</v>
      </c>
    </row>
    <row r="3653" spans="1:18">
      <c r="A3653">
        <v>108</v>
      </c>
      <c r="B3653">
        <f>VLOOKUP(A3653,year_congress_lookup!$A$1:$B$10,2)</f>
        <v>2004</v>
      </c>
      <c r="C3653">
        <v>39308</v>
      </c>
      <c r="D3653" s="1" t="s">
        <v>1792</v>
      </c>
      <c r="E3653" t="s">
        <v>16</v>
      </c>
      <c r="F3653" t="str">
        <f>VLOOKUP(E3653&amp;"*",state_latlong_lookup!$A$1:$D$56,2,FALSE)</f>
        <v>VA</v>
      </c>
      <c r="G3653" t="str">
        <f>VLOOKUP(E3653&amp;"*",state_latlong_lookup!$A$1:$D$56,1,FALSE)</f>
        <v>VIRGINIA</v>
      </c>
      <c r="H3653" t="str">
        <f t="shared" si="115"/>
        <v>108_VA_06</v>
      </c>
      <c r="I3653">
        <f>IF(B3653=2012,IF(D3653="00",K3653,VLOOKUP(H3653,district_latlong_lookup!$A$1:$F$439,5,FALSE)),0)</f>
        <v>0</v>
      </c>
      <c r="J3653">
        <f>IF(B3653=2012,IF(D3653="00",L3653,VLOOKUP(H3653,district_latlong_lookup!$A$1:$F$439,6,FALSE)),0)</f>
        <v>0</v>
      </c>
      <c r="K3653">
        <f>VLOOKUP(E3653&amp;"*",state_latlong_lookup!$A$1:$D$56,3,FALSE)</f>
        <v>37.768000000000001</v>
      </c>
      <c r="L3653">
        <f>VLOOKUP(E3653&amp;"*",state_latlong_lookup!$A$1:$D$56,4,FALSE)</f>
        <v>-78.205699999999993</v>
      </c>
      <c r="M3653">
        <v>200</v>
      </c>
      <c r="N3653" t="str">
        <f t="shared" si="114"/>
        <v>Republican</v>
      </c>
      <c r="O3653" t="s">
        <v>1046</v>
      </c>
      <c r="P3653">
        <v>0.63900000000000001</v>
      </c>
      <c r="Q3653">
        <v>2647000</v>
      </c>
      <c r="R3653" t="s">
        <v>1667</v>
      </c>
    </row>
    <row r="3654" spans="1:18">
      <c r="A3654">
        <v>108</v>
      </c>
      <c r="B3654">
        <f>VLOOKUP(A3654,year_congress_lookup!$A$1:$B$10,2)</f>
        <v>2004</v>
      </c>
      <c r="C3654">
        <v>20144</v>
      </c>
      <c r="D3654" s="1" t="s">
        <v>1793</v>
      </c>
      <c r="E3654" t="s">
        <v>16</v>
      </c>
      <c r="F3654" t="str">
        <f>VLOOKUP(E3654&amp;"*",state_latlong_lookup!$A$1:$D$56,2,FALSE)</f>
        <v>VA</v>
      </c>
      <c r="G3654" t="str">
        <f>VLOOKUP(E3654&amp;"*",state_latlong_lookup!$A$1:$D$56,1,FALSE)</f>
        <v>VIRGINIA</v>
      </c>
      <c r="H3654" t="str">
        <f t="shared" si="115"/>
        <v>108_VA_07</v>
      </c>
      <c r="I3654">
        <f>IF(B3654=2012,IF(D3654="00",K3654,VLOOKUP(H3654,district_latlong_lookup!$A$1:$F$439,5,FALSE)),0)</f>
        <v>0</v>
      </c>
      <c r="J3654">
        <f>IF(B3654=2012,IF(D3654="00",L3654,VLOOKUP(H3654,district_latlong_lookup!$A$1:$F$439,6,FALSE)),0)</f>
        <v>0</v>
      </c>
      <c r="K3654">
        <f>VLOOKUP(E3654&amp;"*",state_latlong_lookup!$A$1:$D$56,3,FALSE)</f>
        <v>37.768000000000001</v>
      </c>
      <c r="L3654">
        <f>VLOOKUP(E3654&amp;"*",state_latlong_lookup!$A$1:$D$56,4,FALSE)</f>
        <v>-78.205699999999993</v>
      </c>
      <c r="M3654">
        <v>200</v>
      </c>
      <c r="N3654" t="str">
        <f t="shared" si="114"/>
        <v>Republican</v>
      </c>
      <c r="O3654" t="s">
        <v>950</v>
      </c>
      <c r="P3654">
        <v>0.69099999999999995</v>
      </c>
      <c r="Q3654">
        <v>0</v>
      </c>
    </row>
    <row r="3655" spans="1:18">
      <c r="A3655">
        <v>108</v>
      </c>
      <c r="B3655">
        <f>VLOOKUP(A3655,year_congress_lookup!$A$1:$B$10,2)</f>
        <v>2004</v>
      </c>
      <c r="C3655">
        <v>29149</v>
      </c>
      <c r="D3655" s="1" t="s">
        <v>1795</v>
      </c>
      <c r="E3655" t="s">
        <v>16</v>
      </c>
      <c r="F3655" t="str">
        <f>VLOOKUP(E3655&amp;"*",state_latlong_lookup!$A$1:$D$56,2,FALSE)</f>
        <v>VA</v>
      </c>
      <c r="G3655" t="str">
        <f>VLOOKUP(E3655&amp;"*",state_latlong_lookup!$A$1:$D$56,1,FALSE)</f>
        <v>VIRGINIA</v>
      </c>
      <c r="H3655" t="str">
        <f t="shared" si="115"/>
        <v>108_VA_08</v>
      </c>
      <c r="I3655">
        <f>IF(B3655=2012,IF(D3655="00",K3655,VLOOKUP(H3655,district_latlong_lookup!$A$1:$F$439,5,FALSE)),0)</f>
        <v>0</v>
      </c>
      <c r="J3655">
        <f>IF(B3655=2012,IF(D3655="00",L3655,VLOOKUP(H3655,district_latlong_lookup!$A$1:$F$439,6,FALSE)),0)</f>
        <v>0</v>
      </c>
      <c r="K3655">
        <f>VLOOKUP(E3655&amp;"*",state_latlong_lookup!$A$1:$D$56,3,FALSE)</f>
        <v>37.768000000000001</v>
      </c>
      <c r="L3655">
        <f>VLOOKUP(E3655&amp;"*",state_latlong_lookup!$A$1:$D$56,4,FALSE)</f>
        <v>-78.205699999999993</v>
      </c>
      <c r="M3655">
        <v>100</v>
      </c>
      <c r="N3655" t="str">
        <f t="shared" si="114"/>
        <v>Democrat</v>
      </c>
      <c r="O3655" t="s">
        <v>395</v>
      </c>
      <c r="P3655">
        <v>-0.29299999999999998</v>
      </c>
      <c r="Q3655">
        <v>871000</v>
      </c>
      <c r="R3655" t="s">
        <v>1668</v>
      </c>
    </row>
    <row r="3656" spans="1:18">
      <c r="A3656">
        <v>108</v>
      </c>
      <c r="B3656">
        <f>VLOOKUP(A3656,year_congress_lookup!$A$1:$B$10,2)</f>
        <v>2004</v>
      </c>
      <c r="C3656">
        <v>15010</v>
      </c>
      <c r="D3656" s="1" t="s">
        <v>1796</v>
      </c>
      <c r="E3656" t="s">
        <v>16</v>
      </c>
      <c r="F3656" t="str">
        <f>VLOOKUP(E3656&amp;"*",state_latlong_lookup!$A$1:$D$56,2,FALSE)</f>
        <v>VA</v>
      </c>
      <c r="G3656" t="str">
        <f>VLOOKUP(E3656&amp;"*",state_latlong_lookup!$A$1:$D$56,1,FALSE)</f>
        <v>VIRGINIA</v>
      </c>
      <c r="H3656" t="str">
        <f t="shared" si="115"/>
        <v>108_VA_09</v>
      </c>
      <c r="I3656">
        <f>IF(B3656=2012,IF(D3656="00",K3656,VLOOKUP(H3656,district_latlong_lookup!$A$1:$F$439,5,FALSE)),0)</f>
        <v>0</v>
      </c>
      <c r="J3656">
        <f>IF(B3656=2012,IF(D3656="00",L3656,VLOOKUP(H3656,district_latlong_lookup!$A$1:$F$439,6,FALSE)),0)</f>
        <v>0</v>
      </c>
      <c r="K3656">
        <f>VLOOKUP(E3656&amp;"*",state_latlong_lookup!$A$1:$D$56,3,FALSE)</f>
        <v>37.768000000000001</v>
      </c>
      <c r="L3656">
        <f>VLOOKUP(E3656&amp;"*",state_latlong_lookup!$A$1:$D$56,4,FALSE)</f>
        <v>-78.205699999999993</v>
      </c>
      <c r="M3656">
        <v>100</v>
      </c>
      <c r="N3656" t="str">
        <f t="shared" si="114"/>
        <v>Democrat</v>
      </c>
      <c r="O3656" t="s">
        <v>744</v>
      </c>
      <c r="P3656">
        <v>-0.22</v>
      </c>
      <c r="Q3656">
        <v>5662000</v>
      </c>
      <c r="R3656" t="s">
        <v>1669</v>
      </c>
    </row>
    <row r="3657" spans="1:18">
      <c r="A3657">
        <v>108</v>
      </c>
      <c r="B3657">
        <f>VLOOKUP(A3657,year_congress_lookup!$A$1:$B$10,2)</f>
        <v>2004</v>
      </c>
      <c r="C3657">
        <v>14869</v>
      </c>
      <c r="D3657" s="1" t="s">
        <v>1797</v>
      </c>
      <c r="E3657" t="s">
        <v>16</v>
      </c>
      <c r="F3657" t="str">
        <f>VLOOKUP(E3657&amp;"*",state_latlong_lookup!$A$1:$D$56,2,FALSE)</f>
        <v>VA</v>
      </c>
      <c r="G3657" t="str">
        <f>VLOOKUP(E3657&amp;"*",state_latlong_lookup!$A$1:$D$56,1,FALSE)</f>
        <v>VIRGINIA</v>
      </c>
      <c r="H3657" t="str">
        <f t="shared" si="115"/>
        <v>108_VA_10</v>
      </c>
      <c r="I3657">
        <f>IF(B3657=2012,IF(D3657="00",K3657,VLOOKUP(H3657,district_latlong_lookup!$A$1:$F$439,5,FALSE)),0)</f>
        <v>0</v>
      </c>
      <c r="J3657">
        <f>IF(B3657=2012,IF(D3657="00",L3657,VLOOKUP(H3657,district_latlong_lookup!$A$1:$F$439,6,FALSE)),0)</f>
        <v>0</v>
      </c>
      <c r="K3657">
        <f>VLOOKUP(E3657&amp;"*",state_latlong_lookup!$A$1:$D$56,3,FALSE)</f>
        <v>37.768000000000001</v>
      </c>
      <c r="L3657">
        <f>VLOOKUP(E3657&amp;"*",state_latlong_lookup!$A$1:$D$56,4,FALSE)</f>
        <v>-78.205699999999993</v>
      </c>
      <c r="M3657">
        <v>200</v>
      </c>
      <c r="N3657" t="str">
        <f t="shared" si="114"/>
        <v>Republican</v>
      </c>
      <c r="O3657" t="s">
        <v>745</v>
      </c>
      <c r="P3657">
        <v>0.42899999999999999</v>
      </c>
      <c r="Q3657">
        <v>4570000</v>
      </c>
      <c r="R3657" t="s">
        <v>1670</v>
      </c>
    </row>
    <row r="3658" spans="1:18">
      <c r="A3658">
        <v>108</v>
      </c>
      <c r="B3658">
        <f>VLOOKUP(A3658,year_congress_lookup!$A$1:$B$10,2)</f>
        <v>2004</v>
      </c>
      <c r="C3658">
        <v>29576</v>
      </c>
      <c r="D3658" s="1" t="s">
        <v>1798</v>
      </c>
      <c r="E3658" t="s">
        <v>16</v>
      </c>
      <c r="F3658" t="str">
        <f>VLOOKUP(E3658&amp;"*",state_latlong_lookup!$A$1:$D$56,2,FALSE)</f>
        <v>VA</v>
      </c>
      <c r="G3658" t="str">
        <f>VLOOKUP(E3658&amp;"*",state_latlong_lookup!$A$1:$D$56,1,FALSE)</f>
        <v>VIRGINIA</v>
      </c>
      <c r="H3658" t="str">
        <f t="shared" si="115"/>
        <v>108_VA_11</v>
      </c>
      <c r="I3658">
        <f>IF(B3658=2012,IF(D3658="00",K3658,VLOOKUP(H3658,district_latlong_lookup!$A$1:$F$439,5,FALSE)),0)</f>
        <v>0</v>
      </c>
      <c r="J3658">
        <f>IF(B3658=2012,IF(D3658="00",L3658,VLOOKUP(H3658,district_latlong_lookup!$A$1:$F$439,6,FALSE)),0)</f>
        <v>0</v>
      </c>
      <c r="K3658">
        <f>VLOOKUP(E3658&amp;"*",state_latlong_lookup!$A$1:$D$56,3,FALSE)</f>
        <v>37.768000000000001</v>
      </c>
      <c r="L3658">
        <f>VLOOKUP(E3658&amp;"*",state_latlong_lookup!$A$1:$D$56,4,FALSE)</f>
        <v>-78.205699999999993</v>
      </c>
      <c r="M3658">
        <v>200</v>
      </c>
      <c r="N3658" t="str">
        <f t="shared" si="114"/>
        <v>Republican</v>
      </c>
      <c r="O3658" t="s">
        <v>62</v>
      </c>
      <c r="P3658">
        <v>0.56100000000000005</v>
      </c>
      <c r="Q3658">
        <v>1745000</v>
      </c>
      <c r="R3658" t="s">
        <v>1671</v>
      </c>
    </row>
    <row r="3659" spans="1:18">
      <c r="A3659">
        <v>108</v>
      </c>
      <c r="B3659">
        <f>VLOOKUP(A3659,year_congress_lookup!$A$1:$B$10,2)</f>
        <v>2004</v>
      </c>
      <c r="C3659">
        <v>29937</v>
      </c>
      <c r="D3659" s="1" t="s">
        <v>1787</v>
      </c>
      <c r="E3659" t="s">
        <v>130</v>
      </c>
      <c r="F3659" t="str">
        <f>VLOOKUP(E3659&amp;"*",state_latlong_lookup!$A$1:$D$56,2,FALSE)</f>
        <v>WA</v>
      </c>
      <c r="G3659" t="str">
        <f>VLOOKUP(E3659&amp;"*",state_latlong_lookup!$A$1:$D$56,1,FALSE)</f>
        <v>WASHINGTON</v>
      </c>
      <c r="H3659" t="str">
        <f t="shared" si="115"/>
        <v>108_WA_01</v>
      </c>
      <c r="I3659">
        <f>IF(B3659=2012,IF(D3659="00",K3659,VLOOKUP(H3659,district_latlong_lookup!$A$1:$F$439,5,FALSE)),0)</f>
        <v>0</v>
      </c>
      <c r="J3659">
        <f>IF(B3659=2012,IF(D3659="00",L3659,VLOOKUP(H3659,district_latlong_lookup!$A$1:$F$439,6,FALSE)),0)</f>
        <v>0</v>
      </c>
      <c r="K3659">
        <f>VLOOKUP(E3659&amp;"*",state_latlong_lookup!$A$1:$D$56,3,FALSE)</f>
        <v>47.3917</v>
      </c>
      <c r="L3659">
        <f>VLOOKUP(E3659&amp;"*",state_latlong_lookup!$A$1:$D$56,4,FALSE)</f>
        <v>-121.57080000000001</v>
      </c>
      <c r="M3659">
        <v>100</v>
      </c>
      <c r="N3659" t="str">
        <f t="shared" si="114"/>
        <v>Democrat</v>
      </c>
      <c r="O3659" t="s">
        <v>748</v>
      </c>
      <c r="P3659">
        <v>-0.312</v>
      </c>
      <c r="Q3659">
        <v>1445000</v>
      </c>
    </row>
    <row r="3660" spans="1:18">
      <c r="A3660">
        <v>108</v>
      </c>
      <c r="B3660">
        <f>VLOOKUP(A3660,year_congress_lookup!$A$1:$B$10,2)</f>
        <v>2004</v>
      </c>
      <c r="C3660">
        <v>20145</v>
      </c>
      <c r="D3660" s="1" t="s">
        <v>1788</v>
      </c>
      <c r="E3660" t="s">
        <v>130</v>
      </c>
      <c r="F3660" t="str">
        <f>VLOOKUP(E3660&amp;"*",state_latlong_lookup!$A$1:$D$56,2,FALSE)</f>
        <v>WA</v>
      </c>
      <c r="G3660" t="str">
        <f>VLOOKUP(E3660&amp;"*",state_latlong_lookup!$A$1:$D$56,1,FALSE)</f>
        <v>WASHINGTON</v>
      </c>
      <c r="H3660" t="str">
        <f t="shared" si="115"/>
        <v>108_WA_02</v>
      </c>
      <c r="I3660">
        <f>IF(B3660=2012,IF(D3660="00",K3660,VLOOKUP(H3660,district_latlong_lookup!$A$1:$F$439,5,FALSE)),0)</f>
        <v>0</v>
      </c>
      <c r="J3660">
        <f>IF(B3660=2012,IF(D3660="00",L3660,VLOOKUP(H3660,district_latlong_lookup!$A$1:$F$439,6,FALSE)),0)</f>
        <v>0</v>
      </c>
      <c r="K3660">
        <f>VLOOKUP(E3660&amp;"*",state_latlong_lookup!$A$1:$D$56,3,FALSE)</f>
        <v>47.3917</v>
      </c>
      <c r="L3660">
        <f>VLOOKUP(E3660&amp;"*",state_latlong_lookup!$A$1:$D$56,4,FALSE)</f>
        <v>-121.57080000000001</v>
      </c>
      <c r="M3660">
        <v>100</v>
      </c>
      <c r="N3660" t="str">
        <f t="shared" si="114"/>
        <v>Democrat</v>
      </c>
      <c r="O3660" t="s">
        <v>951</v>
      </c>
      <c r="P3660">
        <v>-0.373</v>
      </c>
      <c r="Q3660">
        <v>0</v>
      </c>
    </row>
    <row r="3661" spans="1:18">
      <c r="A3661">
        <v>108</v>
      </c>
      <c r="B3661">
        <f>VLOOKUP(A3661,year_congress_lookup!$A$1:$B$10,2)</f>
        <v>2004</v>
      </c>
      <c r="C3661">
        <v>29938</v>
      </c>
      <c r="D3661" s="1" t="s">
        <v>1789</v>
      </c>
      <c r="E3661" t="s">
        <v>130</v>
      </c>
      <c r="F3661" t="str">
        <f>VLOOKUP(E3661&amp;"*",state_latlong_lookup!$A$1:$D$56,2,FALSE)</f>
        <v>WA</v>
      </c>
      <c r="G3661" t="str">
        <f>VLOOKUP(E3661&amp;"*",state_latlong_lookup!$A$1:$D$56,1,FALSE)</f>
        <v>WASHINGTON</v>
      </c>
      <c r="H3661" t="str">
        <f t="shared" si="115"/>
        <v>108_WA_03</v>
      </c>
      <c r="I3661">
        <f>IF(B3661=2012,IF(D3661="00",K3661,VLOOKUP(H3661,district_latlong_lookup!$A$1:$F$439,5,FALSE)),0)</f>
        <v>0</v>
      </c>
      <c r="J3661">
        <f>IF(B3661=2012,IF(D3661="00",L3661,VLOOKUP(H3661,district_latlong_lookup!$A$1:$F$439,6,FALSE)),0)</f>
        <v>0</v>
      </c>
      <c r="K3661">
        <f>VLOOKUP(E3661&amp;"*",state_latlong_lookup!$A$1:$D$56,3,FALSE)</f>
        <v>47.3917</v>
      </c>
      <c r="L3661">
        <f>VLOOKUP(E3661&amp;"*",state_latlong_lookup!$A$1:$D$56,4,FALSE)</f>
        <v>-121.57080000000001</v>
      </c>
      <c r="M3661">
        <v>100</v>
      </c>
      <c r="N3661" t="str">
        <f t="shared" si="114"/>
        <v>Democrat</v>
      </c>
      <c r="O3661" t="s">
        <v>162</v>
      </c>
      <c r="P3661">
        <v>-0.39200000000000002</v>
      </c>
      <c r="Q3661">
        <v>853000</v>
      </c>
      <c r="R3661" t="s">
        <v>1672</v>
      </c>
    </row>
    <row r="3662" spans="1:18">
      <c r="A3662">
        <v>108</v>
      </c>
      <c r="B3662">
        <f>VLOOKUP(A3662,year_congress_lookup!$A$1:$B$10,2)</f>
        <v>2004</v>
      </c>
      <c r="C3662">
        <v>29580</v>
      </c>
      <c r="D3662" s="1" t="s">
        <v>1790</v>
      </c>
      <c r="E3662" t="s">
        <v>130</v>
      </c>
      <c r="F3662" t="str">
        <f>VLOOKUP(E3662&amp;"*",state_latlong_lookup!$A$1:$D$56,2,FALSE)</f>
        <v>WA</v>
      </c>
      <c r="G3662" t="str">
        <f>VLOOKUP(E3662&amp;"*",state_latlong_lookup!$A$1:$D$56,1,FALSE)</f>
        <v>WASHINGTON</v>
      </c>
      <c r="H3662" t="str">
        <f t="shared" si="115"/>
        <v>108_WA_04</v>
      </c>
      <c r="I3662">
        <f>IF(B3662=2012,IF(D3662="00",K3662,VLOOKUP(H3662,district_latlong_lookup!$A$1:$F$439,5,FALSE)),0)</f>
        <v>0</v>
      </c>
      <c r="J3662">
        <f>IF(B3662=2012,IF(D3662="00",L3662,VLOOKUP(H3662,district_latlong_lookup!$A$1:$F$439,6,FALSE)),0)</f>
        <v>0</v>
      </c>
      <c r="K3662">
        <f>VLOOKUP(E3662&amp;"*",state_latlong_lookup!$A$1:$D$56,3,FALSE)</f>
        <v>47.3917</v>
      </c>
      <c r="L3662">
        <f>VLOOKUP(E3662&amp;"*",state_latlong_lookup!$A$1:$D$56,4,FALSE)</f>
        <v>-121.57080000000001</v>
      </c>
      <c r="M3662">
        <v>200</v>
      </c>
      <c r="N3662" t="str">
        <f t="shared" si="114"/>
        <v>Republican</v>
      </c>
      <c r="O3662" t="s">
        <v>163</v>
      </c>
      <c r="P3662">
        <v>0.56699999999999995</v>
      </c>
      <c r="Q3662">
        <v>1264000</v>
      </c>
      <c r="R3662" t="s">
        <v>1673</v>
      </c>
    </row>
    <row r="3663" spans="1:18">
      <c r="A3663">
        <v>108</v>
      </c>
      <c r="B3663">
        <f>VLOOKUP(A3663,year_congress_lookup!$A$1:$B$10,2)</f>
        <v>2004</v>
      </c>
      <c r="C3663">
        <v>29581</v>
      </c>
      <c r="D3663" s="1" t="s">
        <v>1791</v>
      </c>
      <c r="E3663" t="s">
        <v>130</v>
      </c>
      <c r="F3663" t="str">
        <f>VLOOKUP(E3663&amp;"*",state_latlong_lookup!$A$1:$D$56,2,FALSE)</f>
        <v>WA</v>
      </c>
      <c r="G3663" t="str">
        <f>VLOOKUP(E3663&amp;"*",state_latlong_lookup!$A$1:$D$56,1,FALSE)</f>
        <v>WASHINGTON</v>
      </c>
      <c r="H3663" t="str">
        <f t="shared" si="115"/>
        <v>108_WA_05</v>
      </c>
      <c r="I3663">
        <f>IF(B3663=2012,IF(D3663="00",K3663,VLOOKUP(H3663,district_latlong_lookup!$A$1:$F$439,5,FALSE)),0)</f>
        <v>0</v>
      </c>
      <c r="J3663">
        <f>IF(B3663=2012,IF(D3663="00",L3663,VLOOKUP(H3663,district_latlong_lookup!$A$1:$F$439,6,FALSE)),0)</f>
        <v>0</v>
      </c>
      <c r="K3663">
        <f>VLOOKUP(E3663&amp;"*",state_latlong_lookup!$A$1:$D$56,3,FALSE)</f>
        <v>47.3917</v>
      </c>
      <c r="L3663">
        <f>VLOOKUP(E3663&amp;"*",state_latlong_lookup!$A$1:$D$56,4,FALSE)</f>
        <v>-121.57080000000001</v>
      </c>
      <c r="M3663">
        <v>200</v>
      </c>
      <c r="N3663" t="str">
        <f t="shared" si="114"/>
        <v>Republican</v>
      </c>
      <c r="O3663" t="s">
        <v>1047</v>
      </c>
      <c r="P3663">
        <v>0.45300000000000001</v>
      </c>
      <c r="Q3663">
        <v>1260000</v>
      </c>
      <c r="R3663" t="s">
        <v>1674</v>
      </c>
    </row>
    <row r="3664" spans="1:18">
      <c r="A3664">
        <v>108</v>
      </c>
      <c r="B3664">
        <f>VLOOKUP(A3664,year_congress_lookup!$A$1:$B$10,2)</f>
        <v>2004</v>
      </c>
      <c r="C3664">
        <v>14413</v>
      </c>
      <c r="D3664" s="1" t="s">
        <v>1792</v>
      </c>
      <c r="E3664" t="s">
        <v>130</v>
      </c>
      <c r="F3664" t="str">
        <f>VLOOKUP(E3664&amp;"*",state_latlong_lookup!$A$1:$D$56,2,FALSE)</f>
        <v>WA</v>
      </c>
      <c r="G3664" t="str">
        <f>VLOOKUP(E3664&amp;"*",state_latlong_lookup!$A$1:$D$56,1,FALSE)</f>
        <v>WASHINGTON</v>
      </c>
      <c r="H3664" t="str">
        <f t="shared" si="115"/>
        <v>108_WA_06</v>
      </c>
      <c r="I3664">
        <f>IF(B3664=2012,IF(D3664="00",K3664,VLOOKUP(H3664,district_latlong_lookup!$A$1:$F$439,5,FALSE)),0)</f>
        <v>0</v>
      </c>
      <c r="J3664">
        <f>IF(B3664=2012,IF(D3664="00",L3664,VLOOKUP(H3664,district_latlong_lookup!$A$1:$F$439,6,FALSE)),0)</f>
        <v>0</v>
      </c>
      <c r="K3664">
        <f>VLOOKUP(E3664&amp;"*",state_latlong_lookup!$A$1:$D$56,3,FALSE)</f>
        <v>47.3917</v>
      </c>
      <c r="L3664">
        <f>VLOOKUP(E3664&amp;"*",state_latlong_lookup!$A$1:$D$56,4,FALSE)</f>
        <v>-121.57080000000001</v>
      </c>
      <c r="M3664">
        <v>100</v>
      </c>
      <c r="N3664" t="str">
        <f t="shared" si="114"/>
        <v>Democrat</v>
      </c>
      <c r="O3664" t="s">
        <v>750</v>
      </c>
      <c r="P3664">
        <v>-0.29299999999999998</v>
      </c>
      <c r="Q3664">
        <v>1706000</v>
      </c>
      <c r="R3664" t="s">
        <v>1675</v>
      </c>
    </row>
    <row r="3665" spans="1:18">
      <c r="A3665">
        <v>108</v>
      </c>
      <c r="B3665">
        <f>VLOOKUP(A3665,year_congress_lookup!$A$1:$B$10,2)</f>
        <v>2004</v>
      </c>
      <c r="C3665">
        <v>15613</v>
      </c>
      <c r="D3665" s="1" t="s">
        <v>1793</v>
      </c>
      <c r="E3665" t="s">
        <v>130</v>
      </c>
      <c r="F3665" t="str">
        <f>VLOOKUP(E3665&amp;"*",state_latlong_lookup!$A$1:$D$56,2,FALSE)</f>
        <v>WA</v>
      </c>
      <c r="G3665" t="str">
        <f>VLOOKUP(E3665&amp;"*",state_latlong_lookup!$A$1:$D$56,1,FALSE)</f>
        <v>WASHINGTON</v>
      </c>
      <c r="H3665" t="str">
        <f t="shared" si="115"/>
        <v>108_WA_07</v>
      </c>
      <c r="I3665">
        <f>IF(B3665=2012,IF(D3665="00",K3665,VLOOKUP(H3665,district_latlong_lookup!$A$1:$F$439,5,FALSE)),0)</f>
        <v>0</v>
      </c>
      <c r="J3665">
        <f>IF(B3665=2012,IF(D3665="00",L3665,VLOOKUP(H3665,district_latlong_lookup!$A$1:$F$439,6,FALSE)),0)</f>
        <v>0</v>
      </c>
      <c r="K3665">
        <f>VLOOKUP(E3665&amp;"*",state_latlong_lookup!$A$1:$D$56,3,FALSE)</f>
        <v>47.3917</v>
      </c>
      <c r="L3665">
        <f>VLOOKUP(E3665&amp;"*",state_latlong_lookup!$A$1:$D$56,4,FALSE)</f>
        <v>-121.57080000000001</v>
      </c>
      <c r="M3665">
        <v>100</v>
      </c>
      <c r="N3665" t="str">
        <f t="shared" si="114"/>
        <v>Democrat</v>
      </c>
      <c r="O3665" t="s">
        <v>1048</v>
      </c>
      <c r="P3665">
        <v>-0.67700000000000005</v>
      </c>
      <c r="Q3665">
        <v>2757000</v>
      </c>
      <c r="R3665" t="s">
        <v>1676</v>
      </c>
    </row>
    <row r="3666" spans="1:18">
      <c r="A3666">
        <v>108</v>
      </c>
      <c r="B3666">
        <f>VLOOKUP(A3666,year_congress_lookup!$A$1:$B$10,2)</f>
        <v>2004</v>
      </c>
      <c r="C3666">
        <v>39312</v>
      </c>
      <c r="D3666" s="1" t="s">
        <v>1795</v>
      </c>
      <c r="E3666" t="s">
        <v>130</v>
      </c>
      <c r="F3666" t="str">
        <f>VLOOKUP(E3666&amp;"*",state_latlong_lookup!$A$1:$D$56,2,FALSE)</f>
        <v>WA</v>
      </c>
      <c r="G3666" t="str">
        <f>VLOOKUP(E3666&amp;"*",state_latlong_lookup!$A$1:$D$56,1,FALSE)</f>
        <v>WASHINGTON</v>
      </c>
      <c r="H3666" t="str">
        <f t="shared" si="115"/>
        <v>108_WA_08</v>
      </c>
      <c r="I3666">
        <f>IF(B3666=2012,IF(D3666="00",K3666,VLOOKUP(H3666,district_latlong_lookup!$A$1:$F$439,5,FALSE)),0)</f>
        <v>0</v>
      </c>
      <c r="J3666">
        <f>IF(B3666=2012,IF(D3666="00",L3666,VLOOKUP(H3666,district_latlong_lookup!$A$1:$F$439,6,FALSE)),0)</f>
        <v>0</v>
      </c>
      <c r="K3666">
        <f>VLOOKUP(E3666&amp;"*",state_latlong_lookup!$A$1:$D$56,3,FALSE)</f>
        <v>47.3917</v>
      </c>
      <c r="L3666">
        <f>VLOOKUP(E3666&amp;"*",state_latlong_lookup!$A$1:$D$56,4,FALSE)</f>
        <v>-121.57080000000001</v>
      </c>
      <c r="M3666">
        <v>200</v>
      </c>
      <c r="N3666" t="str">
        <f t="shared" si="114"/>
        <v>Republican</v>
      </c>
      <c r="O3666" t="s">
        <v>752</v>
      </c>
      <c r="P3666">
        <v>0.55200000000000005</v>
      </c>
      <c r="Q3666">
        <v>0</v>
      </c>
    </row>
    <row r="3667" spans="1:18">
      <c r="A3667">
        <v>108</v>
      </c>
      <c r="B3667">
        <f>VLOOKUP(A3667,year_congress_lookup!$A$1:$B$10,2)</f>
        <v>2004</v>
      </c>
      <c r="C3667">
        <v>29768</v>
      </c>
      <c r="D3667" s="1" t="s">
        <v>1796</v>
      </c>
      <c r="E3667" t="s">
        <v>130</v>
      </c>
      <c r="F3667" t="str">
        <f>VLOOKUP(E3667&amp;"*",state_latlong_lookup!$A$1:$D$56,2,FALSE)</f>
        <v>WA</v>
      </c>
      <c r="G3667" t="str">
        <f>VLOOKUP(E3667&amp;"*",state_latlong_lookup!$A$1:$D$56,1,FALSE)</f>
        <v>WASHINGTON</v>
      </c>
      <c r="H3667" t="str">
        <f t="shared" si="115"/>
        <v>108_WA_09</v>
      </c>
      <c r="I3667">
        <f>IF(B3667=2012,IF(D3667="00",K3667,VLOOKUP(H3667,district_latlong_lookup!$A$1:$F$439,5,FALSE)),0)</f>
        <v>0</v>
      </c>
      <c r="J3667">
        <f>IF(B3667=2012,IF(D3667="00",L3667,VLOOKUP(H3667,district_latlong_lookup!$A$1:$F$439,6,FALSE)),0)</f>
        <v>0</v>
      </c>
      <c r="K3667">
        <f>VLOOKUP(E3667&amp;"*",state_latlong_lookup!$A$1:$D$56,3,FALSE)</f>
        <v>47.3917</v>
      </c>
      <c r="L3667">
        <f>VLOOKUP(E3667&amp;"*",state_latlong_lookup!$A$1:$D$56,4,FALSE)</f>
        <v>-121.57080000000001</v>
      </c>
      <c r="M3667">
        <v>100</v>
      </c>
      <c r="N3667" t="str">
        <f t="shared" si="114"/>
        <v>Democrat</v>
      </c>
      <c r="O3667" t="s">
        <v>100</v>
      </c>
      <c r="P3667">
        <v>-0.24199999999999999</v>
      </c>
      <c r="Q3667">
        <v>4426000</v>
      </c>
      <c r="R3667" t="s">
        <v>1677</v>
      </c>
    </row>
    <row r="3668" spans="1:18">
      <c r="A3668">
        <v>108</v>
      </c>
      <c r="B3668">
        <f>VLOOKUP(A3668,year_congress_lookup!$A$1:$B$10,2)</f>
        <v>2004</v>
      </c>
      <c r="C3668">
        <v>15083</v>
      </c>
      <c r="D3668" s="1" t="s">
        <v>1787</v>
      </c>
      <c r="E3668" t="s">
        <v>111</v>
      </c>
      <c r="F3668" t="str">
        <f>VLOOKUP(E3668&amp;"*",state_latlong_lookup!$A$1:$D$56,2,FALSE)</f>
        <v>WV</v>
      </c>
      <c r="G3668" t="str">
        <f>VLOOKUP(E3668&amp;"*",state_latlong_lookup!$A$1:$D$56,1,FALSE)</f>
        <v>WEST VIRGINIA</v>
      </c>
      <c r="H3668" t="str">
        <f t="shared" si="115"/>
        <v>108_WV_01</v>
      </c>
      <c r="I3668">
        <f>IF(B3668=2012,IF(D3668="00",K3668,VLOOKUP(H3668,district_latlong_lookup!$A$1:$F$439,5,FALSE)),0)</f>
        <v>0</v>
      </c>
      <c r="J3668">
        <f>IF(B3668=2012,IF(D3668="00",L3668,VLOOKUP(H3668,district_latlong_lookup!$A$1:$F$439,6,FALSE)),0)</f>
        <v>0</v>
      </c>
      <c r="K3668">
        <f>VLOOKUP(E3668&amp;"*",state_latlong_lookup!$A$1:$D$56,3,FALSE)</f>
        <v>38.468000000000004</v>
      </c>
      <c r="L3668">
        <f>VLOOKUP(E3668&amp;"*",state_latlong_lookup!$A$1:$D$56,4,FALSE)</f>
        <v>-80.9696</v>
      </c>
      <c r="M3668">
        <v>100</v>
      </c>
      <c r="N3668" t="str">
        <f t="shared" si="114"/>
        <v>Democrat</v>
      </c>
      <c r="O3668" t="s">
        <v>754</v>
      </c>
      <c r="P3668">
        <v>-0.28699999999999998</v>
      </c>
      <c r="Q3668">
        <v>1176000</v>
      </c>
    </row>
    <row r="3669" spans="1:18">
      <c r="A3669">
        <v>108</v>
      </c>
      <c r="B3669">
        <f>VLOOKUP(A3669,year_congress_lookup!$A$1:$B$10,2)</f>
        <v>2004</v>
      </c>
      <c r="C3669">
        <v>20146</v>
      </c>
      <c r="D3669" s="1" t="s">
        <v>1788</v>
      </c>
      <c r="E3669" t="s">
        <v>111</v>
      </c>
      <c r="F3669" t="str">
        <f>VLOOKUP(E3669&amp;"*",state_latlong_lookup!$A$1:$D$56,2,FALSE)</f>
        <v>WV</v>
      </c>
      <c r="G3669" t="str">
        <f>VLOOKUP(E3669&amp;"*",state_latlong_lookup!$A$1:$D$56,1,FALSE)</f>
        <v>WEST VIRGINIA</v>
      </c>
      <c r="H3669" t="str">
        <f t="shared" si="115"/>
        <v>108_WV_02</v>
      </c>
      <c r="I3669">
        <f>IF(B3669=2012,IF(D3669="00",K3669,VLOOKUP(H3669,district_latlong_lookup!$A$1:$F$439,5,FALSE)),0)</f>
        <v>0</v>
      </c>
      <c r="J3669">
        <f>IF(B3669=2012,IF(D3669="00",L3669,VLOOKUP(H3669,district_latlong_lookup!$A$1:$F$439,6,FALSE)),0)</f>
        <v>0</v>
      </c>
      <c r="K3669">
        <f>VLOOKUP(E3669&amp;"*",state_latlong_lookup!$A$1:$D$56,3,FALSE)</f>
        <v>38.468000000000004</v>
      </c>
      <c r="L3669">
        <f>VLOOKUP(E3669&amp;"*",state_latlong_lookup!$A$1:$D$56,4,FALSE)</f>
        <v>-80.9696</v>
      </c>
      <c r="M3669">
        <v>200</v>
      </c>
      <c r="N3669" t="str">
        <f t="shared" si="114"/>
        <v>Republican</v>
      </c>
      <c r="O3669" t="s">
        <v>952</v>
      </c>
      <c r="P3669">
        <v>0.38</v>
      </c>
      <c r="Q3669">
        <v>1052000</v>
      </c>
      <c r="R3669" t="s">
        <v>1678</v>
      </c>
    </row>
    <row r="3670" spans="1:18">
      <c r="A3670">
        <v>108</v>
      </c>
      <c r="B3670">
        <f>VLOOKUP(A3670,year_congress_lookup!$A$1:$B$10,2)</f>
        <v>2004</v>
      </c>
      <c r="C3670">
        <v>14448</v>
      </c>
      <c r="D3670" s="1" t="s">
        <v>1789</v>
      </c>
      <c r="E3670" t="s">
        <v>111</v>
      </c>
      <c r="F3670" t="str">
        <f>VLOOKUP(E3670&amp;"*",state_latlong_lookup!$A$1:$D$56,2,FALSE)</f>
        <v>WV</v>
      </c>
      <c r="G3670" t="str">
        <f>VLOOKUP(E3670&amp;"*",state_latlong_lookup!$A$1:$D$56,1,FALSE)</f>
        <v>WEST VIRGINIA</v>
      </c>
      <c r="H3670" t="str">
        <f t="shared" si="115"/>
        <v>108_WV_03</v>
      </c>
      <c r="I3670">
        <f>IF(B3670=2012,IF(D3670="00",K3670,VLOOKUP(H3670,district_latlong_lookup!$A$1:$F$439,5,FALSE)),0)</f>
        <v>0</v>
      </c>
      <c r="J3670">
        <f>IF(B3670=2012,IF(D3670="00",L3670,VLOOKUP(H3670,district_latlong_lookup!$A$1:$F$439,6,FALSE)),0)</f>
        <v>0</v>
      </c>
      <c r="K3670">
        <f>VLOOKUP(E3670&amp;"*",state_latlong_lookup!$A$1:$D$56,3,FALSE)</f>
        <v>38.468000000000004</v>
      </c>
      <c r="L3670">
        <f>VLOOKUP(E3670&amp;"*",state_latlong_lookup!$A$1:$D$56,4,FALSE)</f>
        <v>-80.9696</v>
      </c>
      <c r="M3670">
        <v>100</v>
      </c>
      <c r="N3670" t="str">
        <f t="shared" si="114"/>
        <v>Democrat</v>
      </c>
      <c r="O3670" t="s">
        <v>756</v>
      </c>
      <c r="P3670">
        <v>-0.32200000000000001</v>
      </c>
      <c r="Q3670">
        <v>1333000</v>
      </c>
      <c r="R3670" t="s">
        <v>1679</v>
      </c>
    </row>
    <row r="3671" spans="1:18">
      <c r="A3671">
        <v>108</v>
      </c>
      <c r="B3671">
        <f>VLOOKUP(A3671,year_congress_lookup!$A$1:$B$10,2)</f>
        <v>2004</v>
      </c>
      <c r="C3671">
        <v>29939</v>
      </c>
      <c r="D3671" s="1" t="s">
        <v>1787</v>
      </c>
      <c r="E3671" t="s">
        <v>89</v>
      </c>
      <c r="F3671" t="str">
        <f>VLOOKUP(E3671&amp;"*",state_latlong_lookup!$A$1:$D$56,2,FALSE)</f>
        <v>WI</v>
      </c>
      <c r="G3671" t="str">
        <f>VLOOKUP(E3671&amp;"*",state_latlong_lookup!$A$1:$D$56,1,FALSE)</f>
        <v>WISCONSIN</v>
      </c>
      <c r="H3671" t="str">
        <f t="shared" si="115"/>
        <v>108_WI_01</v>
      </c>
      <c r="I3671">
        <f>IF(B3671=2012,IF(D3671="00",K3671,VLOOKUP(H3671,district_latlong_lookup!$A$1:$F$439,5,FALSE)),0)</f>
        <v>0</v>
      </c>
      <c r="J3671">
        <f>IF(B3671=2012,IF(D3671="00",L3671,VLOOKUP(H3671,district_latlong_lookup!$A$1:$F$439,6,FALSE)),0)</f>
        <v>0</v>
      </c>
      <c r="K3671">
        <f>VLOOKUP(E3671&amp;"*",state_latlong_lookup!$A$1:$D$56,3,FALSE)</f>
        <v>44.256300000000003</v>
      </c>
      <c r="L3671">
        <f>VLOOKUP(E3671&amp;"*",state_latlong_lookup!$A$1:$D$56,4,FALSE)</f>
        <v>-89.638499999999993</v>
      </c>
      <c r="M3671">
        <v>200</v>
      </c>
      <c r="N3671" t="str">
        <f t="shared" si="114"/>
        <v>Republican</v>
      </c>
      <c r="O3671" t="s">
        <v>1026</v>
      </c>
      <c r="P3671">
        <v>0.76400000000000001</v>
      </c>
      <c r="Q3671">
        <v>647000</v>
      </c>
      <c r="R3671" t="s">
        <v>1680</v>
      </c>
    </row>
    <row r="3672" spans="1:18">
      <c r="A3672">
        <v>108</v>
      </c>
      <c r="B3672">
        <f>VLOOKUP(A3672,year_congress_lookup!$A$1:$B$10,2)</f>
        <v>2004</v>
      </c>
      <c r="C3672">
        <v>29940</v>
      </c>
      <c r="D3672" s="1" t="s">
        <v>1788</v>
      </c>
      <c r="E3672" t="s">
        <v>89</v>
      </c>
      <c r="F3672" t="str">
        <f>VLOOKUP(E3672&amp;"*",state_latlong_lookup!$A$1:$D$56,2,FALSE)</f>
        <v>WI</v>
      </c>
      <c r="G3672" t="str">
        <f>VLOOKUP(E3672&amp;"*",state_latlong_lookup!$A$1:$D$56,1,FALSE)</f>
        <v>WISCONSIN</v>
      </c>
      <c r="H3672" t="str">
        <f t="shared" si="115"/>
        <v>108_WI_02</v>
      </c>
      <c r="I3672">
        <f>IF(B3672=2012,IF(D3672="00",K3672,VLOOKUP(H3672,district_latlong_lookup!$A$1:$F$439,5,FALSE)),0)</f>
        <v>0</v>
      </c>
      <c r="J3672">
        <f>IF(B3672=2012,IF(D3672="00",L3672,VLOOKUP(H3672,district_latlong_lookup!$A$1:$F$439,6,FALSE)),0)</f>
        <v>0</v>
      </c>
      <c r="K3672">
        <f>VLOOKUP(E3672&amp;"*",state_latlong_lookup!$A$1:$D$56,3,FALSE)</f>
        <v>44.256300000000003</v>
      </c>
      <c r="L3672">
        <f>VLOOKUP(E3672&amp;"*",state_latlong_lookup!$A$1:$D$56,4,FALSE)</f>
        <v>-89.638499999999993</v>
      </c>
      <c r="M3672">
        <v>100</v>
      </c>
      <c r="N3672" t="str">
        <f t="shared" si="114"/>
        <v>Democrat</v>
      </c>
      <c r="O3672" t="s">
        <v>37</v>
      </c>
      <c r="P3672">
        <v>-0.55400000000000005</v>
      </c>
      <c r="Q3672">
        <v>1400000</v>
      </c>
      <c r="R3672" t="s">
        <v>1251</v>
      </c>
    </row>
    <row r="3673" spans="1:18">
      <c r="A3673">
        <v>108</v>
      </c>
      <c r="B3673">
        <f>VLOOKUP(A3673,year_congress_lookup!$A$1:$B$10,2)</f>
        <v>2004</v>
      </c>
      <c r="C3673">
        <v>29769</v>
      </c>
      <c r="D3673" s="1" t="s">
        <v>1789</v>
      </c>
      <c r="E3673" t="s">
        <v>89</v>
      </c>
      <c r="F3673" t="str">
        <f>VLOOKUP(E3673&amp;"*",state_latlong_lookup!$A$1:$D$56,2,FALSE)</f>
        <v>WI</v>
      </c>
      <c r="G3673" t="str">
        <f>VLOOKUP(E3673&amp;"*",state_latlong_lookup!$A$1:$D$56,1,FALSE)</f>
        <v>WISCONSIN</v>
      </c>
      <c r="H3673" t="str">
        <f t="shared" si="115"/>
        <v>108_WI_03</v>
      </c>
      <c r="I3673">
        <f>IF(B3673=2012,IF(D3673="00",K3673,VLOOKUP(H3673,district_latlong_lookup!$A$1:$F$439,5,FALSE)),0)</f>
        <v>0</v>
      </c>
      <c r="J3673">
        <f>IF(B3673=2012,IF(D3673="00",L3673,VLOOKUP(H3673,district_latlong_lookup!$A$1:$F$439,6,FALSE)),0)</f>
        <v>0</v>
      </c>
      <c r="K3673">
        <f>VLOOKUP(E3673&amp;"*",state_latlong_lookup!$A$1:$D$56,3,FALSE)</f>
        <v>44.256300000000003</v>
      </c>
      <c r="L3673">
        <f>VLOOKUP(E3673&amp;"*",state_latlong_lookup!$A$1:$D$56,4,FALSE)</f>
        <v>-89.638499999999993</v>
      </c>
      <c r="M3673">
        <v>100</v>
      </c>
      <c r="N3673" t="str">
        <f t="shared" si="114"/>
        <v>Democrat</v>
      </c>
      <c r="O3673" t="s">
        <v>880</v>
      </c>
      <c r="P3673">
        <v>-0.27700000000000002</v>
      </c>
      <c r="Q3673">
        <v>0</v>
      </c>
      <c r="R3673" t="s">
        <v>1252</v>
      </c>
    </row>
    <row r="3674" spans="1:18">
      <c r="A3674">
        <v>108</v>
      </c>
      <c r="B3674">
        <f>VLOOKUP(A3674,year_congress_lookup!$A$1:$B$10,2)</f>
        <v>2004</v>
      </c>
      <c r="C3674">
        <v>15082</v>
      </c>
      <c r="D3674" s="1" t="s">
        <v>1790</v>
      </c>
      <c r="E3674" t="s">
        <v>89</v>
      </c>
      <c r="F3674" t="str">
        <f>VLOOKUP(E3674&amp;"*",state_latlong_lookup!$A$1:$D$56,2,FALSE)</f>
        <v>WI</v>
      </c>
      <c r="G3674" t="str">
        <f>VLOOKUP(E3674&amp;"*",state_latlong_lookup!$A$1:$D$56,1,FALSE)</f>
        <v>WISCONSIN</v>
      </c>
      <c r="H3674" t="str">
        <f t="shared" si="115"/>
        <v>108_WI_04</v>
      </c>
      <c r="I3674">
        <f>IF(B3674=2012,IF(D3674="00",K3674,VLOOKUP(H3674,district_latlong_lookup!$A$1:$F$439,5,FALSE)),0)</f>
        <v>0</v>
      </c>
      <c r="J3674">
        <f>IF(B3674=2012,IF(D3674="00",L3674,VLOOKUP(H3674,district_latlong_lookup!$A$1:$F$439,6,FALSE)),0)</f>
        <v>0</v>
      </c>
      <c r="K3674">
        <f>VLOOKUP(E3674&amp;"*",state_latlong_lookup!$A$1:$D$56,3,FALSE)</f>
        <v>44.256300000000003</v>
      </c>
      <c r="L3674">
        <f>VLOOKUP(E3674&amp;"*",state_latlong_lookup!$A$1:$D$56,4,FALSE)</f>
        <v>-89.638499999999993</v>
      </c>
      <c r="M3674">
        <v>100</v>
      </c>
      <c r="N3674" t="str">
        <f t="shared" si="114"/>
        <v>Democrat</v>
      </c>
      <c r="O3674" t="s">
        <v>760</v>
      </c>
      <c r="P3674">
        <v>-0.35199999999999998</v>
      </c>
      <c r="Q3674">
        <v>49000</v>
      </c>
      <c r="R3674" t="s">
        <v>1253</v>
      </c>
    </row>
    <row r="3675" spans="1:18">
      <c r="A3675">
        <v>108</v>
      </c>
      <c r="B3675">
        <f>VLOOKUP(A3675,year_congress_lookup!$A$1:$B$10,2)</f>
        <v>2004</v>
      </c>
      <c r="C3675">
        <v>14657</v>
      </c>
      <c r="D3675" s="1" t="s">
        <v>1791</v>
      </c>
      <c r="E3675" t="s">
        <v>89</v>
      </c>
      <c r="F3675" t="str">
        <f>VLOOKUP(E3675&amp;"*",state_latlong_lookup!$A$1:$D$56,2,FALSE)</f>
        <v>WI</v>
      </c>
      <c r="G3675" t="str">
        <f>VLOOKUP(E3675&amp;"*",state_latlong_lookup!$A$1:$D$56,1,FALSE)</f>
        <v>WISCONSIN</v>
      </c>
      <c r="H3675" t="str">
        <f t="shared" si="115"/>
        <v>108_WI_05</v>
      </c>
      <c r="I3675">
        <f>IF(B3675=2012,IF(D3675="00",K3675,VLOOKUP(H3675,district_latlong_lookup!$A$1:$F$439,5,FALSE)),0)</f>
        <v>0</v>
      </c>
      <c r="J3675">
        <f>IF(B3675=2012,IF(D3675="00",L3675,VLOOKUP(H3675,district_latlong_lookup!$A$1:$F$439,6,FALSE)),0)</f>
        <v>0</v>
      </c>
      <c r="K3675">
        <f>VLOOKUP(E3675&amp;"*",state_latlong_lookup!$A$1:$D$56,3,FALSE)</f>
        <v>44.256300000000003</v>
      </c>
      <c r="L3675">
        <f>VLOOKUP(E3675&amp;"*",state_latlong_lookup!$A$1:$D$56,4,FALSE)</f>
        <v>-89.638499999999993</v>
      </c>
      <c r="M3675">
        <v>200</v>
      </c>
      <c r="N3675" t="str">
        <f t="shared" si="114"/>
        <v>Republican</v>
      </c>
      <c r="O3675" t="s">
        <v>1049</v>
      </c>
      <c r="P3675">
        <v>1.014</v>
      </c>
      <c r="Q3675">
        <v>795000</v>
      </c>
      <c r="R3675" t="s">
        <v>1254</v>
      </c>
    </row>
    <row r="3676" spans="1:18">
      <c r="A3676">
        <v>108</v>
      </c>
      <c r="B3676">
        <f>VLOOKUP(A3676,year_congress_lookup!$A$1:$B$10,2)</f>
        <v>2004</v>
      </c>
      <c r="C3676">
        <v>14675</v>
      </c>
      <c r="D3676" s="1" t="s">
        <v>1792</v>
      </c>
      <c r="E3676" t="s">
        <v>89</v>
      </c>
      <c r="F3676" t="str">
        <f>VLOOKUP(E3676&amp;"*",state_latlong_lookup!$A$1:$D$56,2,FALSE)</f>
        <v>WI</v>
      </c>
      <c r="G3676" t="str">
        <f>VLOOKUP(E3676&amp;"*",state_latlong_lookup!$A$1:$D$56,1,FALSE)</f>
        <v>WISCONSIN</v>
      </c>
      <c r="H3676" t="str">
        <f t="shared" si="115"/>
        <v>108_WI_06</v>
      </c>
      <c r="I3676">
        <f>IF(B3676=2012,IF(D3676="00",K3676,VLOOKUP(H3676,district_latlong_lookup!$A$1:$F$439,5,FALSE)),0)</f>
        <v>0</v>
      </c>
      <c r="J3676">
        <f>IF(B3676=2012,IF(D3676="00",L3676,VLOOKUP(H3676,district_latlong_lookup!$A$1:$F$439,6,FALSE)),0)</f>
        <v>0</v>
      </c>
      <c r="K3676">
        <f>VLOOKUP(E3676&amp;"*",state_latlong_lookup!$A$1:$D$56,3,FALSE)</f>
        <v>44.256300000000003</v>
      </c>
      <c r="L3676">
        <f>VLOOKUP(E3676&amp;"*",state_latlong_lookup!$A$1:$D$56,4,FALSE)</f>
        <v>-89.638499999999993</v>
      </c>
      <c r="M3676">
        <v>200</v>
      </c>
      <c r="N3676" t="str">
        <f t="shared" si="114"/>
        <v>Republican</v>
      </c>
      <c r="O3676" t="s">
        <v>762</v>
      </c>
      <c r="P3676">
        <v>0.61699999999999999</v>
      </c>
      <c r="Q3676">
        <v>842000</v>
      </c>
      <c r="R3676" t="s">
        <v>1255</v>
      </c>
    </row>
    <row r="3677" spans="1:18">
      <c r="A3677">
        <v>108</v>
      </c>
      <c r="B3677">
        <f>VLOOKUP(A3677,year_congress_lookup!$A$1:$B$10,2)</f>
        <v>2004</v>
      </c>
      <c r="C3677">
        <v>12036</v>
      </c>
      <c r="D3677" s="1" t="s">
        <v>1793</v>
      </c>
      <c r="E3677" t="s">
        <v>89</v>
      </c>
      <c r="F3677" t="str">
        <f>VLOOKUP(E3677&amp;"*",state_latlong_lookup!$A$1:$D$56,2,FALSE)</f>
        <v>WI</v>
      </c>
      <c r="G3677" t="str">
        <f>VLOOKUP(E3677&amp;"*",state_latlong_lookup!$A$1:$D$56,1,FALSE)</f>
        <v>WISCONSIN</v>
      </c>
      <c r="H3677" t="str">
        <f t="shared" si="115"/>
        <v>108_WI_07</v>
      </c>
      <c r="I3677">
        <f>IF(B3677=2012,IF(D3677="00",K3677,VLOOKUP(H3677,district_latlong_lookup!$A$1:$F$439,5,FALSE)),0)</f>
        <v>0</v>
      </c>
      <c r="J3677">
        <f>IF(B3677=2012,IF(D3677="00",L3677,VLOOKUP(H3677,district_latlong_lookup!$A$1:$F$439,6,FALSE)),0)</f>
        <v>0</v>
      </c>
      <c r="K3677">
        <f>VLOOKUP(E3677&amp;"*",state_latlong_lookup!$A$1:$D$56,3,FALSE)</f>
        <v>44.256300000000003</v>
      </c>
      <c r="L3677">
        <f>VLOOKUP(E3677&amp;"*",state_latlong_lookup!$A$1:$D$56,4,FALSE)</f>
        <v>-89.638499999999993</v>
      </c>
      <c r="M3677">
        <v>100</v>
      </c>
      <c r="N3677" t="str">
        <f t="shared" si="114"/>
        <v>Democrat</v>
      </c>
      <c r="O3677" t="s">
        <v>763</v>
      </c>
      <c r="P3677">
        <v>-0.44700000000000001</v>
      </c>
      <c r="Q3677">
        <v>1672000</v>
      </c>
    </row>
    <row r="3678" spans="1:18">
      <c r="A3678">
        <v>108</v>
      </c>
      <c r="B3678">
        <f>VLOOKUP(A3678,year_congress_lookup!$A$1:$B$10,2)</f>
        <v>2004</v>
      </c>
      <c r="C3678">
        <v>29941</v>
      </c>
      <c r="D3678" s="1" t="s">
        <v>1795</v>
      </c>
      <c r="E3678" t="s">
        <v>89</v>
      </c>
      <c r="F3678" t="str">
        <f>VLOOKUP(E3678&amp;"*",state_latlong_lookup!$A$1:$D$56,2,FALSE)</f>
        <v>WI</v>
      </c>
      <c r="G3678" t="str">
        <f>VLOOKUP(E3678&amp;"*",state_latlong_lookup!$A$1:$D$56,1,FALSE)</f>
        <v>WISCONSIN</v>
      </c>
      <c r="H3678" t="str">
        <f t="shared" si="115"/>
        <v>108_WI_08</v>
      </c>
      <c r="I3678">
        <f>IF(B3678=2012,IF(D3678="00",K3678,VLOOKUP(H3678,district_latlong_lookup!$A$1:$F$439,5,FALSE)),0)</f>
        <v>0</v>
      </c>
      <c r="J3678">
        <f>IF(B3678=2012,IF(D3678="00",L3678,VLOOKUP(H3678,district_latlong_lookup!$A$1:$F$439,6,FALSE)),0)</f>
        <v>0</v>
      </c>
      <c r="K3678">
        <f>VLOOKUP(E3678&amp;"*",state_latlong_lookup!$A$1:$D$56,3,FALSE)</f>
        <v>44.256300000000003</v>
      </c>
      <c r="L3678">
        <f>VLOOKUP(E3678&amp;"*",state_latlong_lookup!$A$1:$D$56,4,FALSE)</f>
        <v>-89.638499999999993</v>
      </c>
      <c r="M3678">
        <v>200</v>
      </c>
      <c r="N3678" t="str">
        <f t="shared" si="114"/>
        <v>Republican</v>
      </c>
      <c r="O3678" t="s">
        <v>94</v>
      </c>
      <c r="P3678">
        <v>0.64800000000000002</v>
      </c>
      <c r="Q3678">
        <v>2578000</v>
      </c>
    </row>
    <row r="3679" spans="1:18">
      <c r="A3679">
        <v>108</v>
      </c>
      <c r="B3679">
        <f>VLOOKUP(A3679,year_congress_lookup!$A$1:$B$10,2)</f>
        <v>2004</v>
      </c>
      <c r="C3679">
        <v>29584</v>
      </c>
      <c r="D3679" s="1" t="s">
        <v>1787</v>
      </c>
      <c r="E3679" t="s">
        <v>131</v>
      </c>
      <c r="F3679" t="str">
        <f>VLOOKUP(E3679&amp;"*",state_latlong_lookup!$A$1:$D$56,2,FALSE)</f>
        <v>WY</v>
      </c>
      <c r="G3679" t="str">
        <f>VLOOKUP(E3679&amp;"*",state_latlong_lookup!$A$1:$D$56,1,FALSE)</f>
        <v>WYOMING</v>
      </c>
      <c r="H3679" t="str">
        <f t="shared" si="115"/>
        <v>108_WY_01</v>
      </c>
      <c r="I3679">
        <f>IF(B3679=2012,IF(D3679="00",K3679,VLOOKUP(H3679,district_latlong_lookup!$A$1:$F$439,5,FALSE)),0)</f>
        <v>0</v>
      </c>
      <c r="J3679">
        <f>IF(B3679=2012,IF(D3679="00",L3679,VLOOKUP(H3679,district_latlong_lookup!$A$1:$F$439,6,FALSE)),0)</f>
        <v>0</v>
      </c>
      <c r="K3679">
        <f>VLOOKUP(E3679&amp;"*",state_latlong_lookup!$A$1:$D$56,3,FALSE)</f>
        <v>42.747500000000002</v>
      </c>
      <c r="L3679">
        <f>VLOOKUP(E3679&amp;"*",state_latlong_lookup!$A$1:$D$56,4,FALSE)</f>
        <v>-107.2085</v>
      </c>
      <c r="M3679">
        <v>200</v>
      </c>
      <c r="N3679" t="str">
        <f t="shared" si="114"/>
        <v>Republican</v>
      </c>
      <c r="O3679" t="s">
        <v>828</v>
      </c>
      <c r="P3679">
        <v>0.61699999999999999</v>
      </c>
      <c r="Q3679">
        <v>2704000</v>
      </c>
    </row>
    <row r="3680" spans="1:18">
      <c r="A3680">
        <v>109</v>
      </c>
      <c r="B3680">
        <f>VLOOKUP(A3680,year_congress_lookup!$A$1:$B$10,2)</f>
        <v>2006</v>
      </c>
      <c r="C3680">
        <v>99910</v>
      </c>
      <c r="D3680" s="1" t="s">
        <v>1794</v>
      </c>
      <c r="E3680" t="s">
        <v>194</v>
      </c>
      <c r="F3680" t="str">
        <f>VLOOKUP(E3680&amp;"*",state_latlong_lookup!$A$1:$D$56,2,FALSE)</f>
        <v>USA</v>
      </c>
      <c r="G3680" t="str">
        <f>VLOOKUP(E3680&amp;"*",state_latlong_lookup!$A$1:$D$56,1,FALSE)</f>
        <v>USA</v>
      </c>
      <c r="H3680" t="str">
        <f t="shared" si="115"/>
        <v>109_USA_00</v>
      </c>
      <c r="I3680">
        <f>IF(B3680=2012,IF(D3680="00",K3680,VLOOKUP(H3680,district_latlong_lookup!$A$1:$F$439,5,FALSE)),0)</f>
        <v>0</v>
      </c>
      <c r="J3680">
        <f>IF(B3680=2012,IF(D3680="00",L3680,VLOOKUP(H3680,district_latlong_lookup!$A$1:$F$439,6,FALSE)),0)</f>
        <v>0</v>
      </c>
      <c r="K3680">
        <f>VLOOKUP(E3680&amp;"*",state_latlong_lookup!$A$1:$D$56,3,FALSE)</f>
        <v>39.5</v>
      </c>
      <c r="L3680">
        <f>VLOOKUP(E3680&amp;"*",state_latlong_lookup!$A$1:$D$56,4,FALSE)</f>
        <v>-98.35</v>
      </c>
      <c r="M3680">
        <v>200</v>
      </c>
      <c r="N3680" t="str">
        <f t="shared" si="114"/>
        <v>Republican</v>
      </c>
      <c r="O3680" t="s">
        <v>190</v>
      </c>
      <c r="P3680">
        <v>0.95699999999999996</v>
      </c>
      <c r="Q3680">
        <v>543000</v>
      </c>
      <c r="R3680" t="s">
        <v>1256</v>
      </c>
    </row>
    <row r="3681" spans="1:18">
      <c r="A3681">
        <v>109</v>
      </c>
      <c r="B3681">
        <f>VLOOKUP(A3681,year_congress_lookup!$A$1:$B$10,2)</f>
        <v>2006</v>
      </c>
      <c r="C3681">
        <v>20300</v>
      </c>
      <c r="D3681" s="1" t="s">
        <v>1787</v>
      </c>
      <c r="E3681" t="s">
        <v>48</v>
      </c>
      <c r="F3681" t="str">
        <f>VLOOKUP(E3681&amp;"*",state_latlong_lookup!$A$1:$D$56,2,FALSE)</f>
        <v>AL</v>
      </c>
      <c r="G3681" t="str">
        <f>VLOOKUP(E3681&amp;"*",state_latlong_lookup!$A$1:$D$56,1,FALSE)</f>
        <v>ALABAMA</v>
      </c>
      <c r="H3681" t="str">
        <f t="shared" si="115"/>
        <v>109_AL_01</v>
      </c>
      <c r="I3681">
        <f>IF(B3681=2012,IF(D3681="00",K3681,VLOOKUP(H3681,district_latlong_lookup!$A$1:$F$439,5,FALSE)),0)</f>
        <v>0</v>
      </c>
      <c r="J3681">
        <f>IF(B3681=2012,IF(D3681="00",L3681,VLOOKUP(H3681,district_latlong_lookup!$A$1:$F$439,6,FALSE)),0)</f>
        <v>0</v>
      </c>
      <c r="K3681">
        <f>VLOOKUP(E3681&amp;"*",state_latlong_lookup!$A$1:$D$56,3,FALSE)</f>
        <v>32.798999999999999</v>
      </c>
      <c r="L3681">
        <f>VLOOKUP(E3681&amp;"*",state_latlong_lookup!$A$1:$D$56,4,FALSE)</f>
        <v>-86.807299999999998</v>
      </c>
      <c r="M3681">
        <v>200</v>
      </c>
      <c r="N3681" t="str">
        <f t="shared" si="114"/>
        <v>Republican</v>
      </c>
      <c r="O3681" t="s">
        <v>953</v>
      </c>
      <c r="P3681">
        <v>0.55800000000000005</v>
      </c>
      <c r="Q3681">
        <v>1339000</v>
      </c>
      <c r="R3681" t="s">
        <v>1257</v>
      </c>
    </row>
    <row r="3682" spans="1:18">
      <c r="A3682">
        <v>109</v>
      </c>
      <c r="B3682">
        <f>VLOOKUP(A3682,year_congress_lookup!$A$1:$B$10,2)</f>
        <v>2006</v>
      </c>
      <c r="C3682">
        <v>29300</v>
      </c>
      <c r="D3682" s="1" t="s">
        <v>1788</v>
      </c>
      <c r="E3682" t="s">
        <v>48</v>
      </c>
      <c r="F3682" t="str">
        <f>VLOOKUP(E3682&amp;"*",state_latlong_lookup!$A$1:$D$56,2,FALSE)</f>
        <v>AL</v>
      </c>
      <c r="G3682" t="str">
        <f>VLOOKUP(E3682&amp;"*",state_latlong_lookup!$A$1:$D$56,1,FALSE)</f>
        <v>ALABAMA</v>
      </c>
      <c r="H3682" t="str">
        <f t="shared" si="115"/>
        <v>109_AL_02</v>
      </c>
      <c r="I3682">
        <f>IF(B3682=2012,IF(D3682="00",K3682,VLOOKUP(H3682,district_latlong_lookup!$A$1:$F$439,5,FALSE)),0)</f>
        <v>0</v>
      </c>
      <c r="J3682">
        <f>IF(B3682=2012,IF(D3682="00",L3682,VLOOKUP(H3682,district_latlong_lookup!$A$1:$F$439,6,FALSE)),0)</f>
        <v>0</v>
      </c>
      <c r="K3682">
        <f>VLOOKUP(E3682&amp;"*",state_latlong_lookup!$A$1:$D$56,3,FALSE)</f>
        <v>32.798999999999999</v>
      </c>
      <c r="L3682">
        <f>VLOOKUP(E3682&amp;"*",state_latlong_lookup!$A$1:$D$56,4,FALSE)</f>
        <v>-86.807299999999998</v>
      </c>
      <c r="M3682">
        <v>200</v>
      </c>
      <c r="N3682" t="str">
        <f t="shared" si="114"/>
        <v>Republican</v>
      </c>
      <c r="O3682" t="s">
        <v>405</v>
      </c>
      <c r="P3682">
        <v>0.53800000000000003</v>
      </c>
      <c r="Q3682">
        <v>2375000</v>
      </c>
      <c r="R3682" t="s">
        <v>1258</v>
      </c>
    </row>
    <row r="3683" spans="1:18">
      <c r="A3683">
        <v>109</v>
      </c>
      <c r="B3683">
        <f>VLOOKUP(A3683,year_congress_lookup!$A$1:$B$10,2)</f>
        <v>2006</v>
      </c>
      <c r="C3683">
        <v>20301</v>
      </c>
      <c r="D3683" s="1" t="s">
        <v>1789</v>
      </c>
      <c r="E3683" t="s">
        <v>48</v>
      </c>
      <c r="F3683" t="str">
        <f>VLOOKUP(E3683&amp;"*",state_latlong_lookup!$A$1:$D$56,2,FALSE)</f>
        <v>AL</v>
      </c>
      <c r="G3683" t="str">
        <f>VLOOKUP(E3683&amp;"*",state_latlong_lookup!$A$1:$D$56,1,FALSE)</f>
        <v>ALABAMA</v>
      </c>
      <c r="H3683" t="str">
        <f t="shared" si="115"/>
        <v>109_AL_03</v>
      </c>
      <c r="I3683">
        <f>IF(B3683=2012,IF(D3683="00",K3683,VLOOKUP(H3683,district_latlong_lookup!$A$1:$F$439,5,FALSE)),0)</f>
        <v>0</v>
      </c>
      <c r="J3683">
        <f>IF(B3683=2012,IF(D3683="00",L3683,VLOOKUP(H3683,district_latlong_lookup!$A$1:$F$439,6,FALSE)),0)</f>
        <v>0</v>
      </c>
      <c r="K3683">
        <f>VLOOKUP(E3683&amp;"*",state_latlong_lookup!$A$1:$D$56,3,FALSE)</f>
        <v>32.798999999999999</v>
      </c>
      <c r="L3683">
        <f>VLOOKUP(E3683&amp;"*",state_latlong_lookup!$A$1:$D$56,4,FALSE)</f>
        <v>-86.807299999999998</v>
      </c>
      <c r="M3683">
        <v>200</v>
      </c>
      <c r="N3683" t="str">
        <f t="shared" si="114"/>
        <v>Republican</v>
      </c>
      <c r="O3683" t="s">
        <v>542</v>
      </c>
      <c r="P3683">
        <v>0.48499999999999999</v>
      </c>
      <c r="Q3683">
        <v>0</v>
      </c>
      <c r="R3683" t="s">
        <v>1259</v>
      </c>
    </row>
    <row r="3684" spans="1:18">
      <c r="A3684">
        <v>109</v>
      </c>
      <c r="B3684">
        <f>VLOOKUP(A3684,year_congress_lookup!$A$1:$B$10,2)</f>
        <v>2006</v>
      </c>
      <c r="C3684">
        <v>29701</v>
      </c>
      <c r="D3684" s="1" t="s">
        <v>1790</v>
      </c>
      <c r="E3684" t="s">
        <v>48</v>
      </c>
      <c r="F3684" t="str">
        <f>VLOOKUP(E3684&amp;"*",state_latlong_lookup!$A$1:$D$56,2,FALSE)</f>
        <v>AL</v>
      </c>
      <c r="G3684" t="str">
        <f>VLOOKUP(E3684&amp;"*",state_latlong_lookup!$A$1:$D$56,1,FALSE)</f>
        <v>ALABAMA</v>
      </c>
      <c r="H3684" t="str">
        <f t="shared" si="115"/>
        <v>109_AL_04</v>
      </c>
      <c r="I3684">
        <f>IF(B3684=2012,IF(D3684="00",K3684,VLOOKUP(H3684,district_latlong_lookup!$A$1:$F$439,5,FALSE)),0)</f>
        <v>0</v>
      </c>
      <c r="J3684">
        <f>IF(B3684=2012,IF(D3684="00",L3684,VLOOKUP(H3684,district_latlong_lookup!$A$1:$F$439,6,FALSE)),0)</f>
        <v>0</v>
      </c>
      <c r="K3684">
        <f>VLOOKUP(E3684&amp;"*",state_latlong_lookup!$A$1:$D$56,3,FALSE)</f>
        <v>32.798999999999999</v>
      </c>
      <c r="L3684">
        <f>VLOOKUP(E3684&amp;"*",state_latlong_lookup!$A$1:$D$56,4,FALSE)</f>
        <v>-86.807299999999998</v>
      </c>
      <c r="M3684">
        <v>200</v>
      </c>
      <c r="N3684" t="str">
        <f t="shared" si="114"/>
        <v>Republican</v>
      </c>
      <c r="O3684" t="s">
        <v>830</v>
      </c>
      <c r="P3684">
        <v>0.47899999999999998</v>
      </c>
      <c r="Q3684">
        <v>1521000</v>
      </c>
      <c r="R3684" t="s">
        <v>1260</v>
      </c>
    </row>
    <row r="3685" spans="1:18">
      <c r="A3685">
        <v>109</v>
      </c>
      <c r="B3685">
        <f>VLOOKUP(A3685,year_congress_lookup!$A$1:$B$10,2)</f>
        <v>2006</v>
      </c>
      <c r="C3685">
        <v>29100</v>
      </c>
      <c r="D3685" s="1" t="s">
        <v>1791</v>
      </c>
      <c r="E3685" t="s">
        <v>48</v>
      </c>
      <c r="F3685" t="str">
        <f>VLOOKUP(E3685&amp;"*",state_latlong_lookup!$A$1:$D$56,2,FALSE)</f>
        <v>AL</v>
      </c>
      <c r="G3685" t="str">
        <f>VLOOKUP(E3685&amp;"*",state_latlong_lookup!$A$1:$D$56,1,FALSE)</f>
        <v>ALABAMA</v>
      </c>
      <c r="H3685" t="str">
        <f t="shared" si="115"/>
        <v>109_AL_05</v>
      </c>
      <c r="I3685">
        <f>IF(B3685=2012,IF(D3685="00",K3685,VLOOKUP(H3685,district_latlong_lookup!$A$1:$F$439,5,FALSE)),0)</f>
        <v>0</v>
      </c>
      <c r="J3685">
        <f>IF(B3685=2012,IF(D3685="00",L3685,VLOOKUP(H3685,district_latlong_lookup!$A$1:$F$439,6,FALSE)),0)</f>
        <v>0</v>
      </c>
      <c r="K3685">
        <f>VLOOKUP(E3685&amp;"*",state_latlong_lookup!$A$1:$D$56,3,FALSE)</f>
        <v>32.798999999999999</v>
      </c>
      <c r="L3685">
        <f>VLOOKUP(E3685&amp;"*",state_latlong_lookup!$A$1:$D$56,4,FALSE)</f>
        <v>-86.807299999999998</v>
      </c>
      <c r="M3685">
        <v>100</v>
      </c>
      <c r="N3685" t="str">
        <f t="shared" si="114"/>
        <v>Democrat</v>
      </c>
      <c r="O3685" t="s">
        <v>408</v>
      </c>
      <c r="P3685">
        <v>-9.8000000000000004E-2</v>
      </c>
      <c r="Q3685">
        <v>0</v>
      </c>
      <c r="R3685" t="s">
        <v>1261</v>
      </c>
    </row>
    <row r="3686" spans="1:18">
      <c r="A3686">
        <v>109</v>
      </c>
      <c r="B3686">
        <f>VLOOKUP(A3686,year_congress_lookup!$A$1:$B$10,2)</f>
        <v>2006</v>
      </c>
      <c r="C3686">
        <v>29301</v>
      </c>
      <c r="D3686" s="1" t="s">
        <v>1792</v>
      </c>
      <c r="E3686" t="s">
        <v>48</v>
      </c>
      <c r="F3686" t="str">
        <f>VLOOKUP(E3686&amp;"*",state_latlong_lookup!$A$1:$D$56,2,FALSE)</f>
        <v>AL</v>
      </c>
      <c r="G3686" t="str">
        <f>VLOOKUP(E3686&amp;"*",state_latlong_lookup!$A$1:$D$56,1,FALSE)</f>
        <v>ALABAMA</v>
      </c>
      <c r="H3686" t="str">
        <f t="shared" si="115"/>
        <v>109_AL_06</v>
      </c>
      <c r="I3686">
        <f>IF(B3686=2012,IF(D3686="00",K3686,VLOOKUP(H3686,district_latlong_lookup!$A$1:$F$439,5,FALSE)),0)</f>
        <v>0</v>
      </c>
      <c r="J3686">
        <f>IF(B3686=2012,IF(D3686="00",L3686,VLOOKUP(H3686,district_latlong_lookup!$A$1:$F$439,6,FALSE)),0)</f>
        <v>0</v>
      </c>
      <c r="K3686">
        <f>VLOOKUP(E3686&amp;"*",state_latlong_lookup!$A$1:$D$56,3,FALSE)</f>
        <v>32.798999999999999</v>
      </c>
      <c r="L3686">
        <f>VLOOKUP(E3686&amp;"*",state_latlong_lookup!$A$1:$D$56,4,FALSE)</f>
        <v>-86.807299999999998</v>
      </c>
      <c r="M3686">
        <v>200</v>
      </c>
      <c r="N3686" t="str">
        <f t="shared" si="114"/>
        <v>Republican</v>
      </c>
      <c r="O3686" t="s">
        <v>409</v>
      </c>
      <c r="P3686">
        <v>0.55400000000000005</v>
      </c>
      <c r="Q3686">
        <v>1483000</v>
      </c>
      <c r="R3686" t="s">
        <v>1262</v>
      </c>
    </row>
    <row r="3687" spans="1:18">
      <c r="A3687">
        <v>109</v>
      </c>
      <c r="B3687">
        <f>VLOOKUP(A3687,year_congress_lookup!$A$1:$B$10,2)</f>
        <v>2006</v>
      </c>
      <c r="C3687">
        <v>20302</v>
      </c>
      <c r="D3687" s="1" t="s">
        <v>1793</v>
      </c>
      <c r="E3687" t="s">
        <v>48</v>
      </c>
      <c r="F3687" t="str">
        <f>VLOOKUP(E3687&amp;"*",state_latlong_lookup!$A$1:$D$56,2,FALSE)</f>
        <v>AL</v>
      </c>
      <c r="G3687" t="str">
        <f>VLOOKUP(E3687&amp;"*",state_latlong_lookup!$A$1:$D$56,1,FALSE)</f>
        <v>ALABAMA</v>
      </c>
      <c r="H3687" t="str">
        <f t="shared" si="115"/>
        <v>109_AL_07</v>
      </c>
      <c r="I3687">
        <f>IF(B3687=2012,IF(D3687="00",K3687,VLOOKUP(H3687,district_latlong_lookup!$A$1:$F$439,5,FALSE)),0)</f>
        <v>0</v>
      </c>
      <c r="J3687">
        <f>IF(B3687=2012,IF(D3687="00",L3687,VLOOKUP(H3687,district_latlong_lookup!$A$1:$F$439,6,FALSE)),0)</f>
        <v>0</v>
      </c>
      <c r="K3687">
        <f>VLOOKUP(E3687&amp;"*",state_latlong_lookup!$A$1:$D$56,3,FALSE)</f>
        <v>32.798999999999999</v>
      </c>
      <c r="L3687">
        <f>VLOOKUP(E3687&amp;"*",state_latlong_lookup!$A$1:$D$56,4,FALSE)</f>
        <v>-86.807299999999998</v>
      </c>
      <c r="M3687">
        <v>100</v>
      </c>
      <c r="N3687" t="str">
        <f t="shared" si="114"/>
        <v>Democrat</v>
      </c>
      <c r="O3687" t="s">
        <v>62</v>
      </c>
      <c r="P3687">
        <v>-0.23799999999999999</v>
      </c>
      <c r="Q3687">
        <v>0</v>
      </c>
      <c r="R3687" t="s">
        <v>1263</v>
      </c>
    </row>
    <row r="3688" spans="1:18">
      <c r="A3688">
        <v>109</v>
      </c>
      <c r="B3688">
        <f>VLOOKUP(A3688,year_congress_lookup!$A$1:$B$10,2)</f>
        <v>2006</v>
      </c>
      <c r="C3688">
        <v>14066</v>
      </c>
      <c r="D3688" s="1" t="s">
        <v>1787</v>
      </c>
      <c r="E3688" t="s">
        <v>198</v>
      </c>
      <c r="F3688" t="str">
        <f>VLOOKUP(E3688&amp;"*",state_latlong_lookup!$A$1:$D$56,2,FALSE)</f>
        <v>AK</v>
      </c>
      <c r="G3688" t="str">
        <f>VLOOKUP(E3688&amp;"*",state_latlong_lookup!$A$1:$D$56,1,FALSE)</f>
        <v>ALASKA</v>
      </c>
      <c r="H3688" t="str">
        <f t="shared" si="115"/>
        <v>109_AK_01</v>
      </c>
      <c r="I3688">
        <f>IF(B3688=2012,IF(D3688="00",K3688,VLOOKUP(H3688,district_latlong_lookup!$A$1:$F$439,5,FALSE)),0)</f>
        <v>0</v>
      </c>
      <c r="J3688">
        <f>IF(B3688=2012,IF(D3688="00",L3688,VLOOKUP(H3688,district_latlong_lookup!$A$1:$F$439,6,FALSE)),0)</f>
        <v>0</v>
      </c>
      <c r="K3688">
        <f>VLOOKUP(E3688&amp;"*",state_latlong_lookup!$A$1:$D$56,3,FALSE)</f>
        <v>61.384999999999998</v>
      </c>
      <c r="L3688">
        <f>VLOOKUP(E3688&amp;"*",state_latlong_lookup!$A$1:$D$56,4,FALSE)</f>
        <v>-152.26830000000001</v>
      </c>
      <c r="M3688">
        <v>200</v>
      </c>
      <c r="N3688" t="str">
        <f t="shared" si="114"/>
        <v>Republican</v>
      </c>
      <c r="O3688" t="s">
        <v>70</v>
      </c>
      <c r="P3688">
        <v>0.44800000000000001</v>
      </c>
      <c r="Q3688">
        <v>9995000</v>
      </c>
      <c r="R3688" t="s">
        <v>1264</v>
      </c>
    </row>
    <row r="3689" spans="1:18">
      <c r="A3689">
        <v>109</v>
      </c>
      <c r="B3689">
        <f>VLOOKUP(A3689,year_congress_lookup!$A$1:$B$10,2)</f>
        <v>2006</v>
      </c>
      <c r="C3689">
        <v>20303</v>
      </c>
      <c r="D3689" s="1" t="s">
        <v>1787</v>
      </c>
      <c r="E3689" t="s">
        <v>155</v>
      </c>
      <c r="F3689" t="str">
        <f>VLOOKUP(E3689&amp;"*",state_latlong_lookup!$A$1:$D$56,2,FALSE)</f>
        <v>AZ</v>
      </c>
      <c r="G3689" t="str">
        <f>VLOOKUP(E3689&amp;"*",state_latlong_lookup!$A$1:$D$56,1,FALSE)</f>
        <v>ARIZONA</v>
      </c>
      <c r="H3689" t="str">
        <f t="shared" si="115"/>
        <v>109_AZ_01</v>
      </c>
      <c r="I3689">
        <f>IF(B3689=2012,IF(D3689="00",K3689,VLOOKUP(H3689,district_latlong_lookup!$A$1:$F$439,5,FALSE)),0)</f>
        <v>0</v>
      </c>
      <c r="J3689">
        <f>IF(B3689=2012,IF(D3689="00",L3689,VLOOKUP(H3689,district_latlong_lookup!$A$1:$F$439,6,FALSE)),0)</f>
        <v>0</v>
      </c>
      <c r="K3689">
        <f>VLOOKUP(E3689&amp;"*",state_latlong_lookup!$A$1:$D$56,3,FALSE)</f>
        <v>33.7712</v>
      </c>
      <c r="L3689">
        <f>VLOOKUP(E3689&amp;"*",state_latlong_lookup!$A$1:$D$56,4,FALSE)</f>
        <v>-111.3877</v>
      </c>
      <c r="M3689">
        <v>200</v>
      </c>
      <c r="N3689" t="str">
        <f t="shared" si="114"/>
        <v>Republican</v>
      </c>
      <c r="O3689" t="s">
        <v>954</v>
      </c>
      <c r="P3689">
        <v>0.41099999999999998</v>
      </c>
      <c r="Q3689">
        <v>1213000</v>
      </c>
      <c r="R3689" t="s">
        <v>1265</v>
      </c>
    </row>
    <row r="3690" spans="1:18">
      <c r="A3690">
        <v>109</v>
      </c>
      <c r="B3690">
        <f>VLOOKUP(A3690,year_congress_lookup!$A$1:$B$10,2)</f>
        <v>2006</v>
      </c>
      <c r="C3690">
        <v>20304</v>
      </c>
      <c r="D3690" s="1" t="s">
        <v>1788</v>
      </c>
      <c r="E3690" t="s">
        <v>155</v>
      </c>
      <c r="F3690" t="str">
        <f>VLOOKUP(E3690&amp;"*",state_latlong_lookup!$A$1:$D$56,2,FALSE)</f>
        <v>AZ</v>
      </c>
      <c r="G3690" t="str">
        <f>VLOOKUP(E3690&amp;"*",state_latlong_lookup!$A$1:$D$56,1,FALSE)</f>
        <v>ARIZONA</v>
      </c>
      <c r="H3690" t="str">
        <f t="shared" si="115"/>
        <v>109_AZ_02</v>
      </c>
      <c r="I3690">
        <f>IF(B3690=2012,IF(D3690="00",K3690,VLOOKUP(H3690,district_latlong_lookup!$A$1:$F$439,5,FALSE)),0)</f>
        <v>0</v>
      </c>
      <c r="J3690">
        <f>IF(B3690=2012,IF(D3690="00",L3690,VLOOKUP(H3690,district_latlong_lookup!$A$1:$F$439,6,FALSE)),0)</f>
        <v>0</v>
      </c>
      <c r="K3690">
        <f>VLOOKUP(E3690&amp;"*",state_latlong_lookup!$A$1:$D$56,3,FALSE)</f>
        <v>33.7712</v>
      </c>
      <c r="L3690">
        <f>VLOOKUP(E3690&amp;"*",state_latlong_lookup!$A$1:$D$56,4,FALSE)</f>
        <v>-111.3877</v>
      </c>
      <c r="M3690">
        <v>200</v>
      </c>
      <c r="N3690" t="str">
        <f t="shared" si="114"/>
        <v>Republican</v>
      </c>
      <c r="O3690" t="s">
        <v>610</v>
      </c>
      <c r="P3690">
        <v>0.91300000000000003</v>
      </c>
      <c r="Q3690">
        <v>0</v>
      </c>
      <c r="R3690" t="s">
        <v>1266</v>
      </c>
    </row>
    <row r="3691" spans="1:18">
      <c r="A3691">
        <v>109</v>
      </c>
      <c r="B3691">
        <f>VLOOKUP(A3691,year_congress_lookup!$A$1:$B$10,2)</f>
        <v>2006</v>
      </c>
      <c r="C3691">
        <v>29501</v>
      </c>
      <c r="D3691" s="1" t="s">
        <v>1789</v>
      </c>
      <c r="E3691" t="s">
        <v>155</v>
      </c>
      <c r="F3691" t="str">
        <f>VLOOKUP(E3691&amp;"*",state_latlong_lookup!$A$1:$D$56,2,FALSE)</f>
        <v>AZ</v>
      </c>
      <c r="G3691" t="str">
        <f>VLOOKUP(E3691&amp;"*",state_latlong_lookup!$A$1:$D$56,1,FALSE)</f>
        <v>ARIZONA</v>
      </c>
      <c r="H3691" t="str">
        <f t="shared" si="115"/>
        <v>109_AZ_03</v>
      </c>
      <c r="I3691">
        <f>IF(B3691=2012,IF(D3691="00",K3691,VLOOKUP(H3691,district_latlong_lookup!$A$1:$F$439,5,FALSE)),0)</f>
        <v>0</v>
      </c>
      <c r="J3691">
        <f>IF(B3691=2012,IF(D3691="00",L3691,VLOOKUP(H3691,district_latlong_lookup!$A$1:$F$439,6,FALSE)),0)</f>
        <v>0</v>
      </c>
      <c r="K3691">
        <f>VLOOKUP(E3691&amp;"*",state_latlong_lookup!$A$1:$D$56,3,FALSE)</f>
        <v>33.7712</v>
      </c>
      <c r="L3691">
        <f>VLOOKUP(E3691&amp;"*",state_latlong_lookup!$A$1:$D$56,4,FALSE)</f>
        <v>-111.3877</v>
      </c>
      <c r="M3691">
        <v>200</v>
      </c>
      <c r="N3691" t="str">
        <f t="shared" si="114"/>
        <v>Republican</v>
      </c>
      <c r="O3691" t="s">
        <v>768</v>
      </c>
      <c r="P3691">
        <v>0.91100000000000003</v>
      </c>
      <c r="Q3691">
        <v>1044000</v>
      </c>
      <c r="R3691" t="s">
        <v>1267</v>
      </c>
    </row>
    <row r="3692" spans="1:18">
      <c r="A3692">
        <v>109</v>
      </c>
      <c r="B3692">
        <f>VLOOKUP(A3692,year_congress_lookup!$A$1:$B$10,2)</f>
        <v>2006</v>
      </c>
      <c r="C3692">
        <v>29101</v>
      </c>
      <c r="D3692" s="1" t="s">
        <v>1790</v>
      </c>
      <c r="E3692" t="s">
        <v>155</v>
      </c>
      <c r="F3692" t="str">
        <f>VLOOKUP(E3692&amp;"*",state_latlong_lookup!$A$1:$D$56,2,FALSE)</f>
        <v>AZ</v>
      </c>
      <c r="G3692" t="str">
        <f>VLOOKUP(E3692&amp;"*",state_latlong_lookup!$A$1:$D$56,1,FALSE)</f>
        <v>ARIZONA</v>
      </c>
      <c r="H3692" t="str">
        <f t="shared" si="115"/>
        <v>109_AZ_04</v>
      </c>
      <c r="I3692">
        <f>IF(B3692=2012,IF(D3692="00",K3692,VLOOKUP(H3692,district_latlong_lookup!$A$1:$F$439,5,FALSE)),0)</f>
        <v>0</v>
      </c>
      <c r="J3692">
        <f>IF(B3692=2012,IF(D3692="00",L3692,VLOOKUP(H3692,district_latlong_lookup!$A$1:$F$439,6,FALSE)),0)</f>
        <v>0</v>
      </c>
      <c r="K3692">
        <f>VLOOKUP(E3692&amp;"*",state_latlong_lookup!$A$1:$D$56,3,FALSE)</f>
        <v>33.7712</v>
      </c>
      <c r="L3692">
        <f>VLOOKUP(E3692&amp;"*",state_latlong_lookup!$A$1:$D$56,4,FALSE)</f>
        <v>-111.3877</v>
      </c>
      <c r="M3692">
        <v>100</v>
      </c>
      <c r="N3692" t="str">
        <f t="shared" si="114"/>
        <v>Democrat</v>
      </c>
      <c r="O3692" t="s">
        <v>413</v>
      </c>
      <c r="P3692">
        <v>-0.435</v>
      </c>
      <c r="Q3692">
        <v>0</v>
      </c>
    </row>
    <row r="3693" spans="1:18">
      <c r="A3693">
        <v>109</v>
      </c>
      <c r="B3693">
        <f>VLOOKUP(A3693,year_congress_lookup!$A$1:$B$10,2)</f>
        <v>2006</v>
      </c>
      <c r="C3693">
        <v>29502</v>
      </c>
      <c r="D3693" s="1" t="s">
        <v>1791</v>
      </c>
      <c r="E3693" t="s">
        <v>155</v>
      </c>
      <c r="F3693" t="str">
        <f>VLOOKUP(E3693&amp;"*",state_latlong_lookup!$A$1:$D$56,2,FALSE)</f>
        <v>AZ</v>
      </c>
      <c r="G3693" t="str">
        <f>VLOOKUP(E3693&amp;"*",state_latlong_lookup!$A$1:$D$56,1,FALSE)</f>
        <v>ARIZONA</v>
      </c>
      <c r="H3693" t="str">
        <f t="shared" si="115"/>
        <v>109_AZ_05</v>
      </c>
      <c r="I3693">
        <f>IF(B3693=2012,IF(D3693="00",K3693,VLOOKUP(H3693,district_latlong_lookup!$A$1:$F$439,5,FALSE)),0)</f>
        <v>0</v>
      </c>
      <c r="J3693">
        <f>IF(B3693=2012,IF(D3693="00",L3693,VLOOKUP(H3693,district_latlong_lookup!$A$1:$F$439,6,FALSE)),0)</f>
        <v>0</v>
      </c>
      <c r="K3693">
        <f>VLOOKUP(E3693&amp;"*",state_latlong_lookup!$A$1:$D$56,3,FALSE)</f>
        <v>33.7712</v>
      </c>
      <c r="L3693">
        <f>VLOOKUP(E3693&amp;"*",state_latlong_lookup!$A$1:$D$56,4,FALSE)</f>
        <v>-111.3877</v>
      </c>
      <c r="M3693">
        <v>200</v>
      </c>
      <c r="N3693" t="str">
        <f t="shared" si="114"/>
        <v>Republican</v>
      </c>
      <c r="O3693" t="s">
        <v>769</v>
      </c>
      <c r="P3693">
        <v>0.74299999999999999</v>
      </c>
      <c r="Q3693">
        <v>2242000</v>
      </c>
      <c r="R3693" t="s">
        <v>1268</v>
      </c>
    </row>
    <row r="3694" spans="1:18">
      <c r="A3694">
        <v>109</v>
      </c>
      <c r="B3694">
        <f>VLOOKUP(A3694,year_congress_lookup!$A$1:$B$10,2)</f>
        <v>2006</v>
      </c>
      <c r="C3694">
        <v>20100</v>
      </c>
      <c r="D3694" s="1" t="s">
        <v>1792</v>
      </c>
      <c r="E3694" t="s">
        <v>155</v>
      </c>
      <c r="F3694" t="str">
        <f>VLOOKUP(E3694&amp;"*",state_latlong_lookup!$A$1:$D$56,2,FALSE)</f>
        <v>AZ</v>
      </c>
      <c r="G3694" t="str">
        <f>VLOOKUP(E3694&amp;"*",state_latlong_lookup!$A$1:$D$56,1,FALSE)</f>
        <v>ARIZONA</v>
      </c>
      <c r="H3694" t="str">
        <f t="shared" si="115"/>
        <v>109_AZ_06</v>
      </c>
      <c r="I3694">
        <f>IF(B3694=2012,IF(D3694="00",K3694,VLOOKUP(H3694,district_latlong_lookup!$A$1:$F$439,5,FALSE)),0)</f>
        <v>0</v>
      </c>
      <c r="J3694">
        <f>IF(B3694=2012,IF(D3694="00",L3694,VLOOKUP(H3694,district_latlong_lookup!$A$1:$F$439,6,FALSE)),0)</f>
        <v>0</v>
      </c>
      <c r="K3694">
        <f>VLOOKUP(E3694&amp;"*",state_latlong_lookup!$A$1:$D$56,3,FALSE)</f>
        <v>33.7712</v>
      </c>
      <c r="L3694">
        <f>VLOOKUP(E3694&amp;"*",state_latlong_lookup!$A$1:$D$56,4,FALSE)</f>
        <v>-111.3877</v>
      </c>
      <c r="M3694">
        <v>200</v>
      </c>
      <c r="N3694" t="str">
        <f t="shared" si="114"/>
        <v>Republican</v>
      </c>
      <c r="O3694" t="s">
        <v>621</v>
      </c>
      <c r="P3694">
        <v>0.98899999999999999</v>
      </c>
      <c r="Q3694">
        <v>1351000</v>
      </c>
    </row>
    <row r="3695" spans="1:18">
      <c r="A3695">
        <v>109</v>
      </c>
      <c r="B3695">
        <f>VLOOKUP(A3695,year_congress_lookup!$A$1:$B$10,2)</f>
        <v>2006</v>
      </c>
      <c r="C3695">
        <v>20305</v>
      </c>
      <c r="D3695" s="1" t="s">
        <v>1793</v>
      </c>
      <c r="E3695" t="s">
        <v>155</v>
      </c>
      <c r="F3695" t="str">
        <f>VLOOKUP(E3695&amp;"*",state_latlong_lookup!$A$1:$D$56,2,FALSE)</f>
        <v>AZ</v>
      </c>
      <c r="G3695" t="str">
        <f>VLOOKUP(E3695&amp;"*",state_latlong_lookup!$A$1:$D$56,1,FALSE)</f>
        <v>ARIZONA</v>
      </c>
      <c r="H3695" t="str">
        <f t="shared" si="115"/>
        <v>109_AZ_07</v>
      </c>
      <c r="I3695">
        <f>IF(B3695=2012,IF(D3695="00",K3695,VLOOKUP(H3695,district_latlong_lookup!$A$1:$F$439,5,FALSE)),0)</f>
        <v>0</v>
      </c>
      <c r="J3695">
        <f>IF(B3695=2012,IF(D3695="00",L3695,VLOOKUP(H3695,district_latlong_lookup!$A$1:$F$439,6,FALSE)),0)</f>
        <v>0</v>
      </c>
      <c r="K3695">
        <f>VLOOKUP(E3695&amp;"*",state_latlong_lookup!$A$1:$D$56,3,FALSE)</f>
        <v>33.7712</v>
      </c>
      <c r="L3695">
        <f>VLOOKUP(E3695&amp;"*",state_latlong_lookup!$A$1:$D$56,4,FALSE)</f>
        <v>-111.3877</v>
      </c>
      <c r="M3695">
        <v>100</v>
      </c>
      <c r="N3695" t="str">
        <f t="shared" si="114"/>
        <v>Democrat</v>
      </c>
      <c r="O3695" t="s">
        <v>955</v>
      </c>
      <c r="P3695">
        <v>-0.58599999999999997</v>
      </c>
      <c r="Q3695">
        <v>0</v>
      </c>
      <c r="R3695" t="s">
        <v>1269</v>
      </c>
    </row>
    <row r="3696" spans="1:18">
      <c r="A3696">
        <v>109</v>
      </c>
      <c r="B3696">
        <f>VLOOKUP(A3696,year_congress_lookup!$A$1:$B$10,2)</f>
        <v>2006</v>
      </c>
      <c r="C3696">
        <v>15105</v>
      </c>
      <c r="D3696" s="1" t="s">
        <v>1795</v>
      </c>
      <c r="E3696" t="s">
        <v>155</v>
      </c>
      <c r="F3696" t="str">
        <f>VLOOKUP(E3696&amp;"*",state_latlong_lookup!$A$1:$D$56,2,FALSE)</f>
        <v>AZ</v>
      </c>
      <c r="G3696" t="str">
        <f>VLOOKUP(E3696&amp;"*",state_latlong_lookup!$A$1:$D$56,1,FALSE)</f>
        <v>ARIZONA</v>
      </c>
      <c r="H3696" t="str">
        <f t="shared" si="115"/>
        <v>109_AZ_08</v>
      </c>
      <c r="I3696">
        <f>IF(B3696=2012,IF(D3696="00",K3696,VLOOKUP(H3696,district_latlong_lookup!$A$1:$F$439,5,FALSE)),0)</f>
        <v>0</v>
      </c>
      <c r="J3696">
        <f>IF(B3696=2012,IF(D3696="00",L3696,VLOOKUP(H3696,district_latlong_lookup!$A$1:$F$439,6,FALSE)),0)</f>
        <v>0</v>
      </c>
      <c r="K3696">
        <f>VLOOKUP(E3696&amp;"*",state_latlong_lookup!$A$1:$D$56,3,FALSE)</f>
        <v>33.7712</v>
      </c>
      <c r="L3696">
        <f>VLOOKUP(E3696&amp;"*",state_latlong_lookup!$A$1:$D$56,4,FALSE)</f>
        <v>-111.3877</v>
      </c>
      <c r="M3696">
        <v>200</v>
      </c>
      <c r="N3696" t="str">
        <f t="shared" si="114"/>
        <v>Republican</v>
      </c>
      <c r="O3696" t="s">
        <v>415</v>
      </c>
      <c r="P3696">
        <v>0.49</v>
      </c>
      <c r="Q3696">
        <v>1017000</v>
      </c>
      <c r="R3696" t="s">
        <v>1270</v>
      </c>
    </row>
    <row r="3697" spans="1:18">
      <c r="A3697">
        <v>109</v>
      </c>
      <c r="B3697">
        <f>VLOOKUP(A3697,year_congress_lookup!$A$1:$B$10,2)</f>
        <v>2006</v>
      </c>
      <c r="C3697">
        <v>29702</v>
      </c>
      <c r="D3697" s="1" t="s">
        <v>1787</v>
      </c>
      <c r="E3697" t="s">
        <v>56</v>
      </c>
      <c r="F3697" t="str">
        <f>VLOOKUP(E3697&amp;"*",state_latlong_lookup!$A$1:$D$56,2,FALSE)</f>
        <v>AR</v>
      </c>
      <c r="G3697" t="str">
        <f>VLOOKUP(E3697&amp;"*",state_latlong_lookup!$A$1:$D$56,1,FALSE)</f>
        <v>ARKANSAS</v>
      </c>
      <c r="H3697" t="str">
        <f t="shared" si="115"/>
        <v>109_AR_01</v>
      </c>
      <c r="I3697">
        <f>IF(B3697=2012,IF(D3697="00",K3697,VLOOKUP(H3697,district_latlong_lookup!$A$1:$F$439,5,FALSE)),0)</f>
        <v>0</v>
      </c>
      <c r="J3697">
        <f>IF(B3697=2012,IF(D3697="00",L3697,VLOOKUP(H3697,district_latlong_lookup!$A$1:$F$439,6,FALSE)),0)</f>
        <v>0</v>
      </c>
      <c r="K3697">
        <f>VLOOKUP(E3697&amp;"*",state_latlong_lookup!$A$1:$D$56,3,FALSE)</f>
        <v>34.951300000000003</v>
      </c>
      <c r="L3697">
        <f>VLOOKUP(E3697&amp;"*",state_latlong_lookup!$A$1:$D$56,4,FALSE)</f>
        <v>-92.380899999999997</v>
      </c>
      <c r="M3697">
        <v>100</v>
      </c>
      <c r="N3697" t="str">
        <f t="shared" si="114"/>
        <v>Democrat</v>
      </c>
      <c r="O3697" t="s">
        <v>132</v>
      </c>
      <c r="P3697">
        <v>-0.29799999999999999</v>
      </c>
      <c r="Q3697">
        <v>832000</v>
      </c>
      <c r="R3697" t="s">
        <v>1271</v>
      </c>
    </row>
    <row r="3698" spans="1:18">
      <c r="A3698">
        <v>109</v>
      </c>
      <c r="B3698">
        <f>VLOOKUP(A3698,year_congress_lookup!$A$1:$B$10,2)</f>
        <v>2006</v>
      </c>
      <c r="C3698">
        <v>29703</v>
      </c>
      <c r="D3698" s="1" t="s">
        <v>1788</v>
      </c>
      <c r="E3698" t="s">
        <v>56</v>
      </c>
      <c r="F3698" t="str">
        <f>VLOOKUP(E3698&amp;"*",state_latlong_lookup!$A$1:$D$56,2,FALSE)</f>
        <v>AR</v>
      </c>
      <c r="G3698" t="str">
        <f>VLOOKUP(E3698&amp;"*",state_latlong_lookup!$A$1:$D$56,1,FALSE)</f>
        <v>ARKANSAS</v>
      </c>
      <c r="H3698" t="str">
        <f t="shared" si="115"/>
        <v>109_AR_02</v>
      </c>
      <c r="I3698">
        <f>IF(B3698=2012,IF(D3698="00",K3698,VLOOKUP(H3698,district_latlong_lookup!$A$1:$F$439,5,FALSE)),0)</f>
        <v>0</v>
      </c>
      <c r="J3698">
        <f>IF(B3698=2012,IF(D3698="00",L3698,VLOOKUP(H3698,district_latlong_lookup!$A$1:$F$439,6,FALSE)),0)</f>
        <v>0</v>
      </c>
      <c r="K3698">
        <f>VLOOKUP(E3698&amp;"*",state_latlong_lookup!$A$1:$D$56,3,FALSE)</f>
        <v>34.951300000000003</v>
      </c>
      <c r="L3698">
        <f>VLOOKUP(E3698&amp;"*",state_latlong_lookup!$A$1:$D$56,4,FALSE)</f>
        <v>-92.380899999999997</v>
      </c>
      <c r="M3698">
        <v>100</v>
      </c>
      <c r="N3698" t="str">
        <f t="shared" si="114"/>
        <v>Democrat</v>
      </c>
      <c r="O3698" t="s">
        <v>831</v>
      </c>
      <c r="P3698">
        <v>-0.249</v>
      </c>
      <c r="Q3698">
        <v>3441000</v>
      </c>
      <c r="R3698" t="s">
        <v>1272</v>
      </c>
    </row>
    <row r="3699" spans="1:18">
      <c r="A3699">
        <v>109</v>
      </c>
      <c r="B3699">
        <f>VLOOKUP(A3699,year_congress_lookup!$A$1:$B$10,2)</f>
        <v>2006</v>
      </c>
      <c r="C3699">
        <v>20101</v>
      </c>
      <c r="D3699" s="1" t="s">
        <v>1789</v>
      </c>
      <c r="E3699" t="s">
        <v>56</v>
      </c>
      <c r="F3699" t="str">
        <f>VLOOKUP(E3699&amp;"*",state_latlong_lookup!$A$1:$D$56,2,FALSE)</f>
        <v>AR</v>
      </c>
      <c r="G3699" t="str">
        <f>VLOOKUP(E3699&amp;"*",state_latlong_lookup!$A$1:$D$56,1,FALSE)</f>
        <v>ARKANSAS</v>
      </c>
      <c r="H3699" t="str">
        <f t="shared" si="115"/>
        <v>109_AR_03</v>
      </c>
      <c r="I3699">
        <f>IF(B3699=2012,IF(D3699="00",K3699,VLOOKUP(H3699,district_latlong_lookup!$A$1:$F$439,5,FALSE)),0)</f>
        <v>0</v>
      </c>
      <c r="J3699">
        <f>IF(B3699=2012,IF(D3699="00",L3699,VLOOKUP(H3699,district_latlong_lookup!$A$1:$F$439,6,FALSE)),0)</f>
        <v>0</v>
      </c>
      <c r="K3699">
        <f>VLOOKUP(E3699&amp;"*",state_latlong_lookup!$A$1:$D$56,3,FALSE)</f>
        <v>34.951300000000003</v>
      </c>
      <c r="L3699">
        <f>VLOOKUP(E3699&amp;"*",state_latlong_lookup!$A$1:$D$56,4,FALSE)</f>
        <v>-92.380899999999997</v>
      </c>
      <c r="M3699">
        <v>200</v>
      </c>
      <c r="N3699" t="str">
        <f t="shared" si="114"/>
        <v>Republican</v>
      </c>
      <c r="O3699" t="s">
        <v>392</v>
      </c>
      <c r="P3699">
        <v>0.55300000000000005</v>
      </c>
      <c r="Q3699">
        <v>0</v>
      </c>
    </row>
    <row r="3700" spans="1:18">
      <c r="A3700">
        <v>109</v>
      </c>
      <c r="B3700">
        <f>VLOOKUP(A3700,year_congress_lookup!$A$1:$B$10,2)</f>
        <v>2006</v>
      </c>
      <c r="C3700">
        <v>20102</v>
      </c>
      <c r="D3700" s="1" t="s">
        <v>1790</v>
      </c>
      <c r="E3700" t="s">
        <v>56</v>
      </c>
      <c r="F3700" t="str">
        <f>VLOOKUP(E3700&amp;"*",state_latlong_lookup!$A$1:$D$56,2,FALSE)</f>
        <v>AR</v>
      </c>
      <c r="G3700" t="str">
        <f>VLOOKUP(E3700&amp;"*",state_latlong_lookup!$A$1:$D$56,1,FALSE)</f>
        <v>ARKANSAS</v>
      </c>
      <c r="H3700" t="str">
        <f t="shared" si="115"/>
        <v>109_AR_04</v>
      </c>
      <c r="I3700">
        <f>IF(B3700=2012,IF(D3700="00",K3700,VLOOKUP(H3700,district_latlong_lookup!$A$1:$F$439,5,FALSE)),0)</f>
        <v>0</v>
      </c>
      <c r="J3700">
        <f>IF(B3700=2012,IF(D3700="00",L3700,VLOOKUP(H3700,district_latlong_lookup!$A$1:$F$439,6,FALSE)),0)</f>
        <v>0</v>
      </c>
      <c r="K3700">
        <f>VLOOKUP(E3700&amp;"*",state_latlong_lookup!$A$1:$D$56,3,FALSE)</f>
        <v>34.951300000000003</v>
      </c>
      <c r="L3700">
        <f>VLOOKUP(E3700&amp;"*",state_latlong_lookup!$A$1:$D$56,4,FALSE)</f>
        <v>-92.380899999999997</v>
      </c>
      <c r="M3700">
        <v>100</v>
      </c>
      <c r="N3700" t="str">
        <f t="shared" si="114"/>
        <v>Democrat</v>
      </c>
      <c r="O3700" t="s">
        <v>29</v>
      </c>
      <c r="P3700">
        <v>-0.16700000000000001</v>
      </c>
      <c r="Q3700">
        <v>0</v>
      </c>
      <c r="R3700" t="s">
        <v>1273</v>
      </c>
    </row>
    <row r="3701" spans="1:18">
      <c r="A3701">
        <v>109</v>
      </c>
      <c r="B3701">
        <f>VLOOKUP(A3701,year_congress_lookup!$A$1:$B$10,2)</f>
        <v>2006</v>
      </c>
      <c r="C3701">
        <v>29901</v>
      </c>
      <c r="D3701" s="1" t="s">
        <v>1787</v>
      </c>
      <c r="E3701" t="s">
        <v>90</v>
      </c>
      <c r="F3701" t="str">
        <f>VLOOKUP(E3701&amp;"*",state_latlong_lookup!$A$1:$D$56,2,FALSE)</f>
        <v>CA</v>
      </c>
      <c r="G3701" t="str">
        <f>VLOOKUP(E3701&amp;"*",state_latlong_lookup!$A$1:$D$56,1,FALSE)</f>
        <v>CALIFORNIA</v>
      </c>
      <c r="H3701" t="str">
        <f t="shared" si="115"/>
        <v>109_CA_01</v>
      </c>
      <c r="I3701">
        <f>IF(B3701=2012,IF(D3701="00",K3701,VLOOKUP(H3701,district_latlong_lookup!$A$1:$F$439,5,FALSE)),0)</f>
        <v>0</v>
      </c>
      <c r="J3701">
        <f>IF(B3701=2012,IF(D3701="00",L3701,VLOOKUP(H3701,district_latlong_lookup!$A$1:$F$439,6,FALSE)),0)</f>
        <v>0</v>
      </c>
      <c r="K3701">
        <f>VLOOKUP(E3701&amp;"*",state_latlong_lookup!$A$1:$D$56,3,FALSE)</f>
        <v>36.17</v>
      </c>
      <c r="L3701">
        <f>VLOOKUP(E3701&amp;"*",state_latlong_lookup!$A$1:$D$56,4,FALSE)</f>
        <v>-119.7462</v>
      </c>
      <c r="M3701">
        <v>100</v>
      </c>
      <c r="N3701" t="str">
        <f t="shared" si="114"/>
        <v>Democrat</v>
      </c>
      <c r="O3701" t="s">
        <v>44</v>
      </c>
      <c r="P3701">
        <v>-0.41</v>
      </c>
      <c r="Q3701">
        <v>532000</v>
      </c>
      <c r="R3701" t="s">
        <v>1274</v>
      </c>
    </row>
    <row r="3702" spans="1:18">
      <c r="A3702">
        <v>109</v>
      </c>
      <c r="B3702">
        <f>VLOOKUP(A3702,year_congress_lookup!$A$1:$B$10,2)</f>
        <v>2006</v>
      </c>
      <c r="C3702">
        <v>15420</v>
      </c>
      <c r="D3702" s="1" t="s">
        <v>1788</v>
      </c>
      <c r="E3702" t="s">
        <v>90</v>
      </c>
      <c r="F3702" t="str">
        <f>VLOOKUP(E3702&amp;"*",state_latlong_lookup!$A$1:$D$56,2,FALSE)</f>
        <v>CA</v>
      </c>
      <c r="G3702" t="str">
        <f>VLOOKUP(E3702&amp;"*",state_latlong_lookup!$A$1:$D$56,1,FALSE)</f>
        <v>CALIFORNIA</v>
      </c>
      <c r="H3702" t="str">
        <f t="shared" si="115"/>
        <v>109_CA_02</v>
      </c>
      <c r="I3702">
        <f>IF(B3702=2012,IF(D3702="00",K3702,VLOOKUP(H3702,district_latlong_lookup!$A$1:$F$439,5,FALSE)),0)</f>
        <v>0</v>
      </c>
      <c r="J3702">
        <f>IF(B3702=2012,IF(D3702="00",L3702,VLOOKUP(H3702,district_latlong_lookup!$A$1:$F$439,6,FALSE)),0)</f>
        <v>0</v>
      </c>
      <c r="K3702">
        <f>VLOOKUP(E3702&amp;"*",state_latlong_lookup!$A$1:$D$56,3,FALSE)</f>
        <v>36.17</v>
      </c>
      <c r="L3702">
        <f>VLOOKUP(E3702&amp;"*",state_latlong_lookup!$A$1:$D$56,4,FALSE)</f>
        <v>-119.7462</v>
      </c>
      <c r="M3702">
        <v>200</v>
      </c>
      <c r="N3702" t="str">
        <f t="shared" si="114"/>
        <v>Republican</v>
      </c>
      <c r="O3702" t="s">
        <v>419</v>
      </c>
      <c r="P3702">
        <v>0.69</v>
      </c>
      <c r="Q3702">
        <v>0</v>
      </c>
      <c r="R3702" t="s">
        <v>1275</v>
      </c>
    </row>
    <row r="3703" spans="1:18">
      <c r="A3703">
        <v>109</v>
      </c>
      <c r="B3703">
        <f>VLOOKUP(A3703,year_congress_lookup!$A$1:$B$10,2)</f>
        <v>2006</v>
      </c>
      <c r="C3703">
        <v>14647</v>
      </c>
      <c r="D3703" s="1" t="s">
        <v>1789</v>
      </c>
      <c r="E3703" t="s">
        <v>90</v>
      </c>
      <c r="F3703" t="str">
        <f>VLOOKUP(E3703&amp;"*",state_latlong_lookup!$A$1:$D$56,2,FALSE)</f>
        <v>CA</v>
      </c>
      <c r="G3703" t="str">
        <f>VLOOKUP(E3703&amp;"*",state_latlong_lookup!$A$1:$D$56,1,FALSE)</f>
        <v>CALIFORNIA</v>
      </c>
      <c r="H3703" t="str">
        <f t="shared" si="115"/>
        <v>109_CA_03</v>
      </c>
      <c r="I3703">
        <f>IF(B3703=2012,IF(D3703="00",K3703,VLOOKUP(H3703,district_latlong_lookup!$A$1:$F$439,5,FALSE)),0)</f>
        <v>0</v>
      </c>
      <c r="J3703">
        <f>IF(B3703=2012,IF(D3703="00",L3703,VLOOKUP(H3703,district_latlong_lookup!$A$1:$F$439,6,FALSE)),0)</f>
        <v>0</v>
      </c>
      <c r="K3703">
        <f>VLOOKUP(E3703&amp;"*",state_latlong_lookup!$A$1:$D$56,3,FALSE)</f>
        <v>36.17</v>
      </c>
      <c r="L3703">
        <f>VLOOKUP(E3703&amp;"*",state_latlong_lookup!$A$1:$D$56,4,FALSE)</f>
        <v>-119.7462</v>
      </c>
      <c r="M3703">
        <v>200</v>
      </c>
      <c r="N3703" t="str">
        <f t="shared" si="114"/>
        <v>Republican</v>
      </c>
      <c r="O3703" t="s">
        <v>1050</v>
      </c>
      <c r="P3703">
        <v>0.63</v>
      </c>
      <c r="Q3703">
        <v>2388000</v>
      </c>
      <c r="R3703" t="s">
        <v>1276</v>
      </c>
    </row>
    <row r="3704" spans="1:18">
      <c r="A3704">
        <v>109</v>
      </c>
      <c r="B3704">
        <f>VLOOKUP(A3704,year_congress_lookup!$A$1:$B$10,2)</f>
        <v>2006</v>
      </c>
      <c r="C3704">
        <v>29104</v>
      </c>
      <c r="D3704" s="1" t="s">
        <v>1790</v>
      </c>
      <c r="E3704" t="s">
        <v>90</v>
      </c>
      <c r="F3704" t="str">
        <f>VLOOKUP(E3704&amp;"*",state_latlong_lookup!$A$1:$D$56,2,FALSE)</f>
        <v>CA</v>
      </c>
      <c r="G3704" t="str">
        <f>VLOOKUP(E3704&amp;"*",state_latlong_lookup!$A$1:$D$56,1,FALSE)</f>
        <v>CALIFORNIA</v>
      </c>
      <c r="H3704" t="str">
        <f t="shared" si="115"/>
        <v>109_CA_04</v>
      </c>
      <c r="I3704">
        <f>IF(B3704=2012,IF(D3704="00",K3704,VLOOKUP(H3704,district_latlong_lookup!$A$1:$F$439,5,FALSE)),0)</f>
        <v>0</v>
      </c>
      <c r="J3704">
        <f>IF(B3704=2012,IF(D3704="00",L3704,VLOOKUP(H3704,district_latlong_lookup!$A$1:$F$439,6,FALSE)),0)</f>
        <v>0</v>
      </c>
      <c r="K3704">
        <f>VLOOKUP(E3704&amp;"*",state_latlong_lookup!$A$1:$D$56,3,FALSE)</f>
        <v>36.17</v>
      </c>
      <c r="L3704">
        <f>VLOOKUP(E3704&amp;"*",state_latlong_lookup!$A$1:$D$56,4,FALSE)</f>
        <v>-119.7462</v>
      </c>
      <c r="M3704">
        <v>200</v>
      </c>
      <c r="N3704" t="str">
        <f t="shared" si="114"/>
        <v>Republican</v>
      </c>
      <c r="O3704" t="s">
        <v>957</v>
      </c>
      <c r="P3704">
        <v>0.626</v>
      </c>
      <c r="Q3704">
        <v>1155000</v>
      </c>
    </row>
    <row r="3705" spans="1:18">
      <c r="A3705">
        <v>109</v>
      </c>
      <c r="B3705">
        <f>VLOOKUP(A3705,year_congress_lookup!$A$1:$B$10,2)</f>
        <v>2006</v>
      </c>
      <c r="C3705">
        <v>20538</v>
      </c>
      <c r="D3705" s="1" t="s">
        <v>1791</v>
      </c>
      <c r="E3705" t="s">
        <v>90</v>
      </c>
      <c r="F3705" t="str">
        <f>VLOOKUP(E3705&amp;"*",state_latlong_lookup!$A$1:$D$56,2,FALSE)</f>
        <v>CA</v>
      </c>
      <c r="G3705" t="str">
        <f>VLOOKUP(E3705&amp;"*",state_latlong_lookup!$A$1:$D$56,1,FALSE)</f>
        <v>CALIFORNIA</v>
      </c>
      <c r="H3705" t="str">
        <f t="shared" si="115"/>
        <v>109_CA_05</v>
      </c>
      <c r="I3705">
        <f>IF(B3705=2012,IF(D3705="00",K3705,VLOOKUP(H3705,district_latlong_lookup!$A$1:$F$439,5,FALSE)),0)</f>
        <v>0</v>
      </c>
      <c r="J3705">
        <f>IF(B3705=2012,IF(D3705="00",L3705,VLOOKUP(H3705,district_latlong_lookup!$A$1:$F$439,6,FALSE)),0)</f>
        <v>0</v>
      </c>
      <c r="K3705">
        <f>VLOOKUP(E3705&amp;"*",state_latlong_lookup!$A$1:$D$56,3,FALSE)</f>
        <v>36.17</v>
      </c>
      <c r="L3705">
        <f>VLOOKUP(E3705&amp;"*",state_latlong_lookup!$A$1:$D$56,4,FALSE)</f>
        <v>-119.7462</v>
      </c>
      <c r="M3705">
        <v>100</v>
      </c>
      <c r="N3705" t="str">
        <f t="shared" si="114"/>
        <v>Democrat</v>
      </c>
      <c r="O3705" t="s">
        <v>421</v>
      </c>
      <c r="P3705">
        <v>-0.42799999999999999</v>
      </c>
      <c r="Q3705">
        <v>867000</v>
      </c>
      <c r="R3705" t="s">
        <v>1277</v>
      </c>
    </row>
    <row r="3706" spans="1:18">
      <c r="A3706">
        <v>109</v>
      </c>
      <c r="B3706">
        <f>VLOOKUP(A3706,year_congress_lookup!$A$1:$B$10,2)</f>
        <v>2006</v>
      </c>
      <c r="C3706">
        <v>29309</v>
      </c>
      <c r="D3706" s="1" t="s">
        <v>1792</v>
      </c>
      <c r="E3706" t="s">
        <v>90</v>
      </c>
      <c r="F3706" t="str">
        <f>VLOOKUP(E3706&amp;"*",state_latlong_lookup!$A$1:$D$56,2,FALSE)</f>
        <v>CA</v>
      </c>
      <c r="G3706" t="str">
        <f>VLOOKUP(E3706&amp;"*",state_latlong_lookup!$A$1:$D$56,1,FALSE)</f>
        <v>CALIFORNIA</v>
      </c>
      <c r="H3706" t="str">
        <f t="shared" si="115"/>
        <v>109_CA_06</v>
      </c>
      <c r="I3706">
        <f>IF(B3706=2012,IF(D3706="00",K3706,VLOOKUP(H3706,district_latlong_lookup!$A$1:$F$439,5,FALSE)),0)</f>
        <v>0</v>
      </c>
      <c r="J3706">
        <f>IF(B3706=2012,IF(D3706="00",L3706,VLOOKUP(H3706,district_latlong_lookup!$A$1:$F$439,6,FALSE)),0)</f>
        <v>0</v>
      </c>
      <c r="K3706">
        <f>VLOOKUP(E3706&amp;"*",state_latlong_lookup!$A$1:$D$56,3,FALSE)</f>
        <v>36.17</v>
      </c>
      <c r="L3706">
        <f>VLOOKUP(E3706&amp;"*",state_latlong_lookup!$A$1:$D$56,4,FALSE)</f>
        <v>-119.7462</v>
      </c>
      <c r="M3706">
        <v>100</v>
      </c>
      <c r="N3706" t="str">
        <f t="shared" si="114"/>
        <v>Democrat</v>
      </c>
      <c r="O3706" t="s">
        <v>422</v>
      </c>
      <c r="P3706">
        <v>-0.60199999999999998</v>
      </c>
      <c r="Q3706">
        <v>0</v>
      </c>
      <c r="R3706" t="s">
        <v>1278</v>
      </c>
    </row>
    <row r="3707" spans="1:18">
      <c r="A3707">
        <v>109</v>
      </c>
      <c r="B3707">
        <f>VLOOKUP(A3707,year_congress_lookup!$A$1:$B$10,2)</f>
        <v>2006</v>
      </c>
      <c r="C3707">
        <v>14256</v>
      </c>
      <c r="D3707" s="1" t="s">
        <v>1793</v>
      </c>
      <c r="E3707" t="s">
        <v>90</v>
      </c>
      <c r="F3707" t="str">
        <f>VLOOKUP(E3707&amp;"*",state_latlong_lookup!$A$1:$D$56,2,FALSE)</f>
        <v>CA</v>
      </c>
      <c r="G3707" t="str">
        <f>VLOOKUP(E3707&amp;"*",state_latlong_lookup!$A$1:$D$56,1,FALSE)</f>
        <v>CALIFORNIA</v>
      </c>
      <c r="H3707" t="str">
        <f t="shared" si="115"/>
        <v>109_CA_07</v>
      </c>
      <c r="I3707">
        <f>IF(B3707=2012,IF(D3707="00",K3707,VLOOKUP(H3707,district_latlong_lookup!$A$1:$F$439,5,FALSE)),0)</f>
        <v>0</v>
      </c>
      <c r="J3707">
        <f>IF(B3707=2012,IF(D3707="00",L3707,VLOOKUP(H3707,district_latlong_lookup!$A$1:$F$439,6,FALSE)),0)</f>
        <v>0</v>
      </c>
      <c r="K3707">
        <f>VLOOKUP(E3707&amp;"*",state_latlong_lookup!$A$1:$D$56,3,FALSE)</f>
        <v>36.17</v>
      </c>
      <c r="L3707">
        <f>VLOOKUP(E3707&amp;"*",state_latlong_lookup!$A$1:$D$56,4,FALSE)</f>
        <v>-119.7462</v>
      </c>
      <c r="M3707">
        <v>100</v>
      </c>
      <c r="N3707" t="str">
        <f t="shared" si="114"/>
        <v>Democrat</v>
      </c>
      <c r="O3707" t="s">
        <v>76</v>
      </c>
      <c r="P3707">
        <v>-0.626</v>
      </c>
      <c r="Q3707">
        <v>744000</v>
      </c>
      <c r="R3707" t="s">
        <v>1279</v>
      </c>
    </row>
    <row r="3708" spans="1:18">
      <c r="A3708">
        <v>109</v>
      </c>
      <c r="B3708">
        <f>VLOOKUP(A3708,year_congress_lookup!$A$1:$B$10,2)</f>
        <v>2006</v>
      </c>
      <c r="C3708">
        <v>15448</v>
      </c>
      <c r="D3708" s="1" t="s">
        <v>1795</v>
      </c>
      <c r="E3708" t="s">
        <v>90</v>
      </c>
      <c r="F3708" t="str">
        <f>VLOOKUP(E3708&amp;"*",state_latlong_lookup!$A$1:$D$56,2,FALSE)</f>
        <v>CA</v>
      </c>
      <c r="G3708" t="str">
        <f>VLOOKUP(E3708&amp;"*",state_latlong_lookup!$A$1:$D$56,1,FALSE)</f>
        <v>CALIFORNIA</v>
      </c>
      <c r="H3708" t="str">
        <f t="shared" si="115"/>
        <v>109_CA_08</v>
      </c>
      <c r="I3708">
        <f>IF(B3708=2012,IF(D3708="00",K3708,VLOOKUP(H3708,district_latlong_lookup!$A$1:$F$439,5,FALSE)),0)</f>
        <v>0</v>
      </c>
      <c r="J3708">
        <f>IF(B3708=2012,IF(D3708="00",L3708,VLOOKUP(H3708,district_latlong_lookup!$A$1:$F$439,6,FALSE)),0)</f>
        <v>0</v>
      </c>
      <c r="K3708">
        <f>VLOOKUP(E3708&amp;"*",state_latlong_lookup!$A$1:$D$56,3,FALSE)</f>
        <v>36.17</v>
      </c>
      <c r="L3708">
        <f>VLOOKUP(E3708&amp;"*",state_latlong_lookup!$A$1:$D$56,4,FALSE)</f>
        <v>-119.7462</v>
      </c>
      <c r="M3708">
        <v>100</v>
      </c>
      <c r="N3708" t="str">
        <f t="shared" si="114"/>
        <v>Democrat</v>
      </c>
      <c r="O3708" t="s">
        <v>424</v>
      </c>
      <c r="P3708">
        <v>-0.44400000000000001</v>
      </c>
      <c r="Q3708">
        <v>2406000</v>
      </c>
      <c r="R3708" t="s">
        <v>1280</v>
      </c>
    </row>
    <row r="3709" spans="1:18">
      <c r="A3709">
        <v>109</v>
      </c>
      <c r="B3709">
        <f>VLOOKUP(A3709,year_congress_lookup!$A$1:$B$10,2)</f>
        <v>2006</v>
      </c>
      <c r="C3709">
        <v>29778</v>
      </c>
      <c r="D3709" s="1" t="s">
        <v>1796</v>
      </c>
      <c r="E3709" t="s">
        <v>90</v>
      </c>
      <c r="F3709" t="str">
        <f>VLOOKUP(E3709&amp;"*",state_latlong_lookup!$A$1:$D$56,2,FALSE)</f>
        <v>CA</v>
      </c>
      <c r="G3709" t="str">
        <f>VLOOKUP(E3709&amp;"*",state_latlong_lookup!$A$1:$D$56,1,FALSE)</f>
        <v>CALIFORNIA</v>
      </c>
      <c r="H3709" t="str">
        <f t="shared" si="115"/>
        <v>109_CA_09</v>
      </c>
      <c r="I3709">
        <f>IF(B3709=2012,IF(D3709="00",K3709,VLOOKUP(H3709,district_latlong_lookup!$A$1:$F$439,5,FALSE)),0)</f>
        <v>0</v>
      </c>
      <c r="J3709">
        <f>IF(B3709=2012,IF(D3709="00",L3709,VLOOKUP(H3709,district_latlong_lookup!$A$1:$F$439,6,FALSE)),0)</f>
        <v>0</v>
      </c>
      <c r="K3709">
        <f>VLOOKUP(E3709&amp;"*",state_latlong_lookup!$A$1:$D$56,3,FALSE)</f>
        <v>36.17</v>
      </c>
      <c r="L3709">
        <f>VLOOKUP(E3709&amp;"*",state_latlong_lookup!$A$1:$D$56,4,FALSE)</f>
        <v>-119.7462</v>
      </c>
      <c r="M3709">
        <v>100</v>
      </c>
      <c r="N3709" t="str">
        <f t="shared" si="114"/>
        <v>Democrat</v>
      </c>
      <c r="O3709" t="s">
        <v>17</v>
      </c>
      <c r="P3709">
        <v>-0.69399999999999995</v>
      </c>
      <c r="Q3709">
        <v>1523000</v>
      </c>
    </row>
    <row r="3710" spans="1:18">
      <c r="A3710">
        <v>109</v>
      </c>
      <c r="B3710">
        <f>VLOOKUP(A3710,year_congress_lookup!$A$1:$B$10,2)</f>
        <v>2006</v>
      </c>
      <c r="C3710">
        <v>29705</v>
      </c>
      <c r="D3710" s="1" t="s">
        <v>1797</v>
      </c>
      <c r="E3710" t="s">
        <v>90</v>
      </c>
      <c r="F3710" t="str">
        <f>VLOOKUP(E3710&amp;"*",state_latlong_lookup!$A$1:$D$56,2,FALSE)</f>
        <v>CA</v>
      </c>
      <c r="G3710" t="str">
        <f>VLOOKUP(E3710&amp;"*",state_latlong_lookup!$A$1:$D$56,1,FALSE)</f>
        <v>CALIFORNIA</v>
      </c>
      <c r="H3710" t="str">
        <f t="shared" si="115"/>
        <v>109_CA_10</v>
      </c>
      <c r="I3710">
        <f>IF(B3710=2012,IF(D3710="00",K3710,VLOOKUP(H3710,district_latlong_lookup!$A$1:$F$439,5,FALSE)),0)</f>
        <v>0</v>
      </c>
      <c r="J3710">
        <f>IF(B3710=2012,IF(D3710="00",L3710,VLOOKUP(H3710,district_latlong_lookup!$A$1:$F$439,6,FALSE)),0)</f>
        <v>0</v>
      </c>
      <c r="K3710">
        <f>VLOOKUP(E3710&amp;"*",state_latlong_lookup!$A$1:$D$56,3,FALSE)</f>
        <v>36.17</v>
      </c>
      <c r="L3710">
        <f>VLOOKUP(E3710&amp;"*",state_latlong_lookup!$A$1:$D$56,4,FALSE)</f>
        <v>-119.7462</v>
      </c>
      <c r="M3710">
        <v>100</v>
      </c>
      <c r="N3710" t="str">
        <f t="shared" si="114"/>
        <v>Democrat</v>
      </c>
      <c r="O3710" t="s">
        <v>832</v>
      </c>
      <c r="P3710">
        <v>-0.30399999999999999</v>
      </c>
      <c r="Q3710">
        <v>2403000</v>
      </c>
    </row>
    <row r="3711" spans="1:18">
      <c r="A3711">
        <v>109</v>
      </c>
      <c r="B3711">
        <f>VLOOKUP(A3711,year_congress_lookup!$A$1:$B$10,2)</f>
        <v>2006</v>
      </c>
      <c r="C3711">
        <v>29311</v>
      </c>
      <c r="D3711" s="1" t="s">
        <v>1798</v>
      </c>
      <c r="E3711" t="s">
        <v>90</v>
      </c>
      <c r="F3711" t="str">
        <f>VLOOKUP(E3711&amp;"*",state_latlong_lookup!$A$1:$D$56,2,FALSE)</f>
        <v>CA</v>
      </c>
      <c r="G3711" t="str">
        <f>VLOOKUP(E3711&amp;"*",state_latlong_lookup!$A$1:$D$56,1,FALSE)</f>
        <v>CALIFORNIA</v>
      </c>
      <c r="H3711" t="str">
        <f t="shared" si="115"/>
        <v>109_CA_11</v>
      </c>
      <c r="I3711">
        <f>IF(B3711=2012,IF(D3711="00",K3711,VLOOKUP(H3711,district_latlong_lookup!$A$1:$F$439,5,FALSE)),0)</f>
        <v>0</v>
      </c>
      <c r="J3711">
        <f>IF(B3711=2012,IF(D3711="00",L3711,VLOOKUP(H3711,district_latlong_lookup!$A$1:$F$439,6,FALSE)),0)</f>
        <v>0</v>
      </c>
      <c r="K3711">
        <f>VLOOKUP(E3711&amp;"*",state_latlong_lookup!$A$1:$D$56,3,FALSE)</f>
        <v>36.17</v>
      </c>
      <c r="L3711">
        <f>VLOOKUP(E3711&amp;"*",state_latlong_lookup!$A$1:$D$56,4,FALSE)</f>
        <v>-119.7462</v>
      </c>
      <c r="M3711">
        <v>200</v>
      </c>
      <c r="N3711" t="str">
        <f t="shared" si="114"/>
        <v>Republican</v>
      </c>
      <c r="O3711" t="s">
        <v>427</v>
      </c>
      <c r="P3711">
        <v>0.52700000000000002</v>
      </c>
      <c r="Q3711">
        <v>0</v>
      </c>
      <c r="R3711" t="s">
        <v>1281</v>
      </c>
    </row>
    <row r="3712" spans="1:18">
      <c r="A3712">
        <v>109</v>
      </c>
      <c r="B3712">
        <f>VLOOKUP(A3712,year_congress_lookup!$A$1:$B$10,2)</f>
        <v>2006</v>
      </c>
      <c r="C3712">
        <v>14837</v>
      </c>
      <c r="D3712" s="1" t="s">
        <v>1799</v>
      </c>
      <c r="E3712" t="s">
        <v>90</v>
      </c>
      <c r="F3712" t="str">
        <f>VLOOKUP(E3712&amp;"*",state_latlong_lookup!$A$1:$D$56,2,FALSE)</f>
        <v>CA</v>
      </c>
      <c r="G3712" t="str">
        <f>VLOOKUP(E3712&amp;"*",state_latlong_lookup!$A$1:$D$56,1,FALSE)</f>
        <v>CALIFORNIA</v>
      </c>
      <c r="H3712" t="str">
        <f t="shared" si="115"/>
        <v>109_CA_12</v>
      </c>
      <c r="I3712">
        <f>IF(B3712=2012,IF(D3712="00",K3712,VLOOKUP(H3712,district_latlong_lookup!$A$1:$F$439,5,FALSE)),0)</f>
        <v>0</v>
      </c>
      <c r="J3712">
        <f>IF(B3712=2012,IF(D3712="00",L3712,VLOOKUP(H3712,district_latlong_lookup!$A$1:$F$439,6,FALSE)),0)</f>
        <v>0</v>
      </c>
      <c r="K3712">
        <f>VLOOKUP(E3712&amp;"*",state_latlong_lookup!$A$1:$D$56,3,FALSE)</f>
        <v>36.17</v>
      </c>
      <c r="L3712">
        <f>VLOOKUP(E3712&amp;"*",state_latlong_lookup!$A$1:$D$56,4,FALSE)</f>
        <v>-119.7462</v>
      </c>
      <c r="M3712">
        <v>100</v>
      </c>
      <c r="N3712" t="str">
        <f t="shared" si="114"/>
        <v>Democrat</v>
      </c>
      <c r="O3712" t="s">
        <v>428</v>
      </c>
      <c r="P3712">
        <v>-0.38</v>
      </c>
      <c r="Q3712">
        <v>808000</v>
      </c>
      <c r="R3712" t="s">
        <v>1281</v>
      </c>
    </row>
    <row r="3713" spans="1:18">
      <c r="A3713">
        <v>109</v>
      </c>
      <c r="B3713">
        <f>VLOOKUP(A3713,year_congress_lookup!$A$1:$B$10,2)</f>
        <v>2006</v>
      </c>
      <c r="C3713">
        <v>14053</v>
      </c>
      <c r="D3713" s="1" t="s">
        <v>1800</v>
      </c>
      <c r="E3713" t="s">
        <v>90</v>
      </c>
      <c r="F3713" t="str">
        <f>VLOOKUP(E3713&amp;"*",state_latlong_lookup!$A$1:$D$56,2,FALSE)</f>
        <v>CA</v>
      </c>
      <c r="G3713" t="str">
        <f>VLOOKUP(E3713&amp;"*",state_latlong_lookup!$A$1:$D$56,1,FALSE)</f>
        <v>CALIFORNIA</v>
      </c>
      <c r="H3713" t="str">
        <f t="shared" si="115"/>
        <v>109_CA_13</v>
      </c>
      <c r="I3713">
        <f>IF(B3713=2012,IF(D3713="00",K3713,VLOOKUP(H3713,district_latlong_lookup!$A$1:$F$439,5,FALSE)),0)</f>
        <v>0</v>
      </c>
      <c r="J3713">
        <f>IF(B3713=2012,IF(D3713="00",L3713,VLOOKUP(H3713,district_latlong_lookup!$A$1:$F$439,6,FALSE)),0)</f>
        <v>0</v>
      </c>
      <c r="K3713">
        <f>VLOOKUP(E3713&amp;"*",state_latlong_lookup!$A$1:$D$56,3,FALSE)</f>
        <v>36.17</v>
      </c>
      <c r="L3713">
        <f>VLOOKUP(E3713&amp;"*",state_latlong_lookup!$A$1:$D$56,4,FALSE)</f>
        <v>-119.7462</v>
      </c>
      <c r="M3713">
        <v>100</v>
      </c>
      <c r="N3713" t="str">
        <f t="shared" si="114"/>
        <v>Democrat</v>
      </c>
      <c r="O3713" t="s">
        <v>109</v>
      </c>
      <c r="P3713">
        <v>-0.69199999999999995</v>
      </c>
      <c r="Q3713">
        <v>1069000</v>
      </c>
      <c r="R3713" t="s">
        <v>1282</v>
      </c>
    </row>
    <row r="3714" spans="1:18">
      <c r="A3714">
        <v>109</v>
      </c>
      <c r="B3714">
        <f>VLOOKUP(A3714,year_congress_lookup!$A$1:$B$10,2)</f>
        <v>2006</v>
      </c>
      <c r="C3714">
        <v>29312</v>
      </c>
      <c r="D3714" s="1" t="s">
        <v>1801</v>
      </c>
      <c r="E3714" t="s">
        <v>90</v>
      </c>
      <c r="F3714" t="str">
        <f>VLOOKUP(E3714&amp;"*",state_latlong_lookup!$A$1:$D$56,2,FALSE)</f>
        <v>CA</v>
      </c>
      <c r="G3714" t="str">
        <f>VLOOKUP(E3714&amp;"*",state_latlong_lookup!$A$1:$D$56,1,FALSE)</f>
        <v>CALIFORNIA</v>
      </c>
      <c r="H3714" t="str">
        <f t="shared" si="115"/>
        <v>109_CA_14</v>
      </c>
      <c r="I3714">
        <f>IF(B3714=2012,IF(D3714="00",K3714,VLOOKUP(H3714,district_latlong_lookup!$A$1:$F$439,5,FALSE)),0)</f>
        <v>0</v>
      </c>
      <c r="J3714">
        <f>IF(B3714=2012,IF(D3714="00",L3714,VLOOKUP(H3714,district_latlong_lookup!$A$1:$F$439,6,FALSE)),0)</f>
        <v>0</v>
      </c>
      <c r="K3714">
        <f>VLOOKUP(E3714&amp;"*",state_latlong_lookup!$A$1:$D$56,3,FALSE)</f>
        <v>36.17</v>
      </c>
      <c r="L3714">
        <f>VLOOKUP(E3714&amp;"*",state_latlong_lookup!$A$1:$D$56,4,FALSE)</f>
        <v>-119.7462</v>
      </c>
      <c r="M3714">
        <v>100</v>
      </c>
      <c r="N3714" t="str">
        <f t="shared" ref="N3714:N3777" si="116">IF(M3714=100,"Democrat",IF(M3714=200,"Republican",IF(M3714=328,"Independent")))</f>
        <v>Democrat</v>
      </c>
      <c r="O3714" t="s">
        <v>429</v>
      </c>
      <c r="P3714">
        <v>-0.379</v>
      </c>
      <c r="Q3714">
        <v>1020000</v>
      </c>
      <c r="R3714" t="s">
        <v>1283</v>
      </c>
    </row>
    <row r="3715" spans="1:18">
      <c r="A3715">
        <v>109</v>
      </c>
      <c r="B3715">
        <f>VLOOKUP(A3715,year_congress_lookup!$A$1:$B$10,2)</f>
        <v>2006</v>
      </c>
      <c r="C3715">
        <v>20103</v>
      </c>
      <c r="D3715" s="1" t="s">
        <v>1802</v>
      </c>
      <c r="E3715" t="s">
        <v>90</v>
      </c>
      <c r="F3715" t="str">
        <f>VLOOKUP(E3715&amp;"*",state_latlong_lookup!$A$1:$D$56,2,FALSE)</f>
        <v>CA</v>
      </c>
      <c r="G3715" t="str">
        <f>VLOOKUP(E3715&amp;"*",state_latlong_lookup!$A$1:$D$56,1,FALSE)</f>
        <v>CALIFORNIA</v>
      </c>
      <c r="H3715" t="str">
        <f t="shared" ref="H3715:H3778" si="117">CONCATENATE(A3715,"_",F3715,"_",D3715)</f>
        <v>109_CA_15</v>
      </c>
      <c r="I3715">
        <f>IF(B3715=2012,IF(D3715="00",K3715,VLOOKUP(H3715,district_latlong_lookup!$A$1:$F$439,5,FALSE)),0)</f>
        <v>0</v>
      </c>
      <c r="J3715">
        <f>IF(B3715=2012,IF(D3715="00",L3715,VLOOKUP(H3715,district_latlong_lookup!$A$1:$F$439,6,FALSE)),0)</f>
        <v>0</v>
      </c>
      <c r="K3715">
        <f>VLOOKUP(E3715&amp;"*",state_latlong_lookup!$A$1:$D$56,3,FALSE)</f>
        <v>36.17</v>
      </c>
      <c r="L3715">
        <f>VLOOKUP(E3715&amp;"*",state_latlong_lookup!$A$1:$D$56,4,FALSE)</f>
        <v>-119.7462</v>
      </c>
      <c r="M3715">
        <v>100</v>
      </c>
      <c r="N3715" t="str">
        <f t="shared" si="116"/>
        <v>Democrat</v>
      </c>
      <c r="O3715" t="s">
        <v>929</v>
      </c>
      <c r="P3715">
        <v>-0.53800000000000003</v>
      </c>
      <c r="Q3715">
        <v>1798000</v>
      </c>
    </row>
    <row r="3716" spans="1:18">
      <c r="A3716">
        <v>109</v>
      </c>
      <c r="B3716">
        <f>VLOOKUP(A3716,year_congress_lookup!$A$1:$B$10,2)</f>
        <v>2006</v>
      </c>
      <c r="C3716">
        <v>29504</v>
      </c>
      <c r="D3716" s="1" t="s">
        <v>1803</v>
      </c>
      <c r="E3716" t="s">
        <v>90</v>
      </c>
      <c r="F3716" t="str">
        <f>VLOOKUP(E3716&amp;"*",state_latlong_lookup!$A$1:$D$56,2,FALSE)</f>
        <v>CA</v>
      </c>
      <c r="G3716" t="str">
        <f>VLOOKUP(E3716&amp;"*",state_latlong_lookup!$A$1:$D$56,1,FALSE)</f>
        <v>CALIFORNIA</v>
      </c>
      <c r="H3716" t="str">
        <f t="shared" si="117"/>
        <v>109_CA_16</v>
      </c>
      <c r="I3716">
        <f>IF(B3716=2012,IF(D3716="00",K3716,VLOOKUP(H3716,district_latlong_lookup!$A$1:$F$439,5,FALSE)),0)</f>
        <v>0</v>
      </c>
      <c r="J3716">
        <f>IF(B3716=2012,IF(D3716="00",L3716,VLOOKUP(H3716,district_latlong_lookup!$A$1:$F$439,6,FALSE)),0)</f>
        <v>0</v>
      </c>
      <c r="K3716">
        <f>VLOOKUP(E3716&amp;"*",state_latlong_lookup!$A$1:$D$56,3,FALSE)</f>
        <v>36.17</v>
      </c>
      <c r="L3716">
        <f>VLOOKUP(E3716&amp;"*",state_latlong_lookup!$A$1:$D$56,4,FALSE)</f>
        <v>-119.7462</v>
      </c>
      <c r="M3716">
        <v>100</v>
      </c>
      <c r="N3716" t="str">
        <f t="shared" si="116"/>
        <v>Democrat</v>
      </c>
      <c r="O3716" t="s">
        <v>771</v>
      </c>
      <c r="P3716">
        <v>-0.41199999999999998</v>
      </c>
      <c r="Q3716">
        <v>11157000</v>
      </c>
      <c r="R3716" t="s">
        <v>1284</v>
      </c>
    </row>
    <row r="3717" spans="1:18">
      <c r="A3717">
        <v>109</v>
      </c>
      <c r="B3717">
        <f>VLOOKUP(A3717,year_congress_lookup!$A$1:$B$10,2)</f>
        <v>2006</v>
      </c>
      <c r="C3717">
        <v>29313</v>
      </c>
      <c r="D3717" s="1" t="s">
        <v>1804</v>
      </c>
      <c r="E3717" t="s">
        <v>90</v>
      </c>
      <c r="F3717" t="str">
        <f>VLOOKUP(E3717&amp;"*",state_latlong_lookup!$A$1:$D$56,2,FALSE)</f>
        <v>CA</v>
      </c>
      <c r="G3717" t="str">
        <f>VLOOKUP(E3717&amp;"*",state_latlong_lookup!$A$1:$D$56,1,FALSE)</f>
        <v>CALIFORNIA</v>
      </c>
      <c r="H3717" t="str">
        <f t="shared" si="117"/>
        <v>109_CA_17</v>
      </c>
      <c r="I3717">
        <f>IF(B3717=2012,IF(D3717="00",K3717,VLOOKUP(H3717,district_latlong_lookup!$A$1:$F$439,5,FALSE)),0)</f>
        <v>0</v>
      </c>
      <c r="J3717">
        <f>IF(B3717=2012,IF(D3717="00",L3717,VLOOKUP(H3717,district_latlong_lookup!$A$1:$F$439,6,FALSE)),0)</f>
        <v>0</v>
      </c>
      <c r="K3717">
        <f>VLOOKUP(E3717&amp;"*",state_latlong_lookup!$A$1:$D$56,3,FALSE)</f>
        <v>36.17</v>
      </c>
      <c r="L3717">
        <f>VLOOKUP(E3717&amp;"*",state_latlong_lookup!$A$1:$D$56,4,FALSE)</f>
        <v>-119.7462</v>
      </c>
      <c r="M3717">
        <v>100</v>
      </c>
      <c r="N3717" t="str">
        <f t="shared" si="116"/>
        <v>Democrat</v>
      </c>
      <c r="O3717" t="s">
        <v>432</v>
      </c>
      <c r="P3717">
        <v>-0.47399999999999998</v>
      </c>
      <c r="Q3717">
        <v>886000</v>
      </c>
      <c r="R3717" t="s">
        <v>1285</v>
      </c>
    </row>
    <row r="3718" spans="1:18">
      <c r="A3718">
        <v>109</v>
      </c>
      <c r="B3718">
        <f>VLOOKUP(A3718,year_congress_lookup!$A$1:$B$10,2)</f>
        <v>2006</v>
      </c>
      <c r="C3718">
        <v>20306</v>
      </c>
      <c r="D3718" s="1" t="s">
        <v>1805</v>
      </c>
      <c r="E3718" t="s">
        <v>90</v>
      </c>
      <c r="F3718" t="str">
        <f>VLOOKUP(E3718&amp;"*",state_latlong_lookup!$A$1:$D$56,2,FALSE)</f>
        <v>CA</v>
      </c>
      <c r="G3718" t="str">
        <f>VLOOKUP(E3718&amp;"*",state_latlong_lookup!$A$1:$D$56,1,FALSE)</f>
        <v>CALIFORNIA</v>
      </c>
      <c r="H3718" t="str">
        <f t="shared" si="117"/>
        <v>109_CA_18</v>
      </c>
      <c r="I3718">
        <f>IF(B3718=2012,IF(D3718="00",K3718,VLOOKUP(H3718,district_latlong_lookup!$A$1:$F$439,5,FALSE)),0)</f>
        <v>0</v>
      </c>
      <c r="J3718">
        <f>IF(B3718=2012,IF(D3718="00",L3718,VLOOKUP(H3718,district_latlong_lookup!$A$1:$F$439,6,FALSE)),0)</f>
        <v>0</v>
      </c>
      <c r="K3718">
        <f>VLOOKUP(E3718&amp;"*",state_latlong_lookup!$A$1:$D$56,3,FALSE)</f>
        <v>36.17</v>
      </c>
      <c r="L3718">
        <f>VLOOKUP(E3718&amp;"*",state_latlong_lookup!$A$1:$D$56,4,FALSE)</f>
        <v>-119.7462</v>
      </c>
      <c r="M3718">
        <v>100</v>
      </c>
      <c r="N3718" t="str">
        <f t="shared" si="116"/>
        <v>Democrat</v>
      </c>
      <c r="O3718" t="s">
        <v>958</v>
      </c>
      <c r="P3718">
        <v>-0.224</v>
      </c>
      <c r="Q3718">
        <v>1124000</v>
      </c>
      <c r="R3718" t="s">
        <v>1286</v>
      </c>
    </row>
    <row r="3719" spans="1:18">
      <c r="A3719">
        <v>109</v>
      </c>
      <c r="B3719">
        <f>VLOOKUP(A3719,year_congress_lookup!$A$1:$B$10,2)</f>
        <v>2006</v>
      </c>
      <c r="C3719">
        <v>29505</v>
      </c>
      <c r="D3719" s="1" t="s">
        <v>1806</v>
      </c>
      <c r="E3719" t="s">
        <v>90</v>
      </c>
      <c r="F3719" t="str">
        <f>VLOOKUP(E3719&amp;"*",state_latlong_lookup!$A$1:$D$56,2,FALSE)</f>
        <v>CA</v>
      </c>
      <c r="G3719" t="str">
        <f>VLOOKUP(E3719&amp;"*",state_latlong_lookup!$A$1:$D$56,1,FALSE)</f>
        <v>CALIFORNIA</v>
      </c>
      <c r="H3719" t="str">
        <f t="shared" si="117"/>
        <v>109_CA_19</v>
      </c>
      <c r="I3719">
        <f>IF(B3719=2012,IF(D3719="00",K3719,VLOOKUP(H3719,district_latlong_lookup!$A$1:$F$439,5,FALSE)),0)</f>
        <v>0</v>
      </c>
      <c r="J3719">
        <f>IF(B3719=2012,IF(D3719="00",L3719,VLOOKUP(H3719,district_latlong_lookup!$A$1:$F$439,6,FALSE)),0)</f>
        <v>0</v>
      </c>
      <c r="K3719">
        <f>VLOOKUP(E3719&amp;"*",state_latlong_lookup!$A$1:$D$56,3,FALSE)</f>
        <v>36.17</v>
      </c>
      <c r="L3719">
        <f>VLOOKUP(E3719&amp;"*",state_latlong_lookup!$A$1:$D$56,4,FALSE)</f>
        <v>-119.7462</v>
      </c>
      <c r="M3719">
        <v>200</v>
      </c>
      <c r="N3719" t="str">
        <f t="shared" si="116"/>
        <v>Republican</v>
      </c>
      <c r="O3719" t="s">
        <v>959</v>
      </c>
      <c r="P3719">
        <v>0.66100000000000003</v>
      </c>
      <c r="Q3719">
        <v>3516000</v>
      </c>
      <c r="R3719" t="s">
        <v>1287</v>
      </c>
    </row>
    <row r="3720" spans="1:18">
      <c r="A3720">
        <v>109</v>
      </c>
      <c r="B3720">
        <f>VLOOKUP(A3720,year_congress_lookup!$A$1:$B$10,2)</f>
        <v>2006</v>
      </c>
      <c r="C3720">
        <v>20501</v>
      </c>
      <c r="D3720" s="1" t="s">
        <v>1807</v>
      </c>
      <c r="E3720" t="s">
        <v>90</v>
      </c>
      <c r="F3720" t="str">
        <f>VLOOKUP(E3720&amp;"*",state_latlong_lookup!$A$1:$D$56,2,FALSE)</f>
        <v>CA</v>
      </c>
      <c r="G3720" t="str">
        <f>VLOOKUP(E3720&amp;"*",state_latlong_lookup!$A$1:$D$56,1,FALSE)</f>
        <v>CALIFORNIA</v>
      </c>
      <c r="H3720" t="str">
        <f t="shared" si="117"/>
        <v>109_CA_20</v>
      </c>
      <c r="I3720">
        <f>IF(B3720=2012,IF(D3720="00",K3720,VLOOKUP(H3720,district_latlong_lookup!$A$1:$F$439,5,FALSE)),0)</f>
        <v>0</v>
      </c>
      <c r="J3720">
        <f>IF(B3720=2012,IF(D3720="00",L3720,VLOOKUP(H3720,district_latlong_lookup!$A$1:$F$439,6,FALSE)),0)</f>
        <v>0</v>
      </c>
      <c r="K3720">
        <f>VLOOKUP(E3720&amp;"*",state_latlong_lookup!$A$1:$D$56,3,FALSE)</f>
        <v>36.17</v>
      </c>
      <c r="L3720">
        <f>VLOOKUP(E3720&amp;"*",state_latlong_lookup!$A$1:$D$56,4,FALSE)</f>
        <v>-119.7462</v>
      </c>
      <c r="M3720">
        <v>100</v>
      </c>
      <c r="N3720" t="str">
        <f t="shared" si="116"/>
        <v>Democrat</v>
      </c>
      <c r="O3720" t="s">
        <v>1051</v>
      </c>
      <c r="P3720">
        <v>-0.192</v>
      </c>
      <c r="Q3720">
        <v>1527000</v>
      </c>
    </row>
    <row r="3721" spans="1:18">
      <c r="A3721">
        <v>109</v>
      </c>
      <c r="B3721">
        <f>VLOOKUP(A3721,year_congress_lookup!$A$1:$B$10,2)</f>
        <v>2006</v>
      </c>
      <c r="C3721">
        <v>20307</v>
      </c>
      <c r="D3721" s="1" t="s">
        <v>1808</v>
      </c>
      <c r="E3721" t="s">
        <v>90</v>
      </c>
      <c r="F3721" t="str">
        <f>VLOOKUP(E3721&amp;"*",state_latlong_lookup!$A$1:$D$56,2,FALSE)</f>
        <v>CA</v>
      </c>
      <c r="G3721" t="str">
        <f>VLOOKUP(E3721&amp;"*",state_latlong_lookup!$A$1:$D$56,1,FALSE)</f>
        <v>CALIFORNIA</v>
      </c>
      <c r="H3721" t="str">
        <f t="shared" si="117"/>
        <v>109_CA_21</v>
      </c>
      <c r="I3721">
        <f>IF(B3721=2012,IF(D3721="00",K3721,VLOOKUP(H3721,district_latlong_lookup!$A$1:$F$439,5,FALSE)),0)</f>
        <v>0</v>
      </c>
      <c r="J3721">
        <f>IF(B3721=2012,IF(D3721="00",L3721,VLOOKUP(H3721,district_latlong_lookup!$A$1:$F$439,6,FALSE)),0)</f>
        <v>0</v>
      </c>
      <c r="K3721">
        <f>VLOOKUP(E3721&amp;"*",state_latlong_lookup!$A$1:$D$56,3,FALSE)</f>
        <v>36.17</v>
      </c>
      <c r="L3721">
        <f>VLOOKUP(E3721&amp;"*",state_latlong_lookup!$A$1:$D$56,4,FALSE)</f>
        <v>-119.7462</v>
      </c>
      <c r="M3721">
        <v>200</v>
      </c>
      <c r="N3721" t="str">
        <f t="shared" si="116"/>
        <v>Republican</v>
      </c>
      <c r="O3721" t="s">
        <v>960</v>
      </c>
      <c r="P3721">
        <v>0.63300000000000001</v>
      </c>
      <c r="Q3721">
        <v>1398000</v>
      </c>
      <c r="R3721" t="s">
        <v>1288</v>
      </c>
    </row>
    <row r="3722" spans="1:18">
      <c r="A3722">
        <v>109</v>
      </c>
      <c r="B3722">
        <f>VLOOKUP(A3722,year_congress_lookup!$A$1:$B$10,2)</f>
        <v>2006</v>
      </c>
      <c r="C3722">
        <v>14669</v>
      </c>
      <c r="D3722" s="1" t="s">
        <v>1809</v>
      </c>
      <c r="E3722" t="s">
        <v>90</v>
      </c>
      <c r="F3722" t="str">
        <f>VLOOKUP(E3722&amp;"*",state_latlong_lookup!$A$1:$D$56,2,FALSE)</f>
        <v>CA</v>
      </c>
      <c r="G3722" t="str">
        <f>VLOOKUP(E3722&amp;"*",state_latlong_lookup!$A$1:$D$56,1,FALSE)</f>
        <v>CALIFORNIA</v>
      </c>
      <c r="H3722" t="str">
        <f t="shared" si="117"/>
        <v>109_CA_22</v>
      </c>
      <c r="I3722">
        <f>IF(B3722=2012,IF(D3722="00",K3722,VLOOKUP(H3722,district_latlong_lookup!$A$1:$F$439,5,FALSE)),0)</f>
        <v>0</v>
      </c>
      <c r="J3722">
        <f>IF(B3722=2012,IF(D3722="00",L3722,VLOOKUP(H3722,district_latlong_lookup!$A$1:$F$439,6,FALSE)),0)</f>
        <v>0</v>
      </c>
      <c r="K3722">
        <f>VLOOKUP(E3722&amp;"*",state_latlong_lookup!$A$1:$D$56,3,FALSE)</f>
        <v>36.17</v>
      </c>
      <c r="L3722">
        <f>VLOOKUP(E3722&amp;"*",state_latlong_lookup!$A$1:$D$56,4,FALSE)</f>
        <v>-119.7462</v>
      </c>
      <c r="M3722">
        <v>200</v>
      </c>
      <c r="N3722" t="str">
        <f t="shared" si="116"/>
        <v>Republican</v>
      </c>
      <c r="O3722" t="s">
        <v>311</v>
      </c>
      <c r="P3722">
        <v>0.48</v>
      </c>
      <c r="Q3722">
        <v>0</v>
      </c>
      <c r="R3722" t="s">
        <v>1289</v>
      </c>
    </row>
    <row r="3723" spans="1:18">
      <c r="A3723">
        <v>109</v>
      </c>
      <c r="B3723">
        <f>VLOOKUP(A3723,year_congress_lookup!$A$1:$B$10,2)</f>
        <v>2006</v>
      </c>
      <c r="C3723">
        <v>29774</v>
      </c>
      <c r="D3723" s="1" t="s">
        <v>1810</v>
      </c>
      <c r="E3723" t="s">
        <v>90</v>
      </c>
      <c r="F3723" t="str">
        <f>VLOOKUP(E3723&amp;"*",state_latlong_lookup!$A$1:$D$56,2,FALSE)</f>
        <v>CA</v>
      </c>
      <c r="G3723" t="str">
        <f>VLOOKUP(E3723&amp;"*",state_latlong_lookup!$A$1:$D$56,1,FALSE)</f>
        <v>CALIFORNIA</v>
      </c>
      <c r="H3723" t="str">
        <f t="shared" si="117"/>
        <v>109_CA_23</v>
      </c>
      <c r="I3723">
        <f>IF(B3723=2012,IF(D3723="00",K3723,VLOOKUP(H3723,district_latlong_lookup!$A$1:$F$439,5,FALSE)),0)</f>
        <v>0</v>
      </c>
      <c r="J3723">
        <f>IF(B3723=2012,IF(D3723="00",L3723,VLOOKUP(H3723,district_latlong_lookup!$A$1:$F$439,6,FALSE)),0)</f>
        <v>0</v>
      </c>
      <c r="K3723">
        <f>VLOOKUP(E3723&amp;"*",state_latlong_lookup!$A$1:$D$56,3,FALSE)</f>
        <v>36.17</v>
      </c>
      <c r="L3723">
        <f>VLOOKUP(E3723&amp;"*",state_latlong_lookup!$A$1:$D$56,4,FALSE)</f>
        <v>-119.7462</v>
      </c>
      <c r="M3723">
        <v>100</v>
      </c>
      <c r="N3723" t="str">
        <f t="shared" si="116"/>
        <v>Democrat</v>
      </c>
      <c r="O3723" t="s">
        <v>833</v>
      </c>
      <c r="P3723">
        <v>-0.39</v>
      </c>
      <c r="Q3723">
        <v>5594000</v>
      </c>
      <c r="R3723" t="s">
        <v>1289</v>
      </c>
    </row>
    <row r="3724" spans="1:18">
      <c r="A3724">
        <v>109</v>
      </c>
      <c r="B3724">
        <f>VLOOKUP(A3724,year_congress_lookup!$A$1:$B$10,2)</f>
        <v>2006</v>
      </c>
      <c r="C3724">
        <v>15413</v>
      </c>
      <c r="D3724" s="1" t="s">
        <v>1811</v>
      </c>
      <c r="E3724" t="s">
        <v>90</v>
      </c>
      <c r="F3724" t="str">
        <f>VLOOKUP(E3724&amp;"*",state_latlong_lookup!$A$1:$D$56,2,FALSE)</f>
        <v>CA</v>
      </c>
      <c r="G3724" t="str">
        <f>VLOOKUP(E3724&amp;"*",state_latlong_lookup!$A$1:$D$56,1,FALSE)</f>
        <v>CALIFORNIA</v>
      </c>
      <c r="H3724" t="str">
        <f t="shared" si="117"/>
        <v>109_CA_24</v>
      </c>
      <c r="I3724">
        <f>IF(B3724=2012,IF(D3724="00",K3724,VLOOKUP(H3724,district_latlong_lookup!$A$1:$F$439,5,FALSE)),0)</f>
        <v>0</v>
      </c>
      <c r="J3724">
        <f>IF(B3724=2012,IF(D3724="00",L3724,VLOOKUP(H3724,district_latlong_lookup!$A$1:$F$439,6,FALSE)),0)</f>
        <v>0</v>
      </c>
      <c r="K3724">
        <f>VLOOKUP(E3724&amp;"*",state_latlong_lookup!$A$1:$D$56,3,FALSE)</f>
        <v>36.17</v>
      </c>
      <c r="L3724">
        <f>VLOOKUP(E3724&amp;"*",state_latlong_lookup!$A$1:$D$56,4,FALSE)</f>
        <v>-119.7462</v>
      </c>
      <c r="M3724">
        <v>200</v>
      </c>
      <c r="N3724" t="str">
        <f t="shared" si="116"/>
        <v>Republican</v>
      </c>
      <c r="O3724" t="s">
        <v>438</v>
      </c>
      <c r="P3724">
        <v>0.54800000000000004</v>
      </c>
      <c r="Q3724">
        <v>909000</v>
      </c>
      <c r="R3724" t="s">
        <v>1289</v>
      </c>
    </row>
    <row r="3725" spans="1:18">
      <c r="A3725">
        <v>109</v>
      </c>
      <c r="B3725">
        <f>VLOOKUP(A3725,year_congress_lookup!$A$1:$B$10,2)</f>
        <v>2006</v>
      </c>
      <c r="C3725">
        <v>29315</v>
      </c>
      <c r="D3725" s="1" t="s">
        <v>1812</v>
      </c>
      <c r="E3725" t="s">
        <v>90</v>
      </c>
      <c r="F3725" t="str">
        <f>VLOOKUP(E3725&amp;"*",state_latlong_lookup!$A$1:$D$56,2,FALSE)</f>
        <v>CA</v>
      </c>
      <c r="G3725" t="str">
        <f>VLOOKUP(E3725&amp;"*",state_latlong_lookup!$A$1:$D$56,1,FALSE)</f>
        <v>CALIFORNIA</v>
      </c>
      <c r="H3725" t="str">
        <f t="shared" si="117"/>
        <v>109_CA_25</v>
      </c>
      <c r="I3725">
        <f>IF(B3725=2012,IF(D3725="00",K3725,VLOOKUP(H3725,district_latlong_lookup!$A$1:$F$439,5,FALSE)),0)</f>
        <v>0</v>
      </c>
      <c r="J3725">
        <f>IF(B3725=2012,IF(D3725="00",L3725,VLOOKUP(H3725,district_latlong_lookup!$A$1:$F$439,6,FALSE)),0)</f>
        <v>0</v>
      </c>
      <c r="K3725">
        <f>VLOOKUP(E3725&amp;"*",state_latlong_lookup!$A$1:$D$56,3,FALSE)</f>
        <v>36.17</v>
      </c>
      <c r="L3725">
        <f>VLOOKUP(E3725&amp;"*",state_latlong_lookup!$A$1:$D$56,4,FALSE)</f>
        <v>-119.7462</v>
      </c>
      <c r="M3725">
        <v>200</v>
      </c>
      <c r="N3725" t="str">
        <f t="shared" si="116"/>
        <v>Republican</v>
      </c>
      <c r="O3725" t="s">
        <v>440</v>
      </c>
      <c r="P3725">
        <v>0.58099999999999996</v>
      </c>
      <c r="Q3725">
        <v>3320000</v>
      </c>
      <c r="R3725" t="s">
        <v>1290</v>
      </c>
    </row>
    <row r="3726" spans="1:18">
      <c r="A3726">
        <v>109</v>
      </c>
      <c r="B3726">
        <f>VLOOKUP(A3726,year_congress_lookup!$A$1:$B$10,2)</f>
        <v>2006</v>
      </c>
      <c r="C3726">
        <v>14813</v>
      </c>
      <c r="D3726" s="1" t="s">
        <v>1813</v>
      </c>
      <c r="E3726" t="s">
        <v>90</v>
      </c>
      <c r="F3726" t="str">
        <f>VLOOKUP(E3726&amp;"*",state_latlong_lookup!$A$1:$D$56,2,FALSE)</f>
        <v>CA</v>
      </c>
      <c r="G3726" t="str">
        <f>VLOOKUP(E3726&amp;"*",state_latlong_lookup!$A$1:$D$56,1,FALSE)</f>
        <v>CALIFORNIA</v>
      </c>
      <c r="H3726" t="str">
        <f t="shared" si="117"/>
        <v>109_CA_26</v>
      </c>
      <c r="I3726">
        <f>IF(B3726=2012,IF(D3726="00",K3726,VLOOKUP(H3726,district_latlong_lookup!$A$1:$F$439,5,FALSE)),0)</f>
        <v>0</v>
      </c>
      <c r="J3726">
        <f>IF(B3726=2012,IF(D3726="00",L3726,VLOOKUP(H3726,district_latlong_lookup!$A$1:$F$439,6,FALSE)),0)</f>
        <v>0</v>
      </c>
      <c r="K3726">
        <f>VLOOKUP(E3726&amp;"*",state_latlong_lookup!$A$1:$D$56,3,FALSE)</f>
        <v>36.17</v>
      </c>
      <c r="L3726">
        <f>VLOOKUP(E3726&amp;"*",state_latlong_lookup!$A$1:$D$56,4,FALSE)</f>
        <v>-119.7462</v>
      </c>
      <c r="M3726">
        <v>200</v>
      </c>
      <c r="N3726" t="str">
        <f t="shared" si="116"/>
        <v>Republican</v>
      </c>
      <c r="O3726" t="s">
        <v>961</v>
      </c>
      <c r="P3726">
        <v>0.58899999999999997</v>
      </c>
      <c r="Q3726">
        <v>2449000</v>
      </c>
      <c r="R3726" t="s">
        <v>1291</v>
      </c>
    </row>
    <row r="3727" spans="1:18">
      <c r="A3727">
        <v>109</v>
      </c>
      <c r="B3727">
        <f>VLOOKUP(A3727,year_congress_lookup!$A$1:$B$10,2)</f>
        <v>2006</v>
      </c>
      <c r="C3727">
        <v>29707</v>
      </c>
      <c r="D3727" s="1" t="s">
        <v>1814</v>
      </c>
      <c r="E3727" t="s">
        <v>90</v>
      </c>
      <c r="F3727" t="str">
        <f>VLOOKUP(E3727&amp;"*",state_latlong_lookup!$A$1:$D$56,2,FALSE)</f>
        <v>CA</v>
      </c>
      <c r="G3727" t="str">
        <f>VLOOKUP(E3727&amp;"*",state_latlong_lookup!$A$1:$D$56,1,FALSE)</f>
        <v>CALIFORNIA</v>
      </c>
      <c r="H3727" t="str">
        <f t="shared" si="117"/>
        <v>109_CA_27</v>
      </c>
      <c r="I3727">
        <f>IF(B3727=2012,IF(D3727="00",K3727,VLOOKUP(H3727,district_latlong_lookup!$A$1:$F$439,5,FALSE)),0)</f>
        <v>0</v>
      </c>
      <c r="J3727">
        <f>IF(B3727=2012,IF(D3727="00",L3727,VLOOKUP(H3727,district_latlong_lookup!$A$1:$F$439,6,FALSE)),0)</f>
        <v>0</v>
      </c>
      <c r="K3727">
        <f>VLOOKUP(E3727&amp;"*",state_latlong_lookup!$A$1:$D$56,3,FALSE)</f>
        <v>36.17</v>
      </c>
      <c r="L3727">
        <f>VLOOKUP(E3727&amp;"*",state_latlong_lookup!$A$1:$D$56,4,FALSE)</f>
        <v>-119.7462</v>
      </c>
      <c r="M3727">
        <v>100</v>
      </c>
      <c r="N3727" t="str">
        <f t="shared" si="116"/>
        <v>Democrat</v>
      </c>
      <c r="O3727" t="s">
        <v>19</v>
      </c>
      <c r="P3727">
        <v>-0.34899999999999998</v>
      </c>
      <c r="Q3727">
        <v>9423000</v>
      </c>
      <c r="R3727" t="s">
        <v>1292</v>
      </c>
    </row>
    <row r="3728" spans="1:18">
      <c r="A3728">
        <v>109</v>
      </c>
      <c r="B3728">
        <f>VLOOKUP(A3728,year_congress_lookup!$A$1:$B$10,2)</f>
        <v>2006</v>
      </c>
      <c r="C3728">
        <v>15005</v>
      </c>
      <c r="D3728" s="1" t="s">
        <v>1815</v>
      </c>
      <c r="E3728" t="s">
        <v>90</v>
      </c>
      <c r="F3728" t="str">
        <f>VLOOKUP(E3728&amp;"*",state_latlong_lookup!$A$1:$D$56,2,FALSE)</f>
        <v>CA</v>
      </c>
      <c r="G3728" t="str">
        <f>VLOOKUP(E3728&amp;"*",state_latlong_lookup!$A$1:$D$56,1,FALSE)</f>
        <v>CALIFORNIA</v>
      </c>
      <c r="H3728" t="str">
        <f t="shared" si="117"/>
        <v>109_CA_28</v>
      </c>
      <c r="I3728">
        <f>IF(B3728=2012,IF(D3728="00",K3728,VLOOKUP(H3728,district_latlong_lookup!$A$1:$F$439,5,FALSE)),0)</f>
        <v>0</v>
      </c>
      <c r="J3728">
        <f>IF(B3728=2012,IF(D3728="00",L3728,VLOOKUP(H3728,district_latlong_lookup!$A$1:$F$439,6,FALSE)),0)</f>
        <v>0</v>
      </c>
      <c r="K3728">
        <f>VLOOKUP(E3728&amp;"*",state_latlong_lookup!$A$1:$D$56,3,FALSE)</f>
        <v>36.17</v>
      </c>
      <c r="L3728">
        <f>VLOOKUP(E3728&amp;"*",state_latlong_lookup!$A$1:$D$56,4,FALSE)</f>
        <v>-119.7462</v>
      </c>
      <c r="M3728">
        <v>100</v>
      </c>
      <c r="N3728" t="str">
        <f t="shared" si="116"/>
        <v>Democrat</v>
      </c>
      <c r="O3728" t="s">
        <v>441</v>
      </c>
      <c r="P3728">
        <v>-0.36399999999999999</v>
      </c>
      <c r="Q3728">
        <v>7640000</v>
      </c>
      <c r="R3728" t="s">
        <v>1293</v>
      </c>
    </row>
    <row r="3729" spans="1:18">
      <c r="A3729">
        <v>109</v>
      </c>
      <c r="B3729">
        <f>VLOOKUP(A3729,year_congress_lookup!$A$1:$B$10,2)</f>
        <v>2006</v>
      </c>
      <c r="C3729">
        <v>20104</v>
      </c>
      <c r="D3729" s="1" t="s">
        <v>1816</v>
      </c>
      <c r="E3729" t="s">
        <v>90</v>
      </c>
      <c r="F3729" t="str">
        <f>VLOOKUP(E3729&amp;"*",state_latlong_lookup!$A$1:$D$56,2,FALSE)</f>
        <v>CA</v>
      </c>
      <c r="G3729" t="str">
        <f>VLOOKUP(E3729&amp;"*",state_latlong_lookup!$A$1:$D$56,1,FALSE)</f>
        <v>CALIFORNIA</v>
      </c>
      <c r="H3729" t="str">
        <f t="shared" si="117"/>
        <v>109_CA_29</v>
      </c>
      <c r="I3729">
        <f>IF(B3729=2012,IF(D3729="00",K3729,VLOOKUP(H3729,district_latlong_lookup!$A$1:$F$439,5,FALSE)),0)</f>
        <v>0</v>
      </c>
      <c r="J3729">
        <f>IF(B3729=2012,IF(D3729="00",L3729,VLOOKUP(H3729,district_latlong_lookup!$A$1:$F$439,6,FALSE)),0)</f>
        <v>0</v>
      </c>
      <c r="K3729">
        <f>VLOOKUP(E3729&amp;"*",state_latlong_lookup!$A$1:$D$56,3,FALSE)</f>
        <v>36.17</v>
      </c>
      <c r="L3729">
        <f>VLOOKUP(E3729&amp;"*",state_latlong_lookup!$A$1:$D$56,4,FALSE)</f>
        <v>-119.7462</v>
      </c>
      <c r="M3729">
        <v>100</v>
      </c>
      <c r="N3729" t="str">
        <f t="shared" si="116"/>
        <v>Democrat</v>
      </c>
      <c r="O3729" t="s">
        <v>615</v>
      </c>
      <c r="P3729">
        <v>-0.311</v>
      </c>
      <c r="Q3729">
        <v>2713000</v>
      </c>
      <c r="R3729" t="s">
        <v>1294</v>
      </c>
    </row>
    <row r="3730" spans="1:18">
      <c r="A3730">
        <v>109</v>
      </c>
      <c r="B3730">
        <f>VLOOKUP(A3730,year_congress_lookup!$A$1:$B$10,2)</f>
        <v>2006</v>
      </c>
      <c r="C3730">
        <v>14280</v>
      </c>
      <c r="D3730" s="1" t="s">
        <v>1817</v>
      </c>
      <c r="E3730" t="s">
        <v>90</v>
      </c>
      <c r="F3730" t="str">
        <f>VLOOKUP(E3730&amp;"*",state_latlong_lookup!$A$1:$D$56,2,FALSE)</f>
        <v>CA</v>
      </c>
      <c r="G3730" t="str">
        <f>VLOOKUP(E3730&amp;"*",state_latlong_lookup!$A$1:$D$56,1,FALSE)</f>
        <v>CALIFORNIA</v>
      </c>
      <c r="H3730" t="str">
        <f t="shared" si="117"/>
        <v>109_CA_30</v>
      </c>
      <c r="I3730">
        <f>IF(B3730=2012,IF(D3730="00",K3730,VLOOKUP(H3730,district_latlong_lookup!$A$1:$F$439,5,FALSE)),0)</f>
        <v>0</v>
      </c>
      <c r="J3730">
        <f>IF(B3730=2012,IF(D3730="00",L3730,VLOOKUP(H3730,district_latlong_lookup!$A$1:$F$439,6,FALSE)),0)</f>
        <v>0</v>
      </c>
      <c r="K3730">
        <f>VLOOKUP(E3730&amp;"*",state_latlong_lookup!$A$1:$D$56,3,FALSE)</f>
        <v>36.17</v>
      </c>
      <c r="L3730">
        <f>VLOOKUP(E3730&amp;"*",state_latlong_lookup!$A$1:$D$56,4,FALSE)</f>
        <v>-119.7462</v>
      </c>
      <c r="M3730">
        <v>100</v>
      </c>
      <c r="N3730" t="str">
        <f t="shared" si="116"/>
        <v>Democrat</v>
      </c>
      <c r="O3730" t="s">
        <v>444</v>
      </c>
      <c r="P3730">
        <v>-0.46800000000000003</v>
      </c>
      <c r="Q3730">
        <v>1295000</v>
      </c>
      <c r="R3730" t="s">
        <v>1295</v>
      </c>
    </row>
    <row r="3731" spans="1:18">
      <c r="A3731">
        <v>109</v>
      </c>
      <c r="B3731">
        <f>VLOOKUP(A3731,year_congress_lookup!$A$1:$B$10,2)</f>
        <v>2006</v>
      </c>
      <c r="C3731">
        <v>29316</v>
      </c>
      <c r="D3731" s="1" t="s">
        <v>1818</v>
      </c>
      <c r="E3731" t="s">
        <v>90</v>
      </c>
      <c r="F3731" t="str">
        <f>VLOOKUP(E3731&amp;"*",state_latlong_lookup!$A$1:$D$56,2,FALSE)</f>
        <v>CA</v>
      </c>
      <c r="G3731" t="str">
        <f>VLOOKUP(E3731&amp;"*",state_latlong_lookup!$A$1:$D$56,1,FALSE)</f>
        <v>CALIFORNIA</v>
      </c>
      <c r="H3731" t="str">
        <f t="shared" si="117"/>
        <v>109_CA_31</v>
      </c>
      <c r="I3731">
        <f>IF(B3731=2012,IF(D3731="00",K3731,VLOOKUP(H3731,district_latlong_lookup!$A$1:$F$439,5,FALSE)),0)</f>
        <v>0</v>
      </c>
      <c r="J3731">
        <f>IF(B3731=2012,IF(D3731="00",L3731,VLOOKUP(H3731,district_latlong_lookup!$A$1:$F$439,6,FALSE)),0)</f>
        <v>0</v>
      </c>
      <c r="K3731">
        <f>VLOOKUP(E3731&amp;"*",state_latlong_lookup!$A$1:$D$56,3,FALSE)</f>
        <v>36.17</v>
      </c>
      <c r="L3731">
        <f>VLOOKUP(E3731&amp;"*",state_latlong_lookup!$A$1:$D$56,4,FALSE)</f>
        <v>-119.7462</v>
      </c>
      <c r="M3731">
        <v>100</v>
      </c>
      <c r="N3731" t="str">
        <f t="shared" si="116"/>
        <v>Democrat</v>
      </c>
      <c r="O3731" t="s">
        <v>445</v>
      </c>
      <c r="P3731">
        <v>-0.48099999999999998</v>
      </c>
      <c r="Q3731">
        <v>4476000</v>
      </c>
      <c r="R3731" t="s">
        <v>1296</v>
      </c>
    </row>
    <row r="3732" spans="1:18">
      <c r="A3732">
        <v>109</v>
      </c>
      <c r="B3732">
        <f>VLOOKUP(A3732,year_congress_lookup!$A$1:$B$10,2)</f>
        <v>2006</v>
      </c>
      <c r="C3732">
        <v>20105</v>
      </c>
      <c r="D3732" s="1" t="s">
        <v>1819</v>
      </c>
      <c r="E3732" t="s">
        <v>90</v>
      </c>
      <c r="F3732" t="str">
        <f>VLOOKUP(E3732&amp;"*",state_latlong_lookup!$A$1:$D$56,2,FALSE)</f>
        <v>CA</v>
      </c>
      <c r="G3732" t="str">
        <f>VLOOKUP(E3732&amp;"*",state_latlong_lookup!$A$1:$D$56,1,FALSE)</f>
        <v>CALIFORNIA</v>
      </c>
      <c r="H3732" t="str">
        <f t="shared" si="117"/>
        <v>109_CA_32</v>
      </c>
      <c r="I3732">
        <f>IF(B3732=2012,IF(D3732="00",K3732,VLOOKUP(H3732,district_latlong_lookup!$A$1:$F$439,5,FALSE)),0)</f>
        <v>0</v>
      </c>
      <c r="J3732">
        <f>IF(B3732=2012,IF(D3732="00",L3732,VLOOKUP(H3732,district_latlong_lookup!$A$1:$F$439,6,FALSE)),0)</f>
        <v>0</v>
      </c>
      <c r="K3732">
        <f>VLOOKUP(E3732&amp;"*",state_latlong_lookup!$A$1:$D$56,3,FALSE)</f>
        <v>36.17</v>
      </c>
      <c r="L3732">
        <f>VLOOKUP(E3732&amp;"*",state_latlong_lookup!$A$1:$D$56,4,FALSE)</f>
        <v>-119.7462</v>
      </c>
      <c r="M3732">
        <v>100</v>
      </c>
      <c r="N3732" t="str">
        <f t="shared" si="116"/>
        <v>Democrat</v>
      </c>
      <c r="O3732" t="s">
        <v>930</v>
      </c>
      <c r="P3732">
        <v>-0.50900000000000001</v>
      </c>
      <c r="Q3732">
        <v>1092000</v>
      </c>
      <c r="R3732" t="s">
        <v>1297</v>
      </c>
    </row>
    <row r="3733" spans="1:18">
      <c r="A3733">
        <v>109</v>
      </c>
      <c r="B3733">
        <f>VLOOKUP(A3733,year_congress_lookup!$A$1:$B$10,2)</f>
        <v>2006</v>
      </c>
      <c r="C3733">
        <v>20106</v>
      </c>
      <c r="D3733" s="1" t="s">
        <v>1820</v>
      </c>
      <c r="E3733" t="s">
        <v>90</v>
      </c>
      <c r="F3733" t="str">
        <f>VLOOKUP(E3733&amp;"*",state_latlong_lookup!$A$1:$D$56,2,FALSE)</f>
        <v>CA</v>
      </c>
      <c r="G3733" t="str">
        <f>VLOOKUP(E3733&amp;"*",state_latlong_lookup!$A$1:$D$56,1,FALSE)</f>
        <v>CALIFORNIA</v>
      </c>
      <c r="H3733" t="str">
        <f t="shared" si="117"/>
        <v>109_CA_33</v>
      </c>
      <c r="I3733">
        <f>IF(B3733=2012,IF(D3733="00",K3733,VLOOKUP(H3733,district_latlong_lookup!$A$1:$F$439,5,FALSE)),0)</f>
        <v>0</v>
      </c>
      <c r="J3733">
        <f>IF(B3733=2012,IF(D3733="00",L3733,VLOOKUP(H3733,district_latlong_lookup!$A$1:$F$439,6,FALSE)),0)</f>
        <v>0</v>
      </c>
      <c r="K3733">
        <f>VLOOKUP(E3733&amp;"*",state_latlong_lookup!$A$1:$D$56,3,FALSE)</f>
        <v>36.17</v>
      </c>
      <c r="L3733">
        <f>VLOOKUP(E3733&amp;"*",state_latlong_lookup!$A$1:$D$56,4,FALSE)</f>
        <v>-119.7462</v>
      </c>
      <c r="M3733">
        <v>100</v>
      </c>
      <c r="N3733" t="str">
        <f t="shared" si="116"/>
        <v>Democrat</v>
      </c>
      <c r="O3733" t="s">
        <v>34</v>
      </c>
      <c r="P3733">
        <v>-0.52900000000000003</v>
      </c>
      <c r="Q3733">
        <v>901000</v>
      </c>
      <c r="R3733" t="s">
        <v>1298</v>
      </c>
    </row>
    <row r="3734" spans="1:18">
      <c r="A3734">
        <v>109</v>
      </c>
      <c r="B3734">
        <f>VLOOKUP(A3734,year_congress_lookup!$A$1:$B$10,2)</f>
        <v>2006</v>
      </c>
      <c r="C3734">
        <v>29317</v>
      </c>
      <c r="D3734" s="1" t="s">
        <v>1821</v>
      </c>
      <c r="E3734" t="s">
        <v>90</v>
      </c>
      <c r="F3734" t="str">
        <f>VLOOKUP(E3734&amp;"*",state_latlong_lookup!$A$1:$D$56,2,FALSE)</f>
        <v>CA</v>
      </c>
      <c r="G3734" t="str">
        <f>VLOOKUP(E3734&amp;"*",state_latlong_lookup!$A$1:$D$56,1,FALSE)</f>
        <v>CALIFORNIA</v>
      </c>
      <c r="H3734" t="str">
        <f t="shared" si="117"/>
        <v>109_CA_34</v>
      </c>
      <c r="I3734">
        <f>IF(B3734=2012,IF(D3734="00",K3734,VLOOKUP(H3734,district_latlong_lookup!$A$1:$F$439,5,FALSE)),0)</f>
        <v>0</v>
      </c>
      <c r="J3734">
        <f>IF(B3734=2012,IF(D3734="00",L3734,VLOOKUP(H3734,district_latlong_lookup!$A$1:$F$439,6,FALSE)),0)</f>
        <v>0</v>
      </c>
      <c r="K3734">
        <f>VLOOKUP(E3734&amp;"*",state_latlong_lookup!$A$1:$D$56,3,FALSE)</f>
        <v>36.17</v>
      </c>
      <c r="L3734">
        <f>VLOOKUP(E3734&amp;"*",state_latlong_lookup!$A$1:$D$56,4,FALSE)</f>
        <v>-119.7462</v>
      </c>
      <c r="M3734">
        <v>100</v>
      </c>
      <c r="N3734" t="str">
        <f t="shared" si="116"/>
        <v>Democrat</v>
      </c>
      <c r="O3734" t="s">
        <v>962</v>
      </c>
      <c r="P3734">
        <v>-0.44700000000000001</v>
      </c>
      <c r="Q3734">
        <v>0</v>
      </c>
      <c r="R3734" t="s">
        <v>1299</v>
      </c>
    </row>
    <row r="3735" spans="1:18">
      <c r="A3735">
        <v>109</v>
      </c>
      <c r="B3735">
        <f>VLOOKUP(A3735,year_congress_lookup!$A$1:$B$10,2)</f>
        <v>2006</v>
      </c>
      <c r="C3735">
        <v>29106</v>
      </c>
      <c r="D3735" s="1" t="s">
        <v>1822</v>
      </c>
      <c r="E3735" t="s">
        <v>90</v>
      </c>
      <c r="F3735" t="str">
        <f>VLOOKUP(E3735&amp;"*",state_latlong_lookup!$A$1:$D$56,2,FALSE)</f>
        <v>CA</v>
      </c>
      <c r="G3735" t="str">
        <f>VLOOKUP(E3735&amp;"*",state_latlong_lookup!$A$1:$D$56,1,FALSE)</f>
        <v>CALIFORNIA</v>
      </c>
      <c r="H3735" t="str">
        <f t="shared" si="117"/>
        <v>109_CA_35</v>
      </c>
      <c r="I3735">
        <f>IF(B3735=2012,IF(D3735="00",K3735,VLOOKUP(H3735,district_latlong_lookup!$A$1:$F$439,5,FALSE)),0)</f>
        <v>0</v>
      </c>
      <c r="J3735">
        <f>IF(B3735=2012,IF(D3735="00",L3735,VLOOKUP(H3735,district_latlong_lookup!$A$1:$F$439,6,FALSE)),0)</f>
        <v>0</v>
      </c>
      <c r="K3735">
        <f>VLOOKUP(E3735&amp;"*",state_latlong_lookup!$A$1:$D$56,3,FALSE)</f>
        <v>36.17</v>
      </c>
      <c r="L3735">
        <f>VLOOKUP(E3735&amp;"*",state_latlong_lookup!$A$1:$D$56,4,FALSE)</f>
        <v>-119.7462</v>
      </c>
      <c r="M3735">
        <v>100</v>
      </c>
      <c r="N3735" t="str">
        <f t="shared" si="116"/>
        <v>Democrat</v>
      </c>
      <c r="O3735" t="s">
        <v>449</v>
      </c>
      <c r="P3735">
        <v>-0.629</v>
      </c>
      <c r="Q3735">
        <v>0</v>
      </c>
      <c r="R3735" t="s">
        <v>1300</v>
      </c>
    </row>
    <row r="3736" spans="1:18">
      <c r="A3736">
        <v>109</v>
      </c>
      <c r="B3736">
        <f>VLOOKUP(A3736,year_congress_lookup!$A$1:$B$10,2)</f>
        <v>2006</v>
      </c>
      <c r="C3736">
        <v>29318</v>
      </c>
      <c r="D3736" s="1" t="s">
        <v>1823</v>
      </c>
      <c r="E3736" t="s">
        <v>90</v>
      </c>
      <c r="F3736" t="str">
        <f>VLOOKUP(E3736&amp;"*",state_latlong_lookup!$A$1:$D$56,2,FALSE)</f>
        <v>CA</v>
      </c>
      <c r="G3736" t="str">
        <f>VLOOKUP(E3736&amp;"*",state_latlong_lookup!$A$1:$D$56,1,FALSE)</f>
        <v>CALIFORNIA</v>
      </c>
      <c r="H3736" t="str">
        <f t="shared" si="117"/>
        <v>109_CA_36</v>
      </c>
      <c r="I3736">
        <f>IF(B3736=2012,IF(D3736="00",K3736,VLOOKUP(H3736,district_latlong_lookup!$A$1:$F$439,5,FALSE)),0)</f>
        <v>0</v>
      </c>
      <c r="J3736">
        <f>IF(B3736=2012,IF(D3736="00",L3736,VLOOKUP(H3736,district_latlong_lookup!$A$1:$F$439,6,FALSE)),0)</f>
        <v>0</v>
      </c>
      <c r="K3736">
        <f>VLOOKUP(E3736&amp;"*",state_latlong_lookup!$A$1:$D$56,3,FALSE)</f>
        <v>36.17</v>
      </c>
      <c r="L3736">
        <f>VLOOKUP(E3736&amp;"*",state_latlong_lookup!$A$1:$D$56,4,FALSE)</f>
        <v>-119.7462</v>
      </c>
      <c r="M3736">
        <v>100</v>
      </c>
      <c r="N3736" t="str">
        <f t="shared" si="116"/>
        <v>Democrat</v>
      </c>
      <c r="O3736" t="s">
        <v>450</v>
      </c>
      <c r="P3736">
        <v>-0.26500000000000001</v>
      </c>
      <c r="Q3736">
        <v>1055000</v>
      </c>
    </row>
    <row r="3737" spans="1:18">
      <c r="A3737">
        <v>109</v>
      </c>
      <c r="B3737">
        <f>VLOOKUP(A3737,year_congress_lookup!$A$1:$B$10,2)</f>
        <v>2006</v>
      </c>
      <c r="C3737">
        <v>29586</v>
      </c>
      <c r="D3737" s="1" t="s">
        <v>1824</v>
      </c>
      <c r="E3737" t="s">
        <v>90</v>
      </c>
      <c r="F3737" t="str">
        <f>VLOOKUP(E3737&amp;"*",state_latlong_lookup!$A$1:$D$56,2,FALSE)</f>
        <v>CA</v>
      </c>
      <c r="G3737" t="str">
        <f>VLOOKUP(E3737&amp;"*",state_latlong_lookup!$A$1:$D$56,1,FALSE)</f>
        <v>CALIFORNIA</v>
      </c>
      <c r="H3737" t="str">
        <f t="shared" si="117"/>
        <v>109_CA_37</v>
      </c>
      <c r="I3737">
        <f>IF(B3737=2012,IF(D3737="00",K3737,VLOOKUP(H3737,district_latlong_lookup!$A$1:$F$439,5,FALSE)),0)</f>
        <v>0</v>
      </c>
      <c r="J3737">
        <f>IF(B3737=2012,IF(D3737="00",L3737,VLOOKUP(H3737,district_latlong_lookup!$A$1:$F$439,6,FALSE)),0)</f>
        <v>0</v>
      </c>
      <c r="K3737">
        <f>VLOOKUP(E3737&amp;"*",state_latlong_lookup!$A$1:$D$56,3,FALSE)</f>
        <v>36.17</v>
      </c>
      <c r="L3737">
        <f>VLOOKUP(E3737&amp;"*",state_latlong_lookup!$A$1:$D$56,4,FALSE)</f>
        <v>-119.7462</v>
      </c>
      <c r="M3737">
        <v>100</v>
      </c>
      <c r="N3737" t="str">
        <f t="shared" si="116"/>
        <v>Democrat</v>
      </c>
      <c r="O3737" t="s">
        <v>963</v>
      </c>
      <c r="P3737">
        <v>-0.39700000000000002</v>
      </c>
      <c r="Q3737">
        <v>2021000</v>
      </c>
      <c r="R3737" t="s">
        <v>1301</v>
      </c>
    </row>
    <row r="3738" spans="1:18">
      <c r="A3738">
        <v>109</v>
      </c>
      <c r="B3738">
        <f>VLOOKUP(A3738,year_congress_lookup!$A$1:$B$10,2)</f>
        <v>2006</v>
      </c>
      <c r="C3738">
        <v>29903</v>
      </c>
      <c r="D3738" s="1" t="s">
        <v>1825</v>
      </c>
      <c r="E3738" t="s">
        <v>90</v>
      </c>
      <c r="F3738" t="str">
        <f>VLOOKUP(E3738&amp;"*",state_latlong_lookup!$A$1:$D$56,2,FALSE)</f>
        <v>CA</v>
      </c>
      <c r="G3738" t="str">
        <f>VLOOKUP(E3738&amp;"*",state_latlong_lookup!$A$1:$D$56,1,FALSE)</f>
        <v>CALIFORNIA</v>
      </c>
      <c r="H3738" t="str">
        <f t="shared" si="117"/>
        <v>109_CA_38</v>
      </c>
      <c r="I3738">
        <f>IF(B3738=2012,IF(D3738="00",K3738,VLOOKUP(H3738,district_latlong_lookup!$A$1:$F$439,5,FALSE)),0)</f>
        <v>0</v>
      </c>
      <c r="J3738">
        <f>IF(B3738=2012,IF(D3738="00",L3738,VLOOKUP(H3738,district_latlong_lookup!$A$1:$F$439,6,FALSE)),0)</f>
        <v>0</v>
      </c>
      <c r="K3738">
        <f>VLOOKUP(E3738&amp;"*",state_latlong_lookup!$A$1:$D$56,3,FALSE)</f>
        <v>36.17</v>
      </c>
      <c r="L3738">
        <f>VLOOKUP(E3738&amp;"*",state_latlong_lookup!$A$1:$D$56,4,FALSE)</f>
        <v>-119.7462</v>
      </c>
      <c r="M3738">
        <v>100</v>
      </c>
      <c r="N3738" t="str">
        <f t="shared" si="116"/>
        <v>Democrat</v>
      </c>
      <c r="O3738" t="s">
        <v>964</v>
      </c>
      <c r="P3738">
        <v>-0.436</v>
      </c>
      <c r="Q3738">
        <v>1372000</v>
      </c>
      <c r="R3738" t="s">
        <v>1302</v>
      </c>
    </row>
    <row r="3739" spans="1:18">
      <c r="A3739">
        <v>109</v>
      </c>
      <c r="B3739">
        <f>VLOOKUP(A3739,year_congress_lookup!$A$1:$B$10,2)</f>
        <v>2006</v>
      </c>
      <c r="C3739">
        <v>20310</v>
      </c>
      <c r="D3739" s="1" t="s">
        <v>1826</v>
      </c>
      <c r="E3739" t="s">
        <v>90</v>
      </c>
      <c r="F3739" t="str">
        <f>VLOOKUP(E3739&amp;"*",state_latlong_lookup!$A$1:$D$56,2,FALSE)</f>
        <v>CA</v>
      </c>
      <c r="G3739" t="str">
        <f>VLOOKUP(E3739&amp;"*",state_latlong_lookup!$A$1:$D$56,1,FALSE)</f>
        <v>CALIFORNIA</v>
      </c>
      <c r="H3739" t="str">
        <f t="shared" si="117"/>
        <v>109_CA_39</v>
      </c>
      <c r="I3739">
        <f>IF(B3739=2012,IF(D3739="00",K3739,VLOOKUP(H3739,district_latlong_lookup!$A$1:$F$439,5,FALSE)),0)</f>
        <v>0</v>
      </c>
      <c r="J3739">
        <f>IF(B3739=2012,IF(D3739="00",L3739,VLOOKUP(H3739,district_latlong_lookup!$A$1:$F$439,6,FALSE)),0)</f>
        <v>0</v>
      </c>
      <c r="K3739">
        <f>VLOOKUP(E3739&amp;"*",state_latlong_lookup!$A$1:$D$56,3,FALSE)</f>
        <v>36.17</v>
      </c>
      <c r="L3739">
        <f>VLOOKUP(E3739&amp;"*",state_latlong_lookup!$A$1:$D$56,4,FALSE)</f>
        <v>-119.7462</v>
      </c>
      <c r="M3739">
        <v>100</v>
      </c>
      <c r="N3739" t="str">
        <f t="shared" si="116"/>
        <v>Democrat</v>
      </c>
      <c r="O3739" t="s">
        <v>837</v>
      </c>
      <c r="P3739">
        <v>-0.497</v>
      </c>
      <c r="Q3739">
        <v>2731000</v>
      </c>
      <c r="R3739" t="s">
        <v>1303</v>
      </c>
    </row>
    <row r="3740" spans="1:18">
      <c r="A3740">
        <v>109</v>
      </c>
      <c r="B3740">
        <f>VLOOKUP(A3740,year_congress_lookup!$A$1:$B$10,2)</f>
        <v>2006</v>
      </c>
      <c r="C3740">
        <v>29321</v>
      </c>
      <c r="D3740" s="1" t="s">
        <v>1827</v>
      </c>
      <c r="E3740" t="s">
        <v>90</v>
      </c>
      <c r="F3740" t="str">
        <f>VLOOKUP(E3740&amp;"*",state_latlong_lookup!$A$1:$D$56,2,FALSE)</f>
        <v>CA</v>
      </c>
      <c r="G3740" t="str">
        <f>VLOOKUP(E3740&amp;"*",state_latlong_lookup!$A$1:$D$56,1,FALSE)</f>
        <v>CALIFORNIA</v>
      </c>
      <c r="H3740" t="str">
        <f t="shared" si="117"/>
        <v>109_CA_40</v>
      </c>
      <c r="I3740">
        <f>IF(B3740=2012,IF(D3740="00",K3740,VLOOKUP(H3740,district_latlong_lookup!$A$1:$F$439,5,FALSE)),0)</f>
        <v>0</v>
      </c>
      <c r="J3740">
        <f>IF(B3740=2012,IF(D3740="00",L3740,VLOOKUP(H3740,district_latlong_lookup!$A$1:$F$439,6,FALSE)),0)</f>
        <v>0</v>
      </c>
      <c r="K3740">
        <f>VLOOKUP(E3740&amp;"*",state_latlong_lookup!$A$1:$D$56,3,FALSE)</f>
        <v>36.17</v>
      </c>
      <c r="L3740">
        <f>VLOOKUP(E3740&amp;"*",state_latlong_lookup!$A$1:$D$56,4,FALSE)</f>
        <v>-119.7462</v>
      </c>
      <c r="M3740">
        <v>200</v>
      </c>
      <c r="N3740" t="str">
        <f t="shared" si="116"/>
        <v>Republican</v>
      </c>
      <c r="O3740" t="s">
        <v>453</v>
      </c>
      <c r="P3740">
        <v>0.90400000000000003</v>
      </c>
      <c r="Q3740">
        <v>615000</v>
      </c>
      <c r="R3740" t="s">
        <v>1304</v>
      </c>
    </row>
    <row r="3741" spans="1:18">
      <c r="A3741">
        <v>109</v>
      </c>
      <c r="B3741">
        <f>VLOOKUP(A3741,year_congress_lookup!$A$1:$B$10,2)</f>
        <v>2006</v>
      </c>
      <c r="C3741">
        <v>14644</v>
      </c>
      <c r="D3741" s="1" t="s">
        <v>1828</v>
      </c>
      <c r="E3741" t="s">
        <v>90</v>
      </c>
      <c r="F3741" t="str">
        <f>VLOOKUP(E3741&amp;"*",state_latlong_lookup!$A$1:$D$56,2,FALSE)</f>
        <v>CA</v>
      </c>
      <c r="G3741" t="str">
        <f>VLOOKUP(E3741&amp;"*",state_latlong_lookup!$A$1:$D$56,1,FALSE)</f>
        <v>CALIFORNIA</v>
      </c>
      <c r="H3741" t="str">
        <f t="shared" si="117"/>
        <v>109_CA_41</v>
      </c>
      <c r="I3741">
        <f>IF(B3741=2012,IF(D3741="00",K3741,VLOOKUP(H3741,district_latlong_lookup!$A$1:$F$439,5,FALSE)),0)</f>
        <v>0</v>
      </c>
      <c r="J3741">
        <f>IF(B3741=2012,IF(D3741="00",L3741,VLOOKUP(H3741,district_latlong_lookup!$A$1:$F$439,6,FALSE)),0)</f>
        <v>0</v>
      </c>
      <c r="K3741">
        <f>VLOOKUP(E3741&amp;"*",state_latlong_lookup!$A$1:$D$56,3,FALSE)</f>
        <v>36.17</v>
      </c>
      <c r="L3741">
        <f>VLOOKUP(E3741&amp;"*",state_latlong_lookup!$A$1:$D$56,4,FALSE)</f>
        <v>-119.7462</v>
      </c>
      <c r="M3741">
        <v>200</v>
      </c>
      <c r="N3741" t="str">
        <f t="shared" si="116"/>
        <v>Republican</v>
      </c>
      <c r="O3741" t="s">
        <v>79</v>
      </c>
      <c r="P3741">
        <v>0.50900000000000001</v>
      </c>
      <c r="Q3741">
        <v>28155000</v>
      </c>
      <c r="R3741" t="s">
        <v>1305</v>
      </c>
    </row>
    <row r="3742" spans="1:18">
      <c r="A3742">
        <v>109</v>
      </c>
      <c r="B3742">
        <f>VLOOKUP(A3742,year_congress_lookup!$A$1:$B$10,2)</f>
        <v>2006</v>
      </c>
      <c r="C3742">
        <v>29905</v>
      </c>
      <c r="D3742" s="1" t="s">
        <v>1829</v>
      </c>
      <c r="E3742" t="s">
        <v>90</v>
      </c>
      <c r="F3742" t="str">
        <f>VLOOKUP(E3742&amp;"*",state_latlong_lookup!$A$1:$D$56,2,FALSE)</f>
        <v>CA</v>
      </c>
      <c r="G3742" t="str">
        <f>VLOOKUP(E3742&amp;"*",state_latlong_lookup!$A$1:$D$56,1,FALSE)</f>
        <v>CALIFORNIA</v>
      </c>
      <c r="H3742" t="str">
        <f t="shared" si="117"/>
        <v>109_CA_42</v>
      </c>
      <c r="I3742">
        <f>IF(B3742=2012,IF(D3742="00",K3742,VLOOKUP(H3742,district_latlong_lookup!$A$1:$F$439,5,FALSE)),0)</f>
        <v>0</v>
      </c>
      <c r="J3742">
        <f>IF(B3742=2012,IF(D3742="00",L3742,VLOOKUP(H3742,district_latlong_lookup!$A$1:$F$439,6,FALSE)),0)</f>
        <v>0</v>
      </c>
      <c r="K3742">
        <f>VLOOKUP(E3742&amp;"*",state_latlong_lookup!$A$1:$D$56,3,FALSE)</f>
        <v>36.17</v>
      </c>
      <c r="L3742">
        <f>VLOOKUP(E3742&amp;"*",state_latlong_lookup!$A$1:$D$56,4,FALSE)</f>
        <v>-119.7462</v>
      </c>
      <c r="M3742">
        <v>200</v>
      </c>
      <c r="N3742" t="str">
        <f t="shared" si="116"/>
        <v>Republican</v>
      </c>
      <c r="O3742" t="s">
        <v>76</v>
      </c>
      <c r="P3742">
        <v>0.64900000000000002</v>
      </c>
      <c r="Q3742">
        <v>20945000</v>
      </c>
      <c r="R3742" t="s">
        <v>1306</v>
      </c>
    </row>
    <row r="3743" spans="1:18">
      <c r="A3743">
        <v>109</v>
      </c>
      <c r="B3743">
        <f>VLOOKUP(A3743,year_congress_lookup!$A$1:$B$10,2)</f>
        <v>2006</v>
      </c>
      <c r="C3743">
        <v>29942</v>
      </c>
      <c r="D3743" s="1" t="s">
        <v>1830</v>
      </c>
      <c r="E3743" t="s">
        <v>90</v>
      </c>
      <c r="F3743" t="str">
        <f>VLOOKUP(E3743&amp;"*",state_latlong_lookup!$A$1:$D$56,2,FALSE)</f>
        <v>CA</v>
      </c>
      <c r="G3743" t="str">
        <f>VLOOKUP(E3743&amp;"*",state_latlong_lookup!$A$1:$D$56,1,FALSE)</f>
        <v>CALIFORNIA</v>
      </c>
      <c r="H3743" t="str">
        <f t="shared" si="117"/>
        <v>109_CA_43</v>
      </c>
      <c r="I3743">
        <f>IF(B3743=2012,IF(D3743="00",K3743,VLOOKUP(H3743,district_latlong_lookup!$A$1:$F$439,5,FALSE)),0)</f>
        <v>0</v>
      </c>
      <c r="J3743">
        <f>IF(B3743=2012,IF(D3743="00",L3743,VLOOKUP(H3743,district_latlong_lookup!$A$1:$F$439,6,FALSE)),0)</f>
        <v>0</v>
      </c>
      <c r="K3743">
        <f>VLOOKUP(E3743&amp;"*",state_latlong_lookup!$A$1:$D$56,3,FALSE)</f>
        <v>36.17</v>
      </c>
      <c r="L3743">
        <f>VLOOKUP(E3743&amp;"*",state_latlong_lookup!$A$1:$D$56,4,FALSE)</f>
        <v>-119.7462</v>
      </c>
      <c r="M3743">
        <v>100</v>
      </c>
      <c r="N3743" t="str">
        <f t="shared" si="116"/>
        <v>Democrat</v>
      </c>
      <c r="O3743" t="s">
        <v>965</v>
      </c>
      <c r="P3743">
        <v>-0.318</v>
      </c>
      <c r="Q3743">
        <v>1351000</v>
      </c>
      <c r="R3743" t="s">
        <v>1307</v>
      </c>
    </row>
    <row r="3744" spans="1:18">
      <c r="A3744">
        <v>109</v>
      </c>
      <c r="B3744">
        <f>VLOOKUP(A3744,year_congress_lookup!$A$1:$B$10,2)</f>
        <v>2006</v>
      </c>
      <c r="C3744">
        <v>29323</v>
      </c>
      <c r="D3744" s="1" t="s">
        <v>1831</v>
      </c>
      <c r="E3744" t="s">
        <v>90</v>
      </c>
      <c r="F3744" t="str">
        <f>VLOOKUP(E3744&amp;"*",state_latlong_lookup!$A$1:$D$56,2,FALSE)</f>
        <v>CA</v>
      </c>
      <c r="G3744" t="str">
        <f>VLOOKUP(E3744&amp;"*",state_latlong_lookup!$A$1:$D$56,1,FALSE)</f>
        <v>CALIFORNIA</v>
      </c>
      <c r="H3744" t="str">
        <f t="shared" si="117"/>
        <v>109_CA_44</v>
      </c>
      <c r="I3744">
        <f>IF(B3744=2012,IF(D3744="00",K3744,VLOOKUP(H3744,district_latlong_lookup!$A$1:$F$439,5,FALSE)),0)</f>
        <v>0</v>
      </c>
      <c r="J3744">
        <f>IF(B3744=2012,IF(D3744="00",L3744,VLOOKUP(H3744,district_latlong_lookup!$A$1:$F$439,6,FALSE)),0)</f>
        <v>0</v>
      </c>
      <c r="K3744">
        <f>VLOOKUP(E3744&amp;"*",state_latlong_lookup!$A$1:$D$56,3,FALSE)</f>
        <v>36.17</v>
      </c>
      <c r="L3744">
        <f>VLOOKUP(E3744&amp;"*",state_latlong_lookup!$A$1:$D$56,4,FALSE)</f>
        <v>-119.7462</v>
      </c>
      <c r="M3744">
        <v>200</v>
      </c>
      <c r="N3744" t="str">
        <f t="shared" si="116"/>
        <v>Republican</v>
      </c>
      <c r="O3744" t="s">
        <v>457</v>
      </c>
      <c r="P3744">
        <v>0.50800000000000001</v>
      </c>
      <c r="Q3744">
        <v>905000</v>
      </c>
      <c r="R3744" t="s">
        <v>1308</v>
      </c>
    </row>
    <row r="3745" spans="1:18">
      <c r="A3745">
        <v>109</v>
      </c>
      <c r="B3745">
        <f>VLOOKUP(A3745,year_congress_lookup!$A$1:$B$10,2)</f>
        <v>2006</v>
      </c>
      <c r="C3745">
        <v>29775</v>
      </c>
      <c r="D3745" s="1" t="s">
        <v>1832</v>
      </c>
      <c r="E3745" t="s">
        <v>90</v>
      </c>
      <c r="F3745" t="str">
        <f>VLOOKUP(E3745&amp;"*",state_latlong_lookup!$A$1:$D$56,2,FALSE)</f>
        <v>CA</v>
      </c>
      <c r="G3745" t="str">
        <f>VLOOKUP(E3745&amp;"*",state_latlong_lookup!$A$1:$D$56,1,FALSE)</f>
        <v>CALIFORNIA</v>
      </c>
      <c r="H3745" t="str">
        <f t="shared" si="117"/>
        <v>109_CA_45</v>
      </c>
      <c r="I3745">
        <f>IF(B3745=2012,IF(D3745="00",K3745,VLOOKUP(H3745,district_latlong_lookup!$A$1:$F$439,5,FALSE)),0)</f>
        <v>0</v>
      </c>
      <c r="J3745">
        <f>IF(B3745=2012,IF(D3745="00",L3745,VLOOKUP(H3745,district_latlong_lookup!$A$1:$F$439,6,FALSE)),0)</f>
        <v>0</v>
      </c>
      <c r="K3745">
        <f>VLOOKUP(E3745&amp;"*",state_latlong_lookup!$A$1:$D$56,3,FALSE)</f>
        <v>36.17</v>
      </c>
      <c r="L3745">
        <f>VLOOKUP(E3745&amp;"*",state_latlong_lookup!$A$1:$D$56,4,FALSE)</f>
        <v>-119.7462</v>
      </c>
      <c r="M3745">
        <v>200</v>
      </c>
      <c r="N3745" t="str">
        <f t="shared" si="116"/>
        <v>Republican</v>
      </c>
      <c r="O3745" t="s">
        <v>775</v>
      </c>
      <c r="P3745">
        <v>0.60799999999999998</v>
      </c>
      <c r="Q3745">
        <v>2687000</v>
      </c>
    </row>
    <row r="3746" spans="1:18">
      <c r="A3746">
        <v>109</v>
      </c>
      <c r="B3746">
        <f>VLOOKUP(A3746,year_congress_lookup!$A$1:$B$10,2)</f>
        <v>2006</v>
      </c>
      <c r="C3746">
        <v>15621</v>
      </c>
      <c r="D3746" s="1" t="s">
        <v>1833</v>
      </c>
      <c r="E3746" t="s">
        <v>90</v>
      </c>
      <c r="F3746" t="str">
        <f>VLOOKUP(E3746&amp;"*",state_latlong_lookup!$A$1:$D$56,2,FALSE)</f>
        <v>CA</v>
      </c>
      <c r="G3746" t="str">
        <f>VLOOKUP(E3746&amp;"*",state_latlong_lookup!$A$1:$D$56,1,FALSE)</f>
        <v>CALIFORNIA</v>
      </c>
      <c r="H3746" t="str">
        <f t="shared" si="117"/>
        <v>109_CA_46</v>
      </c>
      <c r="I3746">
        <f>IF(B3746=2012,IF(D3746="00",K3746,VLOOKUP(H3746,district_latlong_lookup!$A$1:$F$439,5,FALSE)),0)</f>
        <v>0</v>
      </c>
      <c r="J3746">
        <f>IF(B3746=2012,IF(D3746="00",L3746,VLOOKUP(H3746,district_latlong_lookup!$A$1:$F$439,6,FALSE)),0)</f>
        <v>0</v>
      </c>
      <c r="K3746">
        <f>VLOOKUP(E3746&amp;"*",state_latlong_lookup!$A$1:$D$56,3,FALSE)</f>
        <v>36.17</v>
      </c>
      <c r="L3746">
        <f>VLOOKUP(E3746&amp;"*",state_latlong_lookup!$A$1:$D$56,4,FALSE)</f>
        <v>-119.7462</v>
      </c>
      <c r="M3746">
        <v>200</v>
      </c>
      <c r="N3746" t="str">
        <f t="shared" si="116"/>
        <v>Republican</v>
      </c>
      <c r="O3746" t="s">
        <v>966</v>
      </c>
      <c r="P3746">
        <v>0.86599999999999999</v>
      </c>
      <c r="Q3746">
        <v>746000</v>
      </c>
      <c r="R3746" t="s">
        <v>1309</v>
      </c>
    </row>
    <row r="3747" spans="1:18">
      <c r="A3747">
        <v>109</v>
      </c>
      <c r="B3747">
        <f>VLOOKUP(A3747,year_congress_lookup!$A$1:$B$10,2)</f>
        <v>2006</v>
      </c>
      <c r="C3747">
        <v>29709</v>
      </c>
      <c r="D3747" s="1" t="s">
        <v>1834</v>
      </c>
      <c r="E3747" t="s">
        <v>90</v>
      </c>
      <c r="F3747" t="str">
        <f>VLOOKUP(E3747&amp;"*",state_latlong_lookup!$A$1:$D$56,2,FALSE)</f>
        <v>CA</v>
      </c>
      <c r="G3747" t="str">
        <f>VLOOKUP(E3747&amp;"*",state_latlong_lookup!$A$1:$D$56,1,FALSE)</f>
        <v>CALIFORNIA</v>
      </c>
      <c r="H3747" t="str">
        <f t="shared" si="117"/>
        <v>109_CA_47</v>
      </c>
      <c r="I3747">
        <f>IF(B3747=2012,IF(D3747="00",K3747,VLOOKUP(H3747,district_latlong_lookup!$A$1:$F$439,5,FALSE)),0)</f>
        <v>0</v>
      </c>
      <c r="J3747">
        <f>IF(B3747=2012,IF(D3747="00",L3747,VLOOKUP(H3747,district_latlong_lookup!$A$1:$F$439,6,FALSE)),0)</f>
        <v>0</v>
      </c>
      <c r="K3747">
        <f>VLOOKUP(E3747&amp;"*",state_latlong_lookup!$A$1:$D$56,3,FALSE)</f>
        <v>36.17</v>
      </c>
      <c r="L3747">
        <f>VLOOKUP(E3747&amp;"*",state_latlong_lookup!$A$1:$D$56,4,FALSE)</f>
        <v>-119.7462</v>
      </c>
      <c r="M3747">
        <v>100</v>
      </c>
      <c r="N3747" t="str">
        <f t="shared" si="116"/>
        <v>Democrat</v>
      </c>
      <c r="O3747" t="s">
        <v>837</v>
      </c>
      <c r="P3747">
        <v>-0.374</v>
      </c>
      <c r="Q3747">
        <v>1386000</v>
      </c>
      <c r="R3747" t="s">
        <v>1310</v>
      </c>
    </row>
    <row r="3748" spans="1:18">
      <c r="A3748">
        <v>109</v>
      </c>
      <c r="B3748">
        <f>VLOOKUP(A3748,year_congress_lookup!$A$1:$B$10,2)</f>
        <v>2006</v>
      </c>
      <c r="C3748">
        <v>15601</v>
      </c>
      <c r="D3748" s="1" t="s">
        <v>1835</v>
      </c>
      <c r="E3748" t="s">
        <v>90</v>
      </c>
      <c r="F3748" t="str">
        <f>VLOOKUP(E3748&amp;"*",state_latlong_lookup!$A$1:$D$56,2,FALSE)</f>
        <v>CA</v>
      </c>
      <c r="G3748" t="str">
        <f>VLOOKUP(E3748&amp;"*",state_latlong_lookup!$A$1:$D$56,1,FALSE)</f>
        <v>CALIFORNIA</v>
      </c>
      <c r="H3748" t="str">
        <f t="shared" si="117"/>
        <v>109_CA_48</v>
      </c>
      <c r="I3748">
        <f>IF(B3748=2012,IF(D3748="00",K3748,VLOOKUP(H3748,district_latlong_lookup!$A$1:$F$439,5,FALSE)),0)</f>
        <v>0</v>
      </c>
      <c r="J3748">
        <f>IF(B3748=2012,IF(D3748="00",L3748,VLOOKUP(H3748,district_latlong_lookup!$A$1:$F$439,6,FALSE)),0)</f>
        <v>0</v>
      </c>
      <c r="K3748">
        <f>VLOOKUP(E3748&amp;"*",state_latlong_lookup!$A$1:$D$56,3,FALSE)</f>
        <v>36.17</v>
      </c>
      <c r="L3748">
        <f>VLOOKUP(E3748&amp;"*",state_latlong_lookup!$A$1:$D$56,4,FALSE)</f>
        <v>-119.7462</v>
      </c>
      <c r="M3748">
        <v>200</v>
      </c>
      <c r="N3748" t="str">
        <f t="shared" si="116"/>
        <v>Republican</v>
      </c>
      <c r="O3748" t="s">
        <v>967</v>
      </c>
      <c r="P3748">
        <v>0.72799999999999998</v>
      </c>
      <c r="Q3748">
        <v>0</v>
      </c>
    </row>
    <row r="3749" spans="1:18">
      <c r="A3749">
        <v>109</v>
      </c>
      <c r="B3749">
        <f>VLOOKUP(A3749,year_congress_lookup!$A$1:$B$10,2)</f>
        <v>2006</v>
      </c>
      <c r="C3749">
        <v>20539</v>
      </c>
      <c r="D3749" s="1" t="s">
        <v>1835</v>
      </c>
      <c r="E3749" t="s">
        <v>90</v>
      </c>
      <c r="F3749" t="str">
        <f>VLOOKUP(E3749&amp;"*",state_latlong_lookup!$A$1:$D$56,2,FALSE)</f>
        <v>CA</v>
      </c>
      <c r="G3749" t="str">
        <f>VLOOKUP(E3749&amp;"*",state_latlong_lookup!$A$1:$D$56,1,FALSE)</f>
        <v>CALIFORNIA</v>
      </c>
      <c r="H3749" t="str">
        <f t="shared" si="117"/>
        <v>109_CA_48</v>
      </c>
      <c r="I3749">
        <f>IF(B3749=2012,IF(D3749="00",K3749,VLOOKUP(H3749,district_latlong_lookup!$A$1:$F$439,5,FALSE)),0)</f>
        <v>0</v>
      </c>
      <c r="J3749">
        <f>IF(B3749=2012,IF(D3749="00",L3749,VLOOKUP(H3749,district_latlong_lookup!$A$1:$F$439,6,FALSE)),0)</f>
        <v>0</v>
      </c>
      <c r="K3749">
        <f>VLOOKUP(E3749&amp;"*",state_latlong_lookup!$A$1:$D$56,3,FALSE)</f>
        <v>36.17</v>
      </c>
      <c r="L3749">
        <f>VLOOKUP(E3749&amp;"*",state_latlong_lookup!$A$1:$D$56,4,FALSE)</f>
        <v>-119.7462</v>
      </c>
      <c r="M3749">
        <v>200</v>
      </c>
      <c r="N3749" t="str">
        <f t="shared" si="116"/>
        <v>Republican</v>
      </c>
      <c r="O3749" t="s">
        <v>43</v>
      </c>
      <c r="P3749">
        <v>0.98399999999999999</v>
      </c>
      <c r="Q3749">
        <v>4497000</v>
      </c>
    </row>
    <row r="3750" spans="1:18">
      <c r="A3750">
        <v>109</v>
      </c>
      <c r="B3750">
        <f>VLOOKUP(A3750,year_congress_lookup!$A$1:$B$10,2)</f>
        <v>2006</v>
      </c>
      <c r="C3750">
        <v>20107</v>
      </c>
      <c r="D3750" s="1" t="s">
        <v>1836</v>
      </c>
      <c r="E3750" t="s">
        <v>90</v>
      </c>
      <c r="F3750" t="str">
        <f>VLOOKUP(E3750&amp;"*",state_latlong_lookup!$A$1:$D$56,2,FALSE)</f>
        <v>CA</v>
      </c>
      <c r="G3750" t="str">
        <f>VLOOKUP(E3750&amp;"*",state_latlong_lookup!$A$1:$D$56,1,FALSE)</f>
        <v>CALIFORNIA</v>
      </c>
      <c r="H3750" t="str">
        <f t="shared" si="117"/>
        <v>109_CA_49</v>
      </c>
      <c r="I3750">
        <f>IF(B3750=2012,IF(D3750="00",K3750,VLOOKUP(H3750,district_latlong_lookup!$A$1:$F$439,5,FALSE)),0)</f>
        <v>0</v>
      </c>
      <c r="J3750">
        <f>IF(B3750=2012,IF(D3750="00",L3750,VLOOKUP(H3750,district_latlong_lookup!$A$1:$F$439,6,FALSE)),0)</f>
        <v>0</v>
      </c>
      <c r="K3750">
        <f>VLOOKUP(E3750&amp;"*",state_latlong_lookup!$A$1:$D$56,3,FALSE)</f>
        <v>36.17</v>
      </c>
      <c r="L3750">
        <f>VLOOKUP(E3750&amp;"*",state_latlong_lookup!$A$1:$D$56,4,FALSE)</f>
        <v>-119.7462</v>
      </c>
      <c r="M3750">
        <v>200</v>
      </c>
      <c r="N3750" t="str">
        <f t="shared" si="116"/>
        <v>Republican</v>
      </c>
      <c r="O3750" t="s">
        <v>931</v>
      </c>
      <c r="P3750">
        <v>0.69</v>
      </c>
      <c r="Q3750">
        <v>1748000</v>
      </c>
      <c r="R3750" t="s">
        <v>1311</v>
      </c>
    </row>
    <row r="3751" spans="1:18">
      <c r="A3751">
        <v>109</v>
      </c>
      <c r="B3751">
        <f>VLOOKUP(A3751,year_congress_lookup!$A$1:$B$10,2)</f>
        <v>2006</v>
      </c>
      <c r="C3751">
        <v>29107</v>
      </c>
      <c r="D3751" s="1" t="s">
        <v>1837</v>
      </c>
      <c r="E3751" t="s">
        <v>90</v>
      </c>
      <c r="F3751" t="str">
        <f>VLOOKUP(E3751&amp;"*",state_latlong_lookup!$A$1:$D$56,2,FALSE)</f>
        <v>CA</v>
      </c>
      <c r="G3751" t="str">
        <f>VLOOKUP(E3751&amp;"*",state_latlong_lookup!$A$1:$D$56,1,FALSE)</f>
        <v>CALIFORNIA</v>
      </c>
      <c r="H3751" t="str">
        <f t="shared" si="117"/>
        <v>109_CA_50</v>
      </c>
      <c r="I3751">
        <f>IF(B3751=2012,IF(D3751="00",K3751,VLOOKUP(H3751,district_latlong_lookup!$A$1:$F$439,5,FALSE)),0)</f>
        <v>0</v>
      </c>
      <c r="J3751">
        <f>IF(B3751=2012,IF(D3751="00",L3751,VLOOKUP(H3751,district_latlong_lookup!$A$1:$F$439,6,FALSE)),0)</f>
        <v>0</v>
      </c>
      <c r="K3751">
        <f>VLOOKUP(E3751&amp;"*",state_latlong_lookup!$A$1:$D$56,3,FALSE)</f>
        <v>36.17</v>
      </c>
      <c r="L3751">
        <f>VLOOKUP(E3751&amp;"*",state_latlong_lookup!$A$1:$D$56,4,FALSE)</f>
        <v>-119.7462</v>
      </c>
      <c r="M3751">
        <v>200</v>
      </c>
      <c r="N3751" t="str">
        <f t="shared" si="116"/>
        <v>Republican</v>
      </c>
      <c r="O3751" t="s">
        <v>968</v>
      </c>
      <c r="P3751">
        <v>0.502</v>
      </c>
      <c r="Q3751">
        <v>0</v>
      </c>
    </row>
    <row r="3752" spans="1:18">
      <c r="A3752">
        <v>109</v>
      </c>
      <c r="B3752">
        <f>VLOOKUP(A3752,year_congress_lookup!$A$1:$B$10,2)</f>
        <v>2006</v>
      </c>
      <c r="C3752">
        <v>29508</v>
      </c>
      <c r="D3752" s="1" t="s">
        <v>1837</v>
      </c>
      <c r="E3752" t="s">
        <v>90</v>
      </c>
      <c r="F3752" t="str">
        <f>VLOOKUP(E3752&amp;"*",state_latlong_lookup!$A$1:$D$56,2,FALSE)</f>
        <v>CA</v>
      </c>
      <c r="G3752" t="str">
        <f>VLOOKUP(E3752&amp;"*",state_latlong_lookup!$A$1:$D$56,1,FALSE)</f>
        <v>CALIFORNIA</v>
      </c>
      <c r="H3752" t="str">
        <f t="shared" si="117"/>
        <v>109_CA_50</v>
      </c>
      <c r="I3752">
        <f>IF(B3752=2012,IF(D3752="00",K3752,VLOOKUP(H3752,district_latlong_lookup!$A$1:$F$439,5,FALSE)),0)</f>
        <v>0</v>
      </c>
      <c r="J3752">
        <f>IF(B3752=2012,IF(D3752="00",L3752,VLOOKUP(H3752,district_latlong_lookup!$A$1:$F$439,6,FALSE)),0)</f>
        <v>0</v>
      </c>
      <c r="K3752">
        <f>VLOOKUP(E3752&amp;"*",state_latlong_lookup!$A$1:$D$56,3,FALSE)</f>
        <v>36.17</v>
      </c>
      <c r="L3752">
        <f>VLOOKUP(E3752&amp;"*",state_latlong_lookup!$A$1:$D$56,4,FALSE)</f>
        <v>-119.7462</v>
      </c>
      <c r="M3752">
        <v>200</v>
      </c>
      <c r="N3752" t="str">
        <f t="shared" si="116"/>
        <v>Republican</v>
      </c>
      <c r="O3752" t="s">
        <v>601</v>
      </c>
      <c r="P3752">
        <v>0.70699999999999996</v>
      </c>
      <c r="Q3752">
        <v>0</v>
      </c>
      <c r="R3752" t="s">
        <v>1312</v>
      </c>
    </row>
    <row r="3753" spans="1:18">
      <c r="A3753">
        <v>109</v>
      </c>
      <c r="B3753">
        <f>VLOOKUP(A3753,year_congress_lookup!$A$1:$B$10,2)</f>
        <v>2006</v>
      </c>
      <c r="C3753">
        <v>29325</v>
      </c>
      <c r="D3753" s="1" t="s">
        <v>1838</v>
      </c>
      <c r="E3753" t="s">
        <v>90</v>
      </c>
      <c r="F3753" t="str">
        <f>VLOOKUP(E3753&amp;"*",state_latlong_lookup!$A$1:$D$56,2,FALSE)</f>
        <v>CA</v>
      </c>
      <c r="G3753" t="str">
        <f>VLOOKUP(E3753&amp;"*",state_latlong_lookup!$A$1:$D$56,1,FALSE)</f>
        <v>CALIFORNIA</v>
      </c>
      <c r="H3753" t="str">
        <f t="shared" si="117"/>
        <v>109_CA_51</v>
      </c>
      <c r="I3753">
        <f>IF(B3753=2012,IF(D3753="00",K3753,VLOOKUP(H3753,district_latlong_lookup!$A$1:$F$439,5,FALSE)),0)</f>
        <v>0</v>
      </c>
      <c r="J3753">
        <f>IF(B3753=2012,IF(D3753="00",L3753,VLOOKUP(H3753,district_latlong_lookup!$A$1:$F$439,6,FALSE)),0)</f>
        <v>0</v>
      </c>
      <c r="K3753">
        <f>VLOOKUP(E3753&amp;"*",state_latlong_lookup!$A$1:$D$56,3,FALSE)</f>
        <v>36.17</v>
      </c>
      <c r="L3753">
        <f>VLOOKUP(E3753&amp;"*",state_latlong_lookup!$A$1:$D$56,4,FALSE)</f>
        <v>-119.7462</v>
      </c>
      <c r="M3753">
        <v>100</v>
      </c>
      <c r="N3753" t="str">
        <f t="shared" si="116"/>
        <v>Democrat</v>
      </c>
      <c r="O3753" t="s">
        <v>464</v>
      </c>
      <c r="P3753">
        <v>-0.64700000000000002</v>
      </c>
      <c r="Q3753">
        <v>2259000</v>
      </c>
      <c r="R3753" t="s">
        <v>1313</v>
      </c>
    </row>
    <row r="3754" spans="1:18">
      <c r="A3754">
        <v>109</v>
      </c>
      <c r="B3754">
        <f>VLOOKUP(A3754,year_congress_lookup!$A$1:$B$10,2)</f>
        <v>2006</v>
      </c>
      <c r="C3754">
        <v>14835</v>
      </c>
      <c r="D3754" s="1" t="s">
        <v>1839</v>
      </c>
      <c r="E3754" t="s">
        <v>90</v>
      </c>
      <c r="F3754" t="str">
        <f>VLOOKUP(E3754&amp;"*",state_latlong_lookup!$A$1:$D$56,2,FALSE)</f>
        <v>CA</v>
      </c>
      <c r="G3754" t="str">
        <f>VLOOKUP(E3754&amp;"*",state_latlong_lookup!$A$1:$D$56,1,FALSE)</f>
        <v>CALIFORNIA</v>
      </c>
      <c r="H3754" t="str">
        <f t="shared" si="117"/>
        <v>109_CA_52</v>
      </c>
      <c r="I3754">
        <f>IF(B3754=2012,IF(D3754="00",K3754,VLOOKUP(H3754,district_latlong_lookup!$A$1:$F$439,5,FALSE)),0)</f>
        <v>0</v>
      </c>
      <c r="J3754">
        <f>IF(B3754=2012,IF(D3754="00",L3754,VLOOKUP(H3754,district_latlong_lookup!$A$1:$F$439,6,FALSE)),0)</f>
        <v>0</v>
      </c>
      <c r="K3754">
        <f>VLOOKUP(E3754&amp;"*",state_latlong_lookup!$A$1:$D$56,3,FALSE)</f>
        <v>36.17</v>
      </c>
      <c r="L3754">
        <f>VLOOKUP(E3754&amp;"*",state_latlong_lookup!$A$1:$D$56,4,FALSE)</f>
        <v>-119.7462</v>
      </c>
      <c r="M3754">
        <v>200</v>
      </c>
      <c r="N3754" t="str">
        <f t="shared" si="116"/>
        <v>Republican</v>
      </c>
      <c r="O3754" t="s">
        <v>35</v>
      </c>
      <c r="P3754">
        <v>0.61099999999999999</v>
      </c>
      <c r="Q3754">
        <v>1141000</v>
      </c>
      <c r="R3754" t="s">
        <v>1314</v>
      </c>
    </row>
    <row r="3755" spans="1:18">
      <c r="A3755">
        <v>109</v>
      </c>
      <c r="B3755">
        <f>VLOOKUP(A3755,year_congress_lookup!$A$1:$B$10,2)</f>
        <v>2006</v>
      </c>
      <c r="C3755">
        <v>20108</v>
      </c>
      <c r="D3755" s="1" t="s">
        <v>1840</v>
      </c>
      <c r="E3755" t="s">
        <v>90</v>
      </c>
      <c r="F3755" t="str">
        <f>VLOOKUP(E3755&amp;"*",state_latlong_lookup!$A$1:$D$56,2,FALSE)</f>
        <v>CA</v>
      </c>
      <c r="G3755" t="str">
        <f>VLOOKUP(E3755&amp;"*",state_latlong_lookup!$A$1:$D$56,1,FALSE)</f>
        <v>CALIFORNIA</v>
      </c>
      <c r="H3755" t="str">
        <f t="shared" si="117"/>
        <v>109_CA_53</v>
      </c>
      <c r="I3755">
        <f>IF(B3755=2012,IF(D3755="00",K3755,VLOOKUP(H3755,district_latlong_lookup!$A$1:$F$439,5,FALSE)),0)</f>
        <v>0</v>
      </c>
      <c r="J3755">
        <f>IF(B3755=2012,IF(D3755="00",L3755,VLOOKUP(H3755,district_latlong_lookup!$A$1:$F$439,6,FALSE)),0)</f>
        <v>0</v>
      </c>
      <c r="K3755">
        <f>VLOOKUP(E3755&amp;"*",state_latlong_lookup!$A$1:$D$56,3,FALSE)</f>
        <v>36.17</v>
      </c>
      <c r="L3755">
        <f>VLOOKUP(E3755&amp;"*",state_latlong_lookup!$A$1:$D$56,4,FALSE)</f>
        <v>-119.7462</v>
      </c>
      <c r="M3755">
        <v>100</v>
      </c>
      <c r="N3755" t="str">
        <f t="shared" si="116"/>
        <v>Democrat</v>
      </c>
      <c r="O3755" t="s">
        <v>62</v>
      </c>
      <c r="P3755">
        <v>-0.316</v>
      </c>
      <c r="Q3755">
        <v>2494000</v>
      </c>
      <c r="R3755" t="s">
        <v>1315</v>
      </c>
    </row>
    <row r="3756" spans="1:18">
      <c r="A3756">
        <v>109</v>
      </c>
      <c r="B3756">
        <f>VLOOKUP(A3756,year_congress_lookup!$A$1:$B$10,2)</f>
        <v>2006</v>
      </c>
      <c r="C3756">
        <v>29710</v>
      </c>
      <c r="D3756" s="1" t="s">
        <v>1787</v>
      </c>
      <c r="E3756" t="s">
        <v>123</v>
      </c>
      <c r="F3756" t="str">
        <f>VLOOKUP(E3756&amp;"*",state_latlong_lookup!$A$1:$D$56,2,FALSE)</f>
        <v>CO</v>
      </c>
      <c r="G3756" t="str">
        <f>VLOOKUP(E3756&amp;"*",state_latlong_lookup!$A$1:$D$56,1,FALSE)</f>
        <v>COLORADO</v>
      </c>
      <c r="H3756" t="str">
        <f t="shared" si="117"/>
        <v>109_CO_01</v>
      </c>
      <c r="I3756">
        <f>IF(B3756=2012,IF(D3756="00",K3756,VLOOKUP(H3756,district_latlong_lookup!$A$1:$F$439,5,FALSE)),0)</f>
        <v>0</v>
      </c>
      <c r="J3756">
        <f>IF(B3756=2012,IF(D3756="00",L3756,VLOOKUP(H3756,district_latlong_lookup!$A$1:$F$439,6,FALSE)),0)</f>
        <v>0</v>
      </c>
      <c r="K3756">
        <f>VLOOKUP(E3756&amp;"*",state_latlong_lookup!$A$1:$D$56,3,FALSE)</f>
        <v>39.064599999999999</v>
      </c>
      <c r="L3756">
        <f>VLOOKUP(E3756&amp;"*",state_latlong_lookup!$A$1:$D$56,4,FALSE)</f>
        <v>-105.3272</v>
      </c>
      <c r="M3756">
        <v>100</v>
      </c>
      <c r="N3756" t="str">
        <f t="shared" si="116"/>
        <v>Democrat</v>
      </c>
      <c r="O3756" t="s">
        <v>838</v>
      </c>
      <c r="P3756">
        <v>-0.432</v>
      </c>
      <c r="Q3756">
        <v>0</v>
      </c>
      <c r="R3756" t="s">
        <v>1316</v>
      </c>
    </row>
    <row r="3757" spans="1:18">
      <c r="A3757">
        <v>109</v>
      </c>
      <c r="B3757">
        <f>VLOOKUP(A3757,year_congress_lookup!$A$1:$B$10,2)</f>
        <v>2006</v>
      </c>
      <c r="C3757">
        <v>29906</v>
      </c>
      <c r="D3757" s="1" t="s">
        <v>1788</v>
      </c>
      <c r="E3757" t="s">
        <v>123</v>
      </c>
      <c r="F3757" t="str">
        <f>VLOOKUP(E3757&amp;"*",state_latlong_lookup!$A$1:$D$56,2,FALSE)</f>
        <v>CO</v>
      </c>
      <c r="G3757" t="str">
        <f>VLOOKUP(E3757&amp;"*",state_latlong_lookup!$A$1:$D$56,1,FALSE)</f>
        <v>COLORADO</v>
      </c>
      <c r="H3757" t="str">
        <f t="shared" si="117"/>
        <v>109_CO_02</v>
      </c>
      <c r="I3757">
        <f>IF(B3757=2012,IF(D3757="00",K3757,VLOOKUP(H3757,district_latlong_lookup!$A$1:$F$439,5,FALSE)),0)</f>
        <v>0</v>
      </c>
      <c r="J3757">
        <f>IF(B3757=2012,IF(D3757="00",L3757,VLOOKUP(H3757,district_latlong_lookup!$A$1:$F$439,6,FALSE)),0)</f>
        <v>0</v>
      </c>
      <c r="K3757">
        <f>VLOOKUP(E3757&amp;"*",state_latlong_lookup!$A$1:$D$56,3,FALSE)</f>
        <v>39.064599999999999</v>
      </c>
      <c r="L3757">
        <f>VLOOKUP(E3757&amp;"*",state_latlong_lookup!$A$1:$D$56,4,FALSE)</f>
        <v>-105.3272</v>
      </c>
      <c r="M3757">
        <v>100</v>
      </c>
      <c r="N3757" t="str">
        <f t="shared" si="116"/>
        <v>Democrat</v>
      </c>
      <c r="O3757" t="s">
        <v>376</v>
      </c>
      <c r="P3757">
        <v>-0.36399999999999999</v>
      </c>
      <c r="Q3757">
        <v>0</v>
      </c>
      <c r="R3757" t="s">
        <v>1317</v>
      </c>
    </row>
    <row r="3758" spans="1:18">
      <c r="A3758">
        <v>109</v>
      </c>
      <c r="B3758">
        <f>VLOOKUP(A3758,year_congress_lookup!$A$1:$B$10,2)</f>
        <v>2006</v>
      </c>
      <c r="C3758">
        <v>20502</v>
      </c>
      <c r="D3758" s="1" t="s">
        <v>1789</v>
      </c>
      <c r="E3758" t="s">
        <v>123</v>
      </c>
      <c r="F3758" t="str">
        <f>VLOOKUP(E3758&amp;"*",state_latlong_lookup!$A$1:$D$56,2,FALSE)</f>
        <v>CO</v>
      </c>
      <c r="G3758" t="str">
        <f>VLOOKUP(E3758&amp;"*",state_latlong_lookup!$A$1:$D$56,1,FALSE)</f>
        <v>COLORADO</v>
      </c>
      <c r="H3758" t="str">
        <f t="shared" si="117"/>
        <v>109_CO_03</v>
      </c>
      <c r="I3758">
        <f>IF(B3758=2012,IF(D3758="00",K3758,VLOOKUP(H3758,district_latlong_lookup!$A$1:$F$439,5,FALSE)),0)</f>
        <v>0</v>
      </c>
      <c r="J3758">
        <f>IF(B3758=2012,IF(D3758="00",L3758,VLOOKUP(H3758,district_latlong_lookup!$A$1:$F$439,6,FALSE)),0)</f>
        <v>0</v>
      </c>
      <c r="K3758">
        <f>VLOOKUP(E3758&amp;"*",state_latlong_lookup!$A$1:$D$56,3,FALSE)</f>
        <v>39.064599999999999</v>
      </c>
      <c r="L3758">
        <f>VLOOKUP(E3758&amp;"*",state_latlong_lookup!$A$1:$D$56,4,FALSE)</f>
        <v>-105.3272</v>
      </c>
      <c r="M3758">
        <v>100</v>
      </c>
      <c r="N3758" t="str">
        <f t="shared" si="116"/>
        <v>Democrat</v>
      </c>
      <c r="O3758" t="s">
        <v>357</v>
      </c>
      <c r="P3758">
        <v>-0.245</v>
      </c>
      <c r="Q3758">
        <v>1185000</v>
      </c>
      <c r="R3758" t="s">
        <v>1318</v>
      </c>
    </row>
    <row r="3759" spans="1:18">
      <c r="A3759">
        <v>109</v>
      </c>
      <c r="B3759">
        <f>VLOOKUP(A3759,year_congress_lookup!$A$1:$B$10,2)</f>
        <v>2006</v>
      </c>
      <c r="C3759">
        <v>20311</v>
      </c>
      <c r="D3759" s="1" t="s">
        <v>1790</v>
      </c>
      <c r="E3759" t="s">
        <v>123</v>
      </c>
      <c r="F3759" t="str">
        <f>VLOOKUP(E3759&amp;"*",state_latlong_lookup!$A$1:$D$56,2,FALSE)</f>
        <v>CO</v>
      </c>
      <c r="G3759" t="str">
        <f>VLOOKUP(E3759&amp;"*",state_latlong_lookup!$A$1:$D$56,1,FALSE)</f>
        <v>COLORADO</v>
      </c>
      <c r="H3759" t="str">
        <f t="shared" si="117"/>
        <v>109_CO_04</v>
      </c>
      <c r="I3759">
        <f>IF(B3759=2012,IF(D3759="00",K3759,VLOOKUP(H3759,district_latlong_lookup!$A$1:$F$439,5,FALSE)),0)</f>
        <v>0</v>
      </c>
      <c r="J3759">
        <f>IF(B3759=2012,IF(D3759="00",L3759,VLOOKUP(H3759,district_latlong_lookup!$A$1:$F$439,6,FALSE)),0)</f>
        <v>0</v>
      </c>
      <c r="K3759">
        <f>VLOOKUP(E3759&amp;"*",state_latlong_lookup!$A$1:$D$56,3,FALSE)</f>
        <v>39.064599999999999</v>
      </c>
      <c r="L3759">
        <f>VLOOKUP(E3759&amp;"*",state_latlong_lookup!$A$1:$D$56,4,FALSE)</f>
        <v>-105.3272</v>
      </c>
      <c r="M3759">
        <v>200</v>
      </c>
      <c r="N3759" t="str">
        <f t="shared" si="116"/>
        <v>Republican</v>
      </c>
      <c r="O3759" t="s">
        <v>969</v>
      </c>
      <c r="P3759">
        <v>0.70499999999999996</v>
      </c>
      <c r="Q3759">
        <v>1780000</v>
      </c>
      <c r="R3759" t="s">
        <v>1319</v>
      </c>
    </row>
    <row r="3760" spans="1:18">
      <c r="A3760">
        <v>109</v>
      </c>
      <c r="B3760">
        <f>VLOOKUP(A3760,year_congress_lookup!$A$1:$B$10,2)</f>
        <v>2006</v>
      </c>
      <c r="C3760">
        <v>15419</v>
      </c>
      <c r="D3760" s="1" t="s">
        <v>1791</v>
      </c>
      <c r="E3760" t="s">
        <v>123</v>
      </c>
      <c r="F3760" t="str">
        <f>VLOOKUP(E3760&amp;"*",state_latlong_lookup!$A$1:$D$56,2,FALSE)</f>
        <v>CO</v>
      </c>
      <c r="G3760" t="str">
        <f>VLOOKUP(E3760&amp;"*",state_latlong_lookup!$A$1:$D$56,1,FALSE)</f>
        <v>COLORADO</v>
      </c>
      <c r="H3760" t="str">
        <f t="shared" si="117"/>
        <v>109_CO_05</v>
      </c>
      <c r="I3760">
        <f>IF(B3760=2012,IF(D3760="00",K3760,VLOOKUP(H3760,district_latlong_lookup!$A$1:$F$439,5,FALSE)),0)</f>
        <v>0</v>
      </c>
      <c r="J3760">
        <f>IF(B3760=2012,IF(D3760="00",L3760,VLOOKUP(H3760,district_latlong_lookup!$A$1:$F$439,6,FALSE)),0)</f>
        <v>0</v>
      </c>
      <c r="K3760">
        <f>VLOOKUP(E3760&amp;"*",state_latlong_lookup!$A$1:$D$56,3,FALSE)</f>
        <v>39.064599999999999</v>
      </c>
      <c r="L3760">
        <f>VLOOKUP(E3760&amp;"*",state_latlong_lookup!$A$1:$D$56,4,FALSE)</f>
        <v>-105.3272</v>
      </c>
      <c r="M3760">
        <v>200</v>
      </c>
      <c r="N3760" t="str">
        <f t="shared" si="116"/>
        <v>Republican</v>
      </c>
      <c r="O3760" t="s">
        <v>469</v>
      </c>
      <c r="P3760">
        <v>0.84499999999999997</v>
      </c>
      <c r="Q3760">
        <v>1780000</v>
      </c>
      <c r="R3760" t="s">
        <v>1320</v>
      </c>
    </row>
    <row r="3761" spans="1:18">
      <c r="A3761">
        <v>109</v>
      </c>
      <c r="B3761">
        <f>VLOOKUP(A3761,year_congress_lookup!$A$1:$B$10,2)</f>
        <v>2006</v>
      </c>
      <c r="C3761">
        <v>29907</v>
      </c>
      <c r="D3761" s="1" t="s">
        <v>1792</v>
      </c>
      <c r="E3761" t="s">
        <v>123</v>
      </c>
      <c r="F3761" t="str">
        <f>VLOOKUP(E3761&amp;"*",state_latlong_lookup!$A$1:$D$56,2,FALSE)</f>
        <v>CO</v>
      </c>
      <c r="G3761" t="str">
        <f>VLOOKUP(E3761&amp;"*",state_latlong_lookup!$A$1:$D$56,1,FALSE)</f>
        <v>COLORADO</v>
      </c>
      <c r="H3761" t="str">
        <f t="shared" si="117"/>
        <v>109_CO_06</v>
      </c>
      <c r="I3761">
        <f>IF(B3761=2012,IF(D3761="00",K3761,VLOOKUP(H3761,district_latlong_lookup!$A$1:$F$439,5,FALSE)),0)</f>
        <v>0</v>
      </c>
      <c r="J3761">
        <f>IF(B3761=2012,IF(D3761="00",L3761,VLOOKUP(H3761,district_latlong_lookup!$A$1:$F$439,6,FALSE)),0)</f>
        <v>0</v>
      </c>
      <c r="K3761">
        <f>VLOOKUP(E3761&amp;"*",state_latlong_lookup!$A$1:$D$56,3,FALSE)</f>
        <v>39.064599999999999</v>
      </c>
      <c r="L3761">
        <f>VLOOKUP(E3761&amp;"*",state_latlong_lookup!$A$1:$D$56,4,FALSE)</f>
        <v>-105.3272</v>
      </c>
      <c r="M3761">
        <v>200</v>
      </c>
      <c r="N3761" t="str">
        <f t="shared" si="116"/>
        <v>Republican</v>
      </c>
      <c r="O3761" t="s">
        <v>970</v>
      </c>
      <c r="P3761">
        <v>0.89100000000000001</v>
      </c>
      <c r="Q3761">
        <v>1291000</v>
      </c>
    </row>
    <row r="3762" spans="1:18">
      <c r="A3762">
        <v>109</v>
      </c>
      <c r="B3762">
        <f>VLOOKUP(A3762,year_congress_lookup!$A$1:$B$10,2)</f>
        <v>2006</v>
      </c>
      <c r="C3762">
        <v>20312</v>
      </c>
      <c r="D3762" s="1" t="s">
        <v>1793</v>
      </c>
      <c r="E3762" t="s">
        <v>123</v>
      </c>
      <c r="F3762" t="str">
        <f>VLOOKUP(E3762&amp;"*",state_latlong_lookup!$A$1:$D$56,2,FALSE)</f>
        <v>CO</v>
      </c>
      <c r="G3762" t="str">
        <f>VLOOKUP(E3762&amp;"*",state_latlong_lookup!$A$1:$D$56,1,FALSE)</f>
        <v>COLORADO</v>
      </c>
      <c r="H3762" t="str">
        <f t="shared" si="117"/>
        <v>109_CO_07</v>
      </c>
      <c r="I3762">
        <f>IF(B3762=2012,IF(D3762="00",K3762,VLOOKUP(H3762,district_latlong_lookup!$A$1:$F$439,5,FALSE)),0)</f>
        <v>0</v>
      </c>
      <c r="J3762">
        <f>IF(B3762=2012,IF(D3762="00",L3762,VLOOKUP(H3762,district_latlong_lookup!$A$1:$F$439,6,FALSE)),0)</f>
        <v>0</v>
      </c>
      <c r="K3762">
        <f>VLOOKUP(E3762&amp;"*",state_latlong_lookup!$A$1:$D$56,3,FALSE)</f>
        <v>39.064599999999999</v>
      </c>
      <c r="L3762">
        <f>VLOOKUP(E3762&amp;"*",state_latlong_lookup!$A$1:$D$56,4,FALSE)</f>
        <v>-105.3272</v>
      </c>
      <c r="M3762">
        <v>200</v>
      </c>
      <c r="N3762" t="str">
        <f t="shared" si="116"/>
        <v>Republican</v>
      </c>
      <c r="O3762" t="s">
        <v>971</v>
      </c>
      <c r="P3762">
        <v>0.68700000000000006</v>
      </c>
      <c r="Q3762">
        <v>2731000</v>
      </c>
      <c r="R3762" t="s">
        <v>1321</v>
      </c>
    </row>
    <row r="3763" spans="1:18">
      <c r="A3763">
        <v>109</v>
      </c>
      <c r="B3763">
        <f>VLOOKUP(A3763,year_congress_lookup!$A$1:$B$10,2)</f>
        <v>2006</v>
      </c>
      <c r="C3763">
        <v>29908</v>
      </c>
      <c r="D3763" s="1" t="s">
        <v>1787</v>
      </c>
      <c r="E3763" t="s">
        <v>0</v>
      </c>
      <c r="F3763" t="str">
        <f>VLOOKUP(E3763&amp;"*",state_latlong_lookup!$A$1:$D$56,2,FALSE)</f>
        <v>CT</v>
      </c>
      <c r="G3763" t="str">
        <f>VLOOKUP(E3763&amp;"*",state_latlong_lookup!$A$1:$D$56,1,FALSE)</f>
        <v>CONNECTICUT</v>
      </c>
      <c r="H3763" t="str">
        <f t="shared" si="117"/>
        <v>109_CT_01</v>
      </c>
      <c r="I3763">
        <f>IF(B3763=2012,IF(D3763="00",K3763,VLOOKUP(H3763,district_latlong_lookup!$A$1:$F$439,5,FALSE)),0)</f>
        <v>0</v>
      </c>
      <c r="J3763">
        <f>IF(B3763=2012,IF(D3763="00",L3763,VLOOKUP(H3763,district_latlong_lookup!$A$1:$F$439,6,FALSE)),0)</f>
        <v>0</v>
      </c>
      <c r="K3763">
        <f>VLOOKUP(E3763&amp;"*",state_latlong_lookup!$A$1:$D$56,3,FALSE)</f>
        <v>41.583399999999997</v>
      </c>
      <c r="L3763">
        <f>VLOOKUP(E3763&amp;"*",state_latlong_lookup!$A$1:$D$56,4,FALSE)</f>
        <v>-72.762200000000007</v>
      </c>
      <c r="M3763">
        <v>100</v>
      </c>
      <c r="N3763" t="str">
        <f t="shared" si="116"/>
        <v>Democrat</v>
      </c>
      <c r="O3763" t="s">
        <v>972</v>
      </c>
      <c r="P3763">
        <v>-0.40500000000000003</v>
      </c>
      <c r="Q3763">
        <v>353000</v>
      </c>
      <c r="R3763" t="s">
        <v>1322</v>
      </c>
    </row>
    <row r="3764" spans="1:18">
      <c r="A3764">
        <v>109</v>
      </c>
      <c r="B3764">
        <f>VLOOKUP(A3764,year_congress_lookup!$A$1:$B$10,2)</f>
        <v>2006</v>
      </c>
      <c r="C3764">
        <v>20109</v>
      </c>
      <c r="D3764" s="1" t="s">
        <v>1788</v>
      </c>
      <c r="E3764" t="s">
        <v>0</v>
      </c>
      <c r="F3764" t="str">
        <f>VLOOKUP(E3764&amp;"*",state_latlong_lookup!$A$1:$D$56,2,FALSE)</f>
        <v>CT</v>
      </c>
      <c r="G3764" t="str">
        <f>VLOOKUP(E3764&amp;"*",state_latlong_lookup!$A$1:$D$56,1,FALSE)</f>
        <v>CONNECTICUT</v>
      </c>
      <c r="H3764" t="str">
        <f t="shared" si="117"/>
        <v>109_CT_02</v>
      </c>
      <c r="I3764">
        <f>IF(B3764=2012,IF(D3764="00",K3764,VLOOKUP(H3764,district_latlong_lookup!$A$1:$F$439,5,FALSE)),0)</f>
        <v>0</v>
      </c>
      <c r="J3764">
        <f>IF(B3764=2012,IF(D3764="00",L3764,VLOOKUP(H3764,district_latlong_lookup!$A$1:$F$439,6,FALSE)),0)</f>
        <v>0</v>
      </c>
      <c r="K3764">
        <f>VLOOKUP(E3764&amp;"*",state_latlong_lookup!$A$1:$D$56,3,FALSE)</f>
        <v>41.583399999999997</v>
      </c>
      <c r="L3764">
        <f>VLOOKUP(E3764&amp;"*",state_latlong_lookup!$A$1:$D$56,4,FALSE)</f>
        <v>-72.762200000000007</v>
      </c>
      <c r="M3764">
        <v>200</v>
      </c>
      <c r="N3764" t="str">
        <f t="shared" si="116"/>
        <v>Republican</v>
      </c>
      <c r="O3764" t="s">
        <v>77</v>
      </c>
      <c r="P3764">
        <v>0.29099999999999998</v>
      </c>
      <c r="Q3764">
        <v>0</v>
      </c>
      <c r="R3764" t="s">
        <v>1323</v>
      </c>
    </row>
    <row r="3765" spans="1:18">
      <c r="A3765">
        <v>109</v>
      </c>
      <c r="B3765">
        <f>VLOOKUP(A3765,year_congress_lookup!$A$1:$B$10,2)</f>
        <v>2006</v>
      </c>
      <c r="C3765">
        <v>29109</v>
      </c>
      <c r="D3765" s="1" t="s">
        <v>1789</v>
      </c>
      <c r="E3765" t="s">
        <v>0</v>
      </c>
      <c r="F3765" t="str">
        <f>VLOOKUP(E3765&amp;"*",state_latlong_lookup!$A$1:$D$56,2,FALSE)</f>
        <v>CT</v>
      </c>
      <c r="G3765" t="str">
        <f>VLOOKUP(E3765&amp;"*",state_latlong_lookup!$A$1:$D$56,1,FALSE)</f>
        <v>CONNECTICUT</v>
      </c>
      <c r="H3765" t="str">
        <f t="shared" si="117"/>
        <v>109_CT_03</v>
      </c>
      <c r="I3765">
        <f>IF(B3765=2012,IF(D3765="00",K3765,VLOOKUP(H3765,district_latlong_lookup!$A$1:$F$439,5,FALSE)),0)</f>
        <v>0</v>
      </c>
      <c r="J3765">
        <f>IF(B3765=2012,IF(D3765="00",L3765,VLOOKUP(H3765,district_latlong_lookup!$A$1:$F$439,6,FALSE)),0)</f>
        <v>0</v>
      </c>
      <c r="K3765">
        <f>VLOOKUP(E3765&amp;"*",state_latlong_lookup!$A$1:$D$56,3,FALSE)</f>
        <v>41.583399999999997</v>
      </c>
      <c r="L3765">
        <f>VLOOKUP(E3765&amp;"*",state_latlong_lookup!$A$1:$D$56,4,FALSE)</f>
        <v>-72.762200000000007</v>
      </c>
      <c r="M3765">
        <v>100</v>
      </c>
      <c r="N3765" t="str">
        <f t="shared" si="116"/>
        <v>Democrat</v>
      </c>
      <c r="O3765" t="s">
        <v>473</v>
      </c>
      <c r="P3765">
        <v>-0.42799999999999999</v>
      </c>
      <c r="Q3765">
        <v>759000</v>
      </c>
      <c r="R3765" t="s">
        <v>1324</v>
      </c>
    </row>
    <row r="3766" spans="1:18">
      <c r="A3766">
        <v>109</v>
      </c>
      <c r="B3766">
        <f>VLOOKUP(A3766,year_congress_lookup!$A$1:$B$10,2)</f>
        <v>2006</v>
      </c>
      <c r="C3766">
        <v>15449</v>
      </c>
      <c r="D3766" s="1" t="s">
        <v>1790</v>
      </c>
      <c r="E3766" t="s">
        <v>0</v>
      </c>
      <c r="F3766" t="str">
        <f>VLOOKUP(E3766&amp;"*",state_latlong_lookup!$A$1:$D$56,2,FALSE)</f>
        <v>CT</v>
      </c>
      <c r="G3766" t="str">
        <f>VLOOKUP(E3766&amp;"*",state_latlong_lookup!$A$1:$D$56,1,FALSE)</f>
        <v>CONNECTICUT</v>
      </c>
      <c r="H3766" t="str">
        <f t="shared" si="117"/>
        <v>109_CT_04</v>
      </c>
      <c r="I3766">
        <f>IF(B3766=2012,IF(D3766="00",K3766,VLOOKUP(H3766,district_latlong_lookup!$A$1:$F$439,5,FALSE)),0)</f>
        <v>0</v>
      </c>
      <c r="J3766">
        <f>IF(B3766=2012,IF(D3766="00",L3766,VLOOKUP(H3766,district_latlong_lookup!$A$1:$F$439,6,FALSE)),0)</f>
        <v>0</v>
      </c>
      <c r="K3766">
        <f>VLOOKUP(E3766&amp;"*",state_latlong_lookup!$A$1:$D$56,3,FALSE)</f>
        <v>41.583399999999997</v>
      </c>
      <c r="L3766">
        <f>VLOOKUP(E3766&amp;"*",state_latlong_lookup!$A$1:$D$56,4,FALSE)</f>
        <v>-72.762200000000007</v>
      </c>
      <c r="M3766">
        <v>200</v>
      </c>
      <c r="N3766" t="str">
        <f t="shared" si="116"/>
        <v>Republican</v>
      </c>
      <c r="O3766" t="s">
        <v>474</v>
      </c>
      <c r="P3766">
        <v>0.36499999999999999</v>
      </c>
      <c r="Q3766">
        <v>2660000</v>
      </c>
      <c r="R3766" t="s">
        <v>1325</v>
      </c>
    </row>
    <row r="3767" spans="1:18">
      <c r="A3767">
        <v>109</v>
      </c>
      <c r="B3767">
        <f>VLOOKUP(A3767,year_congress_lookup!$A$1:$B$10,2)</f>
        <v>2006</v>
      </c>
      <c r="C3767">
        <v>15028</v>
      </c>
      <c r="D3767" s="1" t="s">
        <v>1791</v>
      </c>
      <c r="E3767" t="s">
        <v>0</v>
      </c>
      <c r="F3767" t="str">
        <f>VLOOKUP(E3767&amp;"*",state_latlong_lookup!$A$1:$D$56,2,FALSE)</f>
        <v>CT</v>
      </c>
      <c r="G3767" t="str">
        <f>VLOOKUP(E3767&amp;"*",state_latlong_lookup!$A$1:$D$56,1,FALSE)</f>
        <v>CONNECTICUT</v>
      </c>
      <c r="H3767" t="str">
        <f t="shared" si="117"/>
        <v>109_CT_05</v>
      </c>
      <c r="I3767">
        <f>IF(B3767=2012,IF(D3767="00",K3767,VLOOKUP(H3767,district_latlong_lookup!$A$1:$F$439,5,FALSE)),0)</f>
        <v>0</v>
      </c>
      <c r="J3767">
        <f>IF(B3767=2012,IF(D3767="00",L3767,VLOOKUP(H3767,district_latlong_lookup!$A$1:$F$439,6,FALSE)),0)</f>
        <v>0</v>
      </c>
      <c r="K3767">
        <f>VLOOKUP(E3767&amp;"*",state_latlong_lookup!$A$1:$D$56,3,FALSE)</f>
        <v>41.583399999999997</v>
      </c>
      <c r="L3767">
        <f>VLOOKUP(E3767&amp;"*",state_latlong_lookup!$A$1:$D$56,4,FALSE)</f>
        <v>-72.762200000000007</v>
      </c>
      <c r="M3767">
        <v>200</v>
      </c>
      <c r="N3767" t="str">
        <f t="shared" si="116"/>
        <v>Republican</v>
      </c>
      <c r="O3767" t="s">
        <v>1</v>
      </c>
      <c r="P3767">
        <v>0.27500000000000002</v>
      </c>
      <c r="Q3767">
        <v>2910000</v>
      </c>
      <c r="R3767" t="s">
        <v>1326</v>
      </c>
    </row>
    <row r="3768" spans="1:18">
      <c r="A3768">
        <v>109</v>
      </c>
      <c r="B3768">
        <f>VLOOKUP(A3768,year_congress_lookup!$A$1:$B$10,2)</f>
        <v>2006</v>
      </c>
      <c r="C3768">
        <v>29327</v>
      </c>
      <c r="D3768" s="1" t="s">
        <v>1787</v>
      </c>
      <c r="E3768" t="s">
        <v>3</v>
      </c>
      <c r="F3768" t="str">
        <f>VLOOKUP(E3768&amp;"*",state_latlong_lookup!$A$1:$D$56,2,FALSE)</f>
        <v>DE</v>
      </c>
      <c r="G3768" t="str">
        <f>VLOOKUP(E3768&amp;"*",state_latlong_lookup!$A$1:$D$56,1,FALSE)</f>
        <v>DELAWARE</v>
      </c>
      <c r="H3768" t="str">
        <f t="shared" si="117"/>
        <v>109_DE_01</v>
      </c>
      <c r="I3768">
        <f>IF(B3768=2012,IF(D3768="00",K3768,VLOOKUP(H3768,district_latlong_lookup!$A$1:$F$439,5,FALSE)),0)</f>
        <v>0</v>
      </c>
      <c r="J3768">
        <f>IF(B3768=2012,IF(D3768="00",L3768,VLOOKUP(H3768,district_latlong_lookup!$A$1:$F$439,6,FALSE)),0)</f>
        <v>0</v>
      </c>
      <c r="K3768">
        <f>VLOOKUP(E3768&amp;"*",state_latlong_lookup!$A$1:$D$56,3,FALSE)</f>
        <v>39.349800000000002</v>
      </c>
      <c r="L3768">
        <f>VLOOKUP(E3768&amp;"*",state_latlong_lookup!$A$1:$D$56,4,FALSE)</f>
        <v>-75.514799999999994</v>
      </c>
      <c r="M3768">
        <v>200</v>
      </c>
      <c r="N3768" t="str">
        <f t="shared" si="116"/>
        <v>Republican</v>
      </c>
      <c r="O3768" t="s">
        <v>477</v>
      </c>
      <c r="P3768">
        <v>0.51800000000000002</v>
      </c>
      <c r="Q3768">
        <v>4686000</v>
      </c>
      <c r="R3768" t="s">
        <v>1327</v>
      </c>
    </row>
    <row r="3769" spans="1:18">
      <c r="A3769">
        <v>109</v>
      </c>
      <c r="B3769">
        <f>VLOOKUP(A3769,year_congress_lookup!$A$1:$B$10,2)</f>
        <v>2006</v>
      </c>
      <c r="C3769">
        <v>20110</v>
      </c>
      <c r="D3769" s="1" t="s">
        <v>1787</v>
      </c>
      <c r="E3769" t="s">
        <v>81</v>
      </c>
      <c r="F3769" t="str">
        <f>VLOOKUP(E3769&amp;"*",state_latlong_lookup!$A$1:$D$56,2,FALSE)</f>
        <v>FL</v>
      </c>
      <c r="G3769" t="str">
        <f>VLOOKUP(E3769&amp;"*",state_latlong_lookup!$A$1:$D$56,1,FALSE)</f>
        <v>FLORIDA</v>
      </c>
      <c r="H3769" t="str">
        <f t="shared" si="117"/>
        <v>109_FL_01</v>
      </c>
      <c r="I3769">
        <f>IF(B3769=2012,IF(D3769="00",K3769,VLOOKUP(H3769,district_latlong_lookup!$A$1:$F$439,5,FALSE)),0)</f>
        <v>0</v>
      </c>
      <c r="J3769">
        <f>IF(B3769=2012,IF(D3769="00",L3769,VLOOKUP(H3769,district_latlong_lookup!$A$1:$F$439,6,FALSE)),0)</f>
        <v>0</v>
      </c>
      <c r="K3769">
        <f>VLOOKUP(E3769&amp;"*",state_latlong_lookup!$A$1:$D$56,3,FALSE)</f>
        <v>27.833300000000001</v>
      </c>
      <c r="L3769">
        <f>VLOOKUP(E3769&amp;"*",state_latlong_lookup!$A$1:$D$56,4,FALSE)</f>
        <v>-81.716999999999999</v>
      </c>
      <c r="M3769">
        <v>200</v>
      </c>
      <c r="N3769" t="str">
        <f t="shared" si="116"/>
        <v>Republican</v>
      </c>
      <c r="O3769" t="s">
        <v>76</v>
      </c>
      <c r="P3769">
        <v>0.77800000000000002</v>
      </c>
      <c r="Q3769">
        <v>10548000</v>
      </c>
      <c r="R3769" t="s">
        <v>1328</v>
      </c>
    </row>
    <row r="3770" spans="1:18">
      <c r="A3770">
        <v>109</v>
      </c>
      <c r="B3770">
        <f>VLOOKUP(A3770,year_congress_lookup!$A$1:$B$10,2)</f>
        <v>2006</v>
      </c>
      <c r="C3770">
        <v>29713</v>
      </c>
      <c r="D3770" s="1" t="s">
        <v>1788</v>
      </c>
      <c r="E3770" t="s">
        <v>81</v>
      </c>
      <c r="F3770" t="str">
        <f>VLOOKUP(E3770&amp;"*",state_latlong_lookup!$A$1:$D$56,2,FALSE)</f>
        <v>FL</v>
      </c>
      <c r="G3770" t="str">
        <f>VLOOKUP(E3770&amp;"*",state_latlong_lookup!$A$1:$D$56,1,FALSE)</f>
        <v>FLORIDA</v>
      </c>
      <c r="H3770" t="str">
        <f t="shared" si="117"/>
        <v>109_FL_02</v>
      </c>
      <c r="I3770">
        <f>IF(B3770=2012,IF(D3770="00",K3770,VLOOKUP(H3770,district_latlong_lookup!$A$1:$F$439,5,FALSE)),0)</f>
        <v>0</v>
      </c>
      <c r="J3770">
        <f>IF(B3770=2012,IF(D3770="00",L3770,VLOOKUP(H3770,district_latlong_lookup!$A$1:$F$439,6,FALSE)),0)</f>
        <v>0</v>
      </c>
      <c r="K3770">
        <f>VLOOKUP(E3770&amp;"*",state_latlong_lookup!$A$1:$D$56,3,FALSE)</f>
        <v>27.833300000000001</v>
      </c>
      <c r="L3770">
        <f>VLOOKUP(E3770&amp;"*",state_latlong_lookup!$A$1:$D$56,4,FALSE)</f>
        <v>-81.716999999999999</v>
      </c>
      <c r="M3770">
        <v>100</v>
      </c>
      <c r="N3770" t="str">
        <f t="shared" si="116"/>
        <v>Democrat</v>
      </c>
      <c r="O3770" t="s">
        <v>841</v>
      </c>
      <c r="P3770">
        <v>-0.159</v>
      </c>
      <c r="Q3770">
        <v>6503000</v>
      </c>
      <c r="R3770" t="s">
        <v>1329</v>
      </c>
    </row>
    <row r="3771" spans="1:18">
      <c r="A3771">
        <v>109</v>
      </c>
      <c r="B3771">
        <f>VLOOKUP(A3771,year_congress_lookup!$A$1:$B$10,2)</f>
        <v>2006</v>
      </c>
      <c r="C3771">
        <v>29328</v>
      </c>
      <c r="D3771" s="1" t="s">
        <v>1789</v>
      </c>
      <c r="E3771" t="s">
        <v>81</v>
      </c>
      <c r="F3771" t="str">
        <f>VLOOKUP(E3771&amp;"*",state_latlong_lookup!$A$1:$D$56,2,FALSE)</f>
        <v>FL</v>
      </c>
      <c r="G3771" t="str">
        <f>VLOOKUP(E3771&amp;"*",state_latlong_lookup!$A$1:$D$56,1,FALSE)</f>
        <v>FLORIDA</v>
      </c>
      <c r="H3771" t="str">
        <f t="shared" si="117"/>
        <v>109_FL_03</v>
      </c>
      <c r="I3771">
        <f>IF(B3771=2012,IF(D3771="00",K3771,VLOOKUP(H3771,district_latlong_lookup!$A$1:$F$439,5,FALSE)),0)</f>
        <v>0</v>
      </c>
      <c r="J3771">
        <f>IF(B3771=2012,IF(D3771="00",L3771,VLOOKUP(H3771,district_latlong_lookup!$A$1:$F$439,6,FALSE)),0)</f>
        <v>0</v>
      </c>
      <c r="K3771">
        <f>VLOOKUP(E3771&amp;"*",state_latlong_lookup!$A$1:$D$56,3,FALSE)</f>
        <v>27.833300000000001</v>
      </c>
      <c r="L3771">
        <f>VLOOKUP(E3771&amp;"*",state_latlong_lookup!$A$1:$D$56,4,FALSE)</f>
        <v>-81.716999999999999</v>
      </c>
      <c r="M3771">
        <v>100</v>
      </c>
      <c r="N3771" t="str">
        <f t="shared" si="116"/>
        <v>Democrat</v>
      </c>
      <c r="O3771" t="s">
        <v>27</v>
      </c>
      <c r="P3771">
        <v>-0.39100000000000001</v>
      </c>
      <c r="Q3771">
        <v>0</v>
      </c>
      <c r="R3771" t="s">
        <v>1330</v>
      </c>
    </row>
    <row r="3772" spans="1:18">
      <c r="A3772">
        <v>109</v>
      </c>
      <c r="B3772">
        <f>VLOOKUP(A3772,year_congress_lookup!$A$1:$B$10,2)</f>
        <v>2006</v>
      </c>
      <c r="C3772">
        <v>20111</v>
      </c>
      <c r="D3772" s="1" t="s">
        <v>1790</v>
      </c>
      <c r="E3772" t="s">
        <v>81</v>
      </c>
      <c r="F3772" t="str">
        <f>VLOOKUP(E3772&amp;"*",state_latlong_lookup!$A$1:$D$56,2,FALSE)</f>
        <v>FL</v>
      </c>
      <c r="G3772" t="str">
        <f>VLOOKUP(E3772&amp;"*",state_latlong_lookup!$A$1:$D$56,1,FALSE)</f>
        <v>FLORIDA</v>
      </c>
      <c r="H3772" t="str">
        <f t="shared" si="117"/>
        <v>109_FL_04</v>
      </c>
      <c r="I3772">
        <f>IF(B3772=2012,IF(D3772="00",K3772,VLOOKUP(H3772,district_latlong_lookup!$A$1:$F$439,5,FALSE)),0)</f>
        <v>0</v>
      </c>
      <c r="J3772">
        <f>IF(B3772=2012,IF(D3772="00",L3772,VLOOKUP(H3772,district_latlong_lookup!$A$1:$F$439,6,FALSE)),0)</f>
        <v>0</v>
      </c>
      <c r="K3772">
        <f>VLOOKUP(E3772&amp;"*",state_latlong_lookup!$A$1:$D$56,3,FALSE)</f>
        <v>27.833300000000001</v>
      </c>
      <c r="L3772">
        <f>VLOOKUP(E3772&amp;"*",state_latlong_lookup!$A$1:$D$56,4,FALSE)</f>
        <v>-81.716999999999999</v>
      </c>
      <c r="M3772">
        <v>200</v>
      </c>
      <c r="N3772" t="str">
        <f t="shared" si="116"/>
        <v>Republican</v>
      </c>
      <c r="O3772" t="s">
        <v>932</v>
      </c>
      <c r="P3772">
        <v>0.54</v>
      </c>
      <c r="Q3772">
        <v>2225000</v>
      </c>
      <c r="R3772" t="s">
        <v>1331</v>
      </c>
    </row>
    <row r="3773" spans="1:18">
      <c r="A3773">
        <v>109</v>
      </c>
      <c r="B3773">
        <f>VLOOKUP(A3773,year_congress_lookup!$A$1:$B$10,2)</f>
        <v>2006</v>
      </c>
      <c r="C3773">
        <v>20313</v>
      </c>
      <c r="D3773" s="1" t="s">
        <v>1791</v>
      </c>
      <c r="E3773" t="s">
        <v>81</v>
      </c>
      <c r="F3773" t="str">
        <f>VLOOKUP(E3773&amp;"*",state_latlong_lookup!$A$1:$D$56,2,FALSE)</f>
        <v>FL</v>
      </c>
      <c r="G3773" t="str">
        <f>VLOOKUP(E3773&amp;"*",state_latlong_lookup!$A$1:$D$56,1,FALSE)</f>
        <v>FLORIDA</v>
      </c>
      <c r="H3773" t="str">
        <f t="shared" si="117"/>
        <v>109_FL_05</v>
      </c>
      <c r="I3773">
        <f>IF(B3773=2012,IF(D3773="00",K3773,VLOOKUP(H3773,district_latlong_lookup!$A$1:$F$439,5,FALSE)),0)</f>
        <v>0</v>
      </c>
      <c r="J3773">
        <f>IF(B3773=2012,IF(D3773="00",L3773,VLOOKUP(H3773,district_latlong_lookup!$A$1:$F$439,6,FALSE)),0)</f>
        <v>0</v>
      </c>
      <c r="K3773">
        <f>VLOOKUP(E3773&amp;"*",state_latlong_lookup!$A$1:$D$56,3,FALSE)</f>
        <v>27.833300000000001</v>
      </c>
      <c r="L3773">
        <f>VLOOKUP(E3773&amp;"*",state_latlong_lookup!$A$1:$D$56,4,FALSE)</f>
        <v>-81.716999999999999</v>
      </c>
      <c r="M3773">
        <v>200</v>
      </c>
      <c r="N3773" t="str">
        <f t="shared" si="116"/>
        <v>Republican</v>
      </c>
      <c r="O3773" t="s">
        <v>973</v>
      </c>
      <c r="P3773">
        <v>0.52</v>
      </c>
      <c r="Q3773">
        <v>0</v>
      </c>
      <c r="R3773" t="s">
        <v>1332</v>
      </c>
    </row>
    <row r="3774" spans="1:18">
      <c r="A3774">
        <v>109</v>
      </c>
      <c r="B3774">
        <f>VLOOKUP(A3774,year_congress_lookup!$A$1:$B$10,2)</f>
        <v>2006</v>
      </c>
      <c r="C3774">
        <v>15627</v>
      </c>
      <c r="D3774" s="1" t="s">
        <v>1792</v>
      </c>
      <c r="E3774" t="s">
        <v>81</v>
      </c>
      <c r="F3774" t="str">
        <f>VLOOKUP(E3774&amp;"*",state_latlong_lookup!$A$1:$D$56,2,FALSE)</f>
        <v>FL</v>
      </c>
      <c r="G3774" t="str">
        <f>VLOOKUP(E3774&amp;"*",state_latlong_lookup!$A$1:$D$56,1,FALSE)</f>
        <v>FLORIDA</v>
      </c>
      <c r="H3774" t="str">
        <f t="shared" si="117"/>
        <v>109_FL_06</v>
      </c>
      <c r="I3774">
        <f>IF(B3774=2012,IF(D3774="00",K3774,VLOOKUP(H3774,district_latlong_lookup!$A$1:$F$439,5,FALSE)),0)</f>
        <v>0</v>
      </c>
      <c r="J3774">
        <f>IF(B3774=2012,IF(D3774="00",L3774,VLOOKUP(H3774,district_latlong_lookup!$A$1:$F$439,6,FALSE)),0)</f>
        <v>0</v>
      </c>
      <c r="K3774">
        <f>VLOOKUP(E3774&amp;"*",state_latlong_lookup!$A$1:$D$56,3,FALSE)</f>
        <v>27.833300000000001</v>
      </c>
      <c r="L3774">
        <f>VLOOKUP(E3774&amp;"*",state_latlong_lookup!$A$1:$D$56,4,FALSE)</f>
        <v>-81.716999999999999</v>
      </c>
      <c r="M3774">
        <v>200</v>
      </c>
      <c r="N3774" t="str">
        <f t="shared" si="116"/>
        <v>Republican</v>
      </c>
      <c r="O3774" t="s">
        <v>482</v>
      </c>
      <c r="P3774">
        <v>0.73799999999999999</v>
      </c>
      <c r="Q3774">
        <v>1850000</v>
      </c>
      <c r="R3774" t="s">
        <v>1333</v>
      </c>
    </row>
    <row r="3775" spans="1:18">
      <c r="A3775">
        <v>109</v>
      </c>
      <c r="B3775">
        <f>VLOOKUP(A3775,year_congress_lookup!$A$1:$B$10,2)</f>
        <v>2006</v>
      </c>
      <c r="C3775">
        <v>29331</v>
      </c>
      <c r="D3775" s="1" t="s">
        <v>1793</v>
      </c>
      <c r="E3775" t="s">
        <v>81</v>
      </c>
      <c r="F3775" t="str">
        <f>VLOOKUP(E3775&amp;"*",state_latlong_lookup!$A$1:$D$56,2,FALSE)</f>
        <v>FL</v>
      </c>
      <c r="G3775" t="str">
        <f>VLOOKUP(E3775&amp;"*",state_latlong_lookup!$A$1:$D$56,1,FALSE)</f>
        <v>FLORIDA</v>
      </c>
      <c r="H3775" t="str">
        <f t="shared" si="117"/>
        <v>109_FL_07</v>
      </c>
      <c r="I3775">
        <f>IF(B3775=2012,IF(D3775="00",K3775,VLOOKUP(H3775,district_latlong_lookup!$A$1:$F$439,5,FALSE)),0)</f>
        <v>0</v>
      </c>
      <c r="J3775">
        <f>IF(B3775=2012,IF(D3775="00",L3775,VLOOKUP(H3775,district_latlong_lookup!$A$1:$F$439,6,FALSE)),0)</f>
        <v>0</v>
      </c>
      <c r="K3775">
        <f>VLOOKUP(E3775&amp;"*",state_latlong_lookup!$A$1:$D$56,3,FALSE)</f>
        <v>27.833300000000001</v>
      </c>
      <c r="L3775">
        <f>VLOOKUP(E3775&amp;"*",state_latlong_lookup!$A$1:$D$56,4,FALSE)</f>
        <v>-81.716999999999999</v>
      </c>
      <c r="M3775">
        <v>200</v>
      </c>
      <c r="N3775" t="str">
        <f t="shared" si="116"/>
        <v>Republican</v>
      </c>
      <c r="O3775" t="s">
        <v>483</v>
      </c>
      <c r="P3775">
        <v>0.624</v>
      </c>
      <c r="Q3775">
        <v>0</v>
      </c>
      <c r="R3775" t="s">
        <v>1334</v>
      </c>
    </row>
    <row r="3776" spans="1:18">
      <c r="A3776">
        <v>109</v>
      </c>
      <c r="B3776">
        <f>VLOOKUP(A3776,year_congress_lookup!$A$1:$B$10,2)</f>
        <v>2006</v>
      </c>
      <c r="C3776">
        <v>20112</v>
      </c>
      <c r="D3776" s="1" t="s">
        <v>1795</v>
      </c>
      <c r="E3776" t="s">
        <v>81</v>
      </c>
      <c r="F3776" t="str">
        <f>VLOOKUP(E3776&amp;"*",state_latlong_lookup!$A$1:$D$56,2,FALSE)</f>
        <v>FL</v>
      </c>
      <c r="G3776" t="str">
        <f>VLOOKUP(E3776&amp;"*",state_latlong_lookup!$A$1:$D$56,1,FALSE)</f>
        <v>FLORIDA</v>
      </c>
      <c r="H3776" t="str">
        <f t="shared" si="117"/>
        <v>109_FL_08</v>
      </c>
      <c r="I3776">
        <f>IF(B3776=2012,IF(D3776="00",K3776,VLOOKUP(H3776,district_latlong_lookup!$A$1:$F$439,5,FALSE)),0)</f>
        <v>0</v>
      </c>
      <c r="J3776">
        <f>IF(B3776=2012,IF(D3776="00",L3776,VLOOKUP(H3776,district_latlong_lookup!$A$1:$F$439,6,FALSE)),0)</f>
        <v>0</v>
      </c>
      <c r="K3776">
        <f>VLOOKUP(E3776&amp;"*",state_latlong_lookup!$A$1:$D$56,3,FALSE)</f>
        <v>27.833300000000001</v>
      </c>
      <c r="L3776">
        <f>VLOOKUP(E3776&amp;"*",state_latlong_lookup!$A$1:$D$56,4,FALSE)</f>
        <v>-81.716999999999999</v>
      </c>
      <c r="M3776">
        <v>200</v>
      </c>
      <c r="N3776" t="str">
        <f t="shared" si="116"/>
        <v>Republican</v>
      </c>
      <c r="O3776" t="s">
        <v>933</v>
      </c>
      <c r="P3776">
        <v>0.63500000000000001</v>
      </c>
      <c r="Q3776">
        <v>693000</v>
      </c>
      <c r="R3776" t="s">
        <v>1335</v>
      </c>
    </row>
    <row r="3777" spans="1:18">
      <c r="A3777">
        <v>109</v>
      </c>
      <c r="B3777">
        <f>VLOOKUP(A3777,year_congress_lookup!$A$1:$B$10,2)</f>
        <v>2006</v>
      </c>
      <c r="C3777">
        <v>15006</v>
      </c>
      <c r="D3777" s="1" t="s">
        <v>1796</v>
      </c>
      <c r="E3777" t="s">
        <v>81</v>
      </c>
      <c r="F3777" t="str">
        <f>VLOOKUP(E3777&amp;"*",state_latlong_lookup!$A$1:$D$56,2,FALSE)</f>
        <v>FL</v>
      </c>
      <c r="G3777" t="str">
        <f>VLOOKUP(E3777&amp;"*",state_latlong_lookup!$A$1:$D$56,1,FALSE)</f>
        <v>FLORIDA</v>
      </c>
      <c r="H3777" t="str">
        <f t="shared" si="117"/>
        <v>109_FL_09</v>
      </c>
      <c r="I3777">
        <f>IF(B3777=2012,IF(D3777="00",K3777,VLOOKUP(H3777,district_latlong_lookup!$A$1:$F$439,5,FALSE)),0)</f>
        <v>0</v>
      </c>
      <c r="J3777">
        <f>IF(B3777=2012,IF(D3777="00",L3777,VLOOKUP(H3777,district_latlong_lookup!$A$1:$F$439,6,FALSE)),0)</f>
        <v>0</v>
      </c>
      <c r="K3777">
        <f>VLOOKUP(E3777&amp;"*",state_latlong_lookup!$A$1:$D$56,3,FALSE)</f>
        <v>27.833300000000001</v>
      </c>
      <c r="L3777">
        <f>VLOOKUP(E3777&amp;"*",state_latlong_lookup!$A$1:$D$56,4,FALSE)</f>
        <v>-81.716999999999999</v>
      </c>
      <c r="M3777">
        <v>200</v>
      </c>
      <c r="N3777" t="str">
        <f t="shared" si="116"/>
        <v>Republican</v>
      </c>
      <c r="O3777" t="s">
        <v>974</v>
      </c>
      <c r="P3777">
        <v>0.47899999999999998</v>
      </c>
      <c r="Q3777">
        <v>2066000</v>
      </c>
      <c r="R3777" t="s">
        <v>1336</v>
      </c>
    </row>
    <row r="3778" spans="1:18">
      <c r="A3778">
        <v>109</v>
      </c>
      <c r="B3778">
        <f>VLOOKUP(A3778,year_congress_lookup!$A$1:$B$10,2)</f>
        <v>2006</v>
      </c>
      <c r="C3778">
        <v>13047</v>
      </c>
      <c r="D3778" s="1" t="s">
        <v>1797</v>
      </c>
      <c r="E3778" t="s">
        <v>81</v>
      </c>
      <c r="F3778" t="str">
        <f>VLOOKUP(E3778&amp;"*",state_latlong_lookup!$A$1:$D$56,2,FALSE)</f>
        <v>FL</v>
      </c>
      <c r="G3778" t="str">
        <f>VLOOKUP(E3778&amp;"*",state_latlong_lookup!$A$1:$D$56,1,FALSE)</f>
        <v>FLORIDA</v>
      </c>
      <c r="H3778" t="str">
        <f t="shared" si="117"/>
        <v>109_FL_10</v>
      </c>
      <c r="I3778">
        <f>IF(B3778=2012,IF(D3778="00",K3778,VLOOKUP(H3778,district_latlong_lookup!$A$1:$F$439,5,FALSE)),0)</f>
        <v>0</v>
      </c>
      <c r="J3778">
        <f>IF(B3778=2012,IF(D3778="00",L3778,VLOOKUP(H3778,district_latlong_lookup!$A$1:$F$439,6,FALSE)),0)</f>
        <v>0</v>
      </c>
      <c r="K3778">
        <f>VLOOKUP(E3778&amp;"*",state_latlong_lookup!$A$1:$D$56,3,FALSE)</f>
        <v>27.833300000000001</v>
      </c>
      <c r="L3778">
        <f>VLOOKUP(E3778&amp;"*",state_latlong_lookup!$A$1:$D$56,4,FALSE)</f>
        <v>-81.716999999999999</v>
      </c>
      <c r="M3778">
        <v>200</v>
      </c>
      <c r="N3778" t="str">
        <f t="shared" ref="N3778:N3841" si="118">IF(M3778=100,"Democrat",IF(M3778=200,"Republican",IF(M3778=328,"Independent")))</f>
        <v>Republican</v>
      </c>
      <c r="O3778" t="s">
        <v>70</v>
      </c>
      <c r="P3778">
        <v>0.46700000000000003</v>
      </c>
      <c r="Q3778">
        <v>1536000</v>
      </c>
    </row>
    <row r="3779" spans="1:18">
      <c r="A3779">
        <v>109</v>
      </c>
      <c r="B3779">
        <f>VLOOKUP(A3779,year_congress_lookup!$A$1:$B$10,2)</f>
        <v>2006</v>
      </c>
      <c r="C3779">
        <v>29714</v>
      </c>
      <c r="D3779" s="1" t="s">
        <v>1798</v>
      </c>
      <c r="E3779" t="s">
        <v>81</v>
      </c>
      <c r="F3779" t="str">
        <f>VLOOKUP(E3779&amp;"*",state_latlong_lookup!$A$1:$D$56,2,FALSE)</f>
        <v>FL</v>
      </c>
      <c r="G3779" t="str">
        <f>VLOOKUP(E3779&amp;"*",state_latlong_lookup!$A$1:$D$56,1,FALSE)</f>
        <v>FLORIDA</v>
      </c>
      <c r="H3779" t="str">
        <f t="shared" ref="H3779:H3842" si="119">CONCATENATE(A3779,"_",F3779,"_",D3779)</f>
        <v>109_FL_11</v>
      </c>
      <c r="I3779">
        <f>IF(B3779=2012,IF(D3779="00",K3779,VLOOKUP(H3779,district_latlong_lookup!$A$1:$F$439,5,FALSE)),0)</f>
        <v>0</v>
      </c>
      <c r="J3779">
        <f>IF(B3779=2012,IF(D3779="00",L3779,VLOOKUP(H3779,district_latlong_lookup!$A$1:$F$439,6,FALSE)),0)</f>
        <v>0</v>
      </c>
      <c r="K3779">
        <f>VLOOKUP(E3779&amp;"*",state_latlong_lookup!$A$1:$D$56,3,FALSE)</f>
        <v>27.833300000000001</v>
      </c>
      <c r="L3779">
        <f>VLOOKUP(E3779&amp;"*",state_latlong_lookup!$A$1:$D$56,4,FALSE)</f>
        <v>-81.716999999999999</v>
      </c>
      <c r="M3779">
        <v>100</v>
      </c>
      <c r="N3779" t="str">
        <f t="shared" si="118"/>
        <v>Democrat</v>
      </c>
      <c r="O3779" t="s">
        <v>62</v>
      </c>
      <c r="P3779">
        <v>-0.24199999999999999</v>
      </c>
      <c r="Q3779">
        <v>1160000</v>
      </c>
      <c r="R3779" t="s">
        <v>1337</v>
      </c>
    </row>
    <row r="3780" spans="1:18">
      <c r="A3780">
        <v>109</v>
      </c>
      <c r="B3780">
        <f>VLOOKUP(A3780,year_congress_lookup!$A$1:$B$10,2)</f>
        <v>2006</v>
      </c>
      <c r="C3780">
        <v>20113</v>
      </c>
      <c r="D3780" s="1" t="s">
        <v>1799</v>
      </c>
      <c r="E3780" t="s">
        <v>81</v>
      </c>
      <c r="F3780" t="str">
        <f>VLOOKUP(E3780&amp;"*",state_latlong_lookup!$A$1:$D$56,2,FALSE)</f>
        <v>FL</v>
      </c>
      <c r="G3780" t="str">
        <f>VLOOKUP(E3780&amp;"*",state_latlong_lookup!$A$1:$D$56,1,FALSE)</f>
        <v>FLORIDA</v>
      </c>
      <c r="H3780" t="str">
        <f t="shared" si="119"/>
        <v>109_FL_12</v>
      </c>
      <c r="I3780">
        <f>IF(B3780=2012,IF(D3780="00",K3780,VLOOKUP(H3780,district_latlong_lookup!$A$1:$F$439,5,FALSE)),0)</f>
        <v>0</v>
      </c>
      <c r="J3780">
        <f>IF(B3780=2012,IF(D3780="00",L3780,VLOOKUP(H3780,district_latlong_lookup!$A$1:$F$439,6,FALSE)),0)</f>
        <v>0</v>
      </c>
      <c r="K3780">
        <f>VLOOKUP(E3780&amp;"*",state_latlong_lookup!$A$1:$D$56,3,FALSE)</f>
        <v>27.833300000000001</v>
      </c>
      <c r="L3780">
        <f>VLOOKUP(E3780&amp;"*",state_latlong_lookup!$A$1:$D$56,4,FALSE)</f>
        <v>-81.716999999999999</v>
      </c>
      <c r="M3780">
        <v>200</v>
      </c>
      <c r="N3780" t="str">
        <f t="shared" si="118"/>
        <v>Republican</v>
      </c>
      <c r="O3780" t="s">
        <v>934</v>
      </c>
      <c r="P3780">
        <v>0.61799999999999999</v>
      </c>
      <c r="Q3780">
        <v>2877000</v>
      </c>
      <c r="R3780" t="s">
        <v>1338</v>
      </c>
    </row>
    <row r="3781" spans="1:18">
      <c r="A3781">
        <v>109</v>
      </c>
      <c r="B3781">
        <f>VLOOKUP(A3781,year_congress_lookup!$A$1:$B$10,2)</f>
        <v>2006</v>
      </c>
      <c r="C3781">
        <v>20314</v>
      </c>
      <c r="D3781" s="1" t="s">
        <v>1800</v>
      </c>
      <c r="E3781" t="s">
        <v>81</v>
      </c>
      <c r="F3781" t="str">
        <f>VLOOKUP(E3781&amp;"*",state_latlong_lookup!$A$1:$D$56,2,FALSE)</f>
        <v>FL</v>
      </c>
      <c r="G3781" t="str">
        <f>VLOOKUP(E3781&amp;"*",state_latlong_lookup!$A$1:$D$56,1,FALSE)</f>
        <v>FLORIDA</v>
      </c>
      <c r="H3781" t="str">
        <f t="shared" si="119"/>
        <v>109_FL_13</v>
      </c>
      <c r="I3781">
        <f>IF(B3781=2012,IF(D3781="00",K3781,VLOOKUP(H3781,district_latlong_lookup!$A$1:$F$439,5,FALSE)),0)</f>
        <v>0</v>
      </c>
      <c r="J3781">
        <f>IF(B3781=2012,IF(D3781="00",L3781,VLOOKUP(H3781,district_latlong_lookup!$A$1:$F$439,6,FALSE)),0)</f>
        <v>0</v>
      </c>
      <c r="K3781">
        <f>VLOOKUP(E3781&amp;"*",state_latlong_lookup!$A$1:$D$56,3,FALSE)</f>
        <v>27.833300000000001</v>
      </c>
      <c r="L3781">
        <f>VLOOKUP(E3781&amp;"*",state_latlong_lookup!$A$1:$D$56,4,FALSE)</f>
        <v>-81.716999999999999</v>
      </c>
      <c r="M3781">
        <v>200</v>
      </c>
      <c r="N3781" t="str">
        <f t="shared" si="118"/>
        <v>Republican</v>
      </c>
      <c r="O3781" t="s">
        <v>107</v>
      </c>
      <c r="P3781">
        <v>0.65500000000000003</v>
      </c>
      <c r="Q3781">
        <v>1334000</v>
      </c>
      <c r="R3781" t="s">
        <v>1339</v>
      </c>
    </row>
    <row r="3782" spans="1:18">
      <c r="A3782">
        <v>109</v>
      </c>
      <c r="B3782">
        <f>VLOOKUP(A3782,year_congress_lookup!$A$1:$B$10,2)</f>
        <v>2006</v>
      </c>
      <c r="C3782">
        <v>20503</v>
      </c>
      <c r="D3782" s="1" t="s">
        <v>1801</v>
      </c>
      <c r="E3782" t="s">
        <v>81</v>
      </c>
      <c r="F3782" t="str">
        <f>VLOOKUP(E3782&amp;"*",state_latlong_lookup!$A$1:$D$56,2,FALSE)</f>
        <v>FL</v>
      </c>
      <c r="G3782" t="str">
        <f>VLOOKUP(E3782&amp;"*",state_latlong_lookup!$A$1:$D$56,1,FALSE)</f>
        <v>FLORIDA</v>
      </c>
      <c r="H3782" t="str">
        <f t="shared" si="119"/>
        <v>109_FL_14</v>
      </c>
      <c r="I3782">
        <f>IF(B3782=2012,IF(D3782="00",K3782,VLOOKUP(H3782,district_latlong_lookup!$A$1:$F$439,5,FALSE)),0)</f>
        <v>0</v>
      </c>
      <c r="J3782">
        <f>IF(B3782=2012,IF(D3782="00",L3782,VLOOKUP(H3782,district_latlong_lookup!$A$1:$F$439,6,FALSE)),0)</f>
        <v>0</v>
      </c>
      <c r="K3782">
        <f>VLOOKUP(E3782&amp;"*",state_latlong_lookup!$A$1:$D$56,3,FALSE)</f>
        <v>27.833300000000001</v>
      </c>
      <c r="L3782">
        <f>VLOOKUP(E3782&amp;"*",state_latlong_lookup!$A$1:$D$56,4,FALSE)</f>
        <v>-81.716999999999999</v>
      </c>
      <c r="M3782">
        <v>200</v>
      </c>
      <c r="N3782" t="str">
        <f t="shared" si="118"/>
        <v>Republican</v>
      </c>
      <c r="O3782" t="s">
        <v>258</v>
      </c>
      <c r="P3782">
        <v>0.80300000000000005</v>
      </c>
      <c r="Q3782">
        <v>2777000</v>
      </c>
    </row>
    <row r="3783" spans="1:18">
      <c r="A3783">
        <v>109</v>
      </c>
      <c r="B3783">
        <f>VLOOKUP(A3783,year_congress_lookup!$A$1:$B$10,2)</f>
        <v>2006</v>
      </c>
      <c r="C3783">
        <v>29509</v>
      </c>
      <c r="D3783" s="1" t="s">
        <v>1802</v>
      </c>
      <c r="E3783" t="s">
        <v>81</v>
      </c>
      <c r="F3783" t="str">
        <f>VLOOKUP(E3783&amp;"*",state_latlong_lookup!$A$1:$D$56,2,FALSE)</f>
        <v>FL</v>
      </c>
      <c r="G3783" t="str">
        <f>VLOOKUP(E3783&amp;"*",state_latlong_lookup!$A$1:$D$56,1,FALSE)</f>
        <v>FLORIDA</v>
      </c>
      <c r="H3783" t="str">
        <f t="shared" si="119"/>
        <v>109_FL_15</v>
      </c>
      <c r="I3783">
        <f>IF(B3783=2012,IF(D3783="00",K3783,VLOOKUP(H3783,district_latlong_lookup!$A$1:$F$439,5,FALSE)),0)</f>
        <v>0</v>
      </c>
      <c r="J3783">
        <f>IF(B3783=2012,IF(D3783="00",L3783,VLOOKUP(H3783,district_latlong_lookup!$A$1:$F$439,6,FALSE)),0)</f>
        <v>0</v>
      </c>
      <c r="K3783">
        <f>VLOOKUP(E3783&amp;"*",state_latlong_lookup!$A$1:$D$56,3,FALSE)</f>
        <v>27.833300000000001</v>
      </c>
      <c r="L3783">
        <f>VLOOKUP(E3783&amp;"*",state_latlong_lookup!$A$1:$D$56,4,FALSE)</f>
        <v>-81.716999999999999</v>
      </c>
      <c r="M3783">
        <v>200</v>
      </c>
      <c r="N3783" t="str">
        <f t="shared" si="118"/>
        <v>Republican</v>
      </c>
      <c r="O3783" t="s">
        <v>684</v>
      </c>
      <c r="P3783">
        <v>0.65100000000000002</v>
      </c>
      <c r="Q3783">
        <v>0</v>
      </c>
      <c r="R3783" t="s">
        <v>1340</v>
      </c>
    </row>
    <row r="3784" spans="1:18">
      <c r="A3784">
        <v>109</v>
      </c>
      <c r="B3784">
        <f>VLOOKUP(A3784,year_congress_lookup!$A$1:$B$10,2)</f>
        <v>2006</v>
      </c>
      <c r="C3784">
        <v>29510</v>
      </c>
      <c r="D3784" s="1" t="s">
        <v>1803</v>
      </c>
      <c r="E3784" t="s">
        <v>81</v>
      </c>
      <c r="F3784" t="str">
        <f>VLOOKUP(E3784&amp;"*",state_latlong_lookup!$A$1:$D$56,2,FALSE)</f>
        <v>FL</v>
      </c>
      <c r="G3784" t="str">
        <f>VLOOKUP(E3784&amp;"*",state_latlong_lookup!$A$1:$D$56,1,FALSE)</f>
        <v>FLORIDA</v>
      </c>
      <c r="H3784" t="str">
        <f t="shared" si="119"/>
        <v>109_FL_16</v>
      </c>
      <c r="I3784">
        <f>IF(B3784=2012,IF(D3784="00",K3784,VLOOKUP(H3784,district_latlong_lookup!$A$1:$F$439,5,FALSE)),0)</f>
        <v>0</v>
      </c>
      <c r="J3784">
        <f>IF(B3784=2012,IF(D3784="00",L3784,VLOOKUP(H3784,district_latlong_lookup!$A$1:$F$439,6,FALSE)),0)</f>
        <v>0</v>
      </c>
      <c r="K3784">
        <f>VLOOKUP(E3784&amp;"*",state_latlong_lookup!$A$1:$D$56,3,FALSE)</f>
        <v>27.833300000000001</v>
      </c>
      <c r="L3784">
        <f>VLOOKUP(E3784&amp;"*",state_latlong_lookup!$A$1:$D$56,4,FALSE)</f>
        <v>-81.716999999999999</v>
      </c>
      <c r="M3784">
        <v>200</v>
      </c>
      <c r="N3784" t="str">
        <f t="shared" si="118"/>
        <v>Republican</v>
      </c>
      <c r="O3784" t="s">
        <v>749</v>
      </c>
      <c r="P3784">
        <v>0.46</v>
      </c>
      <c r="Q3784">
        <v>15090000</v>
      </c>
      <c r="R3784" t="s">
        <v>1341</v>
      </c>
    </row>
    <row r="3785" spans="1:18">
      <c r="A3785">
        <v>109</v>
      </c>
      <c r="B3785">
        <f>VLOOKUP(A3785,year_congress_lookup!$A$1:$B$10,2)</f>
        <v>2006</v>
      </c>
      <c r="C3785">
        <v>20358</v>
      </c>
      <c r="D3785" s="1" t="s">
        <v>1804</v>
      </c>
      <c r="E3785" t="s">
        <v>81</v>
      </c>
      <c r="F3785" t="str">
        <f>VLOOKUP(E3785&amp;"*",state_latlong_lookup!$A$1:$D$56,2,FALSE)</f>
        <v>FL</v>
      </c>
      <c r="G3785" t="str">
        <f>VLOOKUP(E3785&amp;"*",state_latlong_lookup!$A$1:$D$56,1,FALSE)</f>
        <v>FLORIDA</v>
      </c>
      <c r="H3785" t="str">
        <f t="shared" si="119"/>
        <v>109_FL_17</v>
      </c>
      <c r="I3785">
        <f>IF(B3785=2012,IF(D3785="00",K3785,VLOOKUP(H3785,district_latlong_lookup!$A$1:$F$439,5,FALSE)),0)</f>
        <v>0</v>
      </c>
      <c r="J3785">
        <f>IF(B3785=2012,IF(D3785="00",L3785,VLOOKUP(H3785,district_latlong_lookup!$A$1:$F$439,6,FALSE)),0)</f>
        <v>0</v>
      </c>
      <c r="K3785">
        <f>VLOOKUP(E3785&amp;"*",state_latlong_lookup!$A$1:$D$56,3,FALSE)</f>
        <v>27.833300000000001</v>
      </c>
      <c r="L3785">
        <f>VLOOKUP(E3785&amp;"*",state_latlong_lookup!$A$1:$D$56,4,FALSE)</f>
        <v>-81.716999999999999</v>
      </c>
      <c r="M3785">
        <v>100</v>
      </c>
      <c r="N3785" t="str">
        <f t="shared" si="118"/>
        <v>Democrat</v>
      </c>
      <c r="O3785" t="s">
        <v>492</v>
      </c>
      <c r="P3785">
        <v>-0.34499999999999997</v>
      </c>
      <c r="Q3785">
        <v>2725000</v>
      </c>
      <c r="R3785" t="s">
        <v>1342</v>
      </c>
    </row>
    <row r="3786" spans="1:18">
      <c r="A3786">
        <v>109</v>
      </c>
      <c r="B3786">
        <f>VLOOKUP(A3786,year_congress_lookup!$A$1:$B$10,2)</f>
        <v>2006</v>
      </c>
      <c r="C3786">
        <v>15634</v>
      </c>
      <c r="D3786" s="1" t="s">
        <v>1805</v>
      </c>
      <c r="E3786" t="s">
        <v>81</v>
      </c>
      <c r="F3786" t="str">
        <f>VLOOKUP(E3786&amp;"*",state_latlong_lookup!$A$1:$D$56,2,FALSE)</f>
        <v>FL</v>
      </c>
      <c r="G3786" t="str">
        <f>VLOOKUP(E3786&amp;"*",state_latlong_lookup!$A$1:$D$56,1,FALSE)</f>
        <v>FLORIDA</v>
      </c>
      <c r="H3786" t="str">
        <f t="shared" si="119"/>
        <v>109_FL_18</v>
      </c>
      <c r="I3786">
        <f>IF(B3786=2012,IF(D3786="00",K3786,VLOOKUP(H3786,district_latlong_lookup!$A$1:$F$439,5,FALSE)),0)</f>
        <v>0</v>
      </c>
      <c r="J3786">
        <f>IF(B3786=2012,IF(D3786="00",L3786,VLOOKUP(H3786,district_latlong_lookup!$A$1:$F$439,6,FALSE)),0)</f>
        <v>0</v>
      </c>
      <c r="K3786">
        <f>VLOOKUP(E3786&amp;"*",state_latlong_lookup!$A$1:$D$56,3,FALSE)</f>
        <v>27.833300000000001</v>
      </c>
      <c r="L3786">
        <f>VLOOKUP(E3786&amp;"*",state_latlong_lookup!$A$1:$D$56,4,FALSE)</f>
        <v>-81.716999999999999</v>
      </c>
      <c r="M3786">
        <v>200</v>
      </c>
      <c r="N3786" t="str">
        <f t="shared" si="118"/>
        <v>Republican</v>
      </c>
      <c r="O3786" t="s">
        <v>975</v>
      </c>
      <c r="P3786">
        <v>0.42499999999999999</v>
      </c>
      <c r="Q3786">
        <v>25895000</v>
      </c>
      <c r="R3786" t="s">
        <v>1343</v>
      </c>
    </row>
    <row r="3787" spans="1:18">
      <c r="A3787">
        <v>109</v>
      </c>
      <c r="B3787">
        <f>VLOOKUP(A3787,year_congress_lookup!$A$1:$B$10,2)</f>
        <v>2006</v>
      </c>
      <c r="C3787">
        <v>29715</v>
      </c>
      <c r="D3787" s="1" t="s">
        <v>1806</v>
      </c>
      <c r="E3787" t="s">
        <v>81</v>
      </c>
      <c r="F3787" t="str">
        <f>VLOOKUP(E3787&amp;"*",state_latlong_lookup!$A$1:$D$56,2,FALSE)</f>
        <v>FL</v>
      </c>
      <c r="G3787" t="str">
        <f>VLOOKUP(E3787&amp;"*",state_latlong_lookup!$A$1:$D$56,1,FALSE)</f>
        <v>FLORIDA</v>
      </c>
      <c r="H3787" t="str">
        <f t="shared" si="119"/>
        <v>109_FL_19</v>
      </c>
      <c r="I3787">
        <f>IF(B3787=2012,IF(D3787="00",K3787,VLOOKUP(H3787,district_latlong_lookup!$A$1:$F$439,5,FALSE)),0)</f>
        <v>0</v>
      </c>
      <c r="J3787">
        <f>IF(B3787=2012,IF(D3787="00",L3787,VLOOKUP(H3787,district_latlong_lookup!$A$1:$F$439,6,FALSE)),0)</f>
        <v>0</v>
      </c>
      <c r="K3787">
        <f>VLOOKUP(E3787&amp;"*",state_latlong_lookup!$A$1:$D$56,3,FALSE)</f>
        <v>27.833300000000001</v>
      </c>
      <c r="L3787">
        <f>VLOOKUP(E3787&amp;"*",state_latlong_lookup!$A$1:$D$56,4,FALSE)</f>
        <v>-81.716999999999999</v>
      </c>
      <c r="M3787">
        <v>100</v>
      </c>
      <c r="N3787" t="str">
        <f t="shared" si="118"/>
        <v>Democrat</v>
      </c>
      <c r="O3787" t="s">
        <v>842</v>
      </c>
      <c r="P3787">
        <v>-0.39500000000000002</v>
      </c>
      <c r="Q3787">
        <v>1047000</v>
      </c>
      <c r="R3787" t="s">
        <v>1344</v>
      </c>
    </row>
    <row r="3788" spans="1:18">
      <c r="A3788">
        <v>109</v>
      </c>
      <c r="B3788">
        <f>VLOOKUP(A3788,year_congress_lookup!$A$1:$B$10,2)</f>
        <v>2006</v>
      </c>
      <c r="C3788">
        <v>20504</v>
      </c>
      <c r="D3788" s="1" t="s">
        <v>1807</v>
      </c>
      <c r="E3788" t="s">
        <v>81</v>
      </c>
      <c r="F3788" t="str">
        <f>VLOOKUP(E3788&amp;"*",state_latlong_lookup!$A$1:$D$56,2,FALSE)</f>
        <v>FL</v>
      </c>
      <c r="G3788" t="str">
        <f>VLOOKUP(E3788&amp;"*",state_latlong_lookup!$A$1:$D$56,1,FALSE)</f>
        <v>FLORIDA</v>
      </c>
      <c r="H3788" t="str">
        <f t="shared" si="119"/>
        <v>109_FL_20</v>
      </c>
      <c r="I3788">
        <f>IF(B3788=2012,IF(D3788="00",K3788,VLOOKUP(H3788,district_latlong_lookup!$A$1:$F$439,5,FALSE)),0)</f>
        <v>0</v>
      </c>
      <c r="J3788">
        <f>IF(B3788=2012,IF(D3788="00",L3788,VLOOKUP(H3788,district_latlong_lookup!$A$1:$F$439,6,FALSE)),0)</f>
        <v>0</v>
      </c>
      <c r="K3788">
        <f>VLOOKUP(E3788&amp;"*",state_latlong_lookup!$A$1:$D$56,3,FALSE)</f>
        <v>27.833300000000001</v>
      </c>
      <c r="L3788">
        <f>VLOOKUP(E3788&amp;"*",state_latlong_lookup!$A$1:$D$56,4,FALSE)</f>
        <v>-81.716999999999999</v>
      </c>
      <c r="M3788">
        <v>100</v>
      </c>
      <c r="N3788" t="str">
        <f t="shared" si="118"/>
        <v>Democrat</v>
      </c>
      <c r="O3788" t="s">
        <v>1052</v>
      </c>
      <c r="P3788">
        <v>-0.38800000000000001</v>
      </c>
      <c r="Q3788">
        <v>0</v>
      </c>
      <c r="R3788" t="s">
        <v>1345</v>
      </c>
    </row>
    <row r="3789" spans="1:18">
      <c r="A3789">
        <v>109</v>
      </c>
      <c r="B3789">
        <f>VLOOKUP(A3789,year_congress_lookup!$A$1:$B$10,2)</f>
        <v>2006</v>
      </c>
      <c r="C3789">
        <v>29336</v>
      </c>
      <c r="D3789" s="1" t="s">
        <v>1808</v>
      </c>
      <c r="E3789" t="s">
        <v>81</v>
      </c>
      <c r="F3789" t="str">
        <f>VLOOKUP(E3789&amp;"*",state_latlong_lookup!$A$1:$D$56,2,FALSE)</f>
        <v>FL</v>
      </c>
      <c r="G3789" t="str">
        <f>VLOOKUP(E3789&amp;"*",state_latlong_lookup!$A$1:$D$56,1,FALSE)</f>
        <v>FLORIDA</v>
      </c>
      <c r="H3789" t="str">
        <f t="shared" si="119"/>
        <v>109_FL_21</v>
      </c>
      <c r="I3789">
        <f>IF(B3789=2012,IF(D3789="00",K3789,VLOOKUP(H3789,district_latlong_lookup!$A$1:$F$439,5,FALSE)),0)</f>
        <v>0</v>
      </c>
      <c r="J3789">
        <f>IF(B3789=2012,IF(D3789="00",L3789,VLOOKUP(H3789,district_latlong_lookup!$A$1:$F$439,6,FALSE)),0)</f>
        <v>0</v>
      </c>
      <c r="K3789">
        <f>VLOOKUP(E3789&amp;"*",state_latlong_lookup!$A$1:$D$56,3,FALSE)</f>
        <v>27.833300000000001</v>
      </c>
      <c r="L3789">
        <f>VLOOKUP(E3789&amp;"*",state_latlong_lookup!$A$1:$D$56,4,FALSE)</f>
        <v>-81.716999999999999</v>
      </c>
      <c r="M3789">
        <v>200</v>
      </c>
      <c r="N3789" t="str">
        <f t="shared" si="118"/>
        <v>Republican</v>
      </c>
      <c r="O3789" t="s">
        <v>976</v>
      </c>
      <c r="P3789">
        <v>0.47299999999999998</v>
      </c>
      <c r="Q3789">
        <v>0</v>
      </c>
      <c r="R3789" t="s">
        <v>1346</v>
      </c>
    </row>
    <row r="3790" spans="1:18">
      <c r="A3790">
        <v>109</v>
      </c>
      <c r="B3790">
        <f>VLOOKUP(A3790,year_congress_lookup!$A$1:$B$10,2)</f>
        <v>2006</v>
      </c>
      <c r="C3790">
        <v>14860</v>
      </c>
      <c r="D3790" s="1" t="s">
        <v>1809</v>
      </c>
      <c r="E3790" t="s">
        <v>81</v>
      </c>
      <c r="F3790" t="str">
        <f>VLOOKUP(E3790&amp;"*",state_latlong_lookup!$A$1:$D$56,2,FALSE)</f>
        <v>FL</v>
      </c>
      <c r="G3790" t="str">
        <f>VLOOKUP(E3790&amp;"*",state_latlong_lookup!$A$1:$D$56,1,FALSE)</f>
        <v>FLORIDA</v>
      </c>
      <c r="H3790" t="str">
        <f t="shared" si="119"/>
        <v>109_FL_22</v>
      </c>
      <c r="I3790">
        <f>IF(B3790=2012,IF(D3790="00",K3790,VLOOKUP(H3790,district_latlong_lookup!$A$1:$F$439,5,FALSE)),0)</f>
        <v>0</v>
      </c>
      <c r="J3790">
        <f>IF(B3790=2012,IF(D3790="00",L3790,VLOOKUP(H3790,district_latlong_lookup!$A$1:$F$439,6,FALSE)),0)</f>
        <v>0</v>
      </c>
      <c r="K3790">
        <f>VLOOKUP(E3790&amp;"*",state_latlong_lookup!$A$1:$D$56,3,FALSE)</f>
        <v>27.833300000000001</v>
      </c>
      <c r="L3790">
        <f>VLOOKUP(E3790&amp;"*",state_latlong_lookup!$A$1:$D$56,4,FALSE)</f>
        <v>-81.716999999999999</v>
      </c>
      <c r="M3790">
        <v>200</v>
      </c>
      <c r="N3790" t="str">
        <f t="shared" si="118"/>
        <v>Republican</v>
      </c>
      <c r="O3790" t="s">
        <v>497</v>
      </c>
      <c r="P3790">
        <v>0.38800000000000001</v>
      </c>
      <c r="Q3790">
        <v>1511000</v>
      </c>
      <c r="R3790" t="s">
        <v>1347</v>
      </c>
    </row>
    <row r="3791" spans="1:18">
      <c r="A3791">
        <v>109</v>
      </c>
      <c r="B3791">
        <f>VLOOKUP(A3791,year_congress_lookup!$A$1:$B$10,2)</f>
        <v>2006</v>
      </c>
      <c r="C3791">
        <v>29337</v>
      </c>
      <c r="D3791" s="1" t="s">
        <v>1810</v>
      </c>
      <c r="E3791" t="s">
        <v>81</v>
      </c>
      <c r="F3791" t="str">
        <f>VLOOKUP(E3791&amp;"*",state_latlong_lookup!$A$1:$D$56,2,FALSE)</f>
        <v>FL</v>
      </c>
      <c r="G3791" t="str">
        <f>VLOOKUP(E3791&amp;"*",state_latlong_lookup!$A$1:$D$56,1,FALSE)</f>
        <v>FLORIDA</v>
      </c>
      <c r="H3791" t="str">
        <f t="shared" si="119"/>
        <v>109_FL_23</v>
      </c>
      <c r="I3791">
        <f>IF(B3791=2012,IF(D3791="00",K3791,VLOOKUP(H3791,district_latlong_lookup!$A$1:$F$439,5,FALSE)),0)</f>
        <v>0</v>
      </c>
      <c r="J3791">
        <f>IF(B3791=2012,IF(D3791="00",L3791,VLOOKUP(H3791,district_latlong_lookup!$A$1:$F$439,6,FALSE)),0)</f>
        <v>0</v>
      </c>
      <c r="K3791">
        <f>VLOOKUP(E3791&amp;"*",state_latlong_lookup!$A$1:$D$56,3,FALSE)</f>
        <v>27.833300000000001</v>
      </c>
      <c r="L3791">
        <f>VLOOKUP(E3791&amp;"*",state_latlong_lookup!$A$1:$D$56,4,FALSE)</f>
        <v>-81.716999999999999</v>
      </c>
      <c r="M3791">
        <v>100</v>
      </c>
      <c r="N3791" t="str">
        <f t="shared" si="118"/>
        <v>Democrat</v>
      </c>
      <c r="O3791" t="s">
        <v>163</v>
      </c>
      <c r="P3791">
        <v>-0.53700000000000003</v>
      </c>
      <c r="Q3791">
        <v>1315000</v>
      </c>
      <c r="R3791" t="s">
        <v>1348</v>
      </c>
    </row>
    <row r="3792" spans="1:18">
      <c r="A3792">
        <v>109</v>
      </c>
      <c r="B3792">
        <f>VLOOKUP(A3792,year_congress_lookup!$A$1:$B$10,2)</f>
        <v>2006</v>
      </c>
      <c r="C3792">
        <v>20315</v>
      </c>
      <c r="D3792" s="1" t="s">
        <v>1811</v>
      </c>
      <c r="E3792" t="s">
        <v>81</v>
      </c>
      <c r="F3792" t="str">
        <f>VLOOKUP(E3792&amp;"*",state_latlong_lookup!$A$1:$D$56,2,FALSE)</f>
        <v>FL</v>
      </c>
      <c r="G3792" t="str">
        <f>VLOOKUP(E3792&amp;"*",state_latlong_lookup!$A$1:$D$56,1,FALSE)</f>
        <v>FLORIDA</v>
      </c>
      <c r="H3792" t="str">
        <f t="shared" si="119"/>
        <v>109_FL_24</v>
      </c>
      <c r="I3792">
        <f>IF(B3792=2012,IF(D3792="00",K3792,VLOOKUP(H3792,district_latlong_lookup!$A$1:$F$439,5,FALSE)),0)</f>
        <v>0</v>
      </c>
      <c r="J3792">
        <f>IF(B3792=2012,IF(D3792="00",L3792,VLOOKUP(H3792,district_latlong_lookup!$A$1:$F$439,6,FALSE)),0)</f>
        <v>0</v>
      </c>
      <c r="K3792">
        <f>VLOOKUP(E3792&amp;"*",state_latlong_lookup!$A$1:$D$56,3,FALSE)</f>
        <v>27.833300000000001</v>
      </c>
      <c r="L3792">
        <f>VLOOKUP(E3792&amp;"*",state_latlong_lookup!$A$1:$D$56,4,FALSE)</f>
        <v>-81.716999999999999</v>
      </c>
      <c r="M3792">
        <v>200</v>
      </c>
      <c r="N3792" t="str">
        <f t="shared" si="118"/>
        <v>Republican</v>
      </c>
      <c r="O3792" t="s">
        <v>977</v>
      </c>
      <c r="P3792">
        <v>0.80300000000000005</v>
      </c>
      <c r="Q3792">
        <v>1361000</v>
      </c>
      <c r="R3792" t="s">
        <v>1349</v>
      </c>
    </row>
    <row r="3793" spans="1:18">
      <c r="A3793">
        <v>109</v>
      </c>
      <c r="B3793">
        <f>VLOOKUP(A3793,year_congress_lookup!$A$1:$B$10,2)</f>
        <v>2006</v>
      </c>
      <c r="C3793">
        <v>20316</v>
      </c>
      <c r="D3793" s="1" t="s">
        <v>1812</v>
      </c>
      <c r="E3793" t="s">
        <v>81</v>
      </c>
      <c r="F3793" t="str">
        <f>VLOOKUP(E3793&amp;"*",state_latlong_lookup!$A$1:$D$56,2,FALSE)</f>
        <v>FL</v>
      </c>
      <c r="G3793" t="str">
        <f>VLOOKUP(E3793&amp;"*",state_latlong_lookup!$A$1:$D$56,1,FALSE)</f>
        <v>FLORIDA</v>
      </c>
      <c r="H3793" t="str">
        <f t="shared" si="119"/>
        <v>109_FL_25</v>
      </c>
      <c r="I3793">
        <f>IF(B3793=2012,IF(D3793="00",K3793,VLOOKUP(H3793,district_latlong_lookup!$A$1:$F$439,5,FALSE)),0)</f>
        <v>0</v>
      </c>
      <c r="J3793">
        <f>IF(B3793=2012,IF(D3793="00",L3793,VLOOKUP(H3793,district_latlong_lookup!$A$1:$F$439,6,FALSE)),0)</f>
        <v>0</v>
      </c>
      <c r="K3793">
        <f>VLOOKUP(E3793&amp;"*",state_latlong_lookup!$A$1:$D$56,3,FALSE)</f>
        <v>27.833300000000001</v>
      </c>
      <c r="L3793">
        <f>VLOOKUP(E3793&amp;"*",state_latlong_lookup!$A$1:$D$56,4,FALSE)</f>
        <v>-81.716999999999999</v>
      </c>
      <c r="M3793">
        <v>200</v>
      </c>
      <c r="N3793" t="str">
        <f t="shared" si="118"/>
        <v>Republican</v>
      </c>
      <c r="O3793" t="s">
        <v>978</v>
      </c>
      <c r="P3793">
        <v>0.58799999999999997</v>
      </c>
      <c r="Q3793">
        <v>1636000</v>
      </c>
    </row>
    <row r="3794" spans="1:18">
      <c r="A3794">
        <v>109</v>
      </c>
      <c r="B3794">
        <f>VLOOKUP(A3794,year_congress_lookup!$A$1:$B$10,2)</f>
        <v>2006</v>
      </c>
      <c r="C3794">
        <v>29338</v>
      </c>
      <c r="D3794" s="1" t="s">
        <v>1787</v>
      </c>
      <c r="E3794" t="s">
        <v>4</v>
      </c>
      <c r="F3794" t="str">
        <f>VLOOKUP(E3794&amp;"*",state_latlong_lookup!$A$1:$D$56,2,FALSE)</f>
        <v>GA</v>
      </c>
      <c r="G3794" t="str">
        <f>VLOOKUP(E3794&amp;"*",state_latlong_lookup!$A$1:$D$56,1,FALSE)</f>
        <v>GEORGIA</v>
      </c>
      <c r="H3794" t="str">
        <f t="shared" si="119"/>
        <v>109_GA_01</v>
      </c>
      <c r="I3794">
        <f>IF(B3794=2012,IF(D3794="00",K3794,VLOOKUP(H3794,district_latlong_lookup!$A$1:$F$439,5,FALSE)),0)</f>
        <v>0</v>
      </c>
      <c r="J3794">
        <f>IF(B3794=2012,IF(D3794="00",L3794,VLOOKUP(H3794,district_latlong_lookup!$A$1:$F$439,6,FALSE)),0)</f>
        <v>0</v>
      </c>
      <c r="K3794">
        <f>VLOOKUP(E3794&amp;"*",state_latlong_lookup!$A$1:$D$56,3,FALSE)</f>
        <v>32.986600000000003</v>
      </c>
      <c r="L3794">
        <f>VLOOKUP(E3794&amp;"*",state_latlong_lookup!$A$1:$D$56,4,FALSE)</f>
        <v>-83.648700000000005</v>
      </c>
      <c r="M3794">
        <v>200</v>
      </c>
      <c r="N3794" t="str">
        <f t="shared" si="118"/>
        <v>Republican</v>
      </c>
      <c r="O3794" t="s">
        <v>498</v>
      </c>
      <c r="P3794">
        <v>0.66100000000000003</v>
      </c>
      <c r="Q3794">
        <v>1401000</v>
      </c>
      <c r="R3794" t="s">
        <v>1350</v>
      </c>
    </row>
    <row r="3795" spans="1:18">
      <c r="A3795">
        <v>109</v>
      </c>
      <c r="B3795">
        <f>VLOOKUP(A3795,year_congress_lookup!$A$1:$B$10,2)</f>
        <v>2006</v>
      </c>
      <c r="C3795">
        <v>29339</v>
      </c>
      <c r="D3795" s="1" t="s">
        <v>1788</v>
      </c>
      <c r="E3795" t="s">
        <v>4</v>
      </c>
      <c r="F3795" t="str">
        <f>VLOOKUP(E3795&amp;"*",state_latlong_lookup!$A$1:$D$56,2,FALSE)</f>
        <v>GA</v>
      </c>
      <c r="G3795" t="str">
        <f>VLOOKUP(E3795&amp;"*",state_latlong_lookup!$A$1:$D$56,1,FALSE)</f>
        <v>GEORGIA</v>
      </c>
      <c r="H3795" t="str">
        <f t="shared" si="119"/>
        <v>109_GA_02</v>
      </c>
      <c r="I3795">
        <f>IF(B3795=2012,IF(D3795="00",K3795,VLOOKUP(H3795,district_latlong_lookup!$A$1:$F$439,5,FALSE)),0)</f>
        <v>0</v>
      </c>
      <c r="J3795">
        <f>IF(B3795=2012,IF(D3795="00",L3795,VLOOKUP(H3795,district_latlong_lookup!$A$1:$F$439,6,FALSE)),0)</f>
        <v>0</v>
      </c>
      <c r="K3795">
        <f>VLOOKUP(E3795&amp;"*",state_latlong_lookup!$A$1:$D$56,3,FALSE)</f>
        <v>32.986600000000003</v>
      </c>
      <c r="L3795">
        <f>VLOOKUP(E3795&amp;"*",state_latlong_lookup!$A$1:$D$56,4,FALSE)</f>
        <v>-83.648700000000005</v>
      </c>
      <c r="M3795">
        <v>100</v>
      </c>
      <c r="N3795" t="str">
        <f t="shared" si="118"/>
        <v>Democrat</v>
      </c>
      <c r="O3795" t="s">
        <v>499</v>
      </c>
      <c r="P3795">
        <v>-0.24</v>
      </c>
      <c r="Q3795">
        <v>0</v>
      </c>
    </row>
    <row r="3796" spans="1:18">
      <c r="A3796">
        <v>109</v>
      </c>
      <c r="B3796">
        <f>VLOOKUP(A3796,year_congress_lookup!$A$1:$B$10,2)</f>
        <v>2006</v>
      </c>
      <c r="C3796">
        <v>20317</v>
      </c>
      <c r="D3796" s="1" t="s">
        <v>1789</v>
      </c>
      <c r="E3796" t="s">
        <v>4</v>
      </c>
      <c r="F3796" t="str">
        <f>VLOOKUP(E3796&amp;"*",state_latlong_lookup!$A$1:$D$56,2,FALSE)</f>
        <v>GA</v>
      </c>
      <c r="G3796" t="str">
        <f>VLOOKUP(E3796&amp;"*",state_latlong_lookup!$A$1:$D$56,1,FALSE)</f>
        <v>GEORGIA</v>
      </c>
      <c r="H3796" t="str">
        <f t="shared" si="119"/>
        <v>109_GA_03</v>
      </c>
      <c r="I3796">
        <f>IF(B3796=2012,IF(D3796="00",K3796,VLOOKUP(H3796,district_latlong_lookup!$A$1:$F$439,5,FALSE)),0)</f>
        <v>0</v>
      </c>
      <c r="J3796">
        <f>IF(B3796=2012,IF(D3796="00",L3796,VLOOKUP(H3796,district_latlong_lookup!$A$1:$F$439,6,FALSE)),0)</f>
        <v>0</v>
      </c>
      <c r="K3796">
        <f>VLOOKUP(E3796&amp;"*",state_latlong_lookup!$A$1:$D$56,3,FALSE)</f>
        <v>32.986600000000003</v>
      </c>
      <c r="L3796">
        <f>VLOOKUP(E3796&amp;"*",state_latlong_lookup!$A$1:$D$56,4,FALSE)</f>
        <v>-83.648700000000005</v>
      </c>
      <c r="M3796">
        <v>100</v>
      </c>
      <c r="N3796" t="str">
        <f t="shared" si="118"/>
        <v>Democrat</v>
      </c>
      <c r="O3796" t="s">
        <v>31</v>
      </c>
      <c r="P3796">
        <v>-0.115</v>
      </c>
      <c r="Q3796">
        <v>5622000</v>
      </c>
      <c r="R3796" t="s">
        <v>1351</v>
      </c>
    </row>
    <row r="3797" spans="1:18">
      <c r="A3797">
        <v>109</v>
      </c>
      <c r="B3797">
        <f>VLOOKUP(A3797,year_congress_lookup!$A$1:$B$10,2)</f>
        <v>2006</v>
      </c>
      <c r="C3797">
        <v>29344</v>
      </c>
      <c r="D3797" s="1" t="s">
        <v>1790</v>
      </c>
      <c r="E3797" t="s">
        <v>4</v>
      </c>
      <c r="F3797" t="str">
        <f>VLOOKUP(E3797&amp;"*",state_latlong_lookup!$A$1:$D$56,2,FALSE)</f>
        <v>GA</v>
      </c>
      <c r="G3797" t="str">
        <f>VLOOKUP(E3797&amp;"*",state_latlong_lookup!$A$1:$D$56,1,FALSE)</f>
        <v>GEORGIA</v>
      </c>
      <c r="H3797" t="str">
        <f t="shared" si="119"/>
        <v>109_GA_04</v>
      </c>
      <c r="I3797">
        <f>IF(B3797=2012,IF(D3797="00",K3797,VLOOKUP(H3797,district_latlong_lookup!$A$1:$F$439,5,FALSE)),0)</f>
        <v>0</v>
      </c>
      <c r="J3797">
        <f>IF(B3797=2012,IF(D3797="00",L3797,VLOOKUP(H3797,district_latlong_lookup!$A$1:$F$439,6,FALSE)),0)</f>
        <v>0</v>
      </c>
      <c r="K3797">
        <f>VLOOKUP(E3797&amp;"*",state_latlong_lookup!$A$1:$D$56,3,FALSE)</f>
        <v>32.986600000000003</v>
      </c>
      <c r="L3797">
        <f>VLOOKUP(E3797&amp;"*",state_latlong_lookup!$A$1:$D$56,4,FALSE)</f>
        <v>-83.648700000000005</v>
      </c>
      <c r="M3797">
        <v>100</v>
      </c>
      <c r="N3797" t="str">
        <f t="shared" si="118"/>
        <v>Democrat</v>
      </c>
      <c r="O3797" t="s">
        <v>507</v>
      </c>
      <c r="P3797">
        <v>-0.56599999999999995</v>
      </c>
      <c r="Q3797">
        <v>0</v>
      </c>
    </row>
    <row r="3798" spans="1:18">
      <c r="A3798">
        <v>109</v>
      </c>
      <c r="B3798">
        <f>VLOOKUP(A3798,year_congress_lookup!$A$1:$B$10,2)</f>
        <v>2006</v>
      </c>
      <c r="C3798">
        <v>15431</v>
      </c>
      <c r="D3798" s="1" t="s">
        <v>1791</v>
      </c>
      <c r="E3798" t="s">
        <v>4</v>
      </c>
      <c r="F3798" t="str">
        <f>VLOOKUP(E3798&amp;"*",state_latlong_lookup!$A$1:$D$56,2,FALSE)</f>
        <v>GA</v>
      </c>
      <c r="G3798" t="str">
        <f>VLOOKUP(E3798&amp;"*",state_latlong_lookup!$A$1:$D$56,1,FALSE)</f>
        <v>GEORGIA</v>
      </c>
      <c r="H3798" t="str">
        <f t="shared" si="119"/>
        <v>109_GA_05</v>
      </c>
      <c r="I3798">
        <f>IF(B3798=2012,IF(D3798="00",K3798,VLOOKUP(H3798,district_latlong_lookup!$A$1:$F$439,5,FALSE)),0)</f>
        <v>0</v>
      </c>
      <c r="J3798">
        <f>IF(B3798=2012,IF(D3798="00",L3798,VLOOKUP(H3798,district_latlong_lookup!$A$1:$F$439,6,FALSE)),0)</f>
        <v>0</v>
      </c>
      <c r="K3798">
        <f>VLOOKUP(E3798&amp;"*",state_latlong_lookup!$A$1:$D$56,3,FALSE)</f>
        <v>32.986600000000003</v>
      </c>
      <c r="L3798">
        <f>VLOOKUP(E3798&amp;"*",state_latlong_lookup!$A$1:$D$56,4,FALSE)</f>
        <v>-83.648700000000005</v>
      </c>
      <c r="M3798">
        <v>100</v>
      </c>
      <c r="N3798" t="str">
        <f t="shared" si="118"/>
        <v>Democrat</v>
      </c>
      <c r="O3798" t="s">
        <v>79</v>
      </c>
      <c r="P3798">
        <v>-0.58699999999999997</v>
      </c>
      <c r="Q3798">
        <v>1247000</v>
      </c>
      <c r="R3798" t="s">
        <v>1352</v>
      </c>
    </row>
    <row r="3799" spans="1:18">
      <c r="A3799">
        <v>109</v>
      </c>
      <c r="B3799">
        <f>VLOOKUP(A3799,year_congress_lookup!$A$1:$B$10,2)</f>
        <v>2006</v>
      </c>
      <c r="C3799">
        <v>20505</v>
      </c>
      <c r="D3799" s="1" t="s">
        <v>1792</v>
      </c>
      <c r="E3799" t="s">
        <v>4</v>
      </c>
      <c r="F3799" t="str">
        <f>VLOOKUP(E3799&amp;"*",state_latlong_lookup!$A$1:$D$56,2,FALSE)</f>
        <v>GA</v>
      </c>
      <c r="G3799" t="str">
        <f>VLOOKUP(E3799&amp;"*",state_latlong_lookup!$A$1:$D$56,1,FALSE)</f>
        <v>GEORGIA</v>
      </c>
      <c r="H3799" t="str">
        <f t="shared" si="119"/>
        <v>109_GA_06</v>
      </c>
      <c r="I3799">
        <f>IF(B3799=2012,IF(D3799="00",K3799,VLOOKUP(H3799,district_latlong_lookup!$A$1:$F$439,5,FALSE)),0)</f>
        <v>0</v>
      </c>
      <c r="J3799">
        <f>IF(B3799=2012,IF(D3799="00",L3799,VLOOKUP(H3799,district_latlong_lookup!$A$1:$F$439,6,FALSE)),0)</f>
        <v>0</v>
      </c>
      <c r="K3799">
        <f>VLOOKUP(E3799&amp;"*",state_latlong_lookup!$A$1:$D$56,3,FALSE)</f>
        <v>32.986600000000003</v>
      </c>
      <c r="L3799">
        <f>VLOOKUP(E3799&amp;"*",state_latlong_lookup!$A$1:$D$56,4,FALSE)</f>
        <v>-83.648700000000005</v>
      </c>
      <c r="M3799">
        <v>200</v>
      </c>
      <c r="N3799" t="str">
        <f t="shared" si="118"/>
        <v>Republican</v>
      </c>
      <c r="O3799" t="s">
        <v>1021</v>
      </c>
      <c r="P3799">
        <v>0.81599999999999995</v>
      </c>
      <c r="Q3799">
        <v>1001000</v>
      </c>
      <c r="R3799" t="s">
        <v>1353</v>
      </c>
    </row>
    <row r="3800" spans="1:18">
      <c r="A3800">
        <v>109</v>
      </c>
      <c r="B3800">
        <f>VLOOKUP(A3800,year_congress_lookup!$A$1:$B$10,2)</f>
        <v>2006</v>
      </c>
      <c r="C3800">
        <v>29341</v>
      </c>
      <c r="D3800" s="1" t="s">
        <v>1793</v>
      </c>
      <c r="E3800" t="s">
        <v>4</v>
      </c>
      <c r="F3800" t="str">
        <f>VLOOKUP(E3800&amp;"*",state_latlong_lookup!$A$1:$D$56,2,FALSE)</f>
        <v>GA</v>
      </c>
      <c r="G3800" t="str">
        <f>VLOOKUP(E3800&amp;"*",state_latlong_lookup!$A$1:$D$56,1,FALSE)</f>
        <v>GEORGIA</v>
      </c>
      <c r="H3800" t="str">
        <f t="shared" si="119"/>
        <v>109_GA_07</v>
      </c>
      <c r="I3800">
        <f>IF(B3800=2012,IF(D3800="00",K3800,VLOOKUP(H3800,district_latlong_lookup!$A$1:$F$439,5,FALSE)),0)</f>
        <v>0</v>
      </c>
      <c r="J3800">
        <f>IF(B3800=2012,IF(D3800="00",L3800,VLOOKUP(H3800,district_latlong_lookup!$A$1:$F$439,6,FALSE)),0)</f>
        <v>0</v>
      </c>
      <c r="K3800">
        <f>VLOOKUP(E3800&amp;"*",state_latlong_lookup!$A$1:$D$56,3,FALSE)</f>
        <v>32.986600000000003</v>
      </c>
      <c r="L3800">
        <f>VLOOKUP(E3800&amp;"*",state_latlong_lookup!$A$1:$D$56,4,FALSE)</f>
        <v>-83.648700000000005</v>
      </c>
      <c r="M3800">
        <v>200</v>
      </c>
      <c r="N3800" t="str">
        <f t="shared" si="118"/>
        <v>Republican</v>
      </c>
      <c r="O3800" t="s">
        <v>500</v>
      </c>
      <c r="P3800">
        <v>0.78100000000000003</v>
      </c>
      <c r="Q3800">
        <v>0</v>
      </c>
      <c r="R3800" t="s">
        <v>1354</v>
      </c>
    </row>
    <row r="3801" spans="1:18">
      <c r="A3801">
        <v>109</v>
      </c>
      <c r="B3801">
        <f>VLOOKUP(A3801,year_congress_lookup!$A$1:$B$10,2)</f>
        <v>2006</v>
      </c>
      <c r="C3801">
        <v>20506</v>
      </c>
      <c r="D3801" s="1" t="s">
        <v>1795</v>
      </c>
      <c r="E3801" t="s">
        <v>4</v>
      </c>
      <c r="F3801" t="str">
        <f>VLOOKUP(E3801&amp;"*",state_latlong_lookup!$A$1:$D$56,2,FALSE)</f>
        <v>GA</v>
      </c>
      <c r="G3801" t="str">
        <f>VLOOKUP(E3801&amp;"*",state_latlong_lookup!$A$1:$D$56,1,FALSE)</f>
        <v>GEORGIA</v>
      </c>
      <c r="H3801" t="str">
        <f t="shared" si="119"/>
        <v>109_GA_08</v>
      </c>
      <c r="I3801">
        <f>IF(B3801=2012,IF(D3801="00",K3801,VLOOKUP(H3801,district_latlong_lookup!$A$1:$F$439,5,FALSE)),0)</f>
        <v>0</v>
      </c>
      <c r="J3801">
        <f>IF(B3801=2012,IF(D3801="00",L3801,VLOOKUP(H3801,district_latlong_lookup!$A$1:$F$439,6,FALSE)),0)</f>
        <v>0</v>
      </c>
      <c r="K3801">
        <f>VLOOKUP(E3801&amp;"*",state_latlong_lookup!$A$1:$D$56,3,FALSE)</f>
        <v>32.986600000000003</v>
      </c>
      <c r="L3801">
        <f>VLOOKUP(E3801&amp;"*",state_latlong_lookup!$A$1:$D$56,4,FALSE)</f>
        <v>-83.648700000000005</v>
      </c>
      <c r="M3801">
        <v>200</v>
      </c>
      <c r="N3801" t="str">
        <f t="shared" si="118"/>
        <v>Republican</v>
      </c>
      <c r="O3801" t="s">
        <v>1053</v>
      </c>
      <c r="P3801">
        <v>0.78700000000000003</v>
      </c>
      <c r="Q3801">
        <v>512000</v>
      </c>
      <c r="R3801" t="s">
        <v>1355</v>
      </c>
    </row>
    <row r="3802" spans="1:18">
      <c r="A3802">
        <v>109</v>
      </c>
      <c r="B3802">
        <f>VLOOKUP(A3802,year_congress_lookup!$A$1:$B$10,2)</f>
        <v>2006</v>
      </c>
      <c r="C3802">
        <v>29513</v>
      </c>
      <c r="D3802" s="1" t="s">
        <v>1796</v>
      </c>
      <c r="E3802" t="s">
        <v>4</v>
      </c>
      <c r="F3802" t="str">
        <f>VLOOKUP(E3802&amp;"*",state_latlong_lookup!$A$1:$D$56,2,FALSE)</f>
        <v>GA</v>
      </c>
      <c r="G3802" t="str">
        <f>VLOOKUP(E3802&amp;"*",state_latlong_lookup!$A$1:$D$56,1,FALSE)</f>
        <v>GEORGIA</v>
      </c>
      <c r="H3802" t="str">
        <f t="shared" si="119"/>
        <v>109_GA_09</v>
      </c>
      <c r="I3802">
        <f>IF(B3802=2012,IF(D3802="00",K3802,VLOOKUP(H3802,district_latlong_lookup!$A$1:$F$439,5,FALSE)),0)</f>
        <v>0</v>
      </c>
      <c r="J3802">
        <f>IF(B3802=2012,IF(D3802="00",L3802,VLOOKUP(H3802,district_latlong_lookup!$A$1:$F$439,6,FALSE)),0)</f>
        <v>0</v>
      </c>
      <c r="K3802">
        <f>VLOOKUP(E3802&amp;"*",state_latlong_lookup!$A$1:$D$56,3,FALSE)</f>
        <v>32.986600000000003</v>
      </c>
      <c r="L3802">
        <f>VLOOKUP(E3802&amp;"*",state_latlong_lookup!$A$1:$D$56,4,FALSE)</f>
        <v>-83.648700000000005</v>
      </c>
      <c r="M3802">
        <v>200</v>
      </c>
      <c r="N3802" t="str">
        <f t="shared" si="118"/>
        <v>Republican</v>
      </c>
      <c r="O3802" t="s">
        <v>778</v>
      </c>
      <c r="P3802">
        <v>0.71899999999999997</v>
      </c>
      <c r="Q3802">
        <v>530500</v>
      </c>
      <c r="R3802" t="s">
        <v>1356</v>
      </c>
    </row>
    <row r="3803" spans="1:18">
      <c r="A3803">
        <v>109</v>
      </c>
      <c r="B3803">
        <f>VLOOKUP(A3803,year_congress_lookup!$A$1:$B$10,2)</f>
        <v>2006</v>
      </c>
      <c r="C3803">
        <v>99342</v>
      </c>
      <c r="D3803" s="1" t="s">
        <v>1797</v>
      </c>
      <c r="E3803" t="s">
        <v>4</v>
      </c>
      <c r="F3803" t="str">
        <f>VLOOKUP(E3803&amp;"*",state_latlong_lookup!$A$1:$D$56,2,FALSE)</f>
        <v>GA</v>
      </c>
      <c r="G3803" t="str">
        <f>VLOOKUP(E3803&amp;"*",state_latlong_lookup!$A$1:$D$56,1,FALSE)</f>
        <v>GEORGIA</v>
      </c>
      <c r="H3803" t="str">
        <f t="shared" si="119"/>
        <v>109_GA_10</v>
      </c>
      <c r="I3803">
        <f>IF(B3803=2012,IF(D3803="00",K3803,VLOOKUP(H3803,district_latlong_lookup!$A$1:$F$439,5,FALSE)),0)</f>
        <v>0</v>
      </c>
      <c r="J3803">
        <f>IF(B3803=2012,IF(D3803="00",L3803,VLOOKUP(H3803,district_latlong_lookup!$A$1:$F$439,6,FALSE)),0)</f>
        <v>0</v>
      </c>
      <c r="K3803">
        <f>VLOOKUP(E3803&amp;"*",state_latlong_lookup!$A$1:$D$56,3,FALSE)</f>
        <v>32.986600000000003</v>
      </c>
      <c r="L3803">
        <f>VLOOKUP(E3803&amp;"*",state_latlong_lookup!$A$1:$D$56,4,FALSE)</f>
        <v>-83.648700000000005</v>
      </c>
      <c r="M3803">
        <v>200</v>
      </c>
      <c r="N3803" t="str">
        <f t="shared" si="118"/>
        <v>Republican</v>
      </c>
      <c r="O3803" t="s">
        <v>505</v>
      </c>
      <c r="P3803">
        <v>0.76900000000000002</v>
      </c>
      <c r="Q3803">
        <v>919500</v>
      </c>
      <c r="R3803" t="s">
        <v>1357</v>
      </c>
    </row>
    <row r="3804" spans="1:18">
      <c r="A3804">
        <v>109</v>
      </c>
      <c r="B3804">
        <f>VLOOKUP(A3804,year_congress_lookup!$A$1:$B$10,2)</f>
        <v>2006</v>
      </c>
      <c r="C3804">
        <v>20319</v>
      </c>
      <c r="D3804" s="1" t="s">
        <v>1798</v>
      </c>
      <c r="E3804" t="s">
        <v>4</v>
      </c>
      <c r="F3804" t="str">
        <f>VLOOKUP(E3804&amp;"*",state_latlong_lookup!$A$1:$D$56,2,FALSE)</f>
        <v>GA</v>
      </c>
      <c r="G3804" t="str">
        <f>VLOOKUP(E3804&amp;"*",state_latlong_lookup!$A$1:$D$56,1,FALSE)</f>
        <v>GEORGIA</v>
      </c>
      <c r="H3804" t="str">
        <f t="shared" si="119"/>
        <v>109_GA_11</v>
      </c>
      <c r="I3804">
        <f>IF(B3804=2012,IF(D3804="00",K3804,VLOOKUP(H3804,district_latlong_lookup!$A$1:$F$439,5,FALSE)),0)</f>
        <v>0</v>
      </c>
      <c r="J3804">
        <f>IF(B3804=2012,IF(D3804="00",L3804,VLOOKUP(H3804,district_latlong_lookup!$A$1:$F$439,6,FALSE)),0)</f>
        <v>0</v>
      </c>
      <c r="K3804">
        <f>VLOOKUP(E3804&amp;"*",state_latlong_lookup!$A$1:$D$56,3,FALSE)</f>
        <v>32.986600000000003</v>
      </c>
      <c r="L3804">
        <f>VLOOKUP(E3804&amp;"*",state_latlong_lookup!$A$1:$D$56,4,FALSE)</f>
        <v>-83.648700000000005</v>
      </c>
      <c r="M3804">
        <v>200</v>
      </c>
      <c r="N3804" t="str">
        <f t="shared" si="118"/>
        <v>Republican</v>
      </c>
      <c r="O3804" t="s">
        <v>980</v>
      </c>
      <c r="P3804">
        <v>0.67400000000000004</v>
      </c>
      <c r="Q3804">
        <v>871500</v>
      </c>
    </row>
    <row r="3805" spans="1:18">
      <c r="A3805">
        <v>109</v>
      </c>
      <c r="B3805">
        <f>VLOOKUP(A3805,year_congress_lookup!$A$1:$B$10,2)</f>
        <v>2006</v>
      </c>
      <c r="C3805">
        <v>20507</v>
      </c>
      <c r="D3805" s="1" t="s">
        <v>1799</v>
      </c>
      <c r="E3805" t="s">
        <v>4</v>
      </c>
      <c r="F3805" t="str">
        <f>VLOOKUP(E3805&amp;"*",state_latlong_lookup!$A$1:$D$56,2,FALSE)</f>
        <v>GA</v>
      </c>
      <c r="G3805" t="str">
        <f>VLOOKUP(E3805&amp;"*",state_latlong_lookup!$A$1:$D$56,1,FALSE)</f>
        <v>GEORGIA</v>
      </c>
      <c r="H3805" t="str">
        <f t="shared" si="119"/>
        <v>109_GA_12</v>
      </c>
      <c r="I3805">
        <f>IF(B3805=2012,IF(D3805="00",K3805,VLOOKUP(H3805,district_latlong_lookup!$A$1:$F$439,5,FALSE)),0)</f>
        <v>0</v>
      </c>
      <c r="J3805">
        <f>IF(B3805=2012,IF(D3805="00",L3805,VLOOKUP(H3805,district_latlong_lookup!$A$1:$F$439,6,FALSE)),0)</f>
        <v>0</v>
      </c>
      <c r="K3805">
        <f>VLOOKUP(E3805&amp;"*",state_latlong_lookup!$A$1:$D$56,3,FALSE)</f>
        <v>32.986600000000003</v>
      </c>
      <c r="L3805">
        <f>VLOOKUP(E3805&amp;"*",state_latlong_lookup!$A$1:$D$56,4,FALSE)</f>
        <v>-83.648700000000005</v>
      </c>
      <c r="M3805">
        <v>100</v>
      </c>
      <c r="N3805" t="str">
        <f t="shared" si="118"/>
        <v>Democrat</v>
      </c>
      <c r="O3805" t="s">
        <v>73</v>
      </c>
      <c r="P3805">
        <v>-8.5999999999999993E-2</v>
      </c>
      <c r="Q3805">
        <v>510500</v>
      </c>
      <c r="R3805" t="s">
        <v>1358</v>
      </c>
    </row>
    <row r="3806" spans="1:18">
      <c r="A3806">
        <v>109</v>
      </c>
      <c r="B3806">
        <f>VLOOKUP(A3806,year_congress_lookup!$A$1:$B$10,2)</f>
        <v>2006</v>
      </c>
      <c r="C3806">
        <v>20321</v>
      </c>
      <c r="D3806" s="1" t="s">
        <v>1800</v>
      </c>
      <c r="E3806" t="s">
        <v>4</v>
      </c>
      <c r="F3806" t="str">
        <f>VLOOKUP(E3806&amp;"*",state_latlong_lookup!$A$1:$D$56,2,FALSE)</f>
        <v>GA</v>
      </c>
      <c r="G3806" t="str">
        <f>VLOOKUP(E3806&amp;"*",state_latlong_lookup!$A$1:$D$56,1,FALSE)</f>
        <v>GEORGIA</v>
      </c>
      <c r="H3806" t="str">
        <f t="shared" si="119"/>
        <v>109_GA_13</v>
      </c>
      <c r="I3806">
        <f>IF(B3806=2012,IF(D3806="00",K3806,VLOOKUP(H3806,district_latlong_lookup!$A$1:$F$439,5,FALSE)),0)</f>
        <v>0</v>
      </c>
      <c r="J3806">
        <f>IF(B3806=2012,IF(D3806="00",L3806,VLOOKUP(H3806,district_latlong_lookup!$A$1:$F$439,6,FALSE)),0)</f>
        <v>0</v>
      </c>
      <c r="K3806">
        <f>VLOOKUP(E3806&amp;"*",state_latlong_lookup!$A$1:$D$56,3,FALSE)</f>
        <v>32.986600000000003</v>
      </c>
      <c r="L3806">
        <f>VLOOKUP(E3806&amp;"*",state_latlong_lookup!$A$1:$D$56,4,FALSE)</f>
        <v>-83.648700000000005</v>
      </c>
      <c r="M3806">
        <v>100</v>
      </c>
      <c r="N3806" t="str">
        <f t="shared" si="118"/>
        <v>Democrat</v>
      </c>
      <c r="O3806" t="s">
        <v>149</v>
      </c>
      <c r="P3806">
        <v>-0.23400000000000001</v>
      </c>
      <c r="Q3806">
        <v>10000</v>
      </c>
      <c r="R3806" t="s">
        <v>1359</v>
      </c>
    </row>
    <row r="3807" spans="1:18">
      <c r="A3807">
        <v>109</v>
      </c>
      <c r="B3807">
        <f>VLOOKUP(A3807,year_congress_lookup!$A$1:$B$10,2)</f>
        <v>2006</v>
      </c>
      <c r="C3807">
        <v>15245</v>
      </c>
      <c r="D3807" s="1" t="s">
        <v>1787</v>
      </c>
      <c r="E3807" t="s">
        <v>201</v>
      </c>
      <c r="F3807" t="str">
        <f>VLOOKUP(E3807&amp;"*",state_latlong_lookup!$A$1:$D$56,2,FALSE)</f>
        <v>HI</v>
      </c>
      <c r="G3807" t="str">
        <f>VLOOKUP(E3807&amp;"*",state_latlong_lookup!$A$1:$D$56,1,FALSE)</f>
        <v>HAWAII</v>
      </c>
      <c r="H3807" t="str">
        <f t="shared" si="119"/>
        <v>109_HI_01</v>
      </c>
      <c r="I3807">
        <f>IF(B3807=2012,IF(D3807="00",K3807,VLOOKUP(H3807,district_latlong_lookup!$A$1:$F$439,5,FALSE)),0)</f>
        <v>0</v>
      </c>
      <c r="J3807">
        <f>IF(B3807=2012,IF(D3807="00",L3807,VLOOKUP(H3807,district_latlong_lookup!$A$1:$F$439,6,FALSE)),0)</f>
        <v>0</v>
      </c>
      <c r="K3807">
        <f>VLOOKUP(E3807&amp;"*",state_latlong_lookup!$A$1:$D$56,3,FALSE)</f>
        <v>21.1098</v>
      </c>
      <c r="L3807">
        <f>VLOOKUP(E3807&amp;"*",state_latlong_lookup!$A$1:$D$56,4,FALSE)</f>
        <v>-157.53110000000001</v>
      </c>
      <c r="M3807">
        <v>100</v>
      </c>
      <c r="N3807" t="str">
        <f t="shared" si="118"/>
        <v>Democrat</v>
      </c>
      <c r="O3807" t="s">
        <v>981</v>
      </c>
      <c r="P3807">
        <v>-0.40300000000000002</v>
      </c>
      <c r="Q3807">
        <v>10000</v>
      </c>
      <c r="R3807" t="s">
        <v>1360</v>
      </c>
    </row>
    <row r="3808" spans="1:18">
      <c r="A3808">
        <v>109</v>
      </c>
      <c r="B3808">
        <f>VLOOKUP(A3808,year_congress_lookup!$A$1:$B$10,2)</f>
        <v>2006</v>
      </c>
      <c r="C3808">
        <v>20322</v>
      </c>
      <c r="D3808" s="1" t="s">
        <v>1788</v>
      </c>
      <c r="E3808" t="s">
        <v>201</v>
      </c>
      <c r="F3808" t="str">
        <f>VLOOKUP(E3808&amp;"*",state_latlong_lookup!$A$1:$D$56,2,FALSE)</f>
        <v>HI</v>
      </c>
      <c r="G3808" t="str">
        <f>VLOOKUP(E3808&amp;"*",state_latlong_lookup!$A$1:$D$56,1,FALSE)</f>
        <v>HAWAII</v>
      </c>
      <c r="H3808" t="str">
        <f t="shared" si="119"/>
        <v>109_HI_02</v>
      </c>
      <c r="I3808">
        <f>IF(B3808=2012,IF(D3808="00",K3808,VLOOKUP(H3808,district_latlong_lookup!$A$1:$F$439,5,FALSE)),0)</f>
        <v>0</v>
      </c>
      <c r="J3808">
        <f>IF(B3808=2012,IF(D3808="00",L3808,VLOOKUP(H3808,district_latlong_lookup!$A$1:$F$439,6,FALSE)),0)</f>
        <v>0</v>
      </c>
      <c r="K3808">
        <f>VLOOKUP(E3808&amp;"*",state_latlong_lookup!$A$1:$D$56,3,FALSE)</f>
        <v>21.1098</v>
      </c>
      <c r="L3808">
        <f>VLOOKUP(E3808&amp;"*",state_latlong_lookup!$A$1:$D$56,4,FALSE)</f>
        <v>-157.53110000000001</v>
      </c>
      <c r="M3808">
        <v>100</v>
      </c>
      <c r="N3808" t="str">
        <f t="shared" si="118"/>
        <v>Democrat</v>
      </c>
      <c r="O3808" t="s">
        <v>188</v>
      </c>
      <c r="P3808">
        <v>-0.17199999999999999</v>
      </c>
      <c r="Q3808">
        <v>10000</v>
      </c>
    </row>
    <row r="3809" spans="1:18">
      <c r="A3809">
        <v>109</v>
      </c>
      <c r="B3809">
        <f>VLOOKUP(A3809,year_congress_lookup!$A$1:$B$10,2)</f>
        <v>2006</v>
      </c>
      <c r="C3809">
        <v>20114</v>
      </c>
      <c r="D3809" s="1" t="s">
        <v>1787</v>
      </c>
      <c r="E3809" t="s">
        <v>125</v>
      </c>
      <c r="F3809" t="str">
        <f>VLOOKUP(E3809&amp;"*",state_latlong_lookup!$A$1:$D$56,2,FALSE)</f>
        <v>ID</v>
      </c>
      <c r="G3809" t="str">
        <f>VLOOKUP(E3809&amp;"*",state_latlong_lookup!$A$1:$D$56,1,FALSE)</f>
        <v>IDAHO</v>
      </c>
      <c r="H3809" t="str">
        <f t="shared" si="119"/>
        <v>109_ID_01</v>
      </c>
      <c r="I3809">
        <f>IF(B3809=2012,IF(D3809="00",K3809,VLOOKUP(H3809,district_latlong_lookup!$A$1:$F$439,5,FALSE)),0)</f>
        <v>0</v>
      </c>
      <c r="J3809">
        <f>IF(B3809=2012,IF(D3809="00",L3809,VLOOKUP(H3809,district_latlong_lookup!$A$1:$F$439,6,FALSE)),0)</f>
        <v>0</v>
      </c>
      <c r="K3809">
        <f>VLOOKUP(E3809&amp;"*",state_latlong_lookup!$A$1:$D$56,3,FALSE)</f>
        <v>44.239400000000003</v>
      </c>
      <c r="L3809">
        <f>VLOOKUP(E3809&amp;"*",state_latlong_lookup!$A$1:$D$56,4,FALSE)</f>
        <v>-114.5103</v>
      </c>
      <c r="M3809">
        <v>200</v>
      </c>
      <c r="N3809" t="str">
        <f t="shared" si="118"/>
        <v>Republican</v>
      </c>
      <c r="O3809" t="s">
        <v>935</v>
      </c>
      <c r="P3809">
        <v>0.79900000000000004</v>
      </c>
      <c r="Q3809">
        <v>213500</v>
      </c>
      <c r="R3809" t="s">
        <v>1361</v>
      </c>
    </row>
    <row r="3810" spans="1:18">
      <c r="A3810">
        <v>109</v>
      </c>
      <c r="B3810">
        <f>VLOOKUP(A3810,year_congress_lookup!$A$1:$B$10,2)</f>
        <v>2006</v>
      </c>
      <c r="C3810">
        <v>29910</v>
      </c>
      <c r="D3810" s="1" t="s">
        <v>1788</v>
      </c>
      <c r="E3810" t="s">
        <v>125</v>
      </c>
      <c r="F3810" t="str">
        <f>VLOOKUP(E3810&amp;"*",state_latlong_lookup!$A$1:$D$56,2,FALSE)</f>
        <v>ID</v>
      </c>
      <c r="G3810" t="str">
        <f>VLOOKUP(E3810&amp;"*",state_latlong_lookup!$A$1:$D$56,1,FALSE)</f>
        <v>IDAHO</v>
      </c>
      <c r="H3810" t="str">
        <f t="shared" si="119"/>
        <v>109_ID_02</v>
      </c>
      <c r="I3810">
        <f>IF(B3810=2012,IF(D3810="00",K3810,VLOOKUP(H3810,district_latlong_lookup!$A$1:$F$439,5,FALSE)),0)</f>
        <v>0</v>
      </c>
      <c r="J3810">
        <f>IF(B3810=2012,IF(D3810="00",L3810,VLOOKUP(H3810,district_latlong_lookup!$A$1:$F$439,6,FALSE)),0)</f>
        <v>0</v>
      </c>
      <c r="K3810">
        <f>VLOOKUP(E3810&amp;"*",state_latlong_lookup!$A$1:$D$56,3,FALSE)</f>
        <v>44.239400000000003</v>
      </c>
      <c r="L3810">
        <f>VLOOKUP(E3810&amp;"*",state_latlong_lookup!$A$1:$D$56,4,FALSE)</f>
        <v>-114.5103</v>
      </c>
      <c r="M3810">
        <v>200</v>
      </c>
      <c r="N3810" t="str">
        <f t="shared" si="118"/>
        <v>Republican</v>
      </c>
      <c r="O3810" t="s">
        <v>208</v>
      </c>
      <c r="P3810">
        <v>0.47</v>
      </c>
      <c r="Q3810">
        <v>476500</v>
      </c>
      <c r="R3810" t="s">
        <v>1362</v>
      </c>
    </row>
    <row r="3811" spans="1:18">
      <c r="A3811">
        <v>109</v>
      </c>
      <c r="B3811">
        <f>VLOOKUP(A3811,year_congress_lookup!$A$1:$B$10,2)</f>
        <v>2006</v>
      </c>
      <c r="C3811">
        <v>29346</v>
      </c>
      <c r="D3811" s="1" t="s">
        <v>1787</v>
      </c>
      <c r="E3811" t="s">
        <v>46</v>
      </c>
      <c r="F3811" t="str">
        <f>VLOOKUP(E3811&amp;"*",state_latlong_lookup!$A$1:$D$56,2,FALSE)</f>
        <v>IL</v>
      </c>
      <c r="G3811" t="str">
        <f>VLOOKUP(E3811&amp;"*",state_latlong_lookup!$A$1:$D$56,1,FALSE)</f>
        <v>ILLINOIS</v>
      </c>
      <c r="H3811" t="str">
        <f t="shared" si="119"/>
        <v>109_IL_01</v>
      </c>
      <c r="I3811">
        <f>IF(B3811=2012,IF(D3811="00",K3811,VLOOKUP(H3811,district_latlong_lookup!$A$1:$F$439,5,FALSE)),0)</f>
        <v>0</v>
      </c>
      <c r="J3811">
        <f>IF(B3811=2012,IF(D3811="00",L3811,VLOOKUP(H3811,district_latlong_lookup!$A$1:$F$439,6,FALSE)),0)</f>
        <v>0</v>
      </c>
      <c r="K3811">
        <f>VLOOKUP(E3811&amp;"*",state_latlong_lookup!$A$1:$D$56,3,FALSE)</f>
        <v>40.336300000000001</v>
      </c>
      <c r="L3811">
        <f>VLOOKUP(E3811&amp;"*",state_latlong_lookup!$A$1:$D$56,4,FALSE)</f>
        <v>-89.002200000000002</v>
      </c>
      <c r="M3811">
        <v>100</v>
      </c>
      <c r="N3811" t="str">
        <f t="shared" si="118"/>
        <v>Democrat</v>
      </c>
      <c r="O3811" t="s">
        <v>511</v>
      </c>
      <c r="P3811">
        <v>-0.45200000000000001</v>
      </c>
      <c r="Q3811">
        <v>555500</v>
      </c>
      <c r="R3811" t="s">
        <v>1363</v>
      </c>
    </row>
    <row r="3812" spans="1:18">
      <c r="A3812">
        <v>109</v>
      </c>
      <c r="B3812">
        <f>VLOOKUP(A3812,year_congress_lookup!$A$1:$B$10,2)</f>
        <v>2006</v>
      </c>
      <c r="C3812">
        <v>29585</v>
      </c>
      <c r="D3812" s="1" t="s">
        <v>1788</v>
      </c>
      <c r="E3812" t="s">
        <v>46</v>
      </c>
      <c r="F3812" t="str">
        <f>VLOOKUP(E3812&amp;"*",state_latlong_lookup!$A$1:$D$56,2,FALSE)</f>
        <v>IL</v>
      </c>
      <c r="G3812" t="str">
        <f>VLOOKUP(E3812&amp;"*",state_latlong_lookup!$A$1:$D$56,1,FALSE)</f>
        <v>ILLINOIS</v>
      </c>
      <c r="H3812" t="str">
        <f t="shared" si="119"/>
        <v>109_IL_02</v>
      </c>
      <c r="I3812">
        <f>IF(B3812=2012,IF(D3812="00",K3812,VLOOKUP(H3812,district_latlong_lookup!$A$1:$F$439,5,FALSE)),0)</f>
        <v>0</v>
      </c>
      <c r="J3812">
        <f>IF(B3812=2012,IF(D3812="00",L3812,VLOOKUP(H3812,district_latlong_lookup!$A$1:$F$439,6,FALSE)),0)</f>
        <v>0</v>
      </c>
      <c r="K3812">
        <f>VLOOKUP(E3812&amp;"*",state_latlong_lookup!$A$1:$D$56,3,FALSE)</f>
        <v>40.336300000000001</v>
      </c>
      <c r="L3812">
        <f>VLOOKUP(E3812&amp;"*",state_latlong_lookup!$A$1:$D$56,4,FALSE)</f>
        <v>-89.002200000000002</v>
      </c>
      <c r="M3812">
        <v>100</v>
      </c>
      <c r="N3812" t="str">
        <f t="shared" si="118"/>
        <v>Democrat</v>
      </c>
      <c r="O3812" t="s">
        <v>24</v>
      </c>
      <c r="P3812">
        <v>-0.54300000000000004</v>
      </c>
      <c r="Q3812">
        <v>485000</v>
      </c>
      <c r="R3812" t="s">
        <v>1364</v>
      </c>
    </row>
    <row r="3813" spans="1:18">
      <c r="A3813">
        <v>109</v>
      </c>
      <c r="B3813">
        <f>VLOOKUP(A3813,year_congress_lookup!$A$1:$B$10,2)</f>
        <v>2006</v>
      </c>
      <c r="C3813">
        <v>20508</v>
      </c>
      <c r="D3813" s="1" t="s">
        <v>1789</v>
      </c>
      <c r="E3813" t="s">
        <v>46</v>
      </c>
      <c r="F3813" t="str">
        <f>VLOOKUP(E3813&amp;"*",state_latlong_lookup!$A$1:$D$56,2,FALSE)</f>
        <v>IL</v>
      </c>
      <c r="G3813" t="str">
        <f>VLOOKUP(E3813&amp;"*",state_latlong_lookup!$A$1:$D$56,1,FALSE)</f>
        <v>ILLINOIS</v>
      </c>
      <c r="H3813" t="str">
        <f t="shared" si="119"/>
        <v>109_IL_03</v>
      </c>
      <c r="I3813">
        <f>IF(B3813=2012,IF(D3813="00",K3813,VLOOKUP(H3813,district_latlong_lookup!$A$1:$F$439,5,FALSE)),0)</f>
        <v>0</v>
      </c>
      <c r="J3813">
        <f>IF(B3813=2012,IF(D3813="00",L3813,VLOOKUP(H3813,district_latlong_lookup!$A$1:$F$439,6,FALSE)),0)</f>
        <v>0</v>
      </c>
      <c r="K3813">
        <f>VLOOKUP(E3813&amp;"*",state_latlong_lookup!$A$1:$D$56,3,FALSE)</f>
        <v>40.336300000000001</v>
      </c>
      <c r="L3813">
        <f>VLOOKUP(E3813&amp;"*",state_latlong_lookup!$A$1:$D$56,4,FALSE)</f>
        <v>-89.002200000000002</v>
      </c>
      <c r="M3813">
        <v>100</v>
      </c>
      <c r="N3813" t="str">
        <f t="shared" si="118"/>
        <v>Democrat</v>
      </c>
      <c r="O3813" t="s">
        <v>512</v>
      </c>
      <c r="P3813">
        <v>-0.25800000000000001</v>
      </c>
      <c r="Q3813">
        <v>274500</v>
      </c>
    </row>
    <row r="3814" spans="1:18">
      <c r="A3814">
        <v>109</v>
      </c>
      <c r="B3814">
        <f>VLOOKUP(A3814,year_congress_lookup!$A$1:$B$10,2)</f>
        <v>2006</v>
      </c>
      <c r="C3814">
        <v>29348</v>
      </c>
      <c r="D3814" s="1" t="s">
        <v>1790</v>
      </c>
      <c r="E3814" t="s">
        <v>46</v>
      </c>
      <c r="F3814" t="str">
        <f>VLOOKUP(E3814&amp;"*",state_latlong_lookup!$A$1:$D$56,2,FALSE)</f>
        <v>IL</v>
      </c>
      <c r="G3814" t="str">
        <f>VLOOKUP(E3814&amp;"*",state_latlong_lookup!$A$1:$D$56,1,FALSE)</f>
        <v>ILLINOIS</v>
      </c>
      <c r="H3814" t="str">
        <f t="shared" si="119"/>
        <v>109_IL_04</v>
      </c>
      <c r="I3814">
        <f>IF(B3814=2012,IF(D3814="00",K3814,VLOOKUP(H3814,district_latlong_lookup!$A$1:$F$439,5,FALSE)),0)</f>
        <v>0</v>
      </c>
      <c r="J3814">
        <f>IF(B3814=2012,IF(D3814="00",L3814,VLOOKUP(H3814,district_latlong_lookup!$A$1:$F$439,6,FALSE)),0)</f>
        <v>0</v>
      </c>
      <c r="K3814">
        <f>VLOOKUP(E3814&amp;"*",state_latlong_lookup!$A$1:$D$56,3,FALSE)</f>
        <v>40.336300000000001</v>
      </c>
      <c r="L3814">
        <f>VLOOKUP(E3814&amp;"*",state_latlong_lookup!$A$1:$D$56,4,FALSE)</f>
        <v>-89.002200000000002</v>
      </c>
      <c r="M3814">
        <v>100</v>
      </c>
      <c r="N3814" t="str">
        <f t="shared" si="118"/>
        <v>Democrat</v>
      </c>
      <c r="O3814" t="s">
        <v>982</v>
      </c>
      <c r="P3814">
        <v>-0.495</v>
      </c>
      <c r="Q3814">
        <v>525000</v>
      </c>
      <c r="R3814" t="s">
        <v>1365</v>
      </c>
    </row>
    <row r="3815" spans="1:18">
      <c r="A3815">
        <v>109</v>
      </c>
      <c r="B3815">
        <f>VLOOKUP(A3815,year_congress_lookup!$A$1:$B$10,2)</f>
        <v>2006</v>
      </c>
      <c r="C3815">
        <v>20323</v>
      </c>
      <c r="D3815" s="1" t="s">
        <v>1791</v>
      </c>
      <c r="E3815" t="s">
        <v>46</v>
      </c>
      <c r="F3815" t="str">
        <f>VLOOKUP(E3815&amp;"*",state_latlong_lookup!$A$1:$D$56,2,FALSE)</f>
        <v>IL</v>
      </c>
      <c r="G3815" t="str">
        <f>VLOOKUP(E3815&amp;"*",state_latlong_lookup!$A$1:$D$56,1,FALSE)</f>
        <v>ILLINOIS</v>
      </c>
      <c r="H3815" t="str">
        <f t="shared" si="119"/>
        <v>109_IL_05</v>
      </c>
      <c r="I3815">
        <f>IF(B3815=2012,IF(D3815="00",K3815,VLOOKUP(H3815,district_latlong_lookup!$A$1:$F$439,5,FALSE)),0)</f>
        <v>0</v>
      </c>
      <c r="J3815">
        <f>IF(B3815=2012,IF(D3815="00",L3815,VLOOKUP(H3815,district_latlong_lookup!$A$1:$F$439,6,FALSE)),0)</f>
        <v>0</v>
      </c>
      <c r="K3815">
        <f>VLOOKUP(E3815&amp;"*",state_latlong_lookup!$A$1:$D$56,3,FALSE)</f>
        <v>40.336300000000001</v>
      </c>
      <c r="L3815">
        <f>VLOOKUP(E3815&amp;"*",state_latlong_lookup!$A$1:$D$56,4,FALSE)</f>
        <v>-89.002200000000002</v>
      </c>
      <c r="M3815">
        <v>100</v>
      </c>
      <c r="N3815" t="str">
        <f t="shared" si="118"/>
        <v>Democrat</v>
      </c>
      <c r="O3815" t="s">
        <v>983</v>
      </c>
      <c r="P3815">
        <v>-0.36199999999999999</v>
      </c>
      <c r="Q3815">
        <v>1702000</v>
      </c>
      <c r="R3815" t="s">
        <v>1366</v>
      </c>
    </row>
    <row r="3816" spans="1:18">
      <c r="A3816">
        <v>109</v>
      </c>
      <c r="B3816">
        <f>VLOOKUP(A3816,year_congress_lookup!$A$1:$B$10,2)</f>
        <v>2006</v>
      </c>
      <c r="C3816">
        <v>14239</v>
      </c>
      <c r="D3816" s="1" t="s">
        <v>1792</v>
      </c>
      <c r="E3816" t="s">
        <v>46</v>
      </c>
      <c r="F3816" t="str">
        <f>VLOOKUP(E3816&amp;"*",state_latlong_lookup!$A$1:$D$56,2,FALSE)</f>
        <v>IL</v>
      </c>
      <c r="G3816" t="str">
        <f>VLOOKUP(E3816&amp;"*",state_latlong_lookup!$A$1:$D$56,1,FALSE)</f>
        <v>ILLINOIS</v>
      </c>
      <c r="H3816" t="str">
        <f t="shared" si="119"/>
        <v>109_IL_06</v>
      </c>
      <c r="I3816">
        <f>IF(B3816=2012,IF(D3816="00",K3816,VLOOKUP(H3816,district_latlong_lookup!$A$1:$F$439,5,FALSE)),0)</f>
        <v>0</v>
      </c>
      <c r="J3816">
        <f>IF(B3816=2012,IF(D3816="00",L3816,VLOOKUP(H3816,district_latlong_lookup!$A$1:$F$439,6,FALSE)),0)</f>
        <v>0</v>
      </c>
      <c r="K3816">
        <f>VLOOKUP(E3816&amp;"*",state_latlong_lookup!$A$1:$D$56,3,FALSE)</f>
        <v>40.336300000000001</v>
      </c>
      <c r="L3816">
        <f>VLOOKUP(E3816&amp;"*",state_latlong_lookup!$A$1:$D$56,4,FALSE)</f>
        <v>-89.002200000000002</v>
      </c>
      <c r="M3816">
        <v>200</v>
      </c>
      <c r="N3816" t="str">
        <f t="shared" si="118"/>
        <v>Republican</v>
      </c>
      <c r="O3816" t="s">
        <v>515</v>
      </c>
      <c r="P3816">
        <v>0.437</v>
      </c>
      <c r="Q3816">
        <v>968500</v>
      </c>
      <c r="R3816" t="s">
        <v>1367</v>
      </c>
    </row>
    <row r="3817" spans="1:18">
      <c r="A3817">
        <v>109</v>
      </c>
      <c r="B3817">
        <f>VLOOKUP(A3817,year_congress_lookup!$A$1:$B$10,2)</f>
        <v>2006</v>
      </c>
      <c r="C3817">
        <v>29717</v>
      </c>
      <c r="D3817" s="1" t="s">
        <v>1793</v>
      </c>
      <c r="E3817" t="s">
        <v>46</v>
      </c>
      <c r="F3817" t="str">
        <f>VLOOKUP(E3817&amp;"*",state_latlong_lookup!$A$1:$D$56,2,FALSE)</f>
        <v>IL</v>
      </c>
      <c r="G3817" t="str">
        <f>VLOOKUP(E3817&amp;"*",state_latlong_lookup!$A$1:$D$56,1,FALSE)</f>
        <v>ILLINOIS</v>
      </c>
      <c r="H3817" t="str">
        <f t="shared" si="119"/>
        <v>109_IL_07</v>
      </c>
      <c r="I3817">
        <f>IF(B3817=2012,IF(D3817="00",K3817,VLOOKUP(H3817,district_latlong_lookup!$A$1:$F$439,5,FALSE)),0)</f>
        <v>0</v>
      </c>
      <c r="J3817">
        <f>IF(B3817=2012,IF(D3817="00",L3817,VLOOKUP(H3817,district_latlong_lookup!$A$1:$F$439,6,FALSE)),0)</f>
        <v>0</v>
      </c>
      <c r="K3817">
        <f>VLOOKUP(E3817&amp;"*",state_latlong_lookup!$A$1:$D$56,3,FALSE)</f>
        <v>40.336300000000001</v>
      </c>
      <c r="L3817">
        <f>VLOOKUP(E3817&amp;"*",state_latlong_lookup!$A$1:$D$56,4,FALSE)</f>
        <v>-89.002200000000002</v>
      </c>
      <c r="M3817">
        <v>100</v>
      </c>
      <c r="N3817" t="str">
        <f t="shared" si="118"/>
        <v>Democrat</v>
      </c>
      <c r="O3817" t="s">
        <v>62</v>
      </c>
      <c r="P3817">
        <v>-0.49199999999999999</v>
      </c>
      <c r="Q3817">
        <v>1670000</v>
      </c>
    </row>
    <row r="3818" spans="1:18">
      <c r="A3818">
        <v>109</v>
      </c>
      <c r="B3818">
        <f>VLOOKUP(A3818,year_congress_lookup!$A$1:$B$10,2)</f>
        <v>2006</v>
      </c>
      <c r="C3818">
        <v>20509</v>
      </c>
      <c r="D3818" s="1" t="s">
        <v>1795</v>
      </c>
      <c r="E3818" t="s">
        <v>46</v>
      </c>
      <c r="F3818" t="str">
        <f>VLOOKUP(E3818&amp;"*",state_latlong_lookup!$A$1:$D$56,2,FALSE)</f>
        <v>IL</v>
      </c>
      <c r="G3818" t="str">
        <f>VLOOKUP(E3818&amp;"*",state_latlong_lookup!$A$1:$D$56,1,FALSE)</f>
        <v>ILLINOIS</v>
      </c>
      <c r="H3818" t="str">
        <f t="shared" si="119"/>
        <v>109_IL_08</v>
      </c>
      <c r="I3818">
        <f>IF(B3818=2012,IF(D3818="00",K3818,VLOOKUP(H3818,district_latlong_lookup!$A$1:$F$439,5,FALSE)),0)</f>
        <v>0</v>
      </c>
      <c r="J3818">
        <f>IF(B3818=2012,IF(D3818="00",L3818,VLOOKUP(H3818,district_latlong_lookup!$A$1:$F$439,6,FALSE)),0)</f>
        <v>0</v>
      </c>
      <c r="K3818">
        <f>VLOOKUP(E3818&amp;"*",state_latlong_lookup!$A$1:$D$56,3,FALSE)</f>
        <v>40.336300000000001</v>
      </c>
      <c r="L3818">
        <f>VLOOKUP(E3818&amp;"*",state_latlong_lookup!$A$1:$D$56,4,FALSE)</f>
        <v>-89.002200000000002</v>
      </c>
      <c r="M3818">
        <v>100</v>
      </c>
      <c r="N3818" t="str">
        <f t="shared" si="118"/>
        <v>Democrat</v>
      </c>
      <c r="O3818" t="s">
        <v>1054</v>
      </c>
      <c r="P3818">
        <v>-0.17899999999999999</v>
      </c>
      <c r="Q3818">
        <v>544000</v>
      </c>
      <c r="R3818" t="s">
        <v>1368</v>
      </c>
    </row>
    <row r="3819" spans="1:18">
      <c r="A3819">
        <v>109</v>
      </c>
      <c r="B3819">
        <f>VLOOKUP(A3819,year_congress_lookup!$A$1:$B$10,2)</f>
        <v>2006</v>
      </c>
      <c r="C3819">
        <v>29911</v>
      </c>
      <c r="D3819" s="1" t="s">
        <v>1796</v>
      </c>
      <c r="E3819" t="s">
        <v>46</v>
      </c>
      <c r="F3819" t="str">
        <f>VLOOKUP(E3819&amp;"*",state_latlong_lookup!$A$1:$D$56,2,FALSE)</f>
        <v>IL</v>
      </c>
      <c r="G3819" t="str">
        <f>VLOOKUP(E3819&amp;"*",state_latlong_lookup!$A$1:$D$56,1,FALSE)</f>
        <v>ILLINOIS</v>
      </c>
      <c r="H3819" t="str">
        <f t="shared" si="119"/>
        <v>109_IL_09</v>
      </c>
      <c r="I3819">
        <f>IF(B3819=2012,IF(D3819="00",K3819,VLOOKUP(H3819,district_latlong_lookup!$A$1:$F$439,5,FALSE)),0)</f>
        <v>0</v>
      </c>
      <c r="J3819">
        <f>IF(B3819=2012,IF(D3819="00",L3819,VLOOKUP(H3819,district_latlong_lookup!$A$1:$F$439,6,FALSE)),0)</f>
        <v>0</v>
      </c>
      <c r="K3819">
        <f>VLOOKUP(E3819&amp;"*",state_latlong_lookup!$A$1:$D$56,3,FALSE)</f>
        <v>40.336300000000001</v>
      </c>
      <c r="L3819">
        <f>VLOOKUP(E3819&amp;"*",state_latlong_lookup!$A$1:$D$56,4,FALSE)</f>
        <v>-89.002200000000002</v>
      </c>
      <c r="M3819">
        <v>100</v>
      </c>
      <c r="N3819" t="str">
        <f t="shared" si="118"/>
        <v>Democrat</v>
      </c>
      <c r="O3819" t="s">
        <v>984</v>
      </c>
      <c r="P3819">
        <v>-0.60099999999999998</v>
      </c>
      <c r="Q3819">
        <v>9689500</v>
      </c>
      <c r="R3819" t="s">
        <v>1369</v>
      </c>
    </row>
    <row r="3820" spans="1:18">
      <c r="A3820">
        <v>109</v>
      </c>
      <c r="B3820">
        <f>VLOOKUP(A3820,year_congress_lookup!$A$1:$B$10,2)</f>
        <v>2006</v>
      </c>
      <c r="C3820">
        <v>20115</v>
      </c>
      <c r="D3820" s="1" t="s">
        <v>1797</v>
      </c>
      <c r="E3820" t="s">
        <v>46</v>
      </c>
      <c r="F3820" t="str">
        <f>VLOOKUP(E3820&amp;"*",state_latlong_lookup!$A$1:$D$56,2,FALSE)</f>
        <v>IL</v>
      </c>
      <c r="G3820" t="str">
        <f>VLOOKUP(E3820&amp;"*",state_latlong_lookup!$A$1:$D$56,1,FALSE)</f>
        <v>ILLINOIS</v>
      </c>
      <c r="H3820" t="str">
        <f t="shared" si="119"/>
        <v>109_IL_10</v>
      </c>
      <c r="I3820">
        <f>IF(B3820=2012,IF(D3820="00",K3820,VLOOKUP(H3820,district_latlong_lookup!$A$1:$F$439,5,FALSE)),0)</f>
        <v>0</v>
      </c>
      <c r="J3820">
        <f>IF(B3820=2012,IF(D3820="00",L3820,VLOOKUP(H3820,district_latlong_lookup!$A$1:$F$439,6,FALSE)),0)</f>
        <v>0</v>
      </c>
      <c r="K3820">
        <f>VLOOKUP(E3820&amp;"*",state_latlong_lookup!$A$1:$D$56,3,FALSE)</f>
        <v>40.336300000000001</v>
      </c>
      <c r="L3820">
        <f>VLOOKUP(E3820&amp;"*",state_latlong_lookup!$A$1:$D$56,4,FALSE)</f>
        <v>-89.002200000000002</v>
      </c>
      <c r="M3820">
        <v>200</v>
      </c>
      <c r="N3820" t="str">
        <f t="shared" si="118"/>
        <v>Republican</v>
      </c>
      <c r="O3820" t="s">
        <v>383</v>
      </c>
      <c r="P3820">
        <v>0.51900000000000002</v>
      </c>
      <c r="Q3820">
        <v>485000</v>
      </c>
      <c r="R3820" t="s">
        <v>1370</v>
      </c>
    </row>
    <row r="3821" spans="1:18">
      <c r="A3821">
        <v>109</v>
      </c>
      <c r="B3821">
        <f>VLOOKUP(A3821,year_congress_lookup!$A$1:$B$10,2)</f>
        <v>2006</v>
      </c>
      <c r="C3821">
        <v>29516</v>
      </c>
      <c r="D3821" s="1" t="s">
        <v>1798</v>
      </c>
      <c r="E3821" t="s">
        <v>46</v>
      </c>
      <c r="F3821" t="str">
        <f>VLOOKUP(E3821&amp;"*",state_latlong_lookup!$A$1:$D$56,2,FALSE)</f>
        <v>IL</v>
      </c>
      <c r="G3821" t="str">
        <f>VLOOKUP(E3821&amp;"*",state_latlong_lookup!$A$1:$D$56,1,FALSE)</f>
        <v>ILLINOIS</v>
      </c>
      <c r="H3821" t="str">
        <f t="shared" si="119"/>
        <v>109_IL_11</v>
      </c>
      <c r="I3821">
        <f>IF(B3821=2012,IF(D3821="00",K3821,VLOOKUP(H3821,district_latlong_lookup!$A$1:$F$439,5,FALSE)),0)</f>
        <v>0</v>
      </c>
      <c r="J3821">
        <f>IF(B3821=2012,IF(D3821="00",L3821,VLOOKUP(H3821,district_latlong_lookup!$A$1:$F$439,6,FALSE)),0)</f>
        <v>0</v>
      </c>
      <c r="K3821">
        <f>VLOOKUP(E3821&amp;"*",state_latlong_lookup!$A$1:$D$56,3,FALSE)</f>
        <v>40.336300000000001</v>
      </c>
      <c r="L3821">
        <f>VLOOKUP(E3821&amp;"*",state_latlong_lookup!$A$1:$D$56,4,FALSE)</f>
        <v>-89.002200000000002</v>
      </c>
      <c r="M3821">
        <v>200</v>
      </c>
      <c r="N3821" t="str">
        <f t="shared" si="118"/>
        <v>Republican</v>
      </c>
      <c r="O3821" t="s">
        <v>91</v>
      </c>
      <c r="P3821">
        <v>0.501</v>
      </c>
      <c r="Q3821">
        <v>10000</v>
      </c>
    </row>
    <row r="3822" spans="1:18">
      <c r="A3822">
        <v>109</v>
      </c>
      <c r="B3822">
        <f>VLOOKUP(A3822,year_congress_lookup!$A$1:$B$10,2)</f>
        <v>2006</v>
      </c>
      <c r="C3822">
        <v>15453</v>
      </c>
      <c r="D3822" s="1" t="s">
        <v>1799</v>
      </c>
      <c r="E3822" t="s">
        <v>46</v>
      </c>
      <c r="F3822" t="str">
        <f>VLOOKUP(E3822&amp;"*",state_latlong_lookup!$A$1:$D$56,2,FALSE)</f>
        <v>IL</v>
      </c>
      <c r="G3822" t="str">
        <f>VLOOKUP(E3822&amp;"*",state_latlong_lookup!$A$1:$D$56,1,FALSE)</f>
        <v>ILLINOIS</v>
      </c>
      <c r="H3822" t="str">
        <f t="shared" si="119"/>
        <v>109_IL_12</v>
      </c>
      <c r="I3822">
        <f>IF(B3822=2012,IF(D3822="00",K3822,VLOOKUP(H3822,district_latlong_lookup!$A$1:$F$439,5,FALSE)),0)</f>
        <v>0</v>
      </c>
      <c r="J3822">
        <f>IF(B3822=2012,IF(D3822="00",L3822,VLOOKUP(H3822,district_latlong_lookup!$A$1:$F$439,6,FALSE)),0)</f>
        <v>0</v>
      </c>
      <c r="K3822">
        <f>VLOOKUP(E3822&amp;"*",state_latlong_lookup!$A$1:$D$56,3,FALSE)</f>
        <v>40.336300000000001</v>
      </c>
      <c r="L3822">
        <f>VLOOKUP(E3822&amp;"*",state_latlong_lookup!$A$1:$D$56,4,FALSE)</f>
        <v>-89.002200000000002</v>
      </c>
      <c r="M3822">
        <v>100</v>
      </c>
      <c r="N3822" t="str">
        <f t="shared" si="118"/>
        <v>Democrat</v>
      </c>
      <c r="O3822" t="s">
        <v>518</v>
      </c>
      <c r="P3822">
        <v>-0.36499999999999999</v>
      </c>
      <c r="Q3822">
        <v>777500</v>
      </c>
      <c r="R3822" t="s">
        <v>1371</v>
      </c>
    </row>
    <row r="3823" spans="1:18">
      <c r="A3823">
        <v>109</v>
      </c>
      <c r="B3823">
        <f>VLOOKUP(A3823,year_congress_lookup!$A$1:$B$10,2)</f>
        <v>2006</v>
      </c>
      <c r="C3823">
        <v>29912</v>
      </c>
      <c r="D3823" s="1" t="s">
        <v>1800</v>
      </c>
      <c r="E3823" t="s">
        <v>46</v>
      </c>
      <c r="F3823" t="str">
        <f>VLOOKUP(E3823&amp;"*",state_latlong_lookup!$A$1:$D$56,2,FALSE)</f>
        <v>IL</v>
      </c>
      <c r="G3823" t="str">
        <f>VLOOKUP(E3823&amp;"*",state_latlong_lookup!$A$1:$D$56,1,FALSE)</f>
        <v>ILLINOIS</v>
      </c>
      <c r="H3823" t="str">
        <f t="shared" si="119"/>
        <v>109_IL_13</v>
      </c>
      <c r="I3823">
        <f>IF(B3823=2012,IF(D3823="00",K3823,VLOOKUP(H3823,district_latlong_lookup!$A$1:$F$439,5,FALSE)),0)</f>
        <v>0</v>
      </c>
      <c r="J3823">
        <f>IF(B3823=2012,IF(D3823="00",L3823,VLOOKUP(H3823,district_latlong_lookup!$A$1:$F$439,6,FALSE)),0)</f>
        <v>0</v>
      </c>
      <c r="K3823">
        <f>VLOOKUP(E3823&amp;"*",state_latlong_lookup!$A$1:$D$56,3,FALSE)</f>
        <v>40.336300000000001</v>
      </c>
      <c r="L3823">
        <f>VLOOKUP(E3823&amp;"*",state_latlong_lookup!$A$1:$D$56,4,FALSE)</f>
        <v>-89.002200000000002</v>
      </c>
      <c r="M3823">
        <v>200</v>
      </c>
      <c r="N3823" t="str">
        <f t="shared" si="118"/>
        <v>Republican</v>
      </c>
      <c r="O3823" t="s">
        <v>985</v>
      </c>
      <c r="P3823">
        <v>0.61199999999999999</v>
      </c>
      <c r="Q3823">
        <v>10000</v>
      </c>
      <c r="R3823" t="s">
        <v>1372</v>
      </c>
    </row>
    <row r="3824" spans="1:18">
      <c r="A3824">
        <v>109</v>
      </c>
      <c r="B3824">
        <f>VLOOKUP(A3824,year_congress_lookup!$A$1:$B$10,2)</f>
        <v>2006</v>
      </c>
      <c r="C3824">
        <v>15417</v>
      </c>
      <c r="D3824" s="1" t="s">
        <v>1801</v>
      </c>
      <c r="E3824" t="s">
        <v>46</v>
      </c>
      <c r="F3824" t="str">
        <f>VLOOKUP(E3824&amp;"*",state_latlong_lookup!$A$1:$D$56,2,FALSE)</f>
        <v>IL</v>
      </c>
      <c r="G3824" t="str">
        <f>VLOOKUP(E3824&amp;"*",state_latlong_lookup!$A$1:$D$56,1,FALSE)</f>
        <v>ILLINOIS</v>
      </c>
      <c r="H3824" t="str">
        <f t="shared" si="119"/>
        <v>109_IL_14</v>
      </c>
      <c r="I3824">
        <f>IF(B3824=2012,IF(D3824="00",K3824,VLOOKUP(H3824,district_latlong_lookup!$A$1:$F$439,5,FALSE)),0)</f>
        <v>0</v>
      </c>
      <c r="J3824">
        <f>IF(B3824=2012,IF(D3824="00",L3824,VLOOKUP(H3824,district_latlong_lookup!$A$1:$F$439,6,FALSE)),0)</f>
        <v>0</v>
      </c>
      <c r="K3824">
        <f>VLOOKUP(E3824&amp;"*",state_latlong_lookup!$A$1:$D$56,3,FALSE)</f>
        <v>40.336300000000001</v>
      </c>
      <c r="L3824">
        <f>VLOOKUP(E3824&amp;"*",state_latlong_lookup!$A$1:$D$56,4,FALSE)</f>
        <v>-89.002200000000002</v>
      </c>
      <c r="M3824">
        <v>200</v>
      </c>
      <c r="N3824" t="str">
        <f t="shared" si="118"/>
        <v>Republican</v>
      </c>
      <c r="O3824" t="s">
        <v>520</v>
      </c>
      <c r="P3824">
        <v>0.61399999999999999</v>
      </c>
      <c r="Q3824">
        <v>957000</v>
      </c>
      <c r="R3824" t="s">
        <v>1373</v>
      </c>
    </row>
    <row r="3825" spans="1:18">
      <c r="A3825">
        <v>109</v>
      </c>
      <c r="B3825">
        <f>VLOOKUP(A3825,year_congress_lookup!$A$1:$B$10,2)</f>
        <v>2006</v>
      </c>
      <c r="C3825">
        <v>20116</v>
      </c>
      <c r="D3825" s="1" t="s">
        <v>1802</v>
      </c>
      <c r="E3825" t="s">
        <v>46</v>
      </c>
      <c r="F3825" t="str">
        <f>VLOOKUP(E3825&amp;"*",state_latlong_lookup!$A$1:$D$56,2,FALSE)</f>
        <v>IL</v>
      </c>
      <c r="G3825" t="str">
        <f>VLOOKUP(E3825&amp;"*",state_latlong_lookup!$A$1:$D$56,1,FALSE)</f>
        <v>ILLINOIS</v>
      </c>
      <c r="H3825" t="str">
        <f t="shared" si="119"/>
        <v>109_IL_15</v>
      </c>
      <c r="I3825">
        <f>IF(B3825=2012,IF(D3825="00",K3825,VLOOKUP(H3825,district_latlong_lookup!$A$1:$F$439,5,FALSE)),0)</f>
        <v>0</v>
      </c>
      <c r="J3825">
        <f>IF(B3825=2012,IF(D3825="00",L3825,VLOOKUP(H3825,district_latlong_lookup!$A$1:$F$439,6,FALSE)),0)</f>
        <v>0</v>
      </c>
      <c r="K3825">
        <f>VLOOKUP(E3825&amp;"*",state_latlong_lookup!$A$1:$D$56,3,FALSE)</f>
        <v>40.336300000000001</v>
      </c>
      <c r="L3825">
        <f>VLOOKUP(E3825&amp;"*",state_latlong_lookup!$A$1:$D$56,4,FALSE)</f>
        <v>-89.002200000000002</v>
      </c>
      <c r="M3825">
        <v>200</v>
      </c>
      <c r="N3825" t="str">
        <f t="shared" si="118"/>
        <v>Republican</v>
      </c>
      <c r="O3825" t="s">
        <v>1</v>
      </c>
      <c r="P3825">
        <v>0.52500000000000002</v>
      </c>
      <c r="Q3825">
        <v>436000</v>
      </c>
      <c r="R3825" t="s">
        <v>1374</v>
      </c>
    </row>
    <row r="3826" spans="1:18">
      <c r="A3826">
        <v>109</v>
      </c>
      <c r="B3826">
        <f>VLOOKUP(A3826,year_congress_lookup!$A$1:$B$10,2)</f>
        <v>2006</v>
      </c>
      <c r="C3826">
        <v>29349</v>
      </c>
      <c r="D3826" s="1" t="s">
        <v>1803</v>
      </c>
      <c r="E3826" t="s">
        <v>46</v>
      </c>
      <c r="F3826" t="str">
        <f>VLOOKUP(E3826&amp;"*",state_latlong_lookup!$A$1:$D$56,2,FALSE)</f>
        <v>IL</v>
      </c>
      <c r="G3826" t="str">
        <f>VLOOKUP(E3826&amp;"*",state_latlong_lookup!$A$1:$D$56,1,FALSE)</f>
        <v>ILLINOIS</v>
      </c>
      <c r="H3826" t="str">
        <f t="shared" si="119"/>
        <v>109_IL_16</v>
      </c>
      <c r="I3826">
        <f>IF(B3826=2012,IF(D3826="00",K3826,VLOOKUP(H3826,district_latlong_lookup!$A$1:$F$439,5,FALSE)),0)</f>
        <v>0</v>
      </c>
      <c r="J3826">
        <f>IF(B3826=2012,IF(D3826="00",L3826,VLOOKUP(H3826,district_latlong_lookup!$A$1:$F$439,6,FALSE)),0)</f>
        <v>0</v>
      </c>
      <c r="K3826">
        <f>VLOOKUP(E3826&amp;"*",state_latlong_lookup!$A$1:$D$56,3,FALSE)</f>
        <v>40.336300000000001</v>
      </c>
      <c r="L3826">
        <f>VLOOKUP(E3826&amp;"*",state_latlong_lookup!$A$1:$D$56,4,FALSE)</f>
        <v>-89.002200000000002</v>
      </c>
      <c r="M3826">
        <v>200</v>
      </c>
      <c r="N3826" t="str">
        <f t="shared" si="118"/>
        <v>Republican</v>
      </c>
      <c r="O3826" t="s">
        <v>521</v>
      </c>
      <c r="P3826">
        <v>0.68200000000000005</v>
      </c>
      <c r="Q3826">
        <v>375000</v>
      </c>
      <c r="R3826" t="s">
        <v>1375</v>
      </c>
    </row>
    <row r="3827" spans="1:18">
      <c r="A3827">
        <v>109</v>
      </c>
      <c r="B3827">
        <f>VLOOKUP(A3827,year_congress_lookup!$A$1:$B$10,2)</f>
        <v>2006</v>
      </c>
      <c r="C3827">
        <v>15023</v>
      </c>
      <c r="D3827" s="1" t="s">
        <v>1804</v>
      </c>
      <c r="E3827" t="s">
        <v>46</v>
      </c>
      <c r="F3827" t="str">
        <f>VLOOKUP(E3827&amp;"*",state_latlong_lookup!$A$1:$D$56,2,FALSE)</f>
        <v>IL</v>
      </c>
      <c r="G3827" t="str">
        <f>VLOOKUP(E3827&amp;"*",state_latlong_lookup!$A$1:$D$56,1,FALSE)</f>
        <v>ILLINOIS</v>
      </c>
      <c r="H3827" t="str">
        <f t="shared" si="119"/>
        <v>109_IL_17</v>
      </c>
      <c r="I3827">
        <f>IF(B3827=2012,IF(D3827="00",K3827,VLOOKUP(H3827,district_latlong_lookup!$A$1:$F$439,5,FALSE)),0)</f>
        <v>0</v>
      </c>
      <c r="J3827">
        <f>IF(B3827=2012,IF(D3827="00",L3827,VLOOKUP(H3827,district_latlong_lookup!$A$1:$F$439,6,FALSE)),0)</f>
        <v>0</v>
      </c>
      <c r="K3827">
        <f>VLOOKUP(E3827&amp;"*",state_latlong_lookup!$A$1:$D$56,3,FALSE)</f>
        <v>40.336300000000001</v>
      </c>
      <c r="L3827">
        <f>VLOOKUP(E3827&amp;"*",state_latlong_lookup!$A$1:$D$56,4,FALSE)</f>
        <v>-89.002200000000002</v>
      </c>
      <c r="M3827">
        <v>100</v>
      </c>
      <c r="N3827" t="str">
        <f t="shared" si="118"/>
        <v>Democrat</v>
      </c>
      <c r="O3827" t="s">
        <v>75</v>
      </c>
      <c r="P3827">
        <v>-0.42799999999999999</v>
      </c>
      <c r="Q3827">
        <v>1824500</v>
      </c>
      <c r="R3827" t="s">
        <v>1376</v>
      </c>
    </row>
    <row r="3828" spans="1:18">
      <c r="A3828">
        <v>109</v>
      </c>
      <c r="B3828">
        <f>VLOOKUP(A3828,year_congress_lookup!$A$1:$B$10,2)</f>
        <v>2006</v>
      </c>
      <c r="C3828">
        <v>29517</v>
      </c>
      <c r="D3828" s="1" t="s">
        <v>1805</v>
      </c>
      <c r="E3828" t="s">
        <v>46</v>
      </c>
      <c r="F3828" t="str">
        <f>VLOOKUP(E3828&amp;"*",state_latlong_lookup!$A$1:$D$56,2,FALSE)</f>
        <v>IL</v>
      </c>
      <c r="G3828" t="str">
        <f>VLOOKUP(E3828&amp;"*",state_latlong_lookup!$A$1:$D$56,1,FALSE)</f>
        <v>ILLINOIS</v>
      </c>
      <c r="H3828" t="str">
        <f t="shared" si="119"/>
        <v>109_IL_18</v>
      </c>
      <c r="I3828">
        <f>IF(B3828=2012,IF(D3828="00",K3828,VLOOKUP(H3828,district_latlong_lookup!$A$1:$F$439,5,FALSE)),0)</f>
        <v>0</v>
      </c>
      <c r="J3828">
        <f>IF(B3828=2012,IF(D3828="00",L3828,VLOOKUP(H3828,district_latlong_lookup!$A$1:$F$439,6,FALSE)),0)</f>
        <v>0</v>
      </c>
      <c r="K3828">
        <f>VLOOKUP(E3828&amp;"*",state_latlong_lookup!$A$1:$D$56,3,FALSE)</f>
        <v>40.336300000000001</v>
      </c>
      <c r="L3828">
        <f>VLOOKUP(E3828&amp;"*",state_latlong_lookup!$A$1:$D$56,4,FALSE)</f>
        <v>-89.002200000000002</v>
      </c>
      <c r="M3828">
        <v>200</v>
      </c>
      <c r="N3828" t="str">
        <f t="shared" si="118"/>
        <v>Republican</v>
      </c>
      <c r="O3828" t="s">
        <v>780</v>
      </c>
      <c r="P3828">
        <v>0.41199999999999998</v>
      </c>
      <c r="Q3828">
        <v>10000</v>
      </c>
    </row>
    <row r="3829" spans="1:18">
      <c r="A3829">
        <v>109</v>
      </c>
      <c r="B3829">
        <f>VLOOKUP(A3829,year_congress_lookup!$A$1:$B$10,2)</f>
        <v>2006</v>
      </c>
      <c r="C3829">
        <v>29718</v>
      </c>
      <c r="D3829" s="1" t="s">
        <v>1806</v>
      </c>
      <c r="E3829" t="s">
        <v>46</v>
      </c>
      <c r="F3829" t="str">
        <f>VLOOKUP(E3829&amp;"*",state_latlong_lookup!$A$1:$D$56,2,FALSE)</f>
        <v>IL</v>
      </c>
      <c r="G3829" t="str">
        <f>VLOOKUP(E3829&amp;"*",state_latlong_lookup!$A$1:$D$56,1,FALSE)</f>
        <v>ILLINOIS</v>
      </c>
      <c r="H3829" t="str">
        <f t="shared" si="119"/>
        <v>109_IL_19</v>
      </c>
      <c r="I3829">
        <f>IF(B3829=2012,IF(D3829="00",K3829,VLOOKUP(H3829,district_latlong_lookup!$A$1:$F$439,5,FALSE)),0)</f>
        <v>0</v>
      </c>
      <c r="J3829">
        <f>IF(B3829=2012,IF(D3829="00",L3829,VLOOKUP(H3829,district_latlong_lookup!$A$1:$F$439,6,FALSE)),0)</f>
        <v>0</v>
      </c>
      <c r="K3829">
        <f>VLOOKUP(E3829&amp;"*",state_latlong_lookup!$A$1:$D$56,3,FALSE)</f>
        <v>40.336300000000001</v>
      </c>
      <c r="L3829">
        <f>VLOOKUP(E3829&amp;"*",state_latlong_lookup!$A$1:$D$56,4,FALSE)</f>
        <v>-89.002200000000002</v>
      </c>
      <c r="M3829">
        <v>200</v>
      </c>
      <c r="N3829" t="str">
        <f t="shared" si="118"/>
        <v>Republican</v>
      </c>
      <c r="O3829" t="s">
        <v>844</v>
      </c>
      <c r="P3829">
        <v>0.56200000000000006</v>
      </c>
      <c r="Q3829">
        <v>998000</v>
      </c>
      <c r="R3829" t="s">
        <v>1377</v>
      </c>
    </row>
    <row r="3830" spans="1:18">
      <c r="A3830">
        <v>109</v>
      </c>
      <c r="B3830">
        <f>VLOOKUP(A3830,year_congress_lookup!$A$1:$B$10,2)</f>
        <v>2006</v>
      </c>
      <c r="C3830">
        <v>15124</v>
      </c>
      <c r="D3830" s="1" t="s">
        <v>1787</v>
      </c>
      <c r="E3830" t="s">
        <v>45</v>
      </c>
      <c r="F3830" t="str">
        <f>VLOOKUP(E3830&amp;"*",state_latlong_lookup!$A$1:$D$56,2,FALSE)</f>
        <v>IN</v>
      </c>
      <c r="G3830" t="str">
        <f>VLOOKUP(E3830&amp;"*",state_latlong_lookup!$A$1:$D$56,1,FALSE)</f>
        <v>INDIANA</v>
      </c>
      <c r="H3830" t="str">
        <f t="shared" si="119"/>
        <v>109_IN_01</v>
      </c>
      <c r="I3830">
        <f>IF(B3830=2012,IF(D3830="00",K3830,VLOOKUP(H3830,district_latlong_lookup!$A$1:$F$439,5,FALSE)),0)</f>
        <v>0</v>
      </c>
      <c r="J3830">
        <f>IF(B3830=2012,IF(D3830="00",L3830,VLOOKUP(H3830,district_latlong_lookup!$A$1:$F$439,6,FALSE)),0)</f>
        <v>0</v>
      </c>
      <c r="K3830">
        <f>VLOOKUP(E3830&amp;"*",state_latlong_lookup!$A$1:$D$56,3,FALSE)</f>
        <v>39.864699999999999</v>
      </c>
      <c r="L3830">
        <f>VLOOKUP(E3830&amp;"*",state_latlong_lookup!$A$1:$D$56,4,FALSE)</f>
        <v>-86.260400000000004</v>
      </c>
      <c r="M3830">
        <v>100</v>
      </c>
      <c r="N3830" t="str">
        <f t="shared" si="118"/>
        <v>Democrat</v>
      </c>
      <c r="O3830" t="s">
        <v>525</v>
      </c>
      <c r="P3830">
        <v>-0.42399999999999999</v>
      </c>
      <c r="Q3830">
        <v>1015500</v>
      </c>
      <c r="R3830" t="s">
        <v>1378</v>
      </c>
    </row>
    <row r="3831" spans="1:18">
      <c r="A3831">
        <v>109</v>
      </c>
      <c r="B3831">
        <f>VLOOKUP(A3831,year_congress_lookup!$A$1:$B$10,2)</f>
        <v>2006</v>
      </c>
      <c r="C3831">
        <v>20324</v>
      </c>
      <c r="D3831" s="1" t="s">
        <v>1788</v>
      </c>
      <c r="E3831" t="s">
        <v>45</v>
      </c>
      <c r="F3831" t="str">
        <f>VLOOKUP(E3831&amp;"*",state_latlong_lookup!$A$1:$D$56,2,FALSE)</f>
        <v>IN</v>
      </c>
      <c r="G3831" t="str">
        <f>VLOOKUP(E3831&amp;"*",state_latlong_lookup!$A$1:$D$56,1,FALSE)</f>
        <v>INDIANA</v>
      </c>
      <c r="H3831" t="str">
        <f t="shared" si="119"/>
        <v>109_IN_02</v>
      </c>
      <c r="I3831">
        <f>IF(B3831=2012,IF(D3831="00",K3831,VLOOKUP(H3831,district_latlong_lookup!$A$1:$F$439,5,FALSE)),0)</f>
        <v>0</v>
      </c>
      <c r="J3831">
        <f>IF(B3831=2012,IF(D3831="00",L3831,VLOOKUP(H3831,district_latlong_lookup!$A$1:$F$439,6,FALSE)),0)</f>
        <v>0</v>
      </c>
      <c r="K3831">
        <f>VLOOKUP(E3831&amp;"*",state_latlong_lookup!$A$1:$D$56,3,FALSE)</f>
        <v>39.864699999999999</v>
      </c>
      <c r="L3831">
        <f>VLOOKUP(E3831&amp;"*",state_latlong_lookup!$A$1:$D$56,4,FALSE)</f>
        <v>-86.260400000000004</v>
      </c>
      <c r="M3831">
        <v>200</v>
      </c>
      <c r="N3831" t="str">
        <f t="shared" si="118"/>
        <v>Republican</v>
      </c>
      <c r="O3831" t="s">
        <v>986</v>
      </c>
      <c r="P3831">
        <v>0.75700000000000001</v>
      </c>
      <c r="Q3831">
        <v>1378500</v>
      </c>
      <c r="R3831" t="s">
        <v>1379</v>
      </c>
    </row>
    <row r="3832" spans="1:18">
      <c r="A3832">
        <v>109</v>
      </c>
      <c r="B3832">
        <f>VLOOKUP(A3832,year_congress_lookup!$A$1:$B$10,2)</f>
        <v>2006</v>
      </c>
      <c r="C3832">
        <v>29519</v>
      </c>
      <c r="D3832" s="1" t="s">
        <v>1789</v>
      </c>
      <c r="E3832" t="s">
        <v>45</v>
      </c>
      <c r="F3832" t="str">
        <f>VLOOKUP(E3832&amp;"*",state_latlong_lookup!$A$1:$D$56,2,FALSE)</f>
        <v>IN</v>
      </c>
      <c r="G3832" t="str">
        <f>VLOOKUP(E3832&amp;"*",state_latlong_lookup!$A$1:$D$56,1,FALSE)</f>
        <v>INDIANA</v>
      </c>
      <c r="H3832" t="str">
        <f t="shared" si="119"/>
        <v>109_IN_03</v>
      </c>
      <c r="I3832">
        <f>IF(B3832=2012,IF(D3832="00",K3832,VLOOKUP(H3832,district_latlong_lookup!$A$1:$F$439,5,FALSE)),0)</f>
        <v>0</v>
      </c>
      <c r="J3832">
        <f>IF(B3832=2012,IF(D3832="00",L3832,VLOOKUP(H3832,district_latlong_lookup!$A$1:$F$439,6,FALSE)),0)</f>
        <v>0</v>
      </c>
      <c r="K3832">
        <f>VLOOKUP(E3832&amp;"*",state_latlong_lookup!$A$1:$D$56,3,FALSE)</f>
        <v>39.864699999999999</v>
      </c>
      <c r="L3832">
        <f>VLOOKUP(E3832&amp;"*",state_latlong_lookup!$A$1:$D$56,4,FALSE)</f>
        <v>-86.260400000000004</v>
      </c>
      <c r="M3832">
        <v>200</v>
      </c>
      <c r="N3832" t="str">
        <f t="shared" si="118"/>
        <v>Republican</v>
      </c>
      <c r="O3832" t="s">
        <v>782</v>
      </c>
      <c r="P3832">
        <v>0.63100000000000001</v>
      </c>
      <c r="Q3832">
        <v>777000</v>
      </c>
      <c r="R3832" t="s">
        <v>1379</v>
      </c>
    </row>
    <row r="3833" spans="1:18">
      <c r="A3833">
        <v>109</v>
      </c>
      <c r="B3833">
        <f>VLOOKUP(A3833,year_congress_lookup!$A$1:$B$10,2)</f>
        <v>2006</v>
      </c>
      <c r="C3833">
        <v>29350</v>
      </c>
      <c r="D3833" s="1" t="s">
        <v>1790</v>
      </c>
      <c r="E3833" t="s">
        <v>45</v>
      </c>
      <c r="F3833" t="str">
        <f>VLOOKUP(E3833&amp;"*",state_latlong_lookup!$A$1:$D$56,2,FALSE)</f>
        <v>IN</v>
      </c>
      <c r="G3833" t="str">
        <f>VLOOKUP(E3833&amp;"*",state_latlong_lookup!$A$1:$D$56,1,FALSE)</f>
        <v>INDIANA</v>
      </c>
      <c r="H3833" t="str">
        <f t="shared" si="119"/>
        <v>109_IN_04</v>
      </c>
      <c r="I3833">
        <f>IF(B3833=2012,IF(D3833="00",K3833,VLOOKUP(H3833,district_latlong_lookup!$A$1:$F$439,5,FALSE)),0)</f>
        <v>0</v>
      </c>
      <c r="J3833">
        <f>IF(B3833=2012,IF(D3833="00",L3833,VLOOKUP(H3833,district_latlong_lookup!$A$1:$F$439,6,FALSE)),0)</f>
        <v>0</v>
      </c>
      <c r="K3833">
        <f>VLOOKUP(E3833&amp;"*",state_latlong_lookup!$A$1:$D$56,3,FALSE)</f>
        <v>39.864699999999999</v>
      </c>
      <c r="L3833">
        <f>VLOOKUP(E3833&amp;"*",state_latlong_lookup!$A$1:$D$56,4,FALSE)</f>
        <v>-86.260400000000004</v>
      </c>
      <c r="M3833">
        <v>200</v>
      </c>
      <c r="N3833" t="str">
        <f t="shared" si="118"/>
        <v>Republican</v>
      </c>
      <c r="O3833" t="s">
        <v>528</v>
      </c>
      <c r="P3833">
        <v>0.60599999999999998</v>
      </c>
      <c r="Q3833">
        <v>10000</v>
      </c>
      <c r="R3833" t="s">
        <v>1380</v>
      </c>
    </row>
    <row r="3834" spans="1:18">
      <c r="A3834">
        <v>109</v>
      </c>
      <c r="B3834">
        <f>VLOOKUP(A3834,year_congress_lookup!$A$1:$B$10,2)</f>
        <v>2006</v>
      </c>
      <c r="C3834">
        <v>15014</v>
      </c>
      <c r="D3834" s="1" t="s">
        <v>1791</v>
      </c>
      <c r="E3834" t="s">
        <v>45</v>
      </c>
      <c r="F3834" t="str">
        <f>VLOOKUP(E3834&amp;"*",state_latlong_lookup!$A$1:$D$56,2,FALSE)</f>
        <v>IN</v>
      </c>
      <c r="G3834" t="str">
        <f>VLOOKUP(E3834&amp;"*",state_latlong_lookup!$A$1:$D$56,1,FALSE)</f>
        <v>INDIANA</v>
      </c>
      <c r="H3834" t="str">
        <f t="shared" si="119"/>
        <v>109_IN_05</v>
      </c>
      <c r="I3834">
        <f>IF(B3834=2012,IF(D3834="00",K3834,VLOOKUP(H3834,district_latlong_lookup!$A$1:$F$439,5,FALSE)),0)</f>
        <v>0</v>
      </c>
      <c r="J3834">
        <f>IF(B3834=2012,IF(D3834="00",L3834,VLOOKUP(H3834,district_latlong_lookup!$A$1:$F$439,6,FALSE)),0)</f>
        <v>0</v>
      </c>
      <c r="K3834">
        <f>VLOOKUP(E3834&amp;"*",state_latlong_lookup!$A$1:$D$56,3,FALSE)</f>
        <v>39.864699999999999</v>
      </c>
      <c r="L3834">
        <f>VLOOKUP(E3834&amp;"*",state_latlong_lookup!$A$1:$D$56,4,FALSE)</f>
        <v>-86.260400000000004</v>
      </c>
      <c r="M3834">
        <v>200</v>
      </c>
      <c r="N3834" t="str">
        <f t="shared" si="118"/>
        <v>Republican</v>
      </c>
      <c r="O3834" t="s">
        <v>179</v>
      </c>
      <c r="P3834">
        <v>0.73</v>
      </c>
      <c r="Q3834">
        <v>402500</v>
      </c>
    </row>
    <row r="3835" spans="1:18">
      <c r="A3835">
        <v>109</v>
      </c>
      <c r="B3835">
        <f>VLOOKUP(A3835,year_congress_lookup!$A$1:$B$10,2)</f>
        <v>2006</v>
      </c>
      <c r="C3835">
        <v>20117</v>
      </c>
      <c r="D3835" s="1" t="s">
        <v>1792</v>
      </c>
      <c r="E3835" t="s">
        <v>45</v>
      </c>
      <c r="F3835" t="str">
        <f>VLOOKUP(E3835&amp;"*",state_latlong_lookup!$A$1:$D$56,2,FALSE)</f>
        <v>IN</v>
      </c>
      <c r="G3835" t="str">
        <f>VLOOKUP(E3835&amp;"*",state_latlong_lookup!$A$1:$D$56,1,FALSE)</f>
        <v>INDIANA</v>
      </c>
      <c r="H3835" t="str">
        <f t="shared" si="119"/>
        <v>109_IN_06</v>
      </c>
      <c r="I3835">
        <f>IF(B3835=2012,IF(D3835="00",K3835,VLOOKUP(H3835,district_latlong_lookup!$A$1:$F$439,5,FALSE)),0)</f>
        <v>0</v>
      </c>
      <c r="J3835">
        <f>IF(B3835=2012,IF(D3835="00",L3835,VLOOKUP(H3835,district_latlong_lookup!$A$1:$F$439,6,FALSE)),0)</f>
        <v>0</v>
      </c>
      <c r="K3835">
        <f>VLOOKUP(E3835&amp;"*",state_latlong_lookup!$A$1:$D$56,3,FALSE)</f>
        <v>39.864699999999999</v>
      </c>
      <c r="L3835">
        <f>VLOOKUP(E3835&amp;"*",state_latlong_lookup!$A$1:$D$56,4,FALSE)</f>
        <v>-86.260400000000004</v>
      </c>
      <c r="M3835">
        <v>200</v>
      </c>
      <c r="N3835" t="str">
        <f t="shared" si="118"/>
        <v>Republican</v>
      </c>
      <c r="O3835" t="s">
        <v>936</v>
      </c>
      <c r="P3835">
        <v>0.81200000000000006</v>
      </c>
      <c r="Q3835">
        <v>347500</v>
      </c>
    </row>
    <row r="3836" spans="1:18">
      <c r="A3836">
        <v>109</v>
      </c>
      <c r="B3836">
        <f>VLOOKUP(A3836,year_congress_lookup!$A$1:$B$10,2)</f>
        <v>2006</v>
      </c>
      <c r="C3836">
        <v>29720</v>
      </c>
      <c r="D3836" s="1" t="s">
        <v>1793</v>
      </c>
      <c r="E3836" t="s">
        <v>45</v>
      </c>
      <c r="F3836" t="str">
        <f>VLOOKUP(E3836&amp;"*",state_latlong_lookup!$A$1:$D$56,2,FALSE)</f>
        <v>IN</v>
      </c>
      <c r="G3836" t="str">
        <f>VLOOKUP(E3836&amp;"*",state_latlong_lookup!$A$1:$D$56,1,FALSE)</f>
        <v>INDIANA</v>
      </c>
      <c r="H3836" t="str">
        <f t="shared" si="119"/>
        <v>109_IN_07</v>
      </c>
      <c r="I3836">
        <f>IF(B3836=2012,IF(D3836="00",K3836,VLOOKUP(H3836,district_latlong_lookup!$A$1:$F$439,5,FALSE)),0)</f>
        <v>0</v>
      </c>
      <c r="J3836">
        <f>IF(B3836=2012,IF(D3836="00",L3836,VLOOKUP(H3836,district_latlong_lookup!$A$1:$F$439,6,FALSE)),0)</f>
        <v>0</v>
      </c>
      <c r="K3836">
        <f>VLOOKUP(E3836&amp;"*",state_latlong_lookup!$A$1:$D$56,3,FALSE)</f>
        <v>39.864699999999999</v>
      </c>
      <c r="L3836">
        <f>VLOOKUP(E3836&amp;"*",state_latlong_lookup!$A$1:$D$56,4,FALSE)</f>
        <v>-86.260400000000004</v>
      </c>
      <c r="M3836">
        <v>100</v>
      </c>
      <c r="N3836" t="str">
        <f t="shared" si="118"/>
        <v>Democrat</v>
      </c>
      <c r="O3836" t="s">
        <v>846</v>
      </c>
      <c r="P3836">
        <v>-0.45200000000000001</v>
      </c>
      <c r="Q3836">
        <v>827000</v>
      </c>
      <c r="R3836" t="s">
        <v>1381</v>
      </c>
    </row>
    <row r="3837" spans="1:18">
      <c r="A3837">
        <v>109</v>
      </c>
      <c r="B3837">
        <f>VLOOKUP(A3837,year_congress_lookup!$A$1:$B$10,2)</f>
        <v>2006</v>
      </c>
      <c r="C3837">
        <v>29520</v>
      </c>
      <c r="D3837" s="1" t="s">
        <v>1795</v>
      </c>
      <c r="E3837" t="s">
        <v>45</v>
      </c>
      <c r="F3837" t="str">
        <f>VLOOKUP(E3837&amp;"*",state_latlong_lookup!$A$1:$D$56,2,FALSE)</f>
        <v>IN</v>
      </c>
      <c r="G3837" t="str">
        <f>VLOOKUP(E3837&amp;"*",state_latlong_lookup!$A$1:$D$56,1,FALSE)</f>
        <v>INDIANA</v>
      </c>
      <c r="H3837" t="str">
        <f t="shared" si="119"/>
        <v>109_IN_08</v>
      </c>
      <c r="I3837">
        <f>IF(B3837=2012,IF(D3837="00",K3837,VLOOKUP(H3837,district_latlong_lookup!$A$1:$F$439,5,FALSE)),0)</f>
        <v>0</v>
      </c>
      <c r="J3837">
        <f>IF(B3837=2012,IF(D3837="00",L3837,VLOOKUP(H3837,district_latlong_lookup!$A$1:$F$439,6,FALSE)),0)</f>
        <v>0</v>
      </c>
      <c r="K3837">
        <f>VLOOKUP(E3837&amp;"*",state_latlong_lookup!$A$1:$D$56,3,FALSE)</f>
        <v>39.864699999999999</v>
      </c>
      <c r="L3837">
        <f>VLOOKUP(E3837&amp;"*",state_latlong_lookup!$A$1:$D$56,4,FALSE)</f>
        <v>-86.260400000000004</v>
      </c>
      <c r="M3837">
        <v>200</v>
      </c>
      <c r="N3837" t="str">
        <f t="shared" si="118"/>
        <v>Republican</v>
      </c>
      <c r="O3837" t="s">
        <v>987</v>
      </c>
      <c r="P3837">
        <v>0.77400000000000002</v>
      </c>
      <c r="Q3837">
        <v>2075000</v>
      </c>
      <c r="R3837" t="s">
        <v>1382</v>
      </c>
    </row>
    <row r="3838" spans="1:18">
      <c r="A3838">
        <v>109</v>
      </c>
      <c r="B3838">
        <f>VLOOKUP(A3838,year_congress_lookup!$A$1:$B$10,2)</f>
        <v>2006</v>
      </c>
      <c r="C3838">
        <v>20510</v>
      </c>
      <c r="D3838" s="1" t="s">
        <v>1796</v>
      </c>
      <c r="E3838" t="s">
        <v>45</v>
      </c>
      <c r="F3838" t="str">
        <f>VLOOKUP(E3838&amp;"*",state_latlong_lookup!$A$1:$D$56,2,FALSE)</f>
        <v>IN</v>
      </c>
      <c r="G3838" t="str">
        <f>VLOOKUP(E3838&amp;"*",state_latlong_lookup!$A$1:$D$56,1,FALSE)</f>
        <v>INDIANA</v>
      </c>
      <c r="H3838" t="str">
        <f t="shared" si="119"/>
        <v>109_IN_09</v>
      </c>
      <c r="I3838">
        <f>IF(B3838=2012,IF(D3838="00",K3838,VLOOKUP(H3838,district_latlong_lookup!$A$1:$F$439,5,FALSE)),0)</f>
        <v>0</v>
      </c>
      <c r="J3838">
        <f>IF(B3838=2012,IF(D3838="00",L3838,VLOOKUP(H3838,district_latlong_lookup!$A$1:$F$439,6,FALSE)),0)</f>
        <v>0</v>
      </c>
      <c r="K3838">
        <f>VLOOKUP(E3838&amp;"*",state_latlong_lookup!$A$1:$D$56,3,FALSE)</f>
        <v>39.864699999999999</v>
      </c>
      <c r="L3838">
        <f>VLOOKUP(E3838&amp;"*",state_latlong_lookup!$A$1:$D$56,4,FALSE)</f>
        <v>-86.260400000000004</v>
      </c>
      <c r="M3838">
        <v>200</v>
      </c>
      <c r="N3838" t="str">
        <f t="shared" si="118"/>
        <v>Republican</v>
      </c>
      <c r="O3838" t="s">
        <v>1055</v>
      </c>
      <c r="P3838">
        <v>0.57199999999999995</v>
      </c>
      <c r="Q3838">
        <v>10000</v>
      </c>
      <c r="R3838" t="s">
        <v>1383</v>
      </c>
    </row>
    <row r="3839" spans="1:18">
      <c r="A3839">
        <v>109</v>
      </c>
      <c r="B3839">
        <f>VLOOKUP(A3839,year_congress_lookup!$A$1:$B$10,2)</f>
        <v>2006</v>
      </c>
      <c r="C3839">
        <v>29118</v>
      </c>
      <c r="D3839" s="1" t="s">
        <v>1787</v>
      </c>
      <c r="E3839" t="s">
        <v>84</v>
      </c>
      <c r="F3839" t="str">
        <f>VLOOKUP(E3839&amp;"*",state_latlong_lookup!$A$1:$D$56,2,FALSE)</f>
        <v>IA</v>
      </c>
      <c r="G3839" t="str">
        <f>VLOOKUP(E3839&amp;"*",state_latlong_lookup!$A$1:$D$56,1,FALSE)</f>
        <v>IOWA</v>
      </c>
      <c r="H3839" t="str">
        <f t="shared" si="119"/>
        <v>109_IA_01</v>
      </c>
      <c r="I3839">
        <f>IF(B3839=2012,IF(D3839="00",K3839,VLOOKUP(H3839,district_latlong_lookup!$A$1:$F$439,5,FALSE)),0)</f>
        <v>0</v>
      </c>
      <c r="J3839">
        <f>IF(B3839=2012,IF(D3839="00",L3839,VLOOKUP(H3839,district_latlong_lookup!$A$1:$F$439,6,FALSE)),0)</f>
        <v>0</v>
      </c>
      <c r="K3839">
        <f>VLOOKUP(E3839&amp;"*",state_latlong_lookup!$A$1:$D$56,3,FALSE)</f>
        <v>42.004600000000003</v>
      </c>
      <c r="L3839">
        <f>VLOOKUP(E3839&amp;"*",state_latlong_lookup!$A$1:$D$56,4,FALSE)</f>
        <v>-93.213999999999999</v>
      </c>
      <c r="M3839">
        <v>200</v>
      </c>
      <c r="N3839" t="str">
        <f t="shared" si="118"/>
        <v>Republican</v>
      </c>
      <c r="O3839" t="s">
        <v>532</v>
      </c>
      <c r="P3839">
        <v>0.53</v>
      </c>
      <c r="Q3839">
        <v>10000</v>
      </c>
      <c r="R3839" t="s">
        <v>1384</v>
      </c>
    </row>
    <row r="3840" spans="1:18">
      <c r="A3840">
        <v>109</v>
      </c>
      <c r="B3840">
        <f>VLOOKUP(A3840,year_congress_lookup!$A$1:$B$10,2)</f>
        <v>2006</v>
      </c>
      <c r="C3840">
        <v>14432</v>
      </c>
      <c r="D3840" s="1" t="s">
        <v>1788</v>
      </c>
      <c r="E3840" t="s">
        <v>84</v>
      </c>
      <c r="F3840" t="str">
        <f>VLOOKUP(E3840&amp;"*",state_latlong_lookup!$A$1:$D$56,2,FALSE)</f>
        <v>IA</v>
      </c>
      <c r="G3840" t="str">
        <f>VLOOKUP(E3840&amp;"*",state_latlong_lookup!$A$1:$D$56,1,FALSE)</f>
        <v>IOWA</v>
      </c>
      <c r="H3840" t="str">
        <f t="shared" si="119"/>
        <v>109_IA_02</v>
      </c>
      <c r="I3840">
        <f>IF(B3840=2012,IF(D3840="00",K3840,VLOOKUP(H3840,district_latlong_lookup!$A$1:$F$439,5,FALSE)),0)</f>
        <v>0</v>
      </c>
      <c r="J3840">
        <f>IF(B3840=2012,IF(D3840="00",L3840,VLOOKUP(H3840,district_latlong_lookup!$A$1:$F$439,6,FALSE)),0)</f>
        <v>0</v>
      </c>
      <c r="K3840">
        <f>VLOOKUP(E3840&amp;"*",state_latlong_lookup!$A$1:$D$56,3,FALSE)</f>
        <v>42.004600000000003</v>
      </c>
      <c r="L3840">
        <f>VLOOKUP(E3840&amp;"*",state_latlong_lookup!$A$1:$D$56,4,FALSE)</f>
        <v>-93.213999999999999</v>
      </c>
      <c r="M3840">
        <v>200</v>
      </c>
      <c r="N3840" t="str">
        <f t="shared" si="118"/>
        <v>Republican</v>
      </c>
      <c r="O3840" t="s">
        <v>988</v>
      </c>
      <c r="P3840">
        <v>0.22</v>
      </c>
      <c r="Q3840">
        <v>472500</v>
      </c>
      <c r="R3840" t="s">
        <v>1385</v>
      </c>
    </row>
    <row r="3841" spans="1:18">
      <c r="A3841">
        <v>109</v>
      </c>
      <c r="B3841">
        <f>VLOOKUP(A3841,year_congress_lookup!$A$1:$B$10,2)</f>
        <v>2006</v>
      </c>
      <c r="C3841">
        <v>29721</v>
      </c>
      <c r="D3841" s="1" t="s">
        <v>1789</v>
      </c>
      <c r="E3841" t="s">
        <v>84</v>
      </c>
      <c r="F3841" t="str">
        <f>VLOOKUP(E3841&amp;"*",state_latlong_lookup!$A$1:$D$56,2,FALSE)</f>
        <v>IA</v>
      </c>
      <c r="G3841" t="str">
        <f>VLOOKUP(E3841&amp;"*",state_latlong_lookup!$A$1:$D$56,1,FALSE)</f>
        <v>IOWA</v>
      </c>
      <c r="H3841" t="str">
        <f t="shared" si="119"/>
        <v>109_IA_03</v>
      </c>
      <c r="I3841">
        <f>IF(B3841=2012,IF(D3841="00",K3841,VLOOKUP(H3841,district_latlong_lookup!$A$1:$F$439,5,FALSE)),0)</f>
        <v>0</v>
      </c>
      <c r="J3841">
        <f>IF(B3841=2012,IF(D3841="00",L3841,VLOOKUP(H3841,district_latlong_lookup!$A$1:$F$439,6,FALSE)),0)</f>
        <v>0</v>
      </c>
      <c r="K3841">
        <f>VLOOKUP(E3841&amp;"*",state_latlong_lookup!$A$1:$D$56,3,FALSE)</f>
        <v>42.004600000000003</v>
      </c>
      <c r="L3841">
        <f>VLOOKUP(E3841&amp;"*",state_latlong_lookup!$A$1:$D$56,4,FALSE)</f>
        <v>-93.213999999999999</v>
      </c>
      <c r="M3841">
        <v>100</v>
      </c>
      <c r="N3841" t="str">
        <f t="shared" si="118"/>
        <v>Democrat</v>
      </c>
      <c r="O3841" t="s">
        <v>847</v>
      </c>
      <c r="P3841">
        <v>-0.222</v>
      </c>
      <c r="Q3841">
        <v>626000</v>
      </c>
    </row>
    <row r="3842" spans="1:18">
      <c r="A3842">
        <v>109</v>
      </c>
      <c r="B3842">
        <f>VLOOKUP(A3842,year_congress_lookup!$A$1:$B$10,2)</f>
        <v>2006</v>
      </c>
      <c r="C3842">
        <v>29522</v>
      </c>
      <c r="D3842" s="1" t="s">
        <v>1790</v>
      </c>
      <c r="E3842" t="s">
        <v>84</v>
      </c>
      <c r="F3842" t="str">
        <f>VLOOKUP(E3842&amp;"*",state_latlong_lookup!$A$1:$D$56,2,FALSE)</f>
        <v>IA</v>
      </c>
      <c r="G3842" t="str">
        <f>VLOOKUP(E3842&amp;"*",state_latlong_lookup!$A$1:$D$56,1,FALSE)</f>
        <v>IOWA</v>
      </c>
      <c r="H3842" t="str">
        <f t="shared" si="119"/>
        <v>109_IA_04</v>
      </c>
      <c r="I3842">
        <f>IF(B3842=2012,IF(D3842="00",K3842,VLOOKUP(H3842,district_latlong_lookup!$A$1:$F$439,5,FALSE)),0)</f>
        <v>0</v>
      </c>
      <c r="J3842">
        <f>IF(B3842=2012,IF(D3842="00",L3842,VLOOKUP(H3842,district_latlong_lookup!$A$1:$F$439,6,FALSE)),0)</f>
        <v>0</v>
      </c>
      <c r="K3842">
        <f>VLOOKUP(E3842&amp;"*",state_latlong_lookup!$A$1:$D$56,3,FALSE)</f>
        <v>42.004600000000003</v>
      </c>
      <c r="L3842">
        <f>VLOOKUP(E3842&amp;"*",state_latlong_lookup!$A$1:$D$56,4,FALSE)</f>
        <v>-93.213999999999999</v>
      </c>
      <c r="M3842">
        <v>200</v>
      </c>
      <c r="N3842" t="str">
        <f t="shared" ref="N3842:N3905" si="120">IF(M3842=100,"Democrat",IF(M3842=200,"Republican",IF(M3842=328,"Independent")))</f>
        <v>Republican</v>
      </c>
      <c r="O3842" t="s">
        <v>103</v>
      </c>
      <c r="P3842">
        <v>0.47799999999999998</v>
      </c>
      <c r="Q3842">
        <v>813500</v>
      </c>
      <c r="R3842" t="s">
        <v>1386</v>
      </c>
    </row>
    <row r="3843" spans="1:18">
      <c r="A3843">
        <v>109</v>
      </c>
      <c r="B3843">
        <f>VLOOKUP(A3843,year_congress_lookup!$A$1:$B$10,2)</f>
        <v>2006</v>
      </c>
      <c r="C3843">
        <v>20325</v>
      </c>
      <c r="D3843" s="1" t="s">
        <v>1791</v>
      </c>
      <c r="E3843" t="s">
        <v>84</v>
      </c>
      <c r="F3843" t="str">
        <f>VLOOKUP(E3843&amp;"*",state_latlong_lookup!$A$1:$D$56,2,FALSE)</f>
        <v>IA</v>
      </c>
      <c r="G3843" t="str">
        <f>VLOOKUP(E3843&amp;"*",state_latlong_lookup!$A$1:$D$56,1,FALSE)</f>
        <v>IOWA</v>
      </c>
      <c r="H3843" t="str">
        <f t="shared" ref="H3843:H3906" si="121">CONCATENATE(A3843,"_",F3843,"_",D3843)</f>
        <v>109_IA_05</v>
      </c>
      <c r="I3843">
        <f>IF(B3843=2012,IF(D3843="00",K3843,VLOOKUP(H3843,district_latlong_lookup!$A$1:$F$439,5,FALSE)),0)</f>
        <v>0</v>
      </c>
      <c r="J3843">
        <f>IF(B3843=2012,IF(D3843="00",L3843,VLOOKUP(H3843,district_latlong_lookup!$A$1:$F$439,6,FALSE)),0)</f>
        <v>0</v>
      </c>
      <c r="K3843">
        <f>VLOOKUP(E3843&amp;"*",state_latlong_lookup!$A$1:$D$56,3,FALSE)</f>
        <v>42.004600000000003</v>
      </c>
      <c r="L3843">
        <f>VLOOKUP(E3843&amp;"*",state_latlong_lookup!$A$1:$D$56,4,FALSE)</f>
        <v>-93.213999999999999</v>
      </c>
      <c r="M3843">
        <v>200</v>
      </c>
      <c r="N3843" t="str">
        <f t="shared" si="120"/>
        <v>Republican</v>
      </c>
      <c r="O3843" t="s">
        <v>10</v>
      </c>
      <c r="P3843">
        <v>0.75600000000000001</v>
      </c>
      <c r="Q3843">
        <v>395500</v>
      </c>
      <c r="R3843" t="s">
        <v>1387</v>
      </c>
    </row>
    <row r="3844" spans="1:18">
      <c r="A3844">
        <v>109</v>
      </c>
      <c r="B3844">
        <f>VLOOKUP(A3844,year_congress_lookup!$A$1:$B$10,2)</f>
        <v>2006</v>
      </c>
      <c r="C3844">
        <v>29722</v>
      </c>
      <c r="D3844" s="1" t="s">
        <v>1787</v>
      </c>
      <c r="E3844" t="s">
        <v>105</v>
      </c>
      <c r="F3844" t="str">
        <f>VLOOKUP(E3844&amp;"*",state_latlong_lookup!$A$1:$D$56,2,FALSE)</f>
        <v>KS</v>
      </c>
      <c r="G3844" t="str">
        <f>VLOOKUP(E3844&amp;"*",state_latlong_lookup!$A$1:$D$56,1,FALSE)</f>
        <v>KANSAS</v>
      </c>
      <c r="H3844" t="str">
        <f t="shared" si="121"/>
        <v>109_KS_01</v>
      </c>
      <c r="I3844">
        <f>IF(B3844=2012,IF(D3844="00",K3844,VLOOKUP(H3844,district_latlong_lookup!$A$1:$F$439,5,FALSE)),0)</f>
        <v>0</v>
      </c>
      <c r="J3844">
        <f>IF(B3844=2012,IF(D3844="00",L3844,VLOOKUP(H3844,district_latlong_lookup!$A$1:$F$439,6,FALSE)),0)</f>
        <v>0</v>
      </c>
      <c r="K3844">
        <f>VLOOKUP(E3844&amp;"*",state_latlong_lookup!$A$1:$D$56,3,FALSE)</f>
        <v>38.511099999999999</v>
      </c>
      <c r="L3844">
        <f>VLOOKUP(E3844&amp;"*",state_latlong_lookup!$A$1:$D$56,4,FALSE)</f>
        <v>-96.8005</v>
      </c>
      <c r="M3844">
        <v>200</v>
      </c>
      <c r="N3844" t="str">
        <f t="shared" si="120"/>
        <v>Republican</v>
      </c>
      <c r="O3844" t="s">
        <v>395</v>
      </c>
      <c r="P3844">
        <v>0.51900000000000002</v>
      </c>
      <c r="Q3844">
        <v>10000</v>
      </c>
      <c r="R3844" t="s">
        <v>1388</v>
      </c>
    </row>
    <row r="3845" spans="1:18">
      <c r="A3845">
        <v>109</v>
      </c>
      <c r="B3845">
        <f>VLOOKUP(A3845,year_congress_lookup!$A$1:$B$10,2)</f>
        <v>2006</v>
      </c>
      <c r="C3845">
        <v>29723</v>
      </c>
      <c r="D3845" s="1" t="s">
        <v>1788</v>
      </c>
      <c r="E3845" t="s">
        <v>105</v>
      </c>
      <c r="F3845" t="str">
        <f>VLOOKUP(E3845&amp;"*",state_latlong_lookup!$A$1:$D$56,2,FALSE)</f>
        <v>KS</v>
      </c>
      <c r="G3845" t="str">
        <f>VLOOKUP(E3845&amp;"*",state_latlong_lookup!$A$1:$D$56,1,FALSE)</f>
        <v>KANSAS</v>
      </c>
      <c r="H3845" t="str">
        <f t="shared" si="121"/>
        <v>109_KS_02</v>
      </c>
      <c r="I3845">
        <f>IF(B3845=2012,IF(D3845="00",K3845,VLOOKUP(H3845,district_latlong_lookup!$A$1:$F$439,5,FALSE)),0)</f>
        <v>0</v>
      </c>
      <c r="J3845">
        <f>IF(B3845=2012,IF(D3845="00",L3845,VLOOKUP(H3845,district_latlong_lookup!$A$1:$F$439,6,FALSE)),0)</f>
        <v>0</v>
      </c>
      <c r="K3845">
        <f>VLOOKUP(E3845&amp;"*",state_latlong_lookup!$A$1:$D$56,3,FALSE)</f>
        <v>38.511099999999999</v>
      </c>
      <c r="L3845">
        <f>VLOOKUP(E3845&amp;"*",state_latlong_lookup!$A$1:$D$56,4,FALSE)</f>
        <v>-96.8005</v>
      </c>
      <c r="M3845">
        <v>200</v>
      </c>
      <c r="N3845" t="str">
        <f t="shared" si="120"/>
        <v>Republican</v>
      </c>
      <c r="O3845" t="s">
        <v>848</v>
      </c>
      <c r="P3845">
        <v>0.65400000000000003</v>
      </c>
      <c r="Q3845">
        <v>497500</v>
      </c>
      <c r="R3845" t="s">
        <v>1389</v>
      </c>
    </row>
    <row r="3846" spans="1:18">
      <c r="A3846">
        <v>109</v>
      </c>
      <c r="B3846">
        <f>VLOOKUP(A3846,year_congress_lookup!$A$1:$B$10,2)</f>
        <v>2006</v>
      </c>
      <c r="C3846">
        <v>29915</v>
      </c>
      <c r="D3846" s="1" t="s">
        <v>1789</v>
      </c>
      <c r="E3846" t="s">
        <v>105</v>
      </c>
      <c r="F3846" t="str">
        <f>VLOOKUP(E3846&amp;"*",state_latlong_lookup!$A$1:$D$56,2,FALSE)</f>
        <v>KS</v>
      </c>
      <c r="G3846" t="str">
        <f>VLOOKUP(E3846&amp;"*",state_latlong_lookup!$A$1:$D$56,1,FALSE)</f>
        <v>KANSAS</v>
      </c>
      <c r="H3846" t="str">
        <f t="shared" si="121"/>
        <v>109_KS_03</v>
      </c>
      <c r="I3846">
        <f>IF(B3846=2012,IF(D3846="00",K3846,VLOOKUP(H3846,district_latlong_lookup!$A$1:$F$439,5,FALSE)),0)</f>
        <v>0</v>
      </c>
      <c r="J3846">
        <f>IF(B3846=2012,IF(D3846="00",L3846,VLOOKUP(H3846,district_latlong_lookup!$A$1:$F$439,6,FALSE)),0)</f>
        <v>0</v>
      </c>
      <c r="K3846">
        <f>VLOOKUP(E3846&amp;"*",state_latlong_lookup!$A$1:$D$56,3,FALSE)</f>
        <v>38.511099999999999</v>
      </c>
      <c r="L3846">
        <f>VLOOKUP(E3846&amp;"*",state_latlong_lookup!$A$1:$D$56,4,FALSE)</f>
        <v>-96.8005</v>
      </c>
      <c r="M3846">
        <v>100</v>
      </c>
      <c r="N3846" t="str">
        <f t="shared" si="120"/>
        <v>Democrat</v>
      </c>
      <c r="O3846" t="s">
        <v>55</v>
      </c>
      <c r="P3846">
        <v>-0.253</v>
      </c>
      <c r="Q3846">
        <v>1181000</v>
      </c>
      <c r="R3846" t="s">
        <v>1390</v>
      </c>
    </row>
    <row r="3847" spans="1:18">
      <c r="A3847">
        <v>109</v>
      </c>
      <c r="B3847">
        <f>VLOOKUP(A3847,year_congress_lookup!$A$1:$B$10,2)</f>
        <v>2006</v>
      </c>
      <c r="C3847">
        <v>29524</v>
      </c>
      <c r="D3847" s="1" t="s">
        <v>1790</v>
      </c>
      <c r="E3847" t="s">
        <v>105</v>
      </c>
      <c r="F3847" t="str">
        <f>VLOOKUP(E3847&amp;"*",state_latlong_lookup!$A$1:$D$56,2,FALSE)</f>
        <v>KS</v>
      </c>
      <c r="G3847" t="str">
        <f>VLOOKUP(E3847&amp;"*",state_latlong_lookup!$A$1:$D$56,1,FALSE)</f>
        <v>KANSAS</v>
      </c>
      <c r="H3847" t="str">
        <f t="shared" si="121"/>
        <v>109_KS_04</v>
      </c>
      <c r="I3847">
        <f>IF(B3847=2012,IF(D3847="00",K3847,VLOOKUP(H3847,district_latlong_lookup!$A$1:$F$439,5,FALSE)),0)</f>
        <v>0</v>
      </c>
      <c r="J3847">
        <f>IF(B3847=2012,IF(D3847="00",L3847,VLOOKUP(H3847,district_latlong_lookup!$A$1:$F$439,6,FALSE)),0)</f>
        <v>0</v>
      </c>
      <c r="K3847">
        <f>VLOOKUP(E3847&amp;"*",state_latlong_lookup!$A$1:$D$56,3,FALSE)</f>
        <v>38.511099999999999</v>
      </c>
      <c r="L3847">
        <f>VLOOKUP(E3847&amp;"*",state_latlong_lookup!$A$1:$D$56,4,FALSE)</f>
        <v>-96.8005</v>
      </c>
      <c r="M3847">
        <v>200</v>
      </c>
      <c r="N3847" t="str">
        <f t="shared" si="120"/>
        <v>Republican</v>
      </c>
      <c r="O3847" t="s">
        <v>785</v>
      </c>
      <c r="P3847">
        <v>0.56499999999999995</v>
      </c>
      <c r="Q3847">
        <v>18000</v>
      </c>
      <c r="R3847" t="s">
        <v>1391</v>
      </c>
    </row>
    <row r="3848" spans="1:18">
      <c r="A3848">
        <v>109</v>
      </c>
      <c r="B3848">
        <f>VLOOKUP(A3848,year_congress_lookup!$A$1:$B$10,2)</f>
        <v>2006</v>
      </c>
      <c r="C3848">
        <v>29525</v>
      </c>
      <c r="D3848" s="1" t="s">
        <v>1787</v>
      </c>
      <c r="E3848" t="s">
        <v>25</v>
      </c>
      <c r="F3848" t="str">
        <f>VLOOKUP(E3848&amp;"*",state_latlong_lookup!$A$1:$D$56,2,FALSE)</f>
        <v>KY</v>
      </c>
      <c r="G3848" t="str">
        <f>VLOOKUP(E3848&amp;"*",state_latlong_lookup!$A$1:$D$56,1,FALSE)</f>
        <v>KENTUCKY</v>
      </c>
      <c r="H3848" t="str">
        <f t="shared" si="121"/>
        <v>109_KY_01</v>
      </c>
      <c r="I3848">
        <f>IF(B3848=2012,IF(D3848="00",K3848,VLOOKUP(H3848,district_latlong_lookup!$A$1:$F$439,5,FALSE)),0)</f>
        <v>0</v>
      </c>
      <c r="J3848">
        <f>IF(B3848=2012,IF(D3848="00",L3848,VLOOKUP(H3848,district_latlong_lookup!$A$1:$F$439,6,FALSE)),0)</f>
        <v>0</v>
      </c>
      <c r="K3848">
        <f>VLOOKUP(E3848&amp;"*",state_latlong_lookup!$A$1:$D$56,3,FALSE)</f>
        <v>37.668999999999997</v>
      </c>
      <c r="L3848">
        <f>VLOOKUP(E3848&amp;"*",state_latlong_lookup!$A$1:$D$56,4,FALSE)</f>
        <v>-84.651399999999995</v>
      </c>
      <c r="M3848">
        <v>200</v>
      </c>
      <c r="N3848" t="str">
        <f t="shared" si="120"/>
        <v>Republican</v>
      </c>
      <c r="O3848" t="s">
        <v>989</v>
      </c>
      <c r="P3848">
        <v>0.46700000000000003</v>
      </c>
      <c r="Q3848">
        <v>1698000</v>
      </c>
    </row>
    <row r="3849" spans="1:18">
      <c r="A3849">
        <v>109</v>
      </c>
      <c r="B3849">
        <f>VLOOKUP(A3849,year_congress_lookup!$A$1:$B$10,2)</f>
        <v>2006</v>
      </c>
      <c r="C3849">
        <v>29352</v>
      </c>
      <c r="D3849" s="1" t="s">
        <v>1788</v>
      </c>
      <c r="E3849" t="s">
        <v>25</v>
      </c>
      <c r="F3849" t="str">
        <f>VLOOKUP(E3849&amp;"*",state_latlong_lookup!$A$1:$D$56,2,FALSE)</f>
        <v>KY</v>
      </c>
      <c r="G3849" t="str">
        <f>VLOOKUP(E3849&amp;"*",state_latlong_lookup!$A$1:$D$56,1,FALSE)</f>
        <v>KENTUCKY</v>
      </c>
      <c r="H3849" t="str">
        <f t="shared" si="121"/>
        <v>109_KY_02</v>
      </c>
      <c r="I3849">
        <f>IF(B3849=2012,IF(D3849="00",K3849,VLOOKUP(H3849,district_latlong_lookup!$A$1:$F$439,5,FALSE)),0)</f>
        <v>0</v>
      </c>
      <c r="J3849">
        <f>IF(B3849=2012,IF(D3849="00",L3849,VLOOKUP(H3849,district_latlong_lookup!$A$1:$F$439,6,FALSE)),0)</f>
        <v>0</v>
      </c>
      <c r="K3849">
        <f>VLOOKUP(E3849&amp;"*",state_latlong_lookup!$A$1:$D$56,3,FALSE)</f>
        <v>37.668999999999997</v>
      </c>
      <c r="L3849">
        <f>VLOOKUP(E3849&amp;"*",state_latlong_lookup!$A$1:$D$56,4,FALSE)</f>
        <v>-84.651399999999995</v>
      </c>
      <c r="M3849">
        <v>200</v>
      </c>
      <c r="N3849" t="str">
        <f t="shared" si="120"/>
        <v>Republican</v>
      </c>
      <c r="O3849" t="s">
        <v>79</v>
      </c>
      <c r="P3849">
        <v>0.55000000000000004</v>
      </c>
      <c r="Q3849">
        <v>10000</v>
      </c>
      <c r="R3849" t="s">
        <v>1392</v>
      </c>
    </row>
    <row r="3850" spans="1:18">
      <c r="A3850">
        <v>109</v>
      </c>
      <c r="B3850">
        <f>VLOOKUP(A3850,year_congress_lookup!$A$1:$B$10,2)</f>
        <v>2006</v>
      </c>
      <c r="C3850">
        <v>29725</v>
      </c>
      <c r="D3850" s="1" t="s">
        <v>1789</v>
      </c>
      <c r="E3850" t="s">
        <v>25</v>
      </c>
      <c r="F3850" t="str">
        <f>VLOOKUP(E3850&amp;"*",state_latlong_lookup!$A$1:$D$56,2,FALSE)</f>
        <v>KY</v>
      </c>
      <c r="G3850" t="str">
        <f>VLOOKUP(E3850&amp;"*",state_latlong_lookup!$A$1:$D$56,1,FALSE)</f>
        <v>KENTUCKY</v>
      </c>
      <c r="H3850" t="str">
        <f t="shared" si="121"/>
        <v>109_KY_03</v>
      </c>
      <c r="I3850">
        <f>IF(B3850=2012,IF(D3850="00",K3850,VLOOKUP(H3850,district_latlong_lookup!$A$1:$F$439,5,FALSE)),0)</f>
        <v>0</v>
      </c>
      <c r="J3850">
        <f>IF(B3850=2012,IF(D3850="00",L3850,VLOOKUP(H3850,district_latlong_lookup!$A$1:$F$439,6,FALSE)),0)</f>
        <v>0</v>
      </c>
      <c r="K3850">
        <f>VLOOKUP(E3850&amp;"*",state_latlong_lookup!$A$1:$D$56,3,FALSE)</f>
        <v>37.668999999999997</v>
      </c>
      <c r="L3850">
        <f>VLOOKUP(E3850&amp;"*",state_latlong_lookup!$A$1:$D$56,4,FALSE)</f>
        <v>-84.651399999999995</v>
      </c>
      <c r="M3850">
        <v>200</v>
      </c>
      <c r="N3850" t="str">
        <f t="shared" si="120"/>
        <v>Republican</v>
      </c>
      <c r="O3850" t="s">
        <v>850</v>
      </c>
      <c r="P3850">
        <v>0.53400000000000003</v>
      </c>
      <c r="Q3850">
        <v>556000</v>
      </c>
      <c r="R3850" t="s">
        <v>1393</v>
      </c>
    </row>
    <row r="3851" spans="1:18">
      <c r="A3851">
        <v>109</v>
      </c>
      <c r="B3851">
        <f>VLOOKUP(A3851,year_congress_lookup!$A$1:$B$10,2)</f>
        <v>2006</v>
      </c>
      <c r="C3851">
        <v>20511</v>
      </c>
      <c r="D3851" s="1" t="s">
        <v>1790</v>
      </c>
      <c r="E3851" t="s">
        <v>25</v>
      </c>
      <c r="F3851" t="str">
        <f>VLOOKUP(E3851&amp;"*",state_latlong_lookup!$A$1:$D$56,2,FALSE)</f>
        <v>KY</v>
      </c>
      <c r="G3851" t="str">
        <f>VLOOKUP(E3851&amp;"*",state_latlong_lookup!$A$1:$D$56,1,FALSE)</f>
        <v>KENTUCKY</v>
      </c>
      <c r="H3851" t="str">
        <f t="shared" si="121"/>
        <v>109_KY_04</v>
      </c>
      <c r="I3851">
        <f>IF(B3851=2012,IF(D3851="00",K3851,VLOOKUP(H3851,district_latlong_lookup!$A$1:$F$439,5,FALSE)),0)</f>
        <v>0</v>
      </c>
      <c r="J3851">
        <f>IF(B3851=2012,IF(D3851="00",L3851,VLOOKUP(H3851,district_latlong_lookup!$A$1:$F$439,6,FALSE)),0)</f>
        <v>0</v>
      </c>
      <c r="K3851">
        <f>VLOOKUP(E3851&amp;"*",state_latlong_lookup!$A$1:$D$56,3,FALSE)</f>
        <v>37.668999999999997</v>
      </c>
      <c r="L3851">
        <f>VLOOKUP(E3851&amp;"*",state_latlong_lookup!$A$1:$D$56,4,FALSE)</f>
        <v>-84.651399999999995</v>
      </c>
      <c r="M3851">
        <v>200</v>
      </c>
      <c r="N3851" t="str">
        <f t="shared" si="120"/>
        <v>Republican</v>
      </c>
      <c r="O3851" t="s">
        <v>62</v>
      </c>
      <c r="P3851">
        <v>0.53900000000000003</v>
      </c>
      <c r="Q3851">
        <v>915500</v>
      </c>
      <c r="R3851" t="s">
        <v>1394</v>
      </c>
    </row>
    <row r="3852" spans="1:18">
      <c r="A3852">
        <v>109</v>
      </c>
      <c r="B3852">
        <f>VLOOKUP(A3852,year_congress_lookup!$A$1:$B$10,2)</f>
        <v>2006</v>
      </c>
      <c r="C3852">
        <v>14854</v>
      </c>
      <c r="D3852" s="1" t="s">
        <v>1791</v>
      </c>
      <c r="E3852" t="s">
        <v>25</v>
      </c>
      <c r="F3852" t="str">
        <f>VLOOKUP(E3852&amp;"*",state_latlong_lookup!$A$1:$D$56,2,FALSE)</f>
        <v>KY</v>
      </c>
      <c r="G3852" t="str">
        <f>VLOOKUP(E3852&amp;"*",state_latlong_lookup!$A$1:$D$56,1,FALSE)</f>
        <v>KENTUCKY</v>
      </c>
      <c r="H3852" t="str">
        <f t="shared" si="121"/>
        <v>109_KY_05</v>
      </c>
      <c r="I3852">
        <f>IF(B3852=2012,IF(D3852="00",K3852,VLOOKUP(H3852,district_latlong_lookup!$A$1:$F$439,5,FALSE)),0)</f>
        <v>0</v>
      </c>
      <c r="J3852">
        <f>IF(B3852=2012,IF(D3852="00",L3852,VLOOKUP(H3852,district_latlong_lookup!$A$1:$F$439,6,FALSE)),0)</f>
        <v>0</v>
      </c>
      <c r="K3852">
        <f>VLOOKUP(E3852&amp;"*",state_latlong_lookup!$A$1:$D$56,3,FALSE)</f>
        <v>37.668999999999997</v>
      </c>
      <c r="L3852">
        <f>VLOOKUP(E3852&amp;"*",state_latlong_lookup!$A$1:$D$56,4,FALSE)</f>
        <v>-84.651399999999995</v>
      </c>
      <c r="M3852">
        <v>200</v>
      </c>
      <c r="N3852" t="str">
        <f t="shared" si="120"/>
        <v>Republican</v>
      </c>
      <c r="O3852" t="s">
        <v>542</v>
      </c>
      <c r="P3852">
        <v>0.47599999999999998</v>
      </c>
      <c r="Q3852">
        <v>614000</v>
      </c>
      <c r="R3852" t="s">
        <v>1395</v>
      </c>
    </row>
    <row r="3853" spans="1:18">
      <c r="A3853">
        <v>109</v>
      </c>
      <c r="B3853">
        <f>VLOOKUP(A3853,year_congress_lookup!$A$1:$B$10,2)</f>
        <v>2006</v>
      </c>
      <c r="C3853">
        <v>20326</v>
      </c>
      <c r="D3853" s="1" t="s">
        <v>1792</v>
      </c>
      <c r="E3853" t="s">
        <v>25</v>
      </c>
      <c r="F3853" t="str">
        <f>VLOOKUP(E3853&amp;"*",state_latlong_lookup!$A$1:$D$56,2,FALSE)</f>
        <v>KY</v>
      </c>
      <c r="G3853" t="str">
        <f>VLOOKUP(E3853&amp;"*",state_latlong_lookup!$A$1:$D$56,1,FALSE)</f>
        <v>KENTUCKY</v>
      </c>
      <c r="H3853" t="str">
        <f t="shared" si="121"/>
        <v>109_KY_06</v>
      </c>
      <c r="I3853">
        <f>IF(B3853=2012,IF(D3853="00",K3853,VLOOKUP(H3853,district_latlong_lookup!$A$1:$F$439,5,FALSE)),0)</f>
        <v>0</v>
      </c>
      <c r="J3853">
        <f>IF(B3853=2012,IF(D3853="00",L3853,VLOOKUP(H3853,district_latlong_lookup!$A$1:$F$439,6,FALSE)),0)</f>
        <v>0</v>
      </c>
      <c r="K3853">
        <f>VLOOKUP(E3853&amp;"*",state_latlong_lookup!$A$1:$D$56,3,FALSE)</f>
        <v>37.668999999999997</v>
      </c>
      <c r="L3853">
        <f>VLOOKUP(E3853&amp;"*",state_latlong_lookup!$A$1:$D$56,4,FALSE)</f>
        <v>-84.651399999999995</v>
      </c>
      <c r="M3853">
        <v>100</v>
      </c>
      <c r="N3853" t="str">
        <f t="shared" si="120"/>
        <v>Democrat</v>
      </c>
      <c r="O3853" t="s">
        <v>50</v>
      </c>
      <c r="P3853">
        <v>-0.20499999999999999</v>
      </c>
      <c r="Q3853">
        <v>642000</v>
      </c>
    </row>
    <row r="3854" spans="1:18">
      <c r="A3854">
        <v>109</v>
      </c>
      <c r="B3854">
        <f>VLOOKUP(A3854,year_congress_lookup!$A$1:$B$10,2)</f>
        <v>2006</v>
      </c>
      <c r="C3854">
        <v>20512</v>
      </c>
      <c r="D3854" s="1" t="s">
        <v>1787</v>
      </c>
      <c r="E3854" t="s">
        <v>42</v>
      </c>
      <c r="F3854" t="str">
        <f>VLOOKUP(E3854&amp;"*",state_latlong_lookup!$A$1:$D$56,2,FALSE)</f>
        <v>LA</v>
      </c>
      <c r="G3854" t="str">
        <f>VLOOKUP(E3854&amp;"*",state_latlong_lookup!$A$1:$D$56,1,FALSE)</f>
        <v>LOUISIANNA</v>
      </c>
      <c r="H3854" t="str">
        <f t="shared" si="121"/>
        <v>109_LA_01</v>
      </c>
      <c r="I3854">
        <f>IF(B3854=2012,IF(D3854="00",K3854,VLOOKUP(H3854,district_latlong_lookup!$A$1:$F$439,5,FALSE)),0)</f>
        <v>0</v>
      </c>
      <c r="J3854">
        <f>IF(B3854=2012,IF(D3854="00",L3854,VLOOKUP(H3854,district_latlong_lookup!$A$1:$F$439,6,FALSE)),0)</f>
        <v>0</v>
      </c>
      <c r="K3854">
        <f>VLOOKUP(E3854&amp;"*",state_latlong_lookup!$A$1:$D$56,3,FALSE)</f>
        <v>31.180099999999999</v>
      </c>
      <c r="L3854">
        <f>VLOOKUP(E3854&amp;"*",state_latlong_lookup!$A$1:$D$56,4,FALSE)</f>
        <v>-91.874899999999997</v>
      </c>
      <c r="M3854">
        <v>200</v>
      </c>
      <c r="N3854" t="str">
        <f t="shared" si="120"/>
        <v>Republican</v>
      </c>
      <c r="O3854" t="s">
        <v>1056</v>
      </c>
      <c r="P3854">
        <v>0.53200000000000003</v>
      </c>
      <c r="Q3854">
        <v>5966500</v>
      </c>
    </row>
    <row r="3855" spans="1:18">
      <c r="A3855">
        <v>109</v>
      </c>
      <c r="B3855">
        <f>VLOOKUP(A3855,year_congress_lookup!$A$1:$B$10,2)</f>
        <v>2006</v>
      </c>
      <c r="C3855">
        <v>29120</v>
      </c>
      <c r="D3855" s="1" t="s">
        <v>1788</v>
      </c>
      <c r="E3855" t="s">
        <v>42</v>
      </c>
      <c r="F3855" t="str">
        <f>VLOOKUP(E3855&amp;"*",state_latlong_lookup!$A$1:$D$56,2,FALSE)</f>
        <v>LA</v>
      </c>
      <c r="G3855" t="str">
        <f>VLOOKUP(E3855&amp;"*",state_latlong_lookup!$A$1:$D$56,1,FALSE)</f>
        <v>LOUISIANNA</v>
      </c>
      <c r="H3855" t="str">
        <f t="shared" si="121"/>
        <v>109_LA_02</v>
      </c>
      <c r="I3855">
        <f>IF(B3855=2012,IF(D3855="00",K3855,VLOOKUP(H3855,district_latlong_lookup!$A$1:$F$439,5,FALSE)),0)</f>
        <v>0</v>
      </c>
      <c r="J3855">
        <f>IF(B3855=2012,IF(D3855="00",L3855,VLOOKUP(H3855,district_latlong_lookup!$A$1:$F$439,6,FALSE)),0)</f>
        <v>0</v>
      </c>
      <c r="K3855">
        <f>VLOOKUP(E3855&amp;"*",state_latlong_lookup!$A$1:$D$56,3,FALSE)</f>
        <v>31.180099999999999</v>
      </c>
      <c r="L3855">
        <f>VLOOKUP(E3855&amp;"*",state_latlong_lookup!$A$1:$D$56,4,FALSE)</f>
        <v>-91.874899999999997</v>
      </c>
      <c r="M3855">
        <v>100</v>
      </c>
      <c r="N3855" t="str">
        <f t="shared" si="120"/>
        <v>Democrat</v>
      </c>
      <c r="O3855" t="s">
        <v>990</v>
      </c>
      <c r="P3855">
        <v>-0.36699999999999999</v>
      </c>
      <c r="Q3855">
        <v>1028000</v>
      </c>
      <c r="R3855" t="s">
        <v>1396</v>
      </c>
    </row>
    <row r="3856" spans="1:18">
      <c r="A3856">
        <v>109</v>
      </c>
      <c r="B3856">
        <f>VLOOKUP(A3856,year_congress_lookup!$A$1:$B$10,2)</f>
        <v>2006</v>
      </c>
      <c r="C3856">
        <v>20513</v>
      </c>
      <c r="D3856" s="1" t="s">
        <v>1789</v>
      </c>
      <c r="E3856" t="s">
        <v>42</v>
      </c>
      <c r="F3856" t="str">
        <f>VLOOKUP(E3856&amp;"*",state_latlong_lookup!$A$1:$D$56,2,FALSE)</f>
        <v>LA</v>
      </c>
      <c r="G3856" t="str">
        <f>VLOOKUP(E3856&amp;"*",state_latlong_lookup!$A$1:$D$56,1,FALSE)</f>
        <v>LOUISIANNA</v>
      </c>
      <c r="H3856" t="str">
        <f t="shared" si="121"/>
        <v>109_LA_03</v>
      </c>
      <c r="I3856">
        <f>IF(B3856=2012,IF(D3856="00",K3856,VLOOKUP(H3856,district_latlong_lookup!$A$1:$F$439,5,FALSE)),0)</f>
        <v>0</v>
      </c>
      <c r="J3856">
        <f>IF(B3856=2012,IF(D3856="00",L3856,VLOOKUP(H3856,district_latlong_lookup!$A$1:$F$439,6,FALSE)),0)</f>
        <v>0</v>
      </c>
      <c r="K3856">
        <f>VLOOKUP(E3856&amp;"*",state_latlong_lookup!$A$1:$D$56,3,FALSE)</f>
        <v>31.180099999999999</v>
      </c>
      <c r="L3856">
        <f>VLOOKUP(E3856&amp;"*",state_latlong_lookup!$A$1:$D$56,4,FALSE)</f>
        <v>-91.874899999999997</v>
      </c>
      <c r="M3856">
        <v>100</v>
      </c>
      <c r="N3856" t="str">
        <f t="shared" si="120"/>
        <v>Democrat</v>
      </c>
      <c r="O3856" t="s">
        <v>1057</v>
      </c>
      <c r="P3856">
        <v>-0.16300000000000001</v>
      </c>
      <c r="Q3856">
        <v>1272000</v>
      </c>
      <c r="R3856" t="s">
        <v>1397</v>
      </c>
    </row>
    <row r="3857" spans="1:18">
      <c r="A3857">
        <v>109</v>
      </c>
      <c r="B3857">
        <f>VLOOKUP(A3857,year_congress_lookup!$A$1:$B$10,2)</f>
        <v>2006</v>
      </c>
      <c r="C3857">
        <v>15451</v>
      </c>
      <c r="D3857" s="1" t="s">
        <v>1790</v>
      </c>
      <c r="E3857" t="s">
        <v>42</v>
      </c>
      <c r="F3857" t="str">
        <f>VLOOKUP(E3857&amp;"*",state_latlong_lookup!$A$1:$D$56,2,FALSE)</f>
        <v>LA</v>
      </c>
      <c r="G3857" t="str">
        <f>VLOOKUP(E3857&amp;"*",state_latlong_lookup!$A$1:$D$56,1,FALSE)</f>
        <v>LOUISIANNA</v>
      </c>
      <c r="H3857" t="str">
        <f t="shared" si="121"/>
        <v>109_LA_04</v>
      </c>
      <c r="I3857">
        <f>IF(B3857=2012,IF(D3857="00",K3857,VLOOKUP(H3857,district_latlong_lookup!$A$1:$F$439,5,FALSE)),0)</f>
        <v>0</v>
      </c>
      <c r="J3857">
        <f>IF(B3857=2012,IF(D3857="00",L3857,VLOOKUP(H3857,district_latlong_lookup!$A$1:$F$439,6,FALSE)),0)</f>
        <v>0</v>
      </c>
      <c r="K3857">
        <f>VLOOKUP(E3857&amp;"*",state_latlong_lookup!$A$1:$D$56,3,FALSE)</f>
        <v>31.180099999999999</v>
      </c>
      <c r="L3857">
        <f>VLOOKUP(E3857&amp;"*",state_latlong_lookup!$A$1:$D$56,4,FALSE)</f>
        <v>-91.874899999999997</v>
      </c>
      <c r="M3857">
        <v>200</v>
      </c>
      <c r="N3857" t="str">
        <f t="shared" si="120"/>
        <v>Republican</v>
      </c>
      <c r="O3857" t="s">
        <v>547</v>
      </c>
      <c r="P3857">
        <v>0.53600000000000003</v>
      </c>
      <c r="Q3857">
        <v>601000</v>
      </c>
    </row>
    <row r="3858" spans="1:18">
      <c r="A3858">
        <v>109</v>
      </c>
      <c r="B3858">
        <f>VLOOKUP(A3858,year_congress_lookup!$A$1:$B$10,2)</f>
        <v>2006</v>
      </c>
      <c r="C3858">
        <v>90327</v>
      </c>
      <c r="D3858" s="1" t="s">
        <v>1791</v>
      </c>
      <c r="E3858" t="s">
        <v>42</v>
      </c>
      <c r="F3858" t="str">
        <f>VLOOKUP(E3858&amp;"*",state_latlong_lookup!$A$1:$D$56,2,FALSE)</f>
        <v>LA</v>
      </c>
      <c r="G3858" t="str">
        <f>VLOOKUP(E3858&amp;"*",state_latlong_lookup!$A$1:$D$56,1,FALSE)</f>
        <v>LOUISIANNA</v>
      </c>
      <c r="H3858" t="str">
        <f t="shared" si="121"/>
        <v>109_LA_05</v>
      </c>
      <c r="I3858">
        <f>IF(B3858=2012,IF(D3858="00",K3858,VLOOKUP(H3858,district_latlong_lookup!$A$1:$F$439,5,FALSE)),0)</f>
        <v>0</v>
      </c>
      <c r="J3858">
        <f>IF(B3858=2012,IF(D3858="00",L3858,VLOOKUP(H3858,district_latlong_lookup!$A$1:$F$439,6,FALSE)),0)</f>
        <v>0</v>
      </c>
      <c r="K3858">
        <f>VLOOKUP(E3858&amp;"*",state_latlong_lookup!$A$1:$D$56,3,FALSE)</f>
        <v>31.180099999999999</v>
      </c>
      <c r="L3858">
        <f>VLOOKUP(E3858&amp;"*",state_latlong_lookup!$A$1:$D$56,4,FALSE)</f>
        <v>-91.874899999999997</v>
      </c>
      <c r="M3858">
        <v>200</v>
      </c>
      <c r="N3858" t="str">
        <f t="shared" si="120"/>
        <v>Republican</v>
      </c>
      <c r="O3858" t="s">
        <v>355</v>
      </c>
      <c r="P3858">
        <v>0.5</v>
      </c>
      <c r="Q3858">
        <v>490000</v>
      </c>
      <c r="R3858" t="s">
        <v>1398</v>
      </c>
    </row>
    <row r="3859" spans="1:18">
      <c r="A3859">
        <v>109</v>
      </c>
      <c r="B3859">
        <f>VLOOKUP(A3859,year_congress_lookup!$A$1:$B$10,2)</f>
        <v>2006</v>
      </c>
      <c r="C3859">
        <v>15401</v>
      </c>
      <c r="D3859" s="1" t="s">
        <v>1792</v>
      </c>
      <c r="E3859" t="s">
        <v>42</v>
      </c>
      <c r="F3859" t="str">
        <f>VLOOKUP(E3859&amp;"*",state_latlong_lookup!$A$1:$D$56,2,FALSE)</f>
        <v>LA</v>
      </c>
      <c r="G3859" t="str">
        <f>VLOOKUP(E3859&amp;"*",state_latlong_lookup!$A$1:$D$56,1,FALSE)</f>
        <v>LOUISIANNA</v>
      </c>
      <c r="H3859" t="str">
        <f t="shared" si="121"/>
        <v>109_LA_06</v>
      </c>
      <c r="I3859">
        <f>IF(B3859=2012,IF(D3859="00",K3859,VLOOKUP(H3859,district_latlong_lookup!$A$1:$F$439,5,FALSE)),0)</f>
        <v>0</v>
      </c>
      <c r="J3859">
        <f>IF(B3859=2012,IF(D3859="00",L3859,VLOOKUP(H3859,district_latlong_lookup!$A$1:$F$439,6,FALSE)),0)</f>
        <v>0</v>
      </c>
      <c r="K3859">
        <f>VLOOKUP(E3859&amp;"*",state_latlong_lookup!$A$1:$D$56,3,FALSE)</f>
        <v>31.180099999999999</v>
      </c>
      <c r="L3859">
        <f>VLOOKUP(E3859&amp;"*",state_latlong_lookup!$A$1:$D$56,4,FALSE)</f>
        <v>-91.874899999999997</v>
      </c>
      <c r="M3859">
        <v>200</v>
      </c>
      <c r="N3859" t="str">
        <f t="shared" si="120"/>
        <v>Republican</v>
      </c>
      <c r="O3859" t="s">
        <v>108</v>
      </c>
      <c r="P3859">
        <v>0.54700000000000004</v>
      </c>
      <c r="Q3859">
        <v>1384000</v>
      </c>
    </row>
    <row r="3860" spans="1:18">
      <c r="A3860">
        <v>109</v>
      </c>
      <c r="B3860">
        <f>VLOOKUP(A3860,year_congress_lookup!$A$1:$B$10,2)</f>
        <v>2006</v>
      </c>
      <c r="C3860">
        <v>20514</v>
      </c>
      <c r="D3860" s="1" t="s">
        <v>1793</v>
      </c>
      <c r="E3860" t="s">
        <v>42</v>
      </c>
      <c r="F3860" t="str">
        <f>VLOOKUP(E3860&amp;"*",state_latlong_lookup!$A$1:$D$56,2,FALSE)</f>
        <v>LA</v>
      </c>
      <c r="G3860" t="str">
        <f>VLOOKUP(E3860&amp;"*",state_latlong_lookup!$A$1:$D$56,1,FALSE)</f>
        <v>LOUISIANNA</v>
      </c>
      <c r="H3860" t="str">
        <f t="shared" si="121"/>
        <v>109_LA_07</v>
      </c>
      <c r="I3860">
        <f>IF(B3860=2012,IF(D3860="00",K3860,VLOOKUP(H3860,district_latlong_lookup!$A$1:$F$439,5,FALSE)),0)</f>
        <v>0</v>
      </c>
      <c r="J3860">
        <f>IF(B3860=2012,IF(D3860="00",L3860,VLOOKUP(H3860,district_latlong_lookup!$A$1:$F$439,6,FALSE)),0)</f>
        <v>0</v>
      </c>
      <c r="K3860">
        <f>VLOOKUP(E3860&amp;"*",state_latlong_lookup!$A$1:$D$56,3,FALSE)</f>
        <v>31.180099999999999</v>
      </c>
      <c r="L3860">
        <f>VLOOKUP(E3860&amp;"*",state_latlong_lookup!$A$1:$D$56,4,FALSE)</f>
        <v>-91.874899999999997</v>
      </c>
      <c r="M3860">
        <v>200</v>
      </c>
      <c r="N3860" t="str">
        <f t="shared" si="120"/>
        <v>Republican</v>
      </c>
      <c r="O3860" t="s">
        <v>1058</v>
      </c>
      <c r="P3860">
        <v>0.57699999999999996</v>
      </c>
      <c r="Q3860">
        <v>366500</v>
      </c>
      <c r="R3860" t="s">
        <v>1399</v>
      </c>
    </row>
    <row r="3861" spans="1:18">
      <c r="A3861">
        <v>109</v>
      </c>
      <c r="B3861">
        <f>VLOOKUP(A3861,year_congress_lookup!$A$1:$B$10,2)</f>
        <v>2006</v>
      </c>
      <c r="C3861">
        <v>29728</v>
      </c>
      <c r="D3861" s="1" t="s">
        <v>1787</v>
      </c>
      <c r="E3861" t="s">
        <v>49</v>
      </c>
      <c r="F3861" t="str">
        <f>VLOOKUP(E3861&amp;"*",state_latlong_lookup!$A$1:$D$56,2,FALSE)</f>
        <v>ME</v>
      </c>
      <c r="G3861" t="str">
        <f>VLOOKUP(E3861&amp;"*",state_latlong_lookup!$A$1:$D$56,1,FALSE)</f>
        <v>MAINE</v>
      </c>
      <c r="H3861" t="str">
        <f t="shared" si="121"/>
        <v>109_ME_01</v>
      </c>
      <c r="I3861">
        <f>IF(B3861=2012,IF(D3861="00",K3861,VLOOKUP(H3861,district_latlong_lookup!$A$1:$F$439,5,FALSE)),0)</f>
        <v>0</v>
      </c>
      <c r="J3861">
        <f>IF(B3861=2012,IF(D3861="00",L3861,VLOOKUP(H3861,district_latlong_lookup!$A$1:$F$439,6,FALSE)),0)</f>
        <v>0</v>
      </c>
      <c r="K3861">
        <f>VLOOKUP(E3861&amp;"*",state_latlong_lookup!$A$1:$D$56,3,FALSE)</f>
        <v>44.607399999999998</v>
      </c>
      <c r="L3861">
        <f>VLOOKUP(E3861&amp;"*",state_latlong_lookup!$A$1:$D$56,4,FALSE)</f>
        <v>-69.3977</v>
      </c>
      <c r="M3861">
        <v>100</v>
      </c>
      <c r="N3861" t="str">
        <f t="shared" si="120"/>
        <v>Democrat</v>
      </c>
      <c r="O3861" t="s">
        <v>71</v>
      </c>
      <c r="P3861">
        <v>-0.376</v>
      </c>
      <c r="Q3861">
        <v>480000</v>
      </c>
      <c r="R3861" t="s">
        <v>1400</v>
      </c>
    </row>
    <row r="3862" spans="1:18">
      <c r="A3862">
        <v>109</v>
      </c>
      <c r="B3862">
        <f>VLOOKUP(A3862,year_congress_lookup!$A$1:$B$10,2)</f>
        <v>2006</v>
      </c>
      <c r="C3862">
        <v>20328</v>
      </c>
      <c r="D3862" s="1" t="s">
        <v>1788</v>
      </c>
      <c r="E3862" t="s">
        <v>49</v>
      </c>
      <c r="F3862" t="str">
        <f>VLOOKUP(E3862&amp;"*",state_latlong_lookup!$A$1:$D$56,2,FALSE)</f>
        <v>ME</v>
      </c>
      <c r="G3862" t="str">
        <f>VLOOKUP(E3862&amp;"*",state_latlong_lookup!$A$1:$D$56,1,FALSE)</f>
        <v>MAINE</v>
      </c>
      <c r="H3862" t="str">
        <f t="shared" si="121"/>
        <v>109_ME_02</v>
      </c>
      <c r="I3862">
        <f>IF(B3862=2012,IF(D3862="00",K3862,VLOOKUP(H3862,district_latlong_lookup!$A$1:$F$439,5,FALSE)),0)</f>
        <v>0</v>
      </c>
      <c r="J3862">
        <f>IF(B3862=2012,IF(D3862="00",L3862,VLOOKUP(H3862,district_latlong_lookup!$A$1:$F$439,6,FALSE)),0)</f>
        <v>0</v>
      </c>
      <c r="K3862">
        <f>VLOOKUP(E3862&amp;"*",state_latlong_lookup!$A$1:$D$56,3,FALSE)</f>
        <v>44.607399999999998</v>
      </c>
      <c r="L3862">
        <f>VLOOKUP(E3862&amp;"*",state_latlong_lookup!$A$1:$D$56,4,FALSE)</f>
        <v>-69.3977</v>
      </c>
      <c r="M3862">
        <v>100</v>
      </c>
      <c r="N3862" t="str">
        <f t="shared" si="120"/>
        <v>Democrat</v>
      </c>
      <c r="O3862" t="s">
        <v>991</v>
      </c>
      <c r="P3862">
        <v>-0.315</v>
      </c>
      <c r="Q3862">
        <v>5330500</v>
      </c>
    </row>
    <row r="3863" spans="1:18">
      <c r="A3863">
        <v>109</v>
      </c>
      <c r="B3863">
        <f>VLOOKUP(A3863,year_congress_lookup!$A$1:$B$10,2)</f>
        <v>2006</v>
      </c>
      <c r="C3863">
        <v>29122</v>
      </c>
      <c r="D3863" s="1" t="s">
        <v>1787</v>
      </c>
      <c r="E3863" t="s">
        <v>5</v>
      </c>
      <c r="F3863" t="str">
        <f>VLOOKUP(E3863&amp;"*",state_latlong_lookup!$A$1:$D$56,2,FALSE)</f>
        <v>MD</v>
      </c>
      <c r="G3863" t="str">
        <f>VLOOKUP(E3863&amp;"*",state_latlong_lookup!$A$1:$D$56,1,FALSE)</f>
        <v>MARYLAND</v>
      </c>
      <c r="H3863" t="str">
        <f t="shared" si="121"/>
        <v>109_MD_01</v>
      </c>
      <c r="I3863">
        <f>IF(B3863=2012,IF(D3863="00",K3863,VLOOKUP(H3863,district_latlong_lookup!$A$1:$F$439,5,FALSE)),0)</f>
        <v>0</v>
      </c>
      <c r="J3863">
        <f>IF(B3863=2012,IF(D3863="00",L3863,VLOOKUP(H3863,district_latlong_lookup!$A$1:$F$439,6,FALSE)),0)</f>
        <v>0</v>
      </c>
      <c r="K3863">
        <f>VLOOKUP(E3863&amp;"*",state_latlong_lookup!$A$1:$D$56,3,FALSE)</f>
        <v>39.072400000000002</v>
      </c>
      <c r="L3863">
        <f>VLOOKUP(E3863&amp;"*",state_latlong_lookup!$A$1:$D$56,4,FALSE)</f>
        <v>-76.790199999999999</v>
      </c>
      <c r="M3863">
        <v>200</v>
      </c>
      <c r="N3863" t="str">
        <f t="shared" si="120"/>
        <v>Republican</v>
      </c>
      <c r="O3863" t="s">
        <v>992</v>
      </c>
      <c r="P3863">
        <v>0.38600000000000001</v>
      </c>
      <c r="Q3863">
        <v>494500</v>
      </c>
    </row>
    <row r="3864" spans="1:18">
      <c r="A3864">
        <v>109</v>
      </c>
      <c r="B3864">
        <f>VLOOKUP(A3864,year_congress_lookup!$A$1:$B$10,2)</f>
        <v>2006</v>
      </c>
      <c r="C3864">
        <v>20329</v>
      </c>
      <c r="D3864" s="1" t="s">
        <v>1788</v>
      </c>
      <c r="E3864" t="s">
        <v>5</v>
      </c>
      <c r="F3864" t="str">
        <f>VLOOKUP(E3864&amp;"*",state_latlong_lookup!$A$1:$D$56,2,FALSE)</f>
        <v>MD</v>
      </c>
      <c r="G3864" t="str">
        <f>VLOOKUP(E3864&amp;"*",state_latlong_lookup!$A$1:$D$56,1,FALSE)</f>
        <v>MARYLAND</v>
      </c>
      <c r="H3864" t="str">
        <f t="shared" si="121"/>
        <v>109_MD_02</v>
      </c>
      <c r="I3864">
        <f>IF(B3864=2012,IF(D3864="00",K3864,VLOOKUP(H3864,district_latlong_lookup!$A$1:$F$439,5,FALSE)),0)</f>
        <v>0</v>
      </c>
      <c r="J3864">
        <f>IF(B3864=2012,IF(D3864="00",L3864,VLOOKUP(H3864,district_latlong_lookup!$A$1:$F$439,6,FALSE)),0)</f>
        <v>0</v>
      </c>
      <c r="K3864">
        <f>VLOOKUP(E3864&amp;"*",state_latlong_lookup!$A$1:$D$56,3,FALSE)</f>
        <v>39.072400000000002</v>
      </c>
      <c r="L3864">
        <f>VLOOKUP(E3864&amp;"*",state_latlong_lookup!$A$1:$D$56,4,FALSE)</f>
        <v>-76.790199999999999</v>
      </c>
      <c r="M3864">
        <v>100</v>
      </c>
      <c r="N3864" t="str">
        <f t="shared" si="120"/>
        <v>Democrat</v>
      </c>
      <c r="O3864" t="s">
        <v>993</v>
      </c>
      <c r="P3864">
        <v>-0.252</v>
      </c>
      <c r="Q3864">
        <v>922000</v>
      </c>
      <c r="R3864" t="s">
        <v>1401</v>
      </c>
    </row>
    <row r="3865" spans="1:18">
      <c r="A3865">
        <v>109</v>
      </c>
      <c r="B3865">
        <f>VLOOKUP(A3865,year_congress_lookup!$A$1:$B$10,2)</f>
        <v>2006</v>
      </c>
      <c r="C3865">
        <v>15408</v>
      </c>
      <c r="D3865" s="1" t="s">
        <v>1789</v>
      </c>
      <c r="E3865" t="s">
        <v>5</v>
      </c>
      <c r="F3865" t="str">
        <f>VLOOKUP(E3865&amp;"*",state_latlong_lookup!$A$1:$D$56,2,FALSE)</f>
        <v>MD</v>
      </c>
      <c r="G3865" t="str">
        <f>VLOOKUP(E3865&amp;"*",state_latlong_lookup!$A$1:$D$56,1,FALSE)</f>
        <v>MARYLAND</v>
      </c>
      <c r="H3865" t="str">
        <f t="shared" si="121"/>
        <v>109_MD_03</v>
      </c>
      <c r="I3865">
        <f>IF(B3865=2012,IF(D3865="00",K3865,VLOOKUP(H3865,district_latlong_lookup!$A$1:$F$439,5,FALSE)),0)</f>
        <v>0</v>
      </c>
      <c r="J3865">
        <f>IF(B3865=2012,IF(D3865="00",L3865,VLOOKUP(H3865,district_latlong_lookup!$A$1:$F$439,6,FALSE)),0)</f>
        <v>0</v>
      </c>
      <c r="K3865">
        <f>VLOOKUP(E3865&amp;"*",state_latlong_lookup!$A$1:$D$56,3,FALSE)</f>
        <v>39.072400000000002</v>
      </c>
      <c r="L3865">
        <f>VLOOKUP(E3865&amp;"*",state_latlong_lookup!$A$1:$D$56,4,FALSE)</f>
        <v>-76.790199999999999</v>
      </c>
      <c r="M3865">
        <v>100</v>
      </c>
      <c r="N3865" t="str">
        <f t="shared" si="120"/>
        <v>Democrat</v>
      </c>
      <c r="O3865" t="s">
        <v>366</v>
      </c>
      <c r="P3865">
        <v>-0.29199999999999998</v>
      </c>
      <c r="Q3865">
        <v>10000</v>
      </c>
      <c r="R3865" t="s">
        <v>1402</v>
      </c>
    </row>
    <row r="3866" spans="1:18">
      <c r="A3866">
        <v>109</v>
      </c>
      <c r="B3866">
        <f>VLOOKUP(A3866,year_congress_lookup!$A$1:$B$10,2)</f>
        <v>2006</v>
      </c>
      <c r="C3866">
        <v>29355</v>
      </c>
      <c r="D3866" s="1" t="s">
        <v>1790</v>
      </c>
      <c r="E3866" t="s">
        <v>5</v>
      </c>
      <c r="F3866" t="str">
        <f>VLOOKUP(E3866&amp;"*",state_latlong_lookup!$A$1:$D$56,2,FALSE)</f>
        <v>MD</v>
      </c>
      <c r="G3866" t="str">
        <f>VLOOKUP(E3866&amp;"*",state_latlong_lookup!$A$1:$D$56,1,FALSE)</f>
        <v>MARYLAND</v>
      </c>
      <c r="H3866" t="str">
        <f t="shared" si="121"/>
        <v>109_MD_04</v>
      </c>
      <c r="I3866">
        <f>IF(B3866=2012,IF(D3866="00",K3866,VLOOKUP(H3866,district_latlong_lookup!$A$1:$F$439,5,FALSE)),0)</f>
        <v>0</v>
      </c>
      <c r="J3866">
        <f>IF(B3866=2012,IF(D3866="00",L3866,VLOOKUP(H3866,district_latlong_lookup!$A$1:$F$439,6,FALSE)),0)</f>
        <v>0</v>
      </c>
      <c r="K3866">
        <f>VLOOKUP(E3866&amp;"*",state_latlong_lookup!$A$1:$D$56,3,FALSE)</f>
        <v>39.072400000000002</v>
      </c>
      <c r="L3866">
        <f>VLOOKUP(E3866&amp;"*",state_latlong_lookup!$A$1:$D$56,4,FALSE)</f>
        <v>-76.790199999999999</v>
      </c>
      <c r="M3866">
        <v>100</v>
      </c>
      <c r="N3866" t="str">
        <f t="shared" si="120"/>
        <v>Democrat</v>
      </c>
      <c r="O3866" t="s">
        <v>552</v>
      </c>
      <c r="P3866">
        <v>-0.33900000000000002</v>
      </c>
      <c r="Q3866">
        <v>591500</v>
      </c>
    </row>
    <row r="3867" spans="1:18">
      <c r="A3867">
        <v>109</v>
      </c>
      <c r="B3867">
        <f>VLOOKUP(A3867,year_congress_lookup!$A$1:$B$10,2)</f>
        <v>2006</v>
      </c>
      <c r="C3867">
        <v>14873</v>
      </c>
      <c r="D3867" s="1" t="s">
        <v>1791</v>
      </c>
      <c r="E3867" t="s">
        <v>5</v>
      </c>
      <c r="F3867" t="str">
        <f>VLOOKUP(E3867&amp;"*",state_latlong_lookup!$A$1:$D$56,2,FALSE)</f>
        <v>MD</v>
      </c>
      <c r="G3867" t="str">
        <f>VLOOKUP(E3867&amp;"*",state_latlong_lookup!$A$1:$D$56,1,FALSE)</f>
        <v>MARYLAND</v>
      </c>
      <c r="H3867" t="str">
        <f t="shared" si="121"/>
        <v>109_MD_05</v>
      </c>
      <c r="I3867">
        <f>IF(B3867=2012,IF(D3867="00",K3867,VLOOKUP(H3867,district_latlong_lookup!$A$1:$F$439,5,FALSE)),0)</f>
        <v>0</v>
      </c>
      <c r="J3867">
        <f>IF(B3867=2012,IF(D3867="00",L3867,VLOOKUP(H3867,district_latlong_lookup!$A$1:$F$439,6,FALSE)),0)</f>
        <v>0</v>
      </c>
      <c r="K3867">
        <f>VLOOKUP(E3867&amp;"*",state_latlong_lookup!$A$1:$D$56,3,FALSE)</f>
        <v>39.072400000000002</v>
      </c>
      <c r="L3867">
        <f>VLOOKUP(E3867&amp;"*",state_latlong_lookup!$A$1:$D$56,4,FALSE)</f>
        <v>-76.790199999999999</v>
      </c>
      <c r="M3867">
        <v>100</v>
      </c>
      <c r="N3867" t="str">
        <f t="shared" si="120"/>
        <v>Democrat</v>
      </c>
      <c r="O3867" t="s">
        <v>553</v>
      </c>
      <c r="P3867">
        <v>-0.33600000000000002</v>
      </c>
      <c r="Q3867">
        <v>339000</v>
      </c>
    </row>
    <row r="3868" spans="1:18">
      <c r="A3868">
        <v>109</v>
      </c>
      <c r="B3868">
        <f>VLOOKUP(A3868,year_congress_lookup!$A$1:$B$10,2)</f>
        <v>2006</v>
      </c>
      <c r="C3868">
        <v>29356</v>
      </c>
      <c r="D3868" s="1" t="s">
        <v>1792</v>
      </c>
      <c r="E3868" t="s">
        <v>5</v>
      </c>
      <c r="F3868" t="str">
        <f>VLOOKUP(E3868&amp;"*",state_latlong_lookup!$A$1:$D$56,2,FALSE)</f>
        <v>MD</v>
      </c>
      <c r="G3868" t="str">
        <f>VLOOKUP(E3868&amp;"*",state_latlong_lookup!$A$1:$D$56,1,FALSE)</f>
        <v>MARYLAND</v>
      </c>
      <c r="H3868" t="str">
        <f t="shared" si="121"/>
        <v>109_MD_06</v>
      </c>
      <c r="I3868">
        <f>IF(B3868=2012,IF(D3868="00",K3868,VLOOKUP(H3868,district_latlong_lookup!$A$1:$F$439,5,FALSE)),0)</f>
        <v>0</v>
      </c>
      <c r="J3868">
        <f>IF(B3868=2012,IF(D3868="00",L3868,VLOOKUP(H3868,district_latlong_lookup!$A$1:$F$439,6,FALSE)),0)</f>
        <v>0</v>
      </c>
      <c r="K3868">
        <f>VLOOKUP(E3868&amp;"*",state_latlong_lookup!$A$1:$D$56,3,FALSE)</f>
        <v>39.072400000000002</v>
      </c>
      <c r="L3868">
        <f>VLOOKUP(E3868&amp;"*",state_latlong_lookup!$A$1:$D$56,4,FALSE)</f>
        <v>-76.790199999999999</v>
      </c>
      <c r="M3868">
        <v>200</v>
      </c>
      <c r="N3868" t="str">
        <f t="shared" si="120"/>
        <v>Republican</v>
      </c>
      <c r="O3868" t="s">
        <v>199</v>
      </c>
      <c r="P3868">
        <v>0.69799999999999995</v>
      </c>
      <c r="Q3868">
        <v>873500</v>
      </c>
      <c r="R3868" t="s">
        <v>1403</v>
      </c>
    </row>
    <row r="3869" spans="1:18">
      <c r="A3869">
        <v>109</v>
      </c>
      <c r="B3869">
        <f>VLOOKUP(A3869,year_congress_lookup!$A$1:$B$10,2)</f>
        <v>2006</v>
      </c>
      <c r="C3869">
        <v>29587</v>
      </c>
      <c r="D3869" s="1" t="s">
        <v>1793</v>
      </c>
      <c r="E3869" t="s">
        <v>5</v>
      </c>
      <c r="F3869" t="str">
        <f>VLOOKUP(E3869&amp;"*",state_latlong_lookup!$A$1:$D$56,2,FALSE)</f>
        <v>MD</v>
      </c>
      <c r="G3869" t="str">
        <f>VLOOKUP(E3869&amp;"*",state_latlong_lookup!$A$1:$D$56,1,FALSE)</f>
        <v>MARYLAND</v>
      </c>
      <c r="H3869" t="str">
        <f t="shared" si="121"/>
        <v>109_MD_07</v>
      </c>
      <c r="I3869">
        <f>IF(B3869=2012,IF(D3869="00",K3869,VLOOKUP(H3869,district_latlong_lookup!$A$1:$F$439,5,FALSE)),0)</f>
        <v>0</v>
      </c>
      <c r="J3869">
        <f>IF(B3869=2012,IF(D3869="00",L3869,VLOOKUP(H3869,district_latlong_lookup!$A$1:$F$439,6,FALSE)),0)</f>
        <v>0</v>
      </c>
      <c r="K3869">
        <f>VLOOKUP(E3869&amp;"*",state_latlong_lookup!$A$1:$D$56,3,FALSE)</f>
        <v>39.072400000000002</v>
      </c>
      <c r="L3869">
        <f>VLOOKUP(E3869&amp;"*",state_latlong_lookup!$A$1:$D$56,4,FALSE)</f>
        <v>-76.790199999999999</v>
      </c>
      <c r="M3869">
        <v>100</v>
      </c>
      <c r="N3869" t="str">
        <f t="shared" si="120"/>
        <v>Democrat</v>
      </c>
      <c r="O3869" t="s">
        <v>790</v>
      </c>
      <c r="P3869">
        <v>-0.42099999999999999</v>
      </c>
      <c r="Q3869">
        <v>583000</v>
      </c>
      <c r="R3869" t="s">
        <v>1404</v>
      </c>
    </row>
    <row r="3870" spans="1:18">
      <c r="A3870">
        <v>109</v>
      </c>
      <c r="B3870">
        <f>VLOOKUP(A3870,year_congress_lookup!$A$1:$B$10,2)</f>
        <v>2006</v>
      </c>
      <c r="C3870">
        <v>20330</v>
      </c>
      <c r="D3870" s="1" t="s">
        <v>1795</v>
      </c>
      <c r="E3870" t="s">
        <v>5</v>
      </c>
      <c r="F3870" t="str">
        <f>VLOOKUP(E3870&amp;"*",state_latlong_lookup!$A$1:$D$56,2,FALSE)</f>
        <v>MD</v>
      </c>
      <c r="G3870" t="str">
        <f>VLOOKUP(E3870&amp;"*",state_latlong_lookup!$A$1:$D$56,1,FALSE)</f>
        <v>MARYLAND</v>
      </c>
      <c r="H3870" t="str">
        <f t="shared" si="121"/>
        <v>109_MD_08</v>
      </c>
      <c r="I3870">
        <f>IF(B3870=2012,IF(D3870="00",K3870,VLOOKUP(H3870,district_latlong_lookup!$A$1:$F$439,5,FALSE)),0)</f>
        <v>0</v>
      </c>
      <c r="J3870">
        <f>IF(B3870=2012,IF(D3870="00",L3870,VLOOKUP(H3870,district_latlong_lookup!$A$1:$F$439,6,FALSE)),0)</f>
        <v>0</v>
      </c>
      <c r="K3870">
        <f>VLOOKUP(E3870&amp;"*",state_latlong_lookup!$A$1:$D$56,3,FALSE)</f>
        <v>39.072400000000002</v>
      </c>
      <c r="L3870">
        <f>VLOOKUP(E3870&amp;"*",state_latlong_lookup!$A$1:$D$56,4,FALSE)</f>
        <v>-76.790199999999999</v>
      </c>
      <c r="M3870">
        <v>100</v>
      </c>
      <c r="N3870" t="str">
        <f t="shared" si="120"/>
        <v>Democrat</v>
      </c>
      <c r="O3870" t="s">
        <v>994</v>
      </c>
      <c r="P3870">
        <v>-0.378</v>
      </c>
      <c r="Q3870">
        <v>1149500</v>
      </c>
    </row>
    <row r="3871" spans="1:18">
      <c r="A3871">
        <v>109</v>
      </c>
      <c r="B3871">
        <f>VLOOKUP(A3871,year_congress_lookup!$A$1:$B$10,2)</f>
        <v>2006</v>
      </c>
      <c r="C3871">
        <v>29123</v>
      </c>
      <c r="D3871" s="1" t="s">
        <v>1787</v>
      </c>
      <c r="E3871" t="s">
        <v>6</v>
      </c>
      <c r="F3871" t="str">
        <f>VLOOKUP(E3871&amp;"*",state_latlong_lookup!$A$1:$D$56,2,FALSE)</f>
        <v>MA</v>
      </c>
      <c r="G3871" t="str">
        <f>VLOOKUP(E3871&amp;"*",state_latlong_lookup!$A$1:$D$56,1,FALSE)</f>
        <v>MASSACHUSETTS</v>
      </c>
      <c r="H3871" t="str">
        <f t="shared" si="121"/>
        <v>109_MA_01</v>
      </c>
      <c r="I3871">
        <f>IF(B3871=2012,IF(D3871="00",K3871,VLOOKUP(H3871,district_latlong_lookup!$A$1:$F$439,5,FALSE)),0)</f>
        <v>0</v>
      </c>
      <c r="J3871">
        <f>IF(B3871=2012,IF(D3871="00",L3871,VLOOKUP(H3871,district_latlong_lookup!$A$1:$F$439,6,FALSE)),0)</f>
        <v>0</v>
      </c>
      <c r="K3871">
        <f>VLOOKUP(E3871&amp;"*",state_latlong_lookup!$A$1:$D$56,3,FALSE)</f>
        <v>42.237299999999998</v>
      </c>
      <c r="L3871">
        <f>VLOOKUP(E3871&amp;"*",state_latlong_lookup!$A$1:$D$56,4,FALSE)</f>
        <v>-71.531400000000005</v>
      </c>
      <c r="M3871">
        <v>100</v>
      </c>
      <c r="N3871" t="str">
        <f t="shared" si="120"/>
        <v>Democrat</v>
      </c>
      <c r="O3871" t="s">
        <v>556</v>
      </c>
      <c r="P3871">
        <v>-0.6</v>
      </c>
      <c r="Q3871">
        <v>342000</v>
      </c>
      <c r="R3871" t="s">
        <v>1405</v>
      </c>
    </row>
    <row r="3872" spans="1:18">
      <c r="A3872">
        <v>109</v>
      </c>
      <c r="B3872">
        <f>VLOOKUP(A3872,year_congress_lookup!$A$1:$B$10,2)</f>
        <v>2006</v>
      </c>
      <c r="C3872">
        <v>15616</v>
      </c>
      <c r="D3872" s="1" t="s">
        <v>1788</v>
      </c>
      <c r="E3872" t="s">
        <v>6</v>
      </c>
      <c r="F3872" t="str">
        <f>VLOOKUP(E3872&amp;"*",state_latlong_lookup!$A$1:$D$56,2,FALSE)</f>
        <v>MA</v>
      </c>
      <c r="G3872" t="str">
        <f>VLOOKUP(E3872&amp;"*",state_latlong_lookup!$A$1:$D$56,1,FALSE)</f>
        <v>MASSACHUSETTS</v>
      </c>
      <c r="H3872" t="str">
        <f t="shared" si="121"/>
        <v>109_MA_02</v>
      </c>
      <c r="I3872">
        <f>IF(B3872=2012,IF(D3872="00",K3872,VLOOKUP(H3872,district_latlong_lookup!$A$1:$F$439,5,FALSE)),0)</f>
        <v>0</v>
      </c>
      <c r="J3872">
        <f>IF(B3872=2012,IF(D3872="00",L3872,VLOOKUP(H3872,district_latlong_lookup!$A$1:$F$439,6,FALSE)),0)</f>
        <v>0</v>
      </c>
      <c r="K3872">
        <f>VLOOKUP(E3872&amp;"*",state_latlong_lookup!$A$1:$D$56,3,FALSE)</f>
        <v>42.237299999999998</v>
      </c>
      <c r="L3872">
        <f>VLOOKUP(E3872&amp;"*",state_latlong_lookup!$A$1:$D$56,4,FALSE)</f>
        <v>-71.531400000000005</v>
      </c>
      <c r="M3872">
        <v>100</v>
      </c>
      <c r="N3872" t="str">
        <f t="shared" si="120"/>
        <v>Democrat</v>
      </c>
      <c r="O3872" t="s">
        <v>995</v>
      </c>
      <c r="P3872">
        <v>-0.439</v>
      </c>
      <c r="Q3872">
        <v>610000</v>
      </c>
      <c r="R3872" t="s">
        <v>1406</v>
      </c>
    </row>
    <row r="3873" spans="1:18">
      <c r="A3873">
        <v>109</v>
      </c>
      <c r="B3873">
        <f>VLOOKUP(A3873,year_congress_lookup!$A$1:$B$10,2)</f>
        <v>2006</v>
      </c>
      <c r="C3873">
        <v>29729</v>
      </c>
      <c r="D3873" s="1" t="s">
        <v>1789</v>
      </c>
      <c r="E3873" t="s">
        <v>6</v>
      </c>
      <c r="F3873" t="str">
        <f>VLOOKUP(E3873&amp;"*",state_latlong_lookup!$A$1:$D$56,2,FALSE)</f>
        <v>MA</v>
      </c>
      <c r="G3873" t="str">
        <f>VLOOKUP(E3873&amp;"*",state_latlong_lookup!$A$1:$D$56,1,FALSE)</f>
        <v>MASSACHUSETTS</v>
      </c>
      <c r="H3873" t="str">
        <f t="shared" si="121"/>
        <v>109_MA_03</v>
      </c>
      <c r="I3873">
        <f>IF(B3873=2012,IF(D3873="00",K3873,VLOOKUP(H3873,district_latlong_lookup!$A$1:$F$439,5,FALSE)),0)</f>
        <v>0</v>
      </c>
      <c r="J3873">
        <f>IF(B3873=2012,IF(D3873="00",L3873,VLOOKUP(H3873,district_latlong_lookup!$A$1:$F$439,6,FALSE)),0)</f>
        <v>0</v>
      </c>
      <c r="K3873">
        <f>VLOOKUP(E3873&amp;"*",state_latlong_lookup!$A$1:$D$56,3,FALSE)</f>
        <v>42.237299999999998</v>
      </c>
      <c r="L3873">
        <f>VLOOKUP(E3873&amp;"*",state_latlong_lookup!$A$1:$D$56,4,FALSE)</f>
        <v>-71.531400000000005</v>
      </c>
      <c r="M3873">
        <v>100</v>
      </c>
      <c r="N3873" t="str">
        <f t="shared" si="120"/>
        <v>Democrat</v>
      </c>
      <c r="O3873" t="s">
        <v>207</v>
      </c>
      <c r="P3873">
        <v>-0.53800000000000003</v>
      </c>
      <c r="Q3873">
        <v>847500</v>
      </c>
      <c r="R3873" t="s">
        <v>1407</v>
      </c>
    </row>
    <row r="3874" spans="1:18">
      <c r="A3874">
        <v>109</v>
      </c>
      <c r="B3874">
        <f>VLOOKUP(A3874,year_congress_lookup!$A$1:$B$10,2)</f>
        <v>2006</v>
      </c>
      <c r="C3874">
        <v>14824</v>
      </c>
      <c r="D3874" s="1" t="s">
        <v>1790</v>
      </c>
      <c r="E3874" t="s">
        <v>6</v>
      </c>
      <c r="F3874" t="str">
        <f>VLOOKUP(E3874&amp;"*",state_latlong_lookup!$A$1:$D$56,2,FALSE)</f>
        <v>MA</v>
      </c>
      <c r="G3874" t="str">
        <f>VLOOKUP(E3874&amp;"*",state_latlong_lookup!$A$1:$D$56,1,FALSE)</f>
        <v>MASSACHUSETTS</v>
      </c>
      <c r="H3874" t="str">
        <f t="shared" si="121"/>
        <v>109_MA_04</v>
      </c>
      <c r="I3874">
        <f>IF(B3874=2012,IF(D3874="00",K3874,VLOOKUP(H3874,district_latlong_lookup!$A$1:$F$439,5,FALSE)),0)</f>
        <v>0</v>
      </c>
      <c r="J3874">
        <f>IF(B3874=2012,IF(D3874="00",L3874,VLOOKUP(H3874,district_latlong_lookup!$A$1:$F$439,6,FALSE)),0)</f>
        <v>0</v>
      </c>
      <c r="K3874">
        <f>VLOOKUP(E3874&amp;"*",state_latlong_lookup!$A$1:$D$56,3,FALSE)</f>
        <v>42.237299999999998</v>
      </c>
      <c r="L3874">
        <f>VLOOKUP(E3874&amp;"*",state_latlong_lookup!$A$1:$D$56,4,FALSE)</f>
        <v>-71.531400000000005</v>
      </c>
      <c r="M3874">
        <v>100</v>
      </c>
      <c r="N3874" t="str">
        <f t="shared" si="120"/>
        <v>Democrat</v>
      </c>
      <c r="O3874" t="s">
        <v>996</v>
      </c>
      <c r="P3874">
        <v>-0.54400000000000004</v>
      </c>
      <c r="Q3874">
        <v>10000</v>
      </c>
      <c r="R3874" t="s">
        <v>1408</v>
      </c>
    </row>
    <row r="3875" spans="1:18">
      <c r="A3875">
        <v>109</v>
      </c>
      <c r="B3875">
        <f>VLOOKUP(A3875,year_congress_lookup!$A$1:$B$10,2)</f>
        <v>2006</v>
      </c>
      <c r="C3875">
        <v>29358</v>
      </c>
      <c r="D3875" s="1" t="s">
        <v>1791</v>
      </c>
      <c r="E3875" t="s">
        <v>6</v>
      </c>
      <c r="F3875" t="str">
        <f>VLOOKUP(E3875&amp;"*",state_latlong_lookup!$A$1:$D$56,2,FALSE)</f>
        <v>MA</v>
      </c>
      <c r="G3875" t="str">
        <f>VLOOKUP(E3875&amp;"*",state_latlong_lookup!$A$1:$D$56,1,FALSE)</f>
        <v>MASSACHUSETTS</v>
      </c>
      <c r="H3875" t="str">
        <f t="shared" si="121"/>
        <v>109_MA_05</v>
      </c>
      <c r="I3875">
        <f>IF(B3875=2012,IF(D3875="00",K3875,VLOOKUP(H3875,district_latlong_lookup!$A$1:$F$439,5,FALSE)),0)</f>
        <v>0</v>
      </c>
      <c r="J3875">
        <f>IF(B3875=2012,IF(D3875="00",L3875,VLOOKUP(H3875,district_latlong_lookup!$A$1:$F$439,6,FALSE)),0)</f>
        <v>0</v>
      </c>
      <c r="K3875">
        <f>VLOOKUP(E3875&amp;"*",state_latlong_lookup!$A$1:$D$56,3,FALSE)</f>
        <v>42.237299999999998</v>
      </c>
      <c r="L3875">
        <f>VLOOKUP(E3875&amp;"*",state_latlong_lookup!$A$1:$D$56,4,FALSE)</f>
        <v>-71.531400000000005</v>
      </c>
      <c r="M3875">
        <v>100</v>
      </c>
      <c r="N3875" t="str">
        <f t="shared" si="120"/>
        <v>Democrat</v>
      </c>
      <c r="O3875" t="s">
        <v>560</v>
      </c>
      <c r="P3875">
        <v>-0.44400000000000001</v>
      </c>
      <c r="Q3875">
        <v>1064000</v>
      </c>
    </row>
    <row r="3876" spans="1:18">
      <c r="A3876">
        <v>109</v>
      </c>
      <c r="B3876">
        <f>VLOOKUP(A3876,year_congress_lookup!$A$1:$B$10,2)</f>
        <v>2006</v>
      </c>
      <c r="C3876">
        <v>29730</v>
      </c>
      <c r="D3876" s="1" t="s">
        <v>1792</v>
      </c>
      <c r="E3876" t="s">
        <v>6</v>
      </c>
      <c r="F3876" t="str">
        <f>VLOOKUP(E3876&amp;"*",state_latlong_lookup!$A$1:$D$56,2,FALSE)</f>
        <v>MA</v>
      </c>
      <c r="G3876" t="str">
        <f>VLOOKUP(E3876&amp;"*",state_latlong_lookup!$A$1:$D$56,1,FALSE)</f>
        <v>MASSACHUSETTS</v>
      </c>
      <c r="H3876" t="str">
        <f t="shared" si="121"/>
        <v>109_MA_06</v>
      </c>
      <c r="I3876">
        <f>IF(B3876=2012,IF(D3876="00",K3876,VLOOKUP(H3876,district_latlong_lookup!$A$1:$F$439,5,FALSE)),0)</f>
        <v>0</v>
      </c>
      <c r="J3876">
        <f>IF(B3876=2012,IF(D3876="00",L3876,VLOOKUP(H3876,district_latlong_lookup!$A$1:$F$439,6,FALSE)),0)</f>
        <v>0</v>
      </c>
      <c r="K3876">
        <f>VLOOKUP(E3876&amp;"*",state_latlong_lookup!$A$1:$D$56,3,FALSE)</f>
        <v>42.237299999999998</v>
      </c>
      <c r="L3876">
        <f>VLOOKUP(E3876&amp;"*",state_latlong_lookup!$A$1:$D$56,4,FALSE)</f>
        <v>-71.531400000000005</v>
      </c>
      <c r="M3876">
        <v>100</v>
      </c>
      <c r="N3876" t="str">
        <f t="shared" si="120"/>
        <v>Democrat</v>
      </c>
      <c r="O3876" t="s">
        <v>853</v>
      </c>
      <c r="P3876">
        <v>-0.51300000000000001</v>
      </c>
      <c r="Q3876">
        <v>1711000</v>
      </c>
      <c r="R3876" t="s">
        <v>1409</v>
      </c>
    </row>
    <row r="3877" spans="1:18">
      <c r="A3877">
        <v>109</v>
      </c>
      <c r="B3877">
        <f>VLOOKUP(A3877,year_congress_lookup!$A$1:$B$10,2)</f>
        <v>2006</v>
      </c>
      <c r="C3877">
        <v>14435</v>
      </c>
      <c r="D3877" s="1" t="s">
        <v>1793</v>
      </c>
      <c r="E3877" t="s">
        <v>6</v>
      </c>
      <c r="F3877" t="str">
        <f>VLOOKUP(E3877&amp;"*",state_latlong_lookup!$A$1:$D$56,2,FALSE)</f>
        <v>MA</v>
      </c>
      <c r="G3877" t="str">
        <f>VLOOKUP(E3877&amp;"*",state_latlong_lookup!$A$1:$D$56,1,FALSE)</f>
        <v>MASSACHUSETTS</v>
      </c>
      <c r="H3877" t="str">
        <f t="shared" si="121"/>
        <v>109_MA_07</v>
      </c>
      <c r="I3877">
        <f>IF(B3877=2012,IF(D3877="00",K3877,VLOOKUP(H3877,district_latlong_lookup!$A$1:$F$439,5,FALSE)),0)</f>
        <v>0</v>
      </c>
      <c r="J3877">
        <f>IF(B3877=2012,IF(D3877="00",L3877,VLOOKUP(H3877,district_latlong_lookup!$A$1:$F$439,6,FALSE)),0)</f>
        <v>0</v>
      </c>
      <c r="K3877">
        <f>VLOOKUP(E3877&amp;"*",state_latlong_lookup!$A$1:$D$56,3,FALSE)</f>
        <v>42.237299999999998</v>
      </c>
      <c r="L3877">
        <f>VLOOKUP(E3877&amp;"*",state_latlong_lookup!$A$1:$D$56,4,FALSE)</f>
        <v>-71.531400000000005</v>
      </c>
      <c r="M3877">
        <v>100</v>
      </c>
      <c r="N3877" t="str">
        <f t="shared" si="120"/>
        <v>Democrat</v>
      </c>
      <c r="O3877" t="s">
        <v>562</v>
      </c>
      <c r="P3877">
        <v>-0.54300000000000004</v>
      </c>
      <c r="Q3877">
        <v>10000</v>
      </c>
      <c r="R3877" t="s">
        <v>1410</v>
      </c>
    </row>
    <row r="3878" spans="1:18">
      <c r="A3878">
        <v>109</v>
      </c>
      <c r="B3878">
        <f>VLOOKUP(A3878,year_congress_lookup!$A$1:$B$10,2)</f>
        <v>2006</v>
      </c>
      <c r="C3878">
        <v>29919</v>
      </c>
      <c r="D3878" s="1" t="s">
        <v>1795</v>
      </c>
      <c r="E3878" t="s">
        <v>6</v>
      </c>
      <c r="F3878" t="str">
        <f>VLOOKUP(E3878&amp;"*",state_latlong_lookup!$A$1:$D$56,2,FALSE)</f>
        <v>MA</v>
      </c>
      <c r="G3878" t="str">
        <f>VLOOKUP(E3878&amp;"*",state_latlong_lookup!$A$1:$D$56,1,FALSE)</f>
        <v>MASSACHUSETTS</v>
      </c>
      <c r="H3878" t="str">
        <f t="shared" si="121"/>
        <v>109_MA_08</v>
      </c>
      <c r="I3878">
        <f>IF(B3878=2012,IF(D3878="00",K3878,VLOOKUP(H3878,district_latlong_lookup!$A$1:$F$439,5,FALSE)),0)</f>
        <v>0</v>
      </c>
      <c r="J3878">
        <f>IF(B3878=2012,IF(D3878="00",L3878,VLOOKUP(H3878,district_latlong_lookup!$A$1:$F$439,6,FALSE)),0)</f>
        <v>0</v>
      </c>
      <c r="K3878">
        <f>VLOOKUP(E3878&amp;"*",state_latlong_lookup!$A$1:$D$56,3,FALSE)</f>
        <v>42.237299999999998</v>
      </c>
      <c r="L3878">
        <f>VLOOKUP(E3878&amp;"*",state_latlong_lookup!$A$1:$D$56,4,FALSE)</f>
        <v>-71.531400000000005</v>
      </c>
      <c r="M3878">
        <v>100</v>
      </c>
      <c r="N3878" t="str">
        <f t="shared" si="120"/>
        <v>Democrat</v>
      </c>
      <c r="O3878" t="s">
        <v>997</v>
      </c>
      <c r="P3878">
        <v>-0.57499999999999996</v>
      </c>
      <c r="Q3878">
        <v>10000</v>
      </c>
      <c r="R3878" t="s">
        <v>1411</v>
      </c>
    </row>
    <row r="3879" spans="1:18">
      <c r="A3879">
        <v>109</v>
      </c>
      <c r="B3879">
        <f>VLOOKUP(A3879,year_congress_lookup!$A$1:$B$10,2)</f>
        <v>2006</v>
      </c>
      <c r="C3879">
        <v>20119</v>
      </c>
      <c r="D3879" s="1" t="s">
        <v>1796</v>
      </c>
      <c r="E3879" t="s">
        <v>6</v>
      </c>
      <c r="F3879" t="str">
        <f>VLOOKUP(E3879&amp;"*",state_latlong_lookup!$A$1:$D$56,2,FALSE)</f>
        <v>MA</v>
      </c>
      <c r="G3879" t="str">
        <f>VLOOKUP(E3879&amp;"*",state_latlong_lookup!$A$1:$D$56,1,FALSE)</f>
        <v>MASSACHUSETTS</v>
      </c>
      <c r="H3879" t="str">
        <f t="shared" si="121"/>
        <v>109_MA_09</v>
      </c>
      <c r="I3879">
        <f>IF(B3879=2012,IF(D3879="00",K3879,VLOOKUP(H3879,district_latlong_lookup!$A$1:$F$439,5,FALSE)),0)</f>
        <v>0</v>
      </c>
      <c r="J3879">
        <f>IF(B3879=2012,IF(D3879="00",L3879,VLOOKUP(H3879,district_latlong_lookup!$A$1:$F$439,6,FALSE)),0)</f>
        <v>0</v>
      </c>
      <c r="K3879">
        <f>VLOOKUP(E3879&amp;"*",state_latlong_lookup!$A$1:$D$56,3,FALSE)</f>
        <v>42.237299999999998</v>
      </c>
      <c r="L3879">
        <f>VLOOKUP(E3879&amp;"*",state_latlong_lookup!$A$1:$D$56,4,FALSE)</f>
        <v>-71.531400000000005</v>
      </c>
      <c r="M3879">
        <v>100</v>
      </c>
      <c r="N3879" t="str">
        <f t="shared" si="120"/>
        <v>Democrat</v>
      </c>
      <c r="O3879" t="s">
        <v>938</v>
      </c>
      <c r="P3879">
        <v>-0.36699999999999999</v>
      </c>
      <c r="Q3879">
        <v>612500</v>
      </c>
      <c r="R3879" t="s">
        <v>1412</v>
      </c>
    </row>
    <row r="3880" spans="1:18">
      <c r="A3880">
        <v>109</v>
      </c>
      <c r="B3880">
        <f>VLOOKUP(A3880,year_congress_lookup!$A$1:$B$10,2)</f>
        <v>2006</v>
      </c>
      <c r="C3880">
        <v>29731</v>
      </c>
      <c r="D3880" s="1" t="s">
        <v>1797</v>
      </c>
      <c r="E3880" t="s">
        <v>6</v>
      </c>
      <c r="F3880" t="str">
        <f>VLOOKUP(E3880&amp;"*",state_latlong_lookup!$A$1:$D$56,2,FALSE)</f>
        <v>MA</v>
      </c>
      <c r="G3880" t="str">
        <f>VLOOKUP(E3880&amp;"*",state_latlong_lookup!$A$1:$D$56,1,FALSE)</f>
        <v>MASSACHUSETTS</v>
      </c>
      <c r="H3880" t="str">
        <f t="shared" si="121"/>
        <v>109_MA_10</v>
      </c>
      <c r="I3880">
        <f>IF(B3880=2012,IF(D3880="00",K3880,VLOOKUP(H3880,district_latlong_lookup!$A$1:$F$439,5,FALSE)),0)</f>
        <v>0</v>
      </c>
      <c r="J3880">
        <f>IF(B3880=2012,IF(D3880="00",L3880,VLOOKUP(H3880,district_latlong_lookup!$A$1:$F$439,6,FALSE)),0)</f>
        <v>0</v>
      </c>
      <c r="K3880">
        <f>VLOOKUP(E3880&amp;"*",state_latlong_lookup!$A$1:$D$56,3,FALSE)</f>
        <v>42.237299999999998</v>
      </c>
      <c r="L3880">
        <f>VLOOKUP(E3880&amp;"*",state_latlong_lookup!$A$1:$D$56,4,FALSE)</f>
        <v>-71.531400000000005</v>
      </c>
      <c r="M3880">
        <v>100</v>
      </c>
      <c r="N3880" t="str">
        <f t="shared" si="120"/>
        <v>Democrat</v>
      </c>
      <c r="O3880" t="s">
        <v>854</v>
      </c>
      <c r="P3880">
        <v>-0.49299999999999999</v>
      </c>
      <c r="Q3880">
        <v>10000</v>
      </c>
      <c r="R3880" t="s">
        <v>1413</v>
      </c>
    </row>
    <row r="3881" spans="1:18">
      <c r="A3881">
        <v>109</v>
      </c>
      <c r="B3881">
        <f>VLOOKUP(A3881,year_congress_lookup!$A$1:$B$10,2)</f>
        <v>2006</v>
      </c>
      <c r="C3881">
        <v>29360</v>
      </c>
      <c r="D3881" s="1" t="s">
        <v>1787</v>
      </c>
      <c r="E3881" t="s">
        <v>64</v>
      </c>
      <c r="F3881" t="str">
        <f>VLOOKUP(E3881&amp;"*",state_latlong_lookup!$A$1:$D$56,2,FALSE)</f>
        <v>MI</v>
      </c>
      <c r="G3881" t="str">
        <f>VLOOKUP(E3881&amp;"*",state_latlong_lookup!$A$1:$D$56,1,FALSE)</f>
        <v>MICHIGAN</v>
      </c>
      <c r="H3881" t="str">
        <f t="shared" si="121"/>
        <v>109_MI_01</v>
      </c>
      <c r="I3881">
        <f>IF(B3881=2012,IF(D3881="00",K3881,VLOOKUP(H3881,district_latlong_lookup!$A$1:$F$439,5,FALSE)),0)</f>
        <v>0</v>
      </c>
      <c r="J3881">
        <f>IF(B3881=2012,IF(D3881="00",L3881,VLOOKUP(H3881,district_latlong_lookup!$A$1:$F$439,6,FALSE)),0)</f>
        <v>0</v>
      </c>
      <c r="K3881">
        <f>VLOOKUP(E3881&amp;"*",state_latlong_lookup!$A$1:$D$56,3,FALSE)</f>
        <v>43.3504</v>
      </c>
      <c r="L3881">
        <f>VLOOKUP(E3881&amp;"*",state_latlong_lookup!$A$1:$D$56,4,FALSE)</f>
        <v>-84.560299999999998</v>
      </c>
      <c r="M3881">
        <v>100</v>
      </c>
      <c r="N3881" t="str">
        <f t="shared" si="120"/>
        <v>Democrat</v>
      </c>
      <c r="O3881" t="s">
        <v>566</v>
      </c>
      <c r="P3881">
        <v>-0.40200000000000002</v>
      </c>
      <c r="Q3881">
        <v>928500</v>
      </c>
      <c r="R3881" t="s">
        <v>1414</v>
      </c>
    </row>
    <row r="3882" spans="1:18">
      <c r="A3882">
        <v>109</v>
      </c>
      <c r="B3882">
        <f>VLOOKUP(A3882,year_congress_lookup!$A$1:$B$10,2)</f>
        <v>2006</v>
      </c>
      <c r="C3882">
        <v>29361</v>
      </c>
      <c r="D3882" s="1" t="s">
        <v>1788</v>
      </c>
      <c r="E3882" t="s">
        <v>64</v>
      </c>
      <c r="F3882" t="str">
        <f>VLOOKUP(E3882&amp;"*",state_latlong_lookup!$A$1:$D$56,2,FALSE)</f>
        <v>MI</v>
      </c>
      <c r="G3882" t="str">
        <f>VLOOKUP(E3882&amp;"*",state_latlong_lookup!$A$1:$D$56,1,FALSE)</f>
        <v>MICHIGAN</v>
      </c>
      <c r="H3882" t="str">
        <f t="shared" si="121"/>
        <v>109_MI_02</v>
      </c>
      <c r="I3882">
        <f>IF(B3882=2012,IF(D3882="00",K3882,VLOOKUP(H3882,district_latlong_lookup!$A$1:$F$439,5,FALSE)),0)</f>
        <v>0</v>
      </c>
      <c r="J3882">
        <f>IF(B3882=2012,IF(D3882="00",L3882,VLOOKUP(H3882,district_latlong_lookup!$A$1:$F$439,6,FALSE)),0)</f>
        <v>0</v>
      </c>
      <c r="K3882">
        <f>VLOOKUP(E3882&amp;"*",state_latlong_lookup!$A$1:$D$56,3,FALSE)</f>
        <v>43.3504</v>
      </c>
      <c r="L3882">
        <f>VLOOKUP(E3882&amp;"*",state_latlong_lookup!$A$1:$D$56,4,FALSE)</f>
        <v>-84.560299999999998</v>
      </c>
      <c r="M3882">
        <v>200</v>
      </c>
      <c r="N3882" t="str">
        <f t="shared" si="120"/>
        <v>Republican</v>
      </c>
      <c r="O3882" t="s">
        <v>567</v>
      </c>
      <c r="P3882">
        <v>0.748</v>
      </c>
      <c r="Q3882">
        <v>116000</v>
      </c>
    </row>
    <row r="3883" spans="1:18">
      <c r="A3883">
        <v>109</v>
      </c>
      <c r="B3883">
        <f>VLOOKUP(A3883,year_congress_lookup!$A$1:$B$10,2)</f>
        <v>2006</v>
      </c>
      <c r="C3883">
        <v>29362</v>
      </c>
      <c r="D3883" s="1" t="s">
        <v>1789</v>
      </c>
      <c r="E3883" t="s">
        <v>64</v>
      </c>
      <c r="F3883" t="str">
        <f>VLOOKUP(E3883&amp;"*",state_latlong_lookup!$A$1:$D$56,2,FALSE)</f>
        <v>MI</v>
      </c>
      <c r="G3883" t="str">
        <f>VLOOKUP(E3883&amp;"*",state_latlong_lookup!$A$1:$D$56,1,FALSE)</f>
        <v>MICHIGAN</v>
      </c>
      <c r="H3883" t="str">
        <f t="shared" si="121"/>
        <v>109_MI_03</v>
      </c>
      <c r="I3883">
        <f>IF(B3883=2012,IF(D3883="00",K3883,VLOOKUP(H3883,district_latlong_lookup!$A$1:$F$439,5,FALSE)),0)</f>
        <v>0</v>
      </c>
      <c r="J3883">
        <f>IF(B3883=2012,IF(D3883="00",L3883,VLOOKUP(H3883,district_latlong_lookup!$A$1:$F$439,6,FALSE)),0)</f>
        <v>0</v>
      </c>
      <c r="K3883">
        <f>VLOOKUP(E3883&amp;"*",state_latlong_lookup!$A$1:$D$56,3,FALSE)</f>
        <v>43.3504</v>
      </c>
      <c r="L3883">
        <f>VLOOKUP(E3883&amp;"*",state_latlong_lookup!$A$1:$D$56,4,FALSE)</f>
        <v>-84.560299999999998</v>
      </c>
      <c r="M3883">
        <v>200</v>
      </c>
      <c r="N3883" t="str">
        <f t="shared" si="120"/>
        <v>Republican</v>
      </c>
      <c r="O3883" t="s">
        <v>568</v>
      </c>
      <c r="P3883">
        <v>0.66</v>
      </c>
      <c r="Q3883">
        <v>287500</v>
      </c>
    </row>
    <row r="3884" spans="1:18">
      <c r="A3884">
        <v>109</v>
      </c>
      <c r="B3884">
        <f>VLOOKUP(A3884,year_congress_lookup!$A$1:$B$10,2)</f>
        <v>2006</v>
      </c>
      <c r="C3884">
        <v>29124</v>
      </c>
      <c r="D3884" s="1" t="s">
        <v>1790</v>
      </c>
      <c r="E3884" t="s">
        <v>64</v>
      </c>
      <c r="F3884" t="str">
        <f>VLOOKUP(E3884&amp;"*",state_latlong_lookup!$A$1:$D$56,2,FALSE)</f>
        <v>MI</v>
      </c>
      <c r="G3884" t="str">
        <f>VLOOKUP(E3884&amp;"*",state_latlong_lookup!$A$1:$D$56,1,FALSE)</f>
        <v>MICHIGAN</v>
      </c>
      <c r="H3884" t="str">
        <f t="shared" si="121"/>
        <v>109_MI_04</v>
      </c>
      <c r="I3884">
        <f>IF(B3884=2012,IF(D3884="00",K3884,VLOOKUP(H3884,district_latlong_lookup!$A$1:$F$439,5,FALSE)),0)</f>
        <v>0</v>
      </c>
      <c r="J3884">
        <f>IF(B3884=2012,IF(D3884="00",L3884,VLOOKUP(H3884,district_latlong_lookup!$A$1:$F$439,6,FALSE)),0)</f>
        <v>0</v>
      </c>
      <c r="K3884">
        <f>VLOOKUP(E3884&amp;"*",state_latlong_lookup!$A$1:$D$56,3,FALSE)</f>
        <v>43.3504</v>
      </c>
      <c r="L3884">
        <f>VLOOKUP(E3884&amp;"*",state_latlong_lookup!$A$1:$D$56,4,FALSE)</f>
        <v>-84.560299999999998</v>
      </c>
      <c r="M3884">
        <v>200</v>
      </c>
      <c r="N3884" t="str">
        <f t="shared" si="120"/>
        <v>Republican</v>
      </c>
      <c r="O3884" t="s">
        <v>569</v>
      </c>
      <c r="P3884">
        <v>0.57199999999999995</v>
      </c>
      <c r="Q3884">
        <v>498500</v>
      </c>
      <c r="R3884" t="s">
        <v>1415</v>
      </c>
    </row>
    <row r="3885" spans="1:18">
      <c r="A3885">
        <v>109</v>
      </c>
      <c r="B3885">
        <f>VLOOKUP(A3885,year_congress_lookup!$A$1:$B$10,2)</f>
        <v>2006</v>
      </c>
      <c r="C3885">
        <v>14430</v>
      </c>
      <c r="D3885" s="1" t="s">
        <v>1791</v>
      </c>
      <c r="E3885" t="s">
        <v>64</v>
      </c>
      <c r="F3885" t="str">
        <f>VLOOKUP(E3885&amp;"*",state_latlong_lookup!$A$1:$D$56,2,FALSE)</f>
        <v>MI</v>
      </c>
      <c r="G3885" t="str">
        <f>VLOOKUP(E3885&amp;"*",state_latlong_lookup!$A$1:$D$56,1,FALSE)</f>
        <v>MICHIGAN</v>
      </c>
      <c r="H3885" t="str">
        <f t="shared" si="121"/>
        <v>109_MI_05</v>
      </c>
      <c r="I3885">
        <f>IF(B3885=2012,IF(D3885="00",K3885,VLOOKUP(H3885,district_latlong_lookup!$A$1:$F$439,5,FALSE)),0)</f>
        <v>0</v>
      </c>
      <c r="J3885">
        <f>IF(B3885=2012,IF(D3885="00",L3885,VLOOKUP(H3885,district_latlong_lookup!$A$1:$F$439,6,FALSE)),0)</f>
        <v>0</v>
      </c>
      <c r="K3885">
        <f>VLOOKUP(E3885&amp;"*",state_latlong_lookup!$A$1:$D$56,3,FALSE)</f>
        <v>43.3504</v>
      </c>
      <c r="L3885">
        <f>VLOOKUP(E3885&amp;"*",state_latlong_lookup!$A$1:$D$56,4,FALSE)</f>
        <v>-84.560299999999998</v>
      </c>
      <c r="M3885">
        <v>100</v>
      </c>
      <c r="N3885" t="str">
        <f t="shared" si="120"/>
        <v>Democrat</v>
      </c>
      <c r="O3885" t="s">
        <v>573</v>
      </c>
      <c r="P3885">
        <v>-0.36799999999999999</v>
      </c>
      <c r="Q3885">
        <v>567500</v>
      </c>
      <c r="R3885" t="s">
        <v>1416</v>
      </c>
    </row>
    <row r="3886" spans="1:18">
      <c r="A3886">
        <v>109</v>
      </c>
      <c r="B3886">
        <f>VLOOKUP(A3886,year_congress_lookup!$A$1:$B$10,2)</f>
        <v>2006</v>
      </c>
      <c r="C3886">
        <v>15446</v>
      </c>
      <c r="D3886" s="1" t="s">
        <v>1792</v>
      </c>
      <c r="E3886" t="s">
        <v>64</v>
      </c>
      <c r="F3886" t="str">
        <f>VLOOKUP(E3886&amp;"*",state_latlong_lookup!$A$1:$D$56,2,FALSE)</f>
        <v>MI</v>
      </c>
      <c r="G3886" t="str">
        <f>VLOOKUP(E3886&amp;"*",state_latlong_lookup!$A$1:$D$56,1,FALSE)</f>
        <v>MICHIGAN</v>
      </c>
      <c r="H3886" t="str">
        <f t="shared" si="121"/>
        <v>109_MI_06</v>
      </c>
      <c r="I3886">
        <f>IF(B3886=2012,IF(D3886="00",K3886,VLOOKUP(H3886,district_latlong_lookup!$A$1:$F$439,5,FALSE)),0)</f>
        <v>0</v>
      </c>
      <c r="J3886">
        <f>IF(B3886=2012,IF(D3886="00",L3886,VLOOKUP(H3886,district_latlong_lookup!$A$1:$F$439,6,FALSE)),0)</f>
        <v>0</v>
      </c>
      <c r="K3886">
        <f>VLOOKUP(E3886&amp;"*",state_latlong_lookup!$A$1:$D$56,3,FALSE)</f>
        <v>43.3504</v>
      </c>
      <c r="L3886">
        <f>VLOOKUP(E3886&amp;"*",state_latlong_lookup!$A$1:$D$56,4,FALSE)</f>
        <v>-84.560299999999998</v>
      </c>
      <c r="M3886">
        <v>200</v>
      </c>
      <c r="N3886" t="str">
        <f t="shared" si="120"/>
        <v>Republican</v>
      </c>
      <c r="O3886" t="s">
        <v>192</v>
      </c>
      <c r="P3886">
        <v>0.56399999999999995</v>
      </c>
      <c r="Q3886">
        <v>850500</v>
      </c>
      <c r="R3886" t="s">
        <v>1417</v>
      </c>
    </row>
    <row r="3887" spans="1:18">
      <c r="A3887">
        <v>109</v>
      </c>
      <c r="B3887">
        <f>VLOOKUP(A3887,year_congress_lookup!$A$1:$B$10,2)</f>
        <v>2006</v>
      </c>
      <c r="C3887">
        <v>20515</v>
      </c>
      <c r="D3887" s="1" t="s">
        <v>1793</v>
      </c>
      <c r="E3887" t="s">
        <v>64</v>
      </c>
      <c r="F3887" t="str">
        <f>VLOOKUP(E3887&amp;"*",state_latlong_lookup!$A$1:$D$56,2,FALSE)</f>
        <v>MI</v>
      </c>
      <c r="G3887" t="str">
        <f>VLOOKUP(E3887&amp;"*",state_latlong_lookup!$A$1:$D$56,1,FALSE)</f>
        <v>MICHIGAN</v>
      </c>
      <c r="H3887" t="str">
        <f t="shared" si="121"/>
        <v>109_MI_07</v>
      </c>
      <c r="I3887">
        <f>IF(B3887=2012,IF(D3887="00",K3887,VLOOKUP(H3887,district_latlong_lookup!$A$1:$F$439,5,FALSE)),0)</f>
        <v>0</v>
      </c>
      <c r="J3887">
        <f>IF(B3887=2012,IF(D3887="00",L3887,VLOOKUP(H3887,district_latlong_lookup!$A$1:$F$439,6,FALSE)),0)</f>
        <v>0</v>
      </c>
      <c r="K3887">
        <f>VLOOKUP(E3887&amp;"*",state_latlong_lookup!$A$1:$D$56,3,FALSE)</f>
        <v>43.3504</v>
      </c>
      <c r="L3887">
        <f>VLOOKUP(E3887&amp;"*",state_latlong_lookup!$A$1:$D$56,4,FALSE)</f>
        <v>-84.560299999999998</v>
      </c>
      <c r="M3887">
        <v>200</v>
      </c>
      <c r="N3887" t="str">
        <f t="shared" si="120"/>
        <v>Republican</v>
      </c>
      <c r="O3887" t="s">
        <v>1059</v>
      </c>
      <c r="P3887">
        <v>0.41099999999999998</v>
      </c>
      <c r="Q3887">
        <v>235500</v>
      </c>
      <c r="R3887" t="s">
        <v>1418</v>
      </c>
    </row>
    <row r="3888" spans="1:18">
      <c r="A3888">
        <v>109</v>
      </c>
      <c r="B3888">
        <f>VLOOKUP(A3888,year_congress_lookup!$A$1:$B$10,2)</f>
        <v>2006</v>
      </c>
      <c r="C3888">
        <v>20120</v>
      </c>
      <c r="D3888" s="1" t="s">
        <v>1795</v>
      </c>
      <c r="E3888" t="s">
        <v>64</v>
      </c>
      <c r="F3888" t="str">
        <f>VLOOKUP(E3888&amp;"*",state_latlong_lookup!$A$1:$D$56,2,FALSE)</f>
        <v>MI</v>
      </c>
      <c r="G3888" t="str">
        <f>VLOOKUP(E3888&amp;"*",state_latlong_lookup!$A$1:$D$56,1,FALSE)</f>
        <v>MICHIGAN</v>
      </c>
      <c r="H3888" t="str">
        <f t="shared" si="121"/>
        <v>109_MI_08</v>
      </c>
      <c r="I3888">
        <f>IF(B3888=2012,IF(D3888="00",K3888,VLOOKUP(H3888,district_latlong_lookup!$A$1:$F$439,5,FALSE)),0)</f>
        <v>0</v>
      </c>
      <c r="J3888">
        <f>IF(B3888=2012,IF(D3888="00",L3888,VLOOKUP(H3888,district_latlong_lookup!$A$1:$F$439,6,FALSE)),0)</f>
        <v>0</v>
      </c>
      <c r="K3888">
        <f>VLOOKUP(E3888&amp;"*",state_latlong_lookup!$A$1:$D$56,3,FALSE)</f>
        <v>43.3504</v>
      </c>
      <c r="L3888">
        <f>VLOOKUP(E3888&amp;"*",state_latlong_lookup!$A$1:$D$56,4,FALSE)</f>
        <v>-84.560299999999998</v>
      </c>
      <c r="M3888">
        <v>200</v>
      </c>
      <c r="N3888" t="str">
        <f t="shared" si="120"/>
        <v>Republican</v>
      </c>
      <c r="O3888" t="s">
        <v>542</v>
      </c>
      <c r="P3888">
        <v>0.58299999999999996</v>
      </c>
      <c r="Q3888">
        <v>1001500</v>
      </c>
      <c r="R3888" t="s">
        <v>1419</v>
      </c>
    </row>
    <row r="3889" spans="1:18">
      <c r="A3889">
        <v>109</v>
      </c>
      <c r="B3889">
        <f>VLOOKUP(A3889,year_congress_lookup!$A$1:$B$10,2)</f>
        <v>2006</v>
      </c>
      <c r="C3889">
        <v>29365</v>
      </c>
      <c r="D3889" s="1" t="s">
        <v>1796</v>
      </c>
      <c r="E3889" t="s">
        <v>64</v>
      </c>
      <c r="F3889" t="str">
        <f>VLOOKUP(E3889&amp;"*",state_latlong_lookup!$A$1:$D$56,2,FALSE)</f>
        <v>MI</v>
      </c>
      <c r="G3889" t="str">
        <f>VLOOKUP(E3889&amp;"*",state_latlong_lookup!$A$1:$D$56,1,FALSE)</f>
        <v>MICHIGAN</v>
      </c>
      <c r="H3889" t="str">
        <f t="shared" si="121"/>
        <v>109_MI_09</v>
      </c>
      <c r="I3889">
        <f>IF(B3889=2012,IF(D3889="00",K3889,VLOOKUP(H3889,district_latlong_lookup!$A$1:$F$439,5,FALSE)),0)</f>
        <v>0</v>
      </c>
      <c r="J3889">
        <f>IF(B3889=2012,IF(D3889="00",L3889,VLOOKUP(H3889,district_latlong_lookup!$A$1:$F$439,6,FALSE)),0)</f>
        <v>0</v>
      </c>
      <c r="K3889">
        <f>VLOOKUP(E3889&amp;"*",state_latlong_lookup!$A$1:$D$56,3,FALSE)</f>
        <v>43.3504</v>
      </c>
      <c r="L3889">
        <f>VLOOKUP(E3889&amp;"*",state_latlong_lookup!$A$1:$D$56,4,FALSE)</f>
        <v>-84.560299999999998</v>
      </c>
      <c r="M3889">
        <v>200</v>
      </c>
      <c r="N3889" t="str">
        <f t="shared" si="120"/>
        <v>Republican</v>
      </c>
      <c r="O3889" t="s">
        <v>998</v>
      </c>
      <c r="P3889">
        <v>0.54600000000000004</v>
      </c>
      <c r="Q3889">
        <v>1465500</v>
      </c>
      <c r="R3889" t="s">
        <v>1420</v>
      </c>
    </row>
    <row r="3890" spans="1:18">
      <c r="A3890">
        <v>109</v>
      </c>
      <c r="B3890">
        <f>VLOOKUP(A3890,year_congress_lookup!$A$1:$B$10,2)</f>
        <v>2006</v>
      </c>
      <c r="C3890">
        <v>20331</v>
      </c>
      <c r="D3890" s="1" t="s">
        <v>1797</v>
      </c>
      <c r="E3890" t="s">
        <v>64</v>
      </c>
      <c r="F3890" t="str">
        <f>VLOOKUP(E3890&amp;"*",state_latlong_lookup!$A$1:$D$56,2,FALSE)</f>
        <v>MI</v>
      </c>
      <c r="G3890" t="str">
        <f>VLOOKUP(E3890&amp;"*",state_latlong_lookup!$A$1:$D$56,1,FALSE)</f>
        <v>MICHIGAN</v>
      </c>
      <c r="H3890" t="str">
        <f t="shared" si="121"/>
        <v>109_MI_10</v>
      </c>
      <c r="I3890">
        <f>IF(B3890=2012,IF(D3890="00",K3890,VLOOKUP(H3890,district_latlong_lookup!$A$1:$F$439,5,FALSE)),0)</f>
        <v>0</v>
      </c>
      <c r="J3890">
        <f>IF(B3890=2012,IF(D3890="00",L3890,VLOOKUP(H3890,district_latlong_lookup!$A$1:$F$439,6,FALSE)),0)</f>
        <v>0</v>
      </c>
      <c r="K3890">
        <f>VLOOKUP(E3890&amp;"*",state_latlong_lookup!$A$1:$D$56,3,FALSE)</f>
        <v>43.3504</v>
      </c>
      <c r="L3890">
        <f>VLOOKUP(E3890&amp;"*",state_latlong_lookup!$A$1:$D$56,4,FALSE)</f>
        <v>-84.560299999999998</v>
      </c>
      <c r="M3890">
        <v>200</v>
      </c>
      <c r="N3890" t="str">
        <f t="shared" si="120"/>
        <v>Republican</v>
      </c>
      <c r="O3890" t="s">
        <v>76</v>
      </c>
      <c r="P3890">
        <v>0.46</v>
      </c>
      <c r="Q3890">
        <v>10000</v>
      </c>
    </row>
    <row r="3891" spans="1:18">
      <c r="A3891">
        <v>109</v>
      </c>
      <c r="B3891">
        <f>VLOOKUP(A3891,year_congress_lookup!$A$1:$B$10,2)</f>
        <v>2006</v>
      </c>
      <c r="C3891">
        <v>20332</v>
      </c>
      <c r="D3891" s="1" t="s">
        <v>1798</v>
      </c>
      <c r="E3891" t="s">
        <v>64</v>
      </c>
      <c r="F3891" t="str">
        <f>VLOOKUP(E3891&amp;"*",state_latlong_lookup!$A$1:$D$56,2,FALSE)</f>
        <v>MI</v>
      </c>
      <c r="G3891" t="str">
        <f>VLOOKUP(E3891&amp;"*",state_latlong_lookup!$A$1:$D$56,1,FALSE)</f>
        <v>MICHIGAN</v>
      </c>
      <c r="H3891" t="str">
        <f t="shared" si="121"/>
        <v>109_MI_11</v>
      </c>
      <c r="I3891">
        <f>IF(B3891=2012,IF(D3891="00",K3891,VLOOKUP(H3891,district_latlong_lookup!$A$1:$F$439,5,FALSE)),0)</f>
        <v>0</v>
      </c>
      <c r="J3891">
        <f>IF(B3891=2012,IF(D3891="00",L3891,VLOOKUP(H3891,district_latlong_lookup!$A$1:$F$439,6,FALSE)),0)</f>
        <v>0</v>
      </c>
      <c r="K3891">
        <f>VLOOKUP(E3891&amp;"*",state_latlong_lookup!$A$1:$D$56,3,FALSE)</f>
        <v>43.3504</v>
      </c>
      <c r="L3891">
        <f>VLOOKUP(E3891&amp;"*",state_latlong_lookup!$A$1:$D$56,4,FALSE)</f>
        <v>-84.560299999999998</v>
      </c>
      <c r="M3891">
        <v>200</v>
      </c>
      <c r="N3891" t="str">
        <f t="shared" si="120"/>
        <v>Republican</v>
      </c>
      <c r="O3891" t="s">
        <v>999</v>
      </c>
      <c r="P3891">
        <v>0.44500000000000001</v>
      </c>
      <c r="Q3891">
        <v>900500</v>
      </c>
      <c r="R3891" t="s">
        <v>1421</v>
      </c>
    </row>
    <row r="3892" spans="1:18">
      <c r="A3892">
        <v>109</v>
      </c>
      <c r="B3892">
        <f>VLOOKUP(A3892,year_congress_lookup!$A$1:$B$10,2)</f>
        <v>2006</v>
      </c>
      <c r="C3892">
        <v>15033</v>
      </c>
      <c r="D3892" s="1" t="s">
        <v>1799</v>
      </c>
      <c r="E3892" t="s">
        <v>64</v>
      </c>
      <c r="F3892" t="str">
        <f>VLOOKUP(E3892&amp;"*",state_latlong_lookup!$A$1:$D$56,2,FALSE)</f>
        <v>MI</v>
      </c>
      <c r="G3892" t="str">
        <f>VLOOKUP(E3892&amp;"*",state_latlong_lookup!$A$1:$D$56,1,FALSE)</f>
        <v>MICHIGAN</v>
      </c>
      <c r="H3892" t="str">
        <f t="shared" si="121"/>
        <v>109_MI_12</v>
      </c>
      <c r="I3892">
        <f>IF(B3892=2012,IF(D3892="00",K3892,VLOOKUP(H3892,district_latlong_lookup!$A$1:$F$439,5,FALSE)),0)</f>
        <v>0</v>
      </c>
      <c r="J3892">
        <f>IF(B3892=2012,IF(D3892="00",L3892,VLOOKUP(H3892,district_latlong_lookup!$A$1:$F$439,6,FALSE)),0)</f>
        <v>0</v>
      </c>
      <c r="K3892">
        <f>VLOOKUP(E3892&amp;"*",state_latlong_lookup!$A$1:$D$56,3,FALSE)</f>
        <v>43.3504</v>
      </c>
      <c r="L3892">
        <f>VLOOKUP(E3892&amp;"*",state_latlong_lookup!$A$1:$D$56,4,FALSE)</f>
        <v>-84.560299999999998</v>
      </c>
      <c r="M3892">
        <v>100</v>
      </c>
      <c r="N3892" t="str">
        <f t="shared" si="120"/>
        <v>Democrat</v>
      </c>
      <c r="O3892" t="s">
        <v>1000</v>
      </c>
      <c r="P3892">
        <v>-0.34499999999999997</v>
      </c>
      <c r="Q3892">
        <v>1623500</v>
      </c>
      <c r="R3892" t="s">
        <v>1422</v>
      </c>
    </row>
    <row r="3893" spans="1:18">
      <c r="A3893">
        <v>109</v>
      </c>
      <c r="B3893">
        <f>VLOOKUP(A3893,year_congress_lookup!$A$1:$B$10,2)</f>
        <v>2006</v>
      </c>
      <c r="C3893">
        <v>29733</v>
      </c>
      <c r="D3893" s="1" t="s">
        <v>1800</v>
      </c>
      <c r="E3893" t="s">
        <v>64</v>
      </c>
      <c r="F3893" t="str">
        <f>VLOOKUP(E3893&amp;"*",state_latlong_lookup!$A$1:$D$56,2,FALSE)</f>
        <v>MI</v>
      </c>
      <c r="G3893" t="str">
        <f>VLOOKUP(E3893&amp;"*",state_latlong_lookup!$A$1:$D$56,1,FALSE)</f>
        <v>MICHIGAN</v>
      </c>
      <c r="H3893" t="str">
        <f t="shared" si="121"/>
        <v>109_MI_13</v>
      </c>
      <c r="I3893">
        <f>IF(B3893=2012,IF(D3893="00",K3893,VLOOKUP(H3893,district_latlong_lookup!$A$1:$F$439,5,FALSE)),0)</f>
        <v>0</v>
      </c>
      <c r="J3893">
        <f>IF(B3893=2012,IF(D3893="00",L3893,VLOOKUP(H3893,district_latlong_lookup!$A$1:$F$439,6,FALSE)),0)</f>
        <v>0</v>
      </c>
      <c r="K3893">
        <f>VLOOKUP(E3893&amp;"*",state_latlong_lookup!$A$1:$D$56,3,FALSE)</f>
        <v>43.3504</v>
      </c>
      <c r="L3893">
        <f>VLOOKUP(E3893&amp;"*",state_latlong_lookup!$A$1:$D$56,4,FALSE)</f>
        <v>-84.560299999999998</v>
      </c>
      <c r="M3893">
        <v>100</v>
      </c>
      <c r="N3893" t="str">
        <f t="shared" si="120"/>
        <v>Democrat</v>
      </c>
      <c r="O3893" t="s">
        <v>1001</v>
      </c>
      <c r="P3893">
        <v>-0.48199999999999998</v>
      </c>
      <c r="Q3893">
        <v>342000</v>
      </c>
      <c r="R3893" t="s">
        <v>1423</v>
      </c>
    </row>
    <row r="3894" spans="1:18">
      <c r="A3894">
        <v>109</v>
      </c>
      <c r="B3894">
        <f>VLOOKUP(A3894,year_congress_lookup!$A$1:$B$10,2)</f>
        <v>2006</v>
      </c>
      <c r="C3894">
        <v>10713</v>
      </c>
      <c r="D3894" s="1" t="s">
        <v>1801</v>
      </c>
      <c r="E3894" t="s">
        <v>64</v>
      </c>
      <c r="F3894" t="str">
        <f>VLOOKUP(E3894&amp;"*",state_latlong_lookup!$A$1:$D$56,2,FALSE)</f>
        <v>MI</v>
      </c>
      <c r="G3894" t="str">
        <f>VLOOKUP(E3894&amp;"*",state_latlong_lookup!$A$1:$D$56,1,FALSE)</f>
        <v>MICHIGAN</v>
      </c>
      <c r="H3894" t="str">
        <f t="shared" si="121"/>
        <v>109_MI_14</v>
      </c>
      <c r="I3894">
        <f>IF(B3894=2012,IF(D3894="00",K3894,VLOOKUP(H3894,district_latlong_lookup!$A$1:$F$439,5,FALSE)),0)</f>
        <v>0</v>
      </c>
      <c r="J3894">
        <f>IF(B3894=2012,IF(D3894="00",L3894,VLOOKUP(H3894,district_latlong_lookup!$A$1:$F$439,6,FALSE)),0)</f>
        <v>0</v>
      </c>
      <c r="K3894">
        <f>VLOOKUP(E3894&amp;"*",state_latlong_lookup!$A$1:$D$56,3,FALSE)</f>
        <v>43.3504</v>
      </c>
      <c r="L3894">
        <f>VLOOKUP(E3894&amp;"*",state_latlong_lookup!$A$1:$D$56,4,FALSE)</f>
        <v>-84.560299999999998</v>
      </c>
      <c r="M3894">
        <v>100</v>
      </c>
      <c r="N3894" t="str">
        <f t="shared" si="120"/>
        <v>Democrat</v>
      </c>
      <c r="O3894" t="s">
        <v>578</v>
      </c>
      <c r="P3894">
        <v>-0.623</v>
      </c>
      <c r="Q3894">
        <v>1311000</v>
      </c>
      <c r="R3894" t="s">
        <v>1424</v>
      </c>
    </row>
    <row r="3895" spans="1:18">
      <c r="A3895">
        <v>109</v>
      </c>
      <c r="B3895">
        <f>VLOOKUP(A3895,year_congress_lookup!$A$1:$B$10,2)</f>
        <v>2006</v>
      </c>
      <c r="C3895">
        <v>2605</v>
      </c>
      <c r="D3895" s="1" t="s">
        <v>1802</v>
      </c>
      <c r="E3895" t="s">
        <v>64</v>
      </c>
      <c r="F3895" t="str">
        <f>VLOOKUP(E3895&amp;"*",state_latlong_lookup!$A$1:$D$56,2,FALSE)</f>
        <v>MI</v>
      </c>
      <c r="G3895" t="str">
        <f>VLOOKUP(E3895&amp;"*",state_latlong_lookup!$A$1:$D$56,1,FALSE)</f>
        <v>MICHIGAN</v>
      </c>
      <c r="H3895" t="str">
        <f t="shared" si="121"/>
        <v>109_MI_15</v>
      </c>
      <c r="I3895">
        <f>IF(B3895=2012,IF(D3895="00",K3895,VLOOKUP(H3895,district_latlong_lookup!$A$1:$F$439,5,FALSE)),0)</f>
        <v>0</v>
      </c>
      <c r="J3895">
        <f>IF(B3895=2012,IF(D3895="00",L3895,VLOOKUP(H3895,district_latlong_lookup!$A$1:$F$439,6,FALSE)),0)</f>
        <v>0</v>
      </c>
      <c r="K3895">
        <f>VLOOKUP(E3895&amp;"*",state_latlong_lookup!$A$1:$D$56,3,FALSE)</f>
        <v>43.3504</v>
      </c>
      <c r="L3895">
        <f>VLOOKUP(E3895&amp;"*",state_latlong_lookup!$A$1:$D$56,4,FALSE)</f>
        <v>-84.560299999999998</v>
      </c>
      <c r="M3895">
        <v>100</v>
      </c>
      <c r="N3895" t="str">
        <f t="shared" si="120"/>
        <v>Democrat</v>
      </c>
      <c r="O3895" t="s">
        <v>580</v>
      </c>
      <c r="P3895">
        <v>-0.41699999999999998</v>
      </c>
      <c r="Q3895">
        <v>676500</v>
      </c>
      <c r="R3895" t="s">
        <v>1425</v>
      </c>
    </row>
    <row r="3896" spans="1:18">
      <c r="A3896">
        <v>109</v>
      </c>
      <c r="B3896">
        <f>VLOOKUP(A3896,year_congress_lookup!$A$1:$B$10,2)</f>
        <v>2006</v>
      </c>
      <c r="C3896">
        <v>29532</v>
      </c>
      <c r="D3896" s="1" t="s">
        <v>1787</v>
      </c>
      <c r="E3896" t="s">
        <v>98</v>
      </c>
      <c r="F3896" t="str">
        <f>VLOOKUP(E3896&amp;"*",state_latlong_lookup!$A$1:$D$56,2,FALSE)</f>
        <v>MN</v>
      </c>
      <c r="G3896" t="str">
        <f>VLOOKUP(E3896&amp;"*",state_latlong_lookup!$A$1:$D$56,1,FALSE)</f>
        <v>MINNESOTA</v>
      </c>
      <c r="H3896" t="str">
        <f t="shared" si="121"/>
        <v>109_MN_01</v>
      </c>
      <c r="I3896">
        <f>IF(B3896=2012,IF(D3896="00",K3896,VLOOKUP(H3896,district_latlong_lookup!$A$1:$F$439,5,FALSE)),0)</f>
        <v>0</v>
      </c>
      <c r="J3896">
        <f>IF(B3896=2012,IF(D3896="00",L3896,VLOOKUP(H3896,district_latlong_lookup!$A$1:$F$439,6,FALSE)),0)</f>
        <v>0</v>
      </c>
      <c r="K3896">
        <f>VLOOKUP(E3896&amp;"*",state_latlong_lookup!$A$1:$D$56,3,FALSE)</f>
        <v>45.732599999999998</v>
      </c>
      <c r="L3896">
        <f>VLOOKUP(E3896&amp;"*",state_latlong_lookup!$A$1:$D$56,4,FALSE)</f>
        <v>-93.919600000000003</v>
      </c>
      <c r="M3896">
        <v>200</v>
      </c>
      <c r="N3896" t="str">
        <f t="shared" si="120"/>
        <v>Republican</v>
      </c>
      <c r="O3896" t="s">
        <v>1002</v>
      </c>
      <c r="P3896">
        <v>0.755</v>
      </c>
      <c r="Q3896">
        <v>685500</v>
      </c>
      <c r="R3896" t="s">
        <v>1426</v>
      </c>
    </row>
    <row r="3897" spans="1:18">
      <c r="A3897">
        <v>109</v>
      </c>
      <c r="B3897">
        <f>VLOOKUP(A3897,year_congress_lookup!$A$1:$B$10,2)</f>
        <v>2006</v>
      </c>
      <c r="C3897">
        <v>20333</v>
      </c>
      <c r="D3897" s="1" t="s">
        <v>1788</v>
      </c>
      <c r="E3897" t="s">
        <v>98</v>
      </c>
      <c r="F3897" t="str">
        <f>VLOOKUP(E3897&amp;"*",state_latlong_lookup!$A$1:$D$56,2,FALSE)</f>
        <v>MN</v>
      </c>
      <c r="G3897" t="str">
        <f>VLOOKUP(E3897&amp;"*",state_latlong_lookup!$A$1:$D$56,1,FALSE)</f>
        <v>MINNESOTA</v>
      </c>
      <c r="H3897" t="str">
        <f t="shared" si="121"/>
        <v>109_MN_02</v>
      </c>
      <c r="I3897">
        <f>IF(B3897=2012,IF(D3897="00",K3897,VLOOKUP(H3897,district_latlong_lookup!$A$1:$F$439,5,FALSE)),0)</f>
        <v>0</v>
      </c>
      <c r="J3897">
        <f>IF(B3897=2012,IF(D3897="00",L3897,VLOOKUP(H3897,district_latlong_lookup!$A$1:$F$439,6,FALSE)),0)</f>
        <v>0</v>
      </c>
      <c r="K3897">
        <f>VLOOKUP(E3897&amp;"*",state_latlong_lookup!$A$1:$D$56,3,FALSE)</f>
        <v>45.732599999999998</v>
      </c>
      <c r="L3897">
        <f>VLOOKUP(E3897&amp;"*",state_latlong_lookup!$A$1:$D$56,4,FALSE)</f>
        <v>-93.919600000000003</v>
      </c>
      <c r="M3897">
        <v>200</v>
      </c>
      <c r="N3897" t="str">
        <f t="shared" si="120"/>
        <v>Republican</v>
      </c>
      <c r="O3897" t="s">
        <v>1003</v>
      </c>
      <c r="P3897">
        <v>0.69099999999999995</v>
      </c>
      <c r="Q3897">
        <v>728500</v>
      </c>
      <c r="R3897" t="s">
        <v>1427</v>
      </c>
    </row>
    <row r="3898" spans="1:18">
      <c r="A3898">
        <v>109</v>
      </c>
      <c r="B3898">
        <f>VLOOKUP(A3898,year_congress_lookup!$A$1:$B$10,2)</f>
        <v>2006</v>
      </c>
      <c r="C3898">
        <v>29126</v>
      </c>
      <c r="D3898" s="1" t="s">
        <v>1789</v>
      </c>
      <c r="E3898" t="s">
        <v>98</v>
      </c>
      <c r="F3898" t="str">
        <f>VLOOKUP(E3898&amp;"*",state_latlong_lookup!$A$1:$D$56,2,FALSE)</f>
        <v>MN</v>
      </c>
      <c r="G3898" t="str">
        <f>VLOOKUP(E3898&amp;"*",state_latlong_lookup!$A$1:$D$56,1,FALSE)</f>
        <v>MINNESOTA</v>
      </c>
      <c r="H3898" t="str">
        <f t="shared" si="121"/>
        <v>109_MN_03</v>
      </c>
      <c r="I3898">
        <f>IF(B3898=2012,IF(D3898="00",K3898,VLOOKUP(H3898,district_latlong_lookup!$A$1:$F$439,5,FALSE)),0)</f>
        <v>0</v>
      </c>
      <c r="J3898">
        <f>IF(B3898=2012,IF(D3898="00",L3898,VLOOKUP(H3898,district_latlong_lookup!$A$1:$F$439,6,FALSE)),0)</f>
        <v>0</v>
      </c>
      <c r="K3898">
        <f>VLOOKUP(E3898&amp;"*",state_latlong_lookup!$A$1:$D$56,3,FALSE)</f>
        <v>45.732599999999998</v>
      </c>
      <c r="L3898">
        <f>VLOOKUP(E3898&amp;"*",state_latlong_lookup!$A$1:$D$56,4,FALSE)</f>
        <v>-93.919600000000003</v>
      </c>
      <c r="M3898">
        <v>200</v>
      </c>
      <c r="N3898" t="str">
        <f t="shared" si="120"/>
        <v>Republican</v>
      </c>
      <c r="O3898" t="s">
        <v>583</v>
      </c>
      <c r="P3898">
        <v>0.58699999999999997</v>
      </c>
      <c r="Q3898">
        <v>515000</v>
      </c>
      <c r="R3898" t="s">
        <v>1428</v>
      </c>
    </row>
    <row r="3899" spans="1:18">
      <c r="A3899">
        <v>109</v>
      </c>
      <c r="B3899">
        <f>VLOOKUP(A3899,year_congress_lookup!$A$1:$B$10,2)</f>
        <v>2006</v>
      </c>
      <c r="C3899">
        <v>20122</v>
      </c>
      <c r="D3899" s="1" t="s">
        <v>1790</v>
      </c>
      <c r="E3899" t="s">
        <v>98</v>
      </c>
      <c r="F3899" t="str">
        <f>VLOOKUP(E3899&amp;"*",state_latlong_lookup!$A$1:$D$56,2,FALSE)</f>
        <v>MN</v>
      </c>
      <c r="G3899" t="str">
        <f>VLOOKUP(E3899&amp;"*",state_latlong_lookup!$A$1:$D$56,1,FALSE)</f>
        <v>MINNESOTA</v>
      </c>
      <c r="H3899" t="str">
        <f t="shared" si="121"/>
        <v>109_MN_04</v>
      </c>
      <c r="I3899">
        <f>IF(B3899=2012,IF(D3899="00",K3899,VLOOKUP(H3899,district_latlong_lookup!$A$1:$F$439,5,FALSE)),0)</f>
        <v>0</v>
      </c>
      <c r="J3899">
        <f>IF(B3899=2012,IF(D3899="00",L3899,VLOOKUP(H3899,district_latlong_lookup!$A$1:$F$439,6,FALSE)),0)</f>
        <v>0</v>
      </c>
      <c r="K3899">
        <f>VLOOKUP(E3899&amp;"*",state_latlong_lookup!$A$1:$D$56,3,FALSE)</f>
        <v>45.732599999999998</v>
      </c>
      <c r="L3899">
        <f>VLOOKUP(E3899&amp;"*",state_latlong_lookup!$A$1:$D$56,4,FALSE)</f>
        <v>-93.919600000000003</v>
      </c>
      <c r="M3899">
        <v>100</v>
      </c>
      <c r="N3899" t="str">
        <f t="shared" si="120"/>
        <v>Democrat</v>
      </c>
      <c r="O3899" t="s">
        <v>484</v>
      </c>
      <c r="P3899">
        <v>-0.42499999999999999</v>
      </c>
      <c r="Q3899">
        <v>3147500</v>
      </c>
      <c r="R3899" t="s">
        <v>1429</v>
      </c>
    </row>
    <row r="3900" spans="1:18">
      <c r="A3900">
        <v>109</v>
      </c>
      <c r="B3900">
        <f>VLOOKUP(A3900,year_congress_lookup!$A$1:$B$10,2)</f>
        <v>2006</v>
      </c>
      <c r="C3900">
        <v>14656</v>
      </c>
      <c r="D3900" s="1" t="s">
        <v>1791</v>
      </c>
      <c r="E3900" t="s">
        <v>98</v>
      </c>
      <c r="F3900" t="str">
        <f>VLOOKUP(E3900&amp;"*",state_latlong_lookup!$A$1:$D$56,2,FALSE)</f>
        <v>MN</v>
      </c>
      <c r="G3900" t="str">
        <f>VLOOKUP(E3900&amp;"*",state_latlong_lookup!$A$1:$D$56,1,FALSE)</f>
        <v>MINNESOTA</v>
      </c>
      <c r="H3900" t="str">
        <f t="shared" si="121"/>
        <v>109_MN_05</v>
      </c>
      <c r="I3900">
        <f>IF(B3900=2012,IF(D3900="00",K3900,VLOOKUP(H3900,district_latlong_lookup!$A$1:$F$439,5,FALSE)),0)</f>
        <v>0</v>
      </c>
      <c r="J3900">
        <f>IF(B3900=2012,IF(D3900="00",L3900,VLOOKUP(H3900,district_latlong_lookup!$A$1:$F$439,6,FALSE)),0)</f>
        <v>0</v>
      </c>
      <c r="K3900">
        <f>VLOOKUP(E3900&amp;"*",state_latlong_lookup!$A$1:$D$56,3,FALSE)</f>
        <v>45.732599999999998</v>
      </c>
      <c r="L3900">
        <f>VLOOKUP(E3900&amp;"*",state_latlong_lookup!$A$1:$D$56,4,FALSE)</f>
        <v>-93.919600000000003</v>
      </c>
      <c r="M3900">
        <v>100</v>
      </c>
      <c r="N3900" t="str">
        <f t="shared" si="120"/>
        <v>Democrat</v>
      </c>
      <c r="O3900" t="s">
        <v>585</v>
      </c>
      <c r="P3900">
        <v>-0.54500000000000004</v>
      </c>
      <c r="Q3900">
        <v>534000</v>
      </c>
      <c r="R3900" t="s">
        <v>1430</v>
      </c>
    </row>
    <row r="3901" spans="1:18">
      <c r="A3901">
        <v>109</v>
      </c>
      <c r="B3901">
        <f>VLOOKUP(A3901,year_congress_lookup!$A$1:$B$10,2)</f>
        <v>2006</v>
      </c>
      <c r="C3901">
        <v>20121</v>
      </c>
      <c r="D3901" s="1" t="s">
        <v>1792</v>
      </c>
      <c r="E3901" t="s">
        <v>98</v>
      </c>
      <c r="F3901" t="str">
        <f>VLOOKUP(E3901&amp;"*",state_latlong_lookup!$A$1:$D$56,2,FALSE)</f>
        <v>MN</v>
      </c>
      <c r="G3901" t="str">
        <f>VLOOKUP(E3901&amp;"*",state_latlong_lookup!$A$1:$D$56,1,FALSE)</f>
        <v>MINNESOTA</v>
      </c>
      <c r="H3901" t="str">
        <f t="shared" si="121"/>
        <v>109_MN_06</v>
      </c>
      <c r="I3901">
        <f>IF(B3901=2012,IF(D3901="00",K3901,VLOOKUP(H3901,district_latlong_lookup!$A$1:$F$439,5,FALSE)),0)</f>
        <v>0</v>
      </c>
      <c r="J3901">
        <f>IF(B3901=2012,IF(D3901="00",L3901,VLOOKUP(H3901,district_latlong_lookup!$A$1:$F$439,6,FALSE)),0)</f>
        <v>0</v>
      </c>
      <c r="K3901">
        <f>VLOOKUP(E3901&amp;"*",state_latlong_lookup!$A$1:$D$56,3,FALSE)</f>
        <v>45.732599999999998</v>
      </c>
      <c r="L3901">
        <f>VLOOKUP(E3901&amp;"*",state_latlong_lookup!$A$1:$D$56,4,FALSE)</f>
        <v>-93.919600000000003</v>
      </c>
      <c r="M3901">
        <v>200</v>
      </c>
      <c r="N3901" t="str">
        <f t="shared" si="120"/>
        <v>Republican</v>
      </c>
      <c r="O3901" t="s">
        <v>97</v>
      </c>
      <c r="P3901">
        <v>0.67400000000000004</v>
      </c>
      <c r="Q3901">
        <v>851500</v>
      </c>
      <c r="R3901" t="s">
        <v>1431</v>
      </c>
    </row>
    <row r="3902" spans="1:18">
      <c r="A3902">
        <v>109</v>
      </c>
      <c r="B3902">
        <f>VLOOKUP(A3902,year_congress_lookup!$A$1:$B$10,2)</f>
        <v>2006</v>
      </c>
      <c r="C3902">
        <v>29127</v>
      </c>
      <c r="D3902" s="1" t="s">
        <v>1793</v>
      </c>
      <c r="E3902" t="s">
        <v>98</v>
      </c>
      <c r="F3902" t="str">
        <f>VLOOKUP(E3902&amp;"*",state_latlong_lookup!$A$1:$D$56,2,FALSE)</f>
        <v>MN</v>
      </c>
      <c r="G3902" t="str">
        <f>VLOOKUP(E3902&amp;"*",state_latlong_lookup!$A$1:$D$56,1,FALSE)</f>
        <v>MINNESOTA</v>
      </c>
      <c r="H3902" t="str">
        <f t="shared" si="121"/>
        <v>109_MN_07</v>
      </c>
      <c r="I3902">
        <f>IF(B3902=2012,IF(D3902="00",K3902,VLOOKUP(H3902,district_latlong_lookup!$A$1:$F$439,5,FALSE)),0)</f>
        <v>0</v>
      </c>
      <c r="J3902">
        <f>IF(B3902=2012,IF(D3902="00",L3902,VLOOKUP(H3902,district_latlong_lookup!$A$1:$F$439,6,FALSE)),0)</f>
        <v>0</v>
      </c>
      <c r="K3902">
        <f>VLOOKUP(E3902&amp;"*",state_latlong_lookup!$A$1:$D$56,3,FALSE)</f>
        <v>45.732599999999998</v>
      </c>
      <c r="L3902">
        <f>VLOOKUP(E3902&amp;"*",state_latlong_lookup!$A$1:$D$56,4,FALSE)</f>
        <v>-93.919600000000003</v>
      </c>
      <c r="M3902">
        <v>100</v>
      </c>
      <c r="N3902" t="str">
        <f t="shared" si="120"/>
        <v>Democrat</v>
      </c>
      <c r="O3902" t="s">
        <v>867</v>
      </c>
      <c r="P3902">
        <v>-0.158</v>
      </c>
      <c r="Q3902">
        <v>505500</v>
      </c>
      <c r="R3902" t="s">
        <v>1432</v>
      </c>
    </row>
    <row r="3903" spans="1:18">
      <c r="A3903">
        <v>109</v>
      </c>
      <c r="B3903">
        <f>VLOOKUP(A3903,year_congress_lookup!$A$1:$B$10,2)</f>
        <v>2006</v>
      </c>
      <c r="C3903">
        <v>14265</v>
      </c>
      <c r="D3903" s="1" t="s">
        <v>1795</v>
      </c>
      <c r="E3903" t="s">
        <v>98</v>
      </c>
      <c r="F3903" t="str">
        <f>VLOOKUP(E3903&amp;"*",state_latlong_lookup!$A$1:$D$56,2,FALSE)</f>
        <v>MN</v>
      </c>
      <c r="G3903" t="str">
        <f>VLOOKUP(E3903&amp;"*",state_latlong_lookup!$A$1:$D$56,1,FALSE)</f>
        <v>MINNESOTA</v>
      </c>
      <c r="H3903" t="str">
        <f t="shared" si="121"/>
        <v>109_MN_08</v>
      </c>
      <c r="I3903">
        <f>IF(B3903=2012,IF(D3903="00",K3903,VLOOKUP(H3903,district_latlong_lookup!$A$1:$F$439,5,FALSE)),0)</f>
        <v>0</v>
      </c>
      <c r="J3903">
        <f>IF(B3903=2012,IF(D3903="00",L3903,VLOOKUP(H3903,district_latlong_lookup!$A$1:$F$439,6,FALSE)),0)</f>
        <v>0</v>
      </c>
      <c r="K3903">
        <f>VLOOKUP(E3903&amp;"*",state_latlong_lookup!$A$1:$D$56,3,FALSE)</f>
        <v>45.732599999999998</v>
      </c>
      <c r="L3903">
        <f>VLOOKUP(E3903&amp;"*",state_latlong_lookup!$A$1:$D$56,4,FALSE)</f>
        <v>-93.919600000000003</v>
      </c>
      <c r="M3903">
        <v>100</v>
      </c>
      <c r="N3903" t="str">
        <f t="shared" si="120"/>
        <v>Democrat</v>
      </c>
      <c r="O3903" t="s">
        <v>587</v>
      </c>
      <c r="P3903">
        <v>-0.53600000000000003</v>
      </c>
      <c r="Q3903">
        <v>2507500</v>
      </c>
      <c r="R3903" t="s">
        <v>1433</v>
      </c>
    </row>
    <row r="3904" spans="1:18">
      <c r="A3904">
        <v>109</v>
      </c>
      <c r="B3904">
        <f>VLOOKUP(A3904,year_congress_lookup!$A$1:$B$10,2)</f>
        <v>2006</v>
      </c>
      <c r="C3904">
        <v>29534</v>
      </c>
      <c r="D3904" s="1" t="s">
        <v>1787</v>
      </c>
      <c r="E3904" t="s">
        <v>47</v>
      </c>
      <c r="F3904" t="str">
        <f>VLOOKUP(E3904&amp;"*",state_latlong_lookup!$A$1:$D$56,2,FALSE)</f>
        <v>MS</v>
      </c>
      <c r="G3904" t="str">
        <f>VLOOKUP(E3904&amp;"*",state_latlong_lookup!$A$1:$D$56,1,FALSE)</f>
        <v>MISSISSIPPI</v>
      </c>
      <c r="H3904" t="str">
        <f t="shared" si="121"/>
        <v>109_MS_01</v>
      </c>
      <c r="I3904">
        <f>IF(B3904=2012,IF(D3904="00",K3904,VLOOKUP(H3904,district_latlong_lookup!$A$1:$F$439,5,FALSE)),0)</f>
        <v>0</v>
      </c>
      <c r="J3904">
        <f>IF(B3904=2012,IF(D3904="00",L3904,VLOOKUP(H3904,district_latlong_lookup!$A$1:$F$439,6,FALSE)),0)</f>
        <v>0</v>
      </c>
      <c r="K3904">
        <f>VLOOKUP(E3904&amp;"*",state_latlong_lookup!$A$1:$D$56,3,FALSE)</f>
        <v>32.767299999999999</v>
      </c>
      <c r="L3904">
        <f>VLOOKUP(E3904&amp;"*",state_latlong_lookup!$A$1:$D$56,4,FALSE)</f>
        <v>-89.681200000000004</v>
      </c>
      <c r="M3904">
        <v>200</v>
      </c>
      <c r="N3904" t="str">
        <f t="shared" si="120"/>
        <v>Republican</v>
      </c>
      <c r="O3904" t="s">
        <v>368</v>
      </c>
      <c r="P3904">
        <v>0.51400000000000001</v>
      </c>
      <c r="Q3904">
        <v>259500</v>
      </c>
      <c r="R3904" t="s">
        <v>1434</v>
      </c>
    </row>
    <row r="3905" spans="1:18">
      <c r="A3905">
        <v>109</v>
      </c>
      <c r="B3905">
        <f>VLOOKUP(A3905,year_congress_lookup!$A$1:$B$10,2)</f>
        <v>2006</v>
      </c>
      <c r="C3905">
        <v>29368</v>
      </c>
      <c r="D3905" s="1" t="s">
        <v>1788</v>
      </c>
      <c r="E3905" t="s">
        <v>47</v>
      </c>
      <c r="F3905" t="str">
        <f>VLOOKUP(E3905&amp;"*",state_latlong_lookup!$A$1:$D$56,2,FALSE)</f>
        <v>MS</v>
      </c>
      <c r="G3905" t="str">
        <f>VLOOKUP(E3905&amp;"*",state_latlong_lookup!$A$1:$D$56,1,FALSE)</f>
        <v>MISSISSIPPI</v>
      </c>
      <c r="H3905" t="str">
        <f t="shared" si="121"/>
        <v>109_MS_02</v>
      </c>
      <c r="I3905">
        <f>IF(B3905=2012,IF(D3905="00",K3905,VLOOKUP(H3905,district_latlong_lookup!$A$1:$F$439,5,FALSE)),0)</f>
        <v>0</v>
      </c>
      <c r="J3905">
        <f>IF(B3905=2012,IF(D3905="00",L3905,VLOOKUP(H3905,district_latlong_lookup!$A$1:$F$439,6,FALSE)),0)</f>
        <v>0</v>
      </c>
      <c r="K3905">
        <f>VLOOKUP(E3905&amp;"*",state_latlong_lookup!$A$1:$D$56,3,FALSE)</f>
        <v>32.767299999999999</v>
      </c>
      <c r="L3905">
        <f>VLOOKUP(E3905&amp;"*",state_latlong_lookup!$A$1:$D$56,4,FALSE)</f>
        <v>-89.681200000000004</v>
      </c>
      <c r="M3905">
        <v>100</v>
      </c>
      <c r="N3905" t="str">
        <f t="shared" si="120"/>
        <v>Democrat</v>
      </c>
      <c r="O3905" t="s">
        <v>44</v>
      </c>
      <c r="P3905">
        <v>-0.48</v>
      </c>
      <c r="Q3905">
        <v>714000</v>
      </c>
      <c r="R3905" t="s">
        <v>1435</v>
      </c>
    </row>
    <row r="3906" spans="1:18">
      <c r="A3906">
        <v>109</v>
      </c>
      <c r="B3906">
        <f>VLOOKUP(A3906,year_congress_lookup!$A$1:$B$10,2)</f>
        <v>2006</v>
      </c>
      <c r="C3906">
        <v>29734</v>
      </c>
      <c r="D3906" s="1" t="s">
        <v>1789</v>
      </c>
      <c r="E3906" t="s">
        <v>47</v>
      </c>
      <c r="F3906" t="str">
        <f>VLOOKUP(E3906&amp;"*",state_latlong_lookup!$A$1:$D$56,2,FALSE)</f>
        <v>MS</v>
      </c>
      <c r="G3906" t="str">
        <f>VLOOKUP(E3906&amp;"*",state_latlong_lookup!$A$1:$D$56,1,FALSE)</f>
        <v>MISSISSIPPI</v>
      </c>
      <c r="H3906" t="str">
        <f t="shared" si="121"/>
        <v>109_MS_03</v>
      </c>
      <c r="I3906">
        <f>IF(B3906=2012,IF(D3906="00",K3906,VLOOKUP(H3906,district_latlong_lookup!$A$1:$F$439,5,FALSE)),0)</f>
        <v>0</v>
      </c>
      <c r="J3906">
        <f>IF(B3906=2012,IF(D3906="00",L3906,VLOOKUP(H3906,district_latlong_lookup!$A$1:$F$439,6,FALSE)),0)</f>
        <v>0</v>
      </c>
      <c r="K3906">
        <f>VLOOKUP(E3906&amp;"*",state_latlong_lookup!$A$1:$D$56,3,FALSE)</f>
        <v>32.767299999999999</v>
      </c>
      <c r="L3906">
        <f>VLOOKUP(E3906&amp;"*",state_latlong_lookup!$A$1:$D$56,4,FALSE)</f>
        <v>-89.681200000000004</v>
      </c>
      <c r="M3906">
        <v>200</v>
      </c>
      <c r="N3906" t="str">
        <f t="shared" ref="N3906:N3969" si="122">IF(M3906=100,"Democrat",IF(M3906=200,"Republican",IF(M3906=328,"Independent")))</f>
        <v>Republican</v>
      </c>
      <c r="O3906" t="s">
        <v>1004</v>
      </c>
      <c r="P3906">
        <v>0.48699999999999999</v>
      </c>
      <c r="Q3906">
        <v>1050000</v>
      </c>
      <c r="R3906" t="s">
        <v>1436</v>
      </c>
    </row>
    <row r="3907" spans="1:18">
      <c r="A3907">
        <v>109</v>
      </c>
      <c r="B3907">
        <f>VLOOKUP(A3907,year_congress_lookup!$A$1:$B$10,2)</f>
        <v>2006</v>
      </c>
      <c r="C3907">
        <v>15637</v>
      </c>
      <c r="D3907" s="1" t="s">
        <v>1790</v>
      </c>
      <c r="E3907" t="s">
        <v>47</v>
      </c>
      <c r="F3907" t="str">
        <f>VLOOKUP(E3907&amp;"*",state_latlong_lookup!$A$1:$D$56,2,FALSE)</f>
        <v>MS</v>
      </c>
      <c r="G3907" t="str">
        <f>VLOOKUP(E3907&amp;"*",state_latlong_lookup!$A$1:$D$56,1,FALSE)</f>
        <v>MISSISSIPPI</v>
      </c>
      <c r="H3907" t="str">
        <f t="shared" ref="H3907:H3970" si="123">CONCATENATE(A3907,"_",F3907,"_",D3907)</f>
        <v>109_MS_04</v>
      </c>
      <c r="I3907">
        <f>IF(B3907=2012,IF(D3907="00",K3907,VLOOKUP(H3907,district_latlong_lookup!$A$1:$F$439,5,FALSE)),0)</f>
        <v>0</v>
      </c>
      <c r="J3907">
        <f>IF(B3907=2012,IF(D3907="00",L3907,VLOOKUP(H3907,district_latlong_lookup!$A$1:$F$439,6,FALSE)),0)</f>
        <v>0</v>
      </c>
      <c r="K3907">
        <f>VLOOKUP(E3907&amp;"*",state_latlong_lookup!$A$1:$D$56,3,FALSE)</f>
        <v>32.767299999999999</v>
      </c>
      <c r="L3907">
        <f>VLOOKUP(E3907&amp;"*",state_latlong_lookup!$A$1:$D$56,4,FALSE)</f>
        <v>-89.681200000000004</v>
      </c>
      <c r="M3907">
        <v>100</v>
      </c>
      <c r="N3907" t="str">
        <f t="shared" si="122"/>
        <v>Democrat</v>
      </c>
      <c r="O3907" t="s">
        <v>30</v>
      </c>
      <c r="P3907">
        <v>-0.10199999999999999</v>
      </c>
      <c r="Q3907">
        <v>10000</v>
      </c>
      <c r="R3907" t="s">
        <v>1437</v>
      </c>
    </row>
    <row r="3908" spans="1:18">
      <c r="A3908">
        <v>109</v>
      </c>
      <c r="B3908">
        <f>VLOOKUP(A3908,year_congress_lookup!$A$1:$B$10,2)</f>
        <v>2006</v>
      </c>
      <c r="C3908">
        <v>20147</v>
      </c>
      <c r="D3908" s="1" t="s">
        <v>1787</v>
      </c>
      <c r="E3908" t="s">
        <v>51</v>
      </c>
      <c r="F3908" t="str">
        <f>VLOOKUP(E3908&amp;"*",state_latlong_lookup!$A$1:$D$56,2,FALSE)</f>
        <v>MO</v>
      </c>
      <c r="G3908" t="str">
        <f>VLOOKUP(E3908&amp;"*",state_latlong_lookup!$A$1:$D$56,1,FALSE)</f>
        <v>MISSOURI</v>
      </c>
      <c r="H3908" t="str">
        <f t="shared" si="123"/>
        <v>109_MO_01</v>
      </c>
      <c r="I3908">
        <f>IF(B3908=2012,IF(D3908="00",K3908,VLOOKUP(H3908,district_latlong_lookup!$A$1:$F$439,5,FALSE)),0)</f>
        <v>0</v>
      </c>
      <c r="J3908">
        <f>IF(B3908=2012,IF(D3908="00",L3908,VLOOKUP(H3908,district_latlong_lookup!$A$1:$F$439,6,FALSE)),0)</f>
        <v>0</v>
      </c>
      <c r="K3908">
        <f>VLOOKUP(E3908&amp;"*",state_latlong_lookup!$A$1:$D$56,3,FALSE)</f>
        <v>38.462299999999999</v>
      </c>
      <c r="L3908">
        <f>VLOOKUP(E3908&amp;"*",state_latlong_lookup!$A$1:$D$56,4,FALSE)</f>
        <v>-92.302000000000007</v>
      </c>
      <c r="M3908">
        <v>100</v>
      </c>
      <c r="N3908" t="str">
        <f t="shared" si="122"/>
        <v>Democrat</v>
      </c>
      <c r="O3908" t="s">
        <v>59</v>
      </c>
      <c r="P3908">
        <v>-0.495</v>
      </c>
      <c r="Q3908">
        <v>1384500</v>
      </c>
      <c r="R3908" t="s">
        <v>1438</v>
      </c>
    </row>
    <row r="3909" spans="1:18">
      <c r="A3909">
        <v>109</v>
      </c>
      <c r="B3909">
        <f>VLOOKUP(A3909,year_congress_lookup!$A$1:$B$10,2)</f>
        <v>2006</v>
      </c>
      <c r="C3909">
        <v>20123</v>
      </c>
      <c r="D3909" s="1" t="s">
        <v>1788</v>
      </c>
      <c r="E3909" t="s">
        <v>51</v>
      </c>
      <c r="F3909" t="str">
        <f>VLOOKUP(E3909&amp;"*",state_latlong_lookup!$A$1:$D$56,2,FALSE)</f>
        <v>MO</v>
      </c>
      <c r="G3909" t="str">
        <f>VLOOKUP(E3909&amp;"*",state_latlong_lookup!$A$1:$D$56,1,FALSE)</f>
        <v>MISSOURI</v>
      </c>
      <c r="H3909" t="str">
        <f t="shared" si="123"/>
        <v>109_MO_02</v>
      </c>
      <c r="I3909">
        <f>IF(B3909=2012,IF(D3909="00",K3909,VLOOKUP(H3909,district_latlong_lookup!$A$1:$F$439,5,FALSE)),0)</f>
        <v>0</v>
      </c>
      <c r="J3909">
        <f>IF(B3909=2012,IF(D3909="00",L3909,VLOOKUP(H3909,district_latlong_lookup!$A$1:$F$439,6,FALSE)),0)</f>
        <v>0</v>
      </c>
      <c r="K3909">
        <f>VLOOKUP(E3909&amp;"*",state_latlong_lookup!$A$1:$D$56,3,FALSE)</f>
        <v>38.462299999999999</v>
      </c>
      <c r="L3909">
        <f>VLOOKUP(E3909&amp;"*",state_latlong_lookup!$A$1:$D$56,4,FALSE)</f>
        <v>-92.302000000000007</v>
      </c>
      <c r="M3909">
        <v>200</v>
      </c>
      <c r="N3909" t="str">
        <f t="shared" si="122"/>
        <v>Republican</v>
      </c>
      <c r="O3909" t="s">
        <v>939</v>
      </c>
      <c r="P3909">
        <v>0.76900000000000002</v>
      </c>
      <c r="Q3909">
        <v>300500</v>
      </c>
      <c r="R3909" t="s">
        <v>1439</v>
      </c>
    </row>
    <row r="3910" spans="1:18">
      <c r="A3910">
        <v>109</v>
      </c>
      <c r="B3910">
        <f>VLOOKUP(A3910,year_congress_lookup!$A$1:$B$10,2)</f>
        <v>2006</v>
      </c>
      <c r="C3910">
        <v>20516</v>
      </c>
      <c r="D3910" s="1" t="s">
        <v>1789</v>
      </c>
      <c r="E3910" t="s">
        <v>51</v>
      </c>
      <c r="F3910" t="str">
        <f>VLOOKUP(E3910&amp;"*",state_latlong_lookup!$A$1:$D$56,2,FALSE)</f>
        <v>MO</v>
      </c>
      <c r="G3910" t="str">
        <f>VLOOKUP(E3910&amp;"*",state_latlong_lookup!$A$1:$D$56,1,FALSE)</f>
        <v>MISSOURI</v>
      </c>
      <c r="H3910" t="str">
        <f t="shared" si="123"/>
        <v>109_MO_03</v>
      </c>
      <c r="I3910">
        <f>IF(B3910=2012,IF(D3910="00",K3910,VLOOKUP(H3910,district_latlong_lookup!$A$1:$F$439,5,FALSE)),0)</f>
        <v>0</v>
      </c>
      <c r="J3910">
        <f>IF(B3910=2012,IF(D3910="00",L3910,VLOOKUP(H3910,district_latlong_lookup!$A$1:$F$439,6,FALSE)),0)</f>
        <v>0</v>
      </c>
      <c r="K3910">
        <f>VLOOKUP(E3910&amp;"*",state_latlong_lookup!$A$1:$D$56,3,FALSE)</f>
        <v>38.462299999999999</v>
      </c>
      <c r="L3910">
        <f>VLOOKUP(E3910&amp;"*",state_latlong_lookup!$A$1:$D$56,4,FALSE)</f>
        <v>-92.302000000000007</v>
      </c>
      <c r="M3910">
        <v>100</v>
      </c>
      <c r="N3910" t="str">
        <f t="shared" si="122"/>
        <v>Democrat</v>
      </c>
      <c r="O3910" t="s">
        <v>338</v>
      </c>
      <c r="P3910">
        <v>-0.31900000000000001</v>
      </c>
      <c r="Q3910">
        <v>739500</v>
      </c>
      <c r="R3910" t="s">
        <v>1440</v>
      </c>
    </row>
    <row r="3911" spans="1:18">
      <c r="A3911">
        <v>109</v>
      </c>
      <c r="B3911">
        <f>VLOOKUP(A3911,year_congress_lookup!$A$1:$B$10,2)</f>
        <v>2006</v>
      </c>
      <c r="C3911">
        <v>14451</v>
      </c>
      <c r="D3911" s="1" t="s">
        <v>1790</v>
      </c>
      <c r="E3911" t="s">
        <v>51</v>
      </c>
      <c r="F3911" t="str">
        <f>VLOOKUP(E3911&amp;"*",state_latlong_lookup!$A$1:$D$56,2,FALSE)</f>
        <v>MO</v>
      </c>
      <c r="G3911" t="str">
        <f>VLOOKUP(E3911&amp;"*",state_latlong_lookup!$A$1:$D$56,1,FALSE)</f>
        <v>MISSOURI</v>
      </c>
      <c r="H3911" t="str">
        <f t="shared" si="123"/>
        <v>109_MO_04</v>
      </c>
      <c r="I3911">
        <f>IF(B3911=2012,IF(D3911="00",K3911,VLOOKUP(H3911,district_latlong_lookup!$A$1:$F$439,5,FALSE)),0)</f>
        <v>0</v>
      </c>
      <c r="J3911">
        <f>IF(B3911=2012,IF(D3911="00",L3911,VLOOKUP(H3911,district_latlong_lookup!$A$1:$F$439,6,FALSE)),0)</f>
        <v>0</v>
      </c>
      <c r="K3911">
        <f>VLOOKUP(E3911&amp;"*",state_latlong_lookup!$A$1:$D$56,3,FALSE)</f>
        <v>38.462299999999999</v>
      </c>
      <c r="L3911">
        <f>VLOOKUP(E3911&amp;"*",state_latlong_lookup!$A$1:$D$56,4,FALSE)</f>
        <v>-92.302000000000007</v>
      </c>
      <c r="M3911">
        <v>100</v>
      </c>
      <c r="N3911" t="str">
        <f t="shared" si="122"/>
        <v>Democrat</v>
      </c>
      <c r="O3911" t="s">
        <v>592</v>
      </c>
      <c r="P3911">
        <v>-0.188</v>
      </c>
      <c r="Q3911">
        <v>10000</v>
      </c>
      <c r="R3911" t="s">
        <v>1441</v>
      </c>
    </row>
    <row r="3912" spans="1:18">
      <c r="A3912">
        <v>109</v>
      </c>
      <c r="B3912">
        <f>VLOOKUP(A3912,year_congress_lookup!$A$1:$B$10,2)</f>
        <v>2006</v>
      </c>
      <c r="C3912">
        <v>20517</v>
      </c>
      <c r="D3912" s="1" t="s">
        <v>1791</v>
      </c>
      <c r="E3912" t="s">
        <v>51</v>
      </c>
      <c r="F3912" t="str">
        <f>VLOOKUP(E3912&amp;"*",state_latlong_lookup!$A$1:$D$56,2,FALSE)</f>
        <v>MO</v>
      </c>
      <c r="G3912" t="str">
        <f>VLOOKUP(E3912&amp;"*",state_latlong_lookup!$A$1:$D$56,1,FALSE)</f>
        <v>MISSOURI</v>
      </c>
      <c r="H3912" t="str">
        <f t="shared" si="123"/>
        <v>109_MO_05</v>
      </c>
      <c r="I3912">
        <f>IF(B3912=2012,IF(D3912="00",K3912,VLOOKUP(H3912,district_latlong_lookup!$A$1:$F$439,5,FALSE)),0)</f>
        <v>0</v>
      </c>
      <c r="J3912">
        <f>IF(B3912=2012,IF(D3912="00",L3912,VLOOKUP(H3912,district_latlong_lookup!$A$1:$F$439,6,FALSE)),0)</f>
        <v>0</v>
      </c>
      <c r="K3912">
        <f>VLOOKUP(E3912&amp;"*",state_latlong_lookup!$A$1:$D$56,3,FALSE)</f>
        <v>38.462299999999999</v>
      </c>
      <c r="L3912">
        <f>VLOOKUP(E3912&amp;"*",state_latlong_lookup!$A$1:$D$56,4,FALSE)</f>
        <v>-92.302000000000007</v>
      </c>
      <c r="M3912">
        <v>100</v>
      </c>
      <c r="N3912" t="str">
        <f t="shared" si="122"/>
        <v>Democrat</v>
      </c>
      <c r="O3912" t="s">
        <v>1060</v>
      </c>
      <c r="P3912">
        <v>-0.432</v>
      </c>
      <c r="Q3912">
        <v>452000</v>
      </c>
      <c r="R3912" t="s">
        <v>1442</v>
      </c>
    </row>
    <row r="3913" spans="1:18">
      <c r="A3913">
        <v>109</v>
      </c>
      <c r="B3913">
        <f>VLOOKUP(A3913,year_congress_lookup!$A$1:$B$10,2)</f>
        <v>2006</v>
      </c>
      <c r="C3913">
        <v>20124</v>
      </c>
      <c r="D3913" s="1" t="s">
        <v>1792</v>
      </c>
      <c r="E3913" t="s">
        <v>51</v>
      </c>
      <c r="F3913" t="str">
        <f>VLOOKUP(E3913&amp;"*",state_latlong_lookup!$A$1:$D$56,2,FALSE)</f>
        <v>MO</v>
      </c>
      <c r="G3913" t="str">
        <f>VLOOKUP(E3913&amp;"*",state_latlong_lookup!$A$1:$D$56,1,FALSE)</f>
        <v>MISSOURI</v>
      </c>
      <c r="H3913" t="str">
        <f t="shared" si="123"/>
        <v>109_MO_06</v>
      </c>
      <c r="I3913">
        <f>IF(B3913=2012,IF(D3913="00",K3913,VLOOKUP(H3913,district_latlong_lookup!$A$1:$F$439,5,FALSE)),0)</f>
        <v>0</v>
      </c>
      <c r="J3913">
        <f>IF(B3913=2012,IF(D3913="00",L3913,VLOOKUP(H3913,district_latlong_lookup!$A$1:$F$439,6,FALSE)),0)</f>
        <v>0</v>
      </c>
      <c r="K3913">
        <f>VLOOKUP(E3913&amp;"*",state_latlong_lookup!$A$1:$D$56,3,FALSE)</f>
        <v>38.462299999999999</v>
      </c>
      <c r="L3913">
        <f>VLOOKUP(E3913&amp;"*",state_latlong_lookup!$A$1:$D$56,4,FALSE)</f>
        <v>-92.302000000000007</v>
      </c>
      <c r="M3913">
        <v>200</v>
      </c>
      <c r="N3913" t="str">
        <f t="shared" si="122"/>
        <v>Republican</v>
      </c>
      <c r="O3913" t="s">
        <v>940</v>
      </c>
      <c r="P3913">
        <v>0.56000000000000005</v>
      </c>
      <c r="Q3913">
        <v>1649000</v>
      </c>
      <c r="R3913" t="s">
        <v>1443</v>
      </c>
    </row>
    <row r="3914" spans="1:18">
      <c r="A3914">
        <v>109</v>
      </c>
      <c r="B3914">
        <f>VLOOKUP(A3914,year_congress_lookup!$A$1:$B$10,2)</f>
        <v>2006</v>
      </c>
      <c r="C3914">
        <v>29735</v>
      </c>
      <c r="D3914" s="1" t="s">
        <v>1793</v>
      </c>
      <c r="E3914" t="s">
        <v>51</v>
      </c>
      <c r="F3914" t="str">
        <f>VLOOKUP(E3914&amp;"*",state_latlong_lookup!$A$1:$D$56,2,FALSE)</f>
        <v>MO</v>
      </c>
      <c r="G3914" t="str">
        <f>VLOOKUP(E3914&amp;"*",state_latlong_lookup!$A$1:$D$56,1,FALSE)</f>
        <v>MISSOURI</v>
      </c>
      <c r="H3914" t="str">
        <f t="shared" si="123"/>
        <v>109_MO_07</v>
      </c>
      <c r="I3914">
        <f>IF(B3914=2012,IF(D3914="00",K3914,VLOOKUP(H3914,district_latlong_lookup!$A$1:$F$439,5,FALSE)),0)</f>
        <v>0</v>
      </c>
      <c r="J3914">
        <f>IF(B3914=2012,IF(D3914="00",L3914,VLOOKUP(H3914,district_latlong_lookup!$A$1:$F$439,6,FALSE)),0)</f>
        <v>0</v>
      </c>
      <c r="K3914">
        <f>VLOOKUP(E3914&amp;"*",state_latlong_lookup!$A$1:$D$56,3,FALSE)</f>
        <v>38.462299999999999</v>
      </c>
      <c r="L3914">
        <f>VLOOKUP(E3914&amp;"*",state_latlong_lookup!$A$1:$D$56,4,FALSE)</f>
        <v>-92.302000000000007</v>
      </c>
      <c r="M3914">
        <v>200</v>
      </c>
      <c r="N3914" t="str">
        <f t="shared" si="122"/>
        <v>Republican</v>
      </c>
      <c r="O3914" t="s">
        <v>397</v>
      </c>
      <c r="P3914">
        <v>0.63900000000000001</v>
      </c>
      <c r="Q3914">
        <v>1083000</v>
      </c>
      <c r="R3914" t="s">
        <v>1444</v>
      </c>
    </row>
    <row r="3915" spans="1:18">
      <c r="A3915">
        <v>109</v>
      </c>
      <c r="B3915">
        <f>VLOOKUP(A3915,year_congress_lookup!$A$1:$B$10,2)</f>
        <v>2006</v>
      </c>
      <c r="C3915">
        <v>29736</v>
      </c>
      <c r="D3915" s="1" t="s">
        <v>1795</v>
      </c>
      <c r="E3915" t="s">
        <v>51</v>
      </c>
      <c r="F3915" t="str">
        <f>VLOOKUP(E3915&amp;"*",state_latlong_lookup!$A$1:$D$56,2,FALSE)</f>
        <v>MO</v>
      </c>
      <c r="G3915" t="str">
        <f>VLOOKUP(E3915&amp;"*",state_latlong_lookup!$A$1:$D$56,1,FALSE)</f>
        <v>MISSOURI</v>
      </c>
      <c r="H3915" t="str">
        <f t="shared" si="123"/>
        <v>109_MO_08</v>
      </c>
      <c r="I3915">
        <f>IF(B3915=2012,IF(D3915="00",K3915,VLOOKUP(H3915,district_latlong_lookup!$A$1:$F$439,5,FALSE)),0)</f>
        <v>0</v>
      </c>
      <c r="J3915">
        <f>IF(B3915=2012,IF(D3915="00",L3915,VLOOKUP(H3915,district_latlong_lookup!$A$1:$F$439,6,FALSE)),0)</f>
        <v>0</v>
      </c>
      <c r="K3915">
        <f>VLOOKUP(E3915&amp;"*",state_latlong_lookup!$A$1:$D$56,3,FALSE)</f>
        <v>38.462299999999999</v>
      </c>
      <c r="L3915">
        <f>VLOOKUP(E3915&amp;"*",state_latlong_lookup!$A$1:$D$56,4,FALSE)</f>
        <v>-92.302000000000007</v>
      </c>
      <c r="M3915">
        <v>200</v>
      </c>
      <c r="N3915" t="str">
        <f t="shared" si="122"/>
        <v>Republican</v>
      </c>
      <c r="O3915" t="s">
        <v>596</v>
      </c>
      <c r="P3915">
        <v>0.39200000000000002</v>
      </c>
      <c r="Q3915">
        <v>558500</v>
      </c>
    </row>
    <row r="3916" spans="1:18">
      <c r="A3916">
        <v>109</v>
      </c>
      <c r="B3916">
        <f>VLOOKUP(A3916,year_congress_lookup!$A$1:$B$10,2)</f>
        <v>2006</v>
      </c>
      <c r="C3916">
        <v>29737</v>
      </c>
      <c r="D3916" s="1" t="s">
        <v>1796</v>
      </c>
      <c r="E3916" t="s">
        <v>51</v>
      </c>
      <c r="F3916" t="str">
        <f>VLOOKUP(E3916&amp;"*",state_latlong_lookup!$A$1:$D$56,2,FALSE)</f>
        <v>MO</v>
      </c>
      <c r="G3916" t="str">
        <f>VLOOKUP(E3916&amp;"*",state_latlong_lookup!$A$1:$D$56,1,FALSE)</f>
        <v>MISSOURI</v>
      </c>
      <c r="H3916" t="str">
        <f t="shared" si="123"/>
        <v>109_MO_09</v>
      </c>
      <c r="I3916">
        <f>IF(B3916=2012,IF(D3916="00",K3916,VLOOKUP(H3916,district_latlong_lookup!$A$1:$F$439,5,FALSE)),0)</f>
        <v>0</v>
      </c>
      <c r="J3916">
        <f>IF(B3916=2012,IF(D3916="00",L3916,VLOOKUP(H3916,district_latlong_lookup!$A$1:$F$439,6,FALSE)),0)</f>
        <v>0</v>
      </c>
      <c r="K3916">
        <f>VLOOKUP(E3916&amp;"*",state_latlong_lookup!$A$1:$D$56,3,FALSE)</f>
        <v>38.462299999999999</v>
      </c>
      <c r="L3916">
        <f>VLOOKUP(E3916&amp;"*",state_latlong_lookup!$A$1:$D$56,4,FALSE)</f>
        <v>-92.302000000000007</v>
      </c>
      <c r="M3916">
        <v>200</v>
      </c>
      <c r="N3916" t="str">
        <f t="shared" si="122"/>
        <v>Republican</v>
      </c>
      <c r="O3916" t="s">
        <v>856</v>
      </c>
      <c r="P3916">
        <v>0.52500000000000002</v>
      </c>
      <c r="Q3916">
        <v>670500</v>
      </c>
      <c r="R3916" t="s">
        <v>1445</v>
      </c>
    </row>
    <row r="3917" spans="1:18">
      <c r="A3917">
        <v>109</v>
      </c>
      <c r="B3917">
        <f>VLOOKUP(A3917,year_congress_lookup!$A$1:$B$10,2)</f>
        <v>2006</v>
      </c>
      <c r="C3917">
        <v>20125</v>
      </c>
      <c r="D3917" s="1" t="s">
        <v>1787</v>
      </c>
      <c r="E3917" t="s">
        <v>127</v>
      </c>
      <c r="F3917" t="str">
        <f>VLOOKUP(E3917&amp;"*",state_latlong_lookup!$A$1:$D$56,2,FALSE)</f>
        <v>MT</v>
      </c>
      <c r="G3917" t="str">
        <f>VLOOKUP(E3917&amp;"*",state_latlong_lookup!$A$1:$D$56,1,FALSE)</f>
        <v>MONTANA</v>
      </c>
      <c r="H3917" t="str">
        <f t="shared" si="123"/>
        <v>109_MT_01</v>
      </c>
      <c r="I3917">
        <f>IF(B3917=2012,IF(D3917="00",K3917,VLOOKUP(H3917,district_latlong_lookup!$A$1:$F$439,5,FALSE)),0)</f>
        <v>0</v>
      </c>
      <c r="J3917">
        <f>IF(B3917=2012,IF(D3917="00",L3917,VLOOKUP(H3917,district_latlong_lookup!$A$1:$F$439,6,FALSE)),0)</f>
        <v>0</v>
      </c>
      <c r="K3917">
        <f>VLOOKUP(E3917&amp;"*",state_latlong_lookup!$A$1:$D$56,3,FALSE)</f>
        <v>46.904800000000002</v>
      </c>
      <c r="L3917">
        <f>VLOOKUP(E3917&amp;"*",state_latlong_lookup!$A$1:$D$56,4,FALSE)</f>
        <v>-110.3261</v>
      </c>
      <c r="M3917">
        <v>200</v>
      </c>
      <c r="N3917" t="str">
        <f t="shared" si="122"/>
        <v>Republican</v>
      </c>
      <c r="O3917" t="s">
        <v>941</v>
      </c>
      <c r="P3917">
        <v>0.51900000000000002</v>
      </c>
      <c r="Q3917">
        <v>256500</v>
      </c>
    </row>
    <row r="3918" spans="1:18">
      <c r="A3918">
        <v>109</v>
      </c>
      <c r="B3918">
        <f>VLOOKUP(A3918,year_congress_lookup!$A$1:$B$10,2)</f>
        <v>2006</v>
      </c>
      <c r="C3918">
        <v>20518</v>
      </c>
      <c r="D3918" s="1" t="s">
        <v>1787</v>
      </c>
      <c r="E3918" t="s">
        <v>117</v>
      </c>
      <c r="F3918" t="str">
        <f>VLOOKUP(E3918&amp;"*",state_latlong_lookup!$A$1:$D$56,2,FALSE)</f>
        <v>NE</v>
      </c>
      <c r="G3918" t="str">
        <f>VLOOKUP(E3918&amp;"*",state_latlong_lookup!$A$1:$D$56,1,FALSE)</f>
        <v>NEBRASKA</v>
      </c>
      <c r="H3918" t="str">
        <f t="shared" si="123"/>
        <v>109_NE_01</v>
      </c>
      <c r="I3918">
        <f>IF(B3918=2012,IF(D3918="00",K3918,VLOOKUP(H3918,district_latlong_lookup!$A$1:$F$439,5,FALSE)),0)</f>
        <v>0</v>
      </c>
      <c r="J3918">
        <f>IF(B3918=2012,IF(D3918="00",L3918,VLOOKUP(H3918,district_latlong_lookup!$A$1:$F$439,6,FALSE)),0)</f>
        <v>0</v>
      </c>
      <c r="K3918">
        <f>VLOOKUP(E3918&amp;"*",state_latlong_lookup!$A$1:$D$56,3,FALSE)</f>
        <v>41.128900000000002</v>
      </c>
      <c r="L3918">
        <f>VLOOKUP(E3918&amp;"*",state_latlong_lookup!$A$1:$D$56,4,FALSE)</f>
        <v>-98.288300000000007</v>
      </c>
      <c r="M3918">
        <v>200</v>
      </c>
      <c r="N3918" t="str">
        <f t="shared" si="122"/>
        <v>Republican</v>
      </c>
      <c r="O3918" t="s">
        <v>1061</v>
      </c>
      <c r="P3918">
        <v>0.48899999999999999</v>
      </c>
      <c r="Q3918">
        <v>545000</v>
      </c>
      <c r="R3918" t="s">
        <v>1446</v>
      </c>
    </row>
    <row r="3919" spans="1:18">
      <c r="A3919">
        <v>109</v>
      </c>
      <c r="B3919">
        <f>VLOOKUP(A3919,year_congress_lookup!$A$1:$B$10,2)</f>
        <v>2006</v>
      </c>
      <c r="C3919">
        <v>29921</v>
      </c>
      <c r="D3919" s="1" t="s">
        <v>1788</v>
      </c>
      <c r="E3919" t="s">
        <v>117</v>
      </c>
      <c r="F3919" t="str">
        <f>VLOOKUP(E3919&amp;"*",state_latlong_lookup!$A$1:$D$56,2,FALSE)</f>
        <v>NE</v>
      </c>
      <c r="G3919" t="str">
        <f>VLOOKUP(E3919&amp;"*",state_latlong_lookup!$A$1:$D$56,1,FALSE)</f>
        <v>NEBRASKA</v>
      </c>
      <c r="H3919" t="str">
        <f t="shared" si="123"/>
        <v>109_NE_02</v>
      </c>
      <c r="I3919">
        <f>IF(B3919=2012,IF(D3919="00",K3919,VLOOKUP(H3919,district_latlong_lookup!$A$1:$F$439,5,FALSE)),0)</f>
        <v>0</v>
      </c>
      <c r="J3919">
        <f>IF(B3919=2012,IF(D3919="00",L3919,VLOOKUP(H3919,district_latlong_lookup!$A$1:$F$439,6,FALSE)),0)</f>
        <v>0</v>
      </c>
      <c r="K3919">
        <f>VLOOKUP(E3919&amp;"*",state_latlong_lookup!$A$1:$D$56,3,FALSE)</f>
        <v>41.128900000000002</v>
      </c>
      <c r="L3919">
        <f>VLOOKUP(E3919&amp;"*",state_latlong_lookup!$A$1:$D$56,4,FALSE)</f>
        <v>-98.288300000000007</v>
      </c>
      <c r="M3919">
        <v>200</v>
      </c>
      <c r="N3919" t="str">
        <f t="shared" si="122"/>
        <v>Republican</v>
      </c>
      <c r="O3919" t="s">
        <v>1005</v>
      </c>
      <c r="P3919">
        <v>0.63800000000000001</v>
      </c>
      <c r="Q3919">
        <v>777500</v>
      </c>
      <c r="R3919" t="s">
        <v>1447</v>
      </c>
    </row>
    <row r="3920" spans="1:18">
      <c r="A3920">
        <v>109</v>
      </c>
      <c r="B3920">
        <f>VLOOKUP(A3920,year_congress_lookup!$A$1:$B$10,2)</f>
        <v>2006</v>
      </c>
      <c r="C3920">
        <v>20126</v>
      </c>
      <c r="D3920" s="1" t="s">
        <v>1789</v>
      </c>
      <c r="E3920" t="s">
        <v>117</v>
      </c>
      <c r="F3920" t="str">
        <f>VLOOKUP(E3920&amp;"*",state_latlong_lookup!$A$1:$D$56,2,FALSE)</f>
        <v>NE</v>
      </c>
      <c r="G3920" t="str">
        <f>VLOOKUP(E3920&amp;"*",state_latlong_lookup!$A$1:$D$56,1,FALSE)</f>
        <v>NEBRASKA</v>
      </c>
      <c r="H3920" t="str">
        <f t="shared" si="123"/>
        <v>109_NE_03</v>
      </c>
      <c r="I3920">
        <f>IF(B3920=2012,IF(D3920="00",K3920,VLOOKUP(H3920,district_latlong_lookup!$A$1:$F$439,5,FALSE)),0)</f>
        <v>0</v>
      </c>
      <c r="J3920">
        <f>IF(B3920=2012,IF(D3920="00",L3920,VLOOKUP(H3920,district_latlong_lookup!$A$1:$F$439,6,FALSE)),0)</f>
        <v>0</v>
      </c>
      <c r="K3920">
        <f>VLOOKUP(E3920&amp;"*",state_latlong_lookup!$A$1:$D$56,3,FALSE)</f>
        <v>41.128900000000002</v>
      </c>
      <c r="L3920">
        <f>VLOOKUP(E3920&amp;"*",state_latlong_lookup!$A$1:$D$56,4,FALSE)</f>
        <v>-98.288300000000007</v>
      </c>
      <c r="M3920">
        <v>200</v>
      </c>
      <c r="N3920" t="str">
        <f t="shared" si="122"/>
        <v>Republican</v>
      </c>
      <c r="O3920" t="s">
        <v>942</v>
      </c>
      <c r="P3920">
        <v>0.45800000000000002</v>
      </c>
      <c r="Q3920">
        <v>971000</v>
      </c>
      <c r="R3920" t="s">
        <v>1448</v>
      </c>
    </row>
    <row r="3921" spans="1:18">
      <c r="A3921">
        <v>109</v>
      </c>
      <c r="B3921">
        <f>VLOOKUP(A3921,year_congress_lookup!$A$1:$B$10,2)</f>
        <v>2006</v>
      </c>
      <c r="C3921">
        <v>29922</v>
      </c>
      <c r="D3921" s="1" t="s">
        <v>1787</v>
      </c>
      <c r="E3921" t="s">
        <v>110</v>
      </c>
      <c r="F3921" t="str">
        <f>VLOOKUP(E3921&amp;"*",state_latlong_lookup!$A$1:$D$56,2,FALSE)</f>
        <v>NV</v>
      </c>
      <c r="G3921" t="str">
        <f>VLOOKUP(E3921&amp;"*",state_latlong_lookup!$A$1:$D$56,1,FALSE)</f>
        <v>NEVADA</v>
      </c>
      <c r="H3921" t="str">
        <f t="shared" si="123"/>
        <v>109_NV_01</v>
      </c>
      <c r="I3921">
        <f>IF(B3921=2012,IF(D3921="00",K3921,VLOOKUP(H3921,district_latlong_lookup!$A$1:$F$439,5,FALSE)),0)</f>
        <v>0</v>
      </c>
      <c r="J3921">
        <f>IF(B3921=2012,IF(D3921="00",L3921,VLOOKUP(H3921,district_latlong_lookup!$A$1:$F$439,6,FALSE)),0)</f>
        <v>0</v>
      </c>
      <c r="K3921">
        <f>VLOOKUP(E3921&amp;"*",state_latlong_lookup!$A$1:$D$56,3,FALSE)</f>
        <v>38.419899999999998</v>
      </c>
      <c r="L3921">
        <f>VLOOKUP(E3921&amp;"*",state_latlong_lookup!$A$1:$D$56,4,FALSE)</f>
        <v>-117.1219</v>
      </c>
      <c r="M3921">
        <v>100</v>
      </c>
      <c r="N3921" t="str">
        <f t="shared" si="122"/>
        <v>Democrat</v>
      </c>
      <c r="O3921" t="s">
        <v>1006</v>
      </c>
      <c r="P3921">
        <v>-0.28699999999999998</v>
      </c>
      <c r="Q3921">
        <v>363500</v>
      </c>
      <c r="R3921" t="s">
        <v>1449</v>
      </c>
    </row>
    <row r="3922" spans="1:18">
      <c r="A3922">
        <v>109</v>
      </c>
      <c r="B3922">
        <f>VLOOKUP(A3922,year_congress_lookup!$A$1:$B$10,2)</f>
        <v>2006</v>
      </c>
      <c r="C3922">
        <v>29739</v>
      </c>
      <c r="D3922" s="1" t="s">
        <v>1788</v>
      </c>
      <c r="E3922" t="s">
        <v>110</v>
      </c>
      <c r="F3922" t="str">
        <f>VLOOKUP(E3922&amp;"*",state_latlong_lookup!$A$1:$D$56,2,FALSE)</f>
        <v>NV</v>
      </c>
      <c r="G3922" t="str">
        <f>VLOOKUP(E3922&amp;"*",state_latlong_lookup!$A$1:$D$56,1,FALSE)</f>
        <v>NEVADA</v>
      </c>
      <c r="H3922" t="str">
        <f t="shared" si="123"/>
        <v>109_NV_02</v>
      </c>
      <c r="I3922">
        <f>IF(B3922=2012,IF(D3922="00",K3922,VLOOKUP(H3922,district_latlong_lookup!$A$1:$F$439,5,FALSE)),0)</f>
        <v>0</v>
      </c>
      <c r="J3922">
        <f>IF(B3922=2012,IF(D3922="00",L3922,VLOOKUP(H3922,district_latlong_lookup!$A$1:$F$439,6,FALSE)),0)</f>
        <v>0</v>
      </c>
      <c r="K3922">
        <f>VLOOKUP(E3922&amp;"*",state_latlong_lookup!$A$1:$D$56,3,FALSE)</f>
        <v>38.419899999999998</v>
      </c>
      <c r="L3922">
        <f>VLOOKUP(E3922&amp;"*",state_latlong_lookup!$A$1:$D$56,4,FALSE)</f>
        <v>-117.1219</v>
      </c>
      <c r="M3922">
        <v>200</v>
      </c>
      <c r="N3922" t="str">
        <f t="shared" si="122"/>
        <v>Republican</v>
      </c>
      <c r="O3922" t="s">
        <v>487</v>
      </c>
      <c r="P3922">
        <v>0.70399999999999996</v>
      </c>
      <c r="Q3922">
        <v>10000</v>
      </c>
    </row>
    <row r="3923" spans="1:18">
      <c r="A3923">
        <v>109</v>
      </c>
      <c r="B3923">
        <f>VLOOKUP(A3923,year_congress_lookup!$A$1:$B$10,2)</f>
        <v>2006</v>
      </c>
      <c r="C3923">
        <v>20334</v>
      </c>
      <c r="D3923" s="1" t="s">
        <v>1789</v>
      </c>
      <c r="E3923" t="s">
        <v>110</v>
      </c>
      <c r="F3923" t="str">
        <f>VLOOKUP(E3923&amp;"*",state_latlong_lookup!$A$1:$D$56,2,FALSE)</f>
        <v>NV</v>
      </c>
      <c r="G3923" t="str">
        <f>VLOOKUP(E3923&amp;"*",state_latlong_lookup!$A$1:$D$56,1,FALSE)</f>
        <v>NEVADA</v>
      </c>
      <c r="H3923" t="str">
        <f t="shared" si="123"/>
        <v>109_NV_03</v>
      </c>
      <c r="I3923">
        <f>IF(B3923=2012,IF(D3923="00",K3923,VLOOKUP(H3923,district_latlong_lookup!$A$1:$F$439,5,FALSE)),0)</f>
        <v>0</v>
      </c>
      <c r="J3923">
        <f>IF(B3923=2012,IF(D3923="00",L3923,VLOOKUP(H3923,district_latlong_lookup!$A$1:$F$439,6,FALSE)),0)</f>
        <v>0</v>
      </c>
      <c r="K3923">
        <f>VLOOKUP(E3923&amp;"*",state_latlong_lookup!$A$1:$D$56,3,FALSE)</f>
        <v>38.419899999999998</v>
      </c>
      <c r="L3923">
        <f>VLOOKUP(E3923&amp;"*",state_latlong_lookup!$A$1:$D$56,4,FALSE)</f>
        <v>-117.1219</v>
      </c>
      <c r="M3923">
        <v>200</v>
      </c>
      <c r="N3923" t="str">
        <f t="shared" si="122"/>
        <v>Republican</v>
      </c>
      <c r="O3923" t="s">
        <v>60</v>
      </c>
      <c r="P3923">
        <v>0.41199999999999998</v>
      </c>
      <c r="Q3923">
        <v>528000</v>
      </c>
      <c r="R3923" t="s">
        <v>1450</v>
      </c>
    </row>
    <row r="3924" spans="1:18">
      <c r="A3924">
        <v>109</v>
      </c>
      <c r="B3924">
        <f>VLOOKUP(A3924,year_congress_lookup!$A$1:$B$10,2)</f>
        <v>2006</v>
      </c>
      <c r="C3924">
        <v>20335</v>
      </c>
      <c r="D3924" s="1" t="s">
        <v>1787</v>
      </c>
      <c r="E3924" t="s">
        <v>7</v>
      </c>
      <c r="F3924" t="str">
        <f>VLOOKUP(E3924&amp;"*",state_latlong_lookup!$A$1:$D$56,2,FALSE)</f>
        <v>NH</v>
      </c>
      <c r="G3924" t="str">
        <f>VLOOKUP(E3924&amp;"*",state_latlong_lookup!$A$1:$D$56,1,FALSE)</f>
        <v>NEW HAMPSHIRE</v>
      </c>
      <c r="H3924" t="str">
        <f t="shared" si="123"/>
        <v>109_NH_01</v>
      </c>
      <c r="I3924">
        <f>IF(B3924=2012,IF(D3924="00",K3924,VLOOKUP(H3924,district_latlong_lookup!$A$1:$F$439,5,FALSE)),0)</f>
        <v>0</v>
      </c>
      <c r="J3924">
        <f>IF(B3924=2012,IF(D3924="00",L3924,VLOOKUP(H3924,district_latlong_lookup!$A$1:$F$439,6,FALSE)),0)</f>
        <v>0</v>
      </c>
      <c r="K3924">
        <f>VLOOKUP(E3924&amp;"*",state_latlong_lookup!$A$1:$D$56,3,FALSE)</f>
        <v>43.410800000000002</v>
      </c>
      <c r="L3924">
        <f>VLOOKUP(E3924&amp;"*",state_latlong_lookup!$A$1:$D$56,4,FALSE)</f>
        <v>-71.565299999999993</v>
      </c>
      <c r="M3924">
        <v>200</v>
      </c>
      <c r="N3924" t="str">
        <f t="shared" si="122"/>
        <v>Republican</v>
      </c>
      <c r="O3924" t="s">
        <v>22</v>
      </c>
      <c r="P3924">
        <v>0.58699999999999997</v>
      </c>
      <c r="Q3924">
        <v>10000</v>
      </c>
    </row>
    <row r="3925" spans="1:18">
      <c r="A3925">
        <v>109</v>
      </c>
      <c r="B3925">
        <f>VLOOKUP(A3925,year_congress_lookup!$A$1:$B$10,2)</f>
        <v>2006</v>
      </c>
      <c r="C3925">
        <v>29538</v>
      </c>
      <c r="D3925" s="1" t="s">
        <v>1788</v>
      </c>
      <c r="E3925" t="s">
        <v>7</v>
      </c>
      <c r="F3925" t="str">
        <f>VLOOKUP(E3925&amp;"*",state_latlong_lookup!$A$1:$D$56,2,FALSE)</f>
        <v>NH</v>
      </c>
      <c r="G3925" t="str">
        <f>VLOOKUP(E3925&amp;"*",state_latlong_lookup!$A$1:$D$56,1,FALSE)</f>
        <v>NEW HAMPSHIRE</v>
      </c>
      <c r="H3925" t="str">
        <f t="shared" si="123"/>
        <v>109_NH_02</v>
      </c>
      <c r="I3925">
        <f>IF(B3925=2012,IF(D3925="00",K3925,VLOOKUP(H3925,district_latlong_lookup!$A$1:$F$439,5,FALSE)),0)</f>
        <v>0</v>
      </c>
      <c r="J3925">
        <f>IF(B3925=2012,IF(D3925="00",L3925,VLOOKUP(H3925,district_latlong_lookup!$A$1:$F$439,6,FALSE)),0)</f>
        <v>0</v>
      </c>
      <c r="K3925">
        <f>VLOOKUP(E3925&amp;"*",state_latlong_lookup!$A$1:$D$56,3,FALSE)</f>
        <v>43.410800000000002</v>
      </c>
      <c r="L3925">
        <f>VLOOKUP(E3925&amp;"*",state_latlong_lookup!$A$1:$D$56,4,FALSE)</f>
        <v>-71.565299999999993</v>
      </c>
      <c r="M3925">
        <v>200</v>
      </c>
      <c r="N3925" t="str">
        <f t="shared" si="122"/>
        <v>Republican</v>
      </c>
      <c r="O3925" t="s">
        <v>210</v>
      </c>
      <c r="P3925">
        <v>0.61199999999999999</v>
      </c>
      <c r="Q3925">
        <v>315000</v>
      </c>
      <c r="R3925" t="s">
        <v>1451</v>
      </c>
    </row>
    <row r="3926" spans="1:18">
      <c r="A3926">
        <v>109</v>
      </c>
      <c r="B3926">
        <f>VLOOKUP(A3926,year_congress_lookup!$A$1:$B$10,2)</f>
        <v>2006</v>
      </c>
      <c r="C3926">
        <v>29132</v>
      </c>
      <c r="D3926" s="1" t="s">
        <v>1787</v>
      </c>
      <c r="E3926" t="s">
        <v>8</v>
      </c>
      <c r="F3926" t="str">
        <f>VLOOKUP(E3926&amp;"*",state_latlong_lookup!$A$1:$D$56,2,FALSE)</f>
        <v>NJ</v>
      </c>
      <c r="G3926" t="str">
        <f>VLOOKUP(E3926&amp;"*",state_latlong_lookup!$A$1:$D$56,1,FALSE)</f>
        <v>NEW JERSEY</v>
      </c>
      <c r="H3926" t="str">
        <f t="shared" si="123"/>
        <v>109_NJ_01</v>
      </c>
      <c r="I3926">
        <f>IF(B3926=2012,IF(D3926="00",K3926,VLOOKUP(H3926,district_latlong_lookup!$A$1:$F$439,5,FALSE)),0)</f>
        <v>0</v>
      </c>
      <c r="J3926">
        <f>IF(B3926=2012,IF(D3926="00",L3926,VLOOKUP(H3926,district_latlong_lookup!$A$1:$F$439,6,FALSE)),0)</f>
        <v>0</v>
      </c>
      <c r="K3926">
        <f>VLOOKUP(E3926&amp;"*",state_latlong_lookup!$A$1:$D$56,3,FALSE)</f>
        <v>40.314</v>
      </c>
      <c r="L3926">
        <f>VLOOKUP(E3926&amp;"*",state_latlong_lookup!$A$1:$D$56,4,FALSE)</f>
        <v>-74.508899999999997</v>
      </c>
      <c r="M3926">
        <v>100</v>
      </c>
      <c r="N3926" t="str">
        <f t="shared" si="122"/>
        <v>Democrat</v>
      </c>
      <c r="O3926" t="s">
        <v>173</v>
      </c>
      <c r="P3926">
        <v>-0.32200000000000001</v>
      </c>
      <c r="Q3926">
        <v>10000</v>
      </c>
      <c r="R3926" t="s">
        <v>1452</v>
      </c>
    </row>
    <row r="3927" spans="1:18">
      <c r="A3927">
        <v>109</v>
      </c>
      <c r="B3927">
        <f>VLOOKUP(A3927,year_congress_lookup!$A$1:$B$10,2)</f>
        <v>2006</v>
      </c>
      <c r="C3927">
        <v>29539</v>
      </c>
      <c r="D3927" s="1" t="s">
        <v>1788</v>
      </c>
      <c r="E3927" t="s">
        <v>8</v>
      </c>
      <c r="F3927" t="str">
        <f>VLOOKUP(E3927&amp;"*",state_latlong_lookup!$A$1:$D$56,2,FALSE)</f>
        <v>NJ</v>
      </c>
      <c r="G3927" t="str">
        <f>VLOOKUP(E3927&amp;"*",state_latlong_lookup!$A$1:$D$56,1,FALSE)</f>
        <v>NEW JERSEY</v>
      </c>
      <c r="H3927" t="str">
        <f t="shared" si="123"/>
        <v>109_NJ_02</v>
      </c>
      <c r="I3927">
        <f>IF(B3927=2012,IF(D3927="00",K3927,VLOOKUP(H3927,district_latlong_lookup!$A$1:$F$439,5,FALSE)),0)</f>
        <v>0</v>
      </c>
      <c r="J3927">
        <f>IF(B3927=2012,IF(D3927="00",L3927,VLOOKUP(H3927,district_latlong_lookup!$A$1:$F$439,6,FALSE)),0)</f>
        <v>0</v>
      </c>
      <c r="K3927">
        <f>VLOOKUP(E3927&amp;"*",state_latlong_lookup!$A$1:$D$56,3,FALSE)</f>
        <v>40.314</v>
      </c>
      <c r="L3927">
        <f>VLOOKUP(E3927&amp;"*",state_latlong_lookup!$A$1:$D$56,4,FALSE)</f>
        <v>-74.508899999999997</v>
      </c>
      <c r="M3927">
        <v>200</v>
      </c>
      <c r="N3927" t="str">
        <f t="shared" si="122"/>
        <v>Republican</v>
      </c>
      <c r="O3927" t="s">
        <v>796</v>
      </c>
      <c r="P3927">
        <v>0.42199999999999999</v>
      </c>
      <c r="Q3927">
        <v>1235500</v>
      </c>
      <c r="R3927" t="s">
        <v>1453</v>
      </c>
    </row>
    <row r="3928" spans="1:18">
      <c r="A3928">
        <v>109</v>
      </c>
      <c r="B3928">
        <f>VLOOKUP(A3928,year_congress_lookup!$A$1:$B$10,2)</f>
        <v>2006</v>
      </c>
      <c r="C3928">
        <v>15112</v>
      </c>
      <c r="D3928" s="1" t="s">
        <v>1789</v>
      </c>
      <c r="E3928" t="s">
        <v>8</v>
      </c>
      <c r="F3928" t="str">
        <f>VLOOKUP(E3928&amp;"*",state_latlong_lookup!$A$1:$D$56,2,FALSE)</f>
        <v>NJ</v>
      </c>
      <c r="G3928" t="str">
        <f>VLOOKUP(E3928&amp;"*",state_latlong_lookup!$A$1:$D$56,1,FALSE)</f>
        <v>NEW JERSEY</v>
      </c>
      <c r="H3928" t="str">
        <f t="shared" si="123"/>
        <v>109_NJ_03</v>
      </c>
      <c r="I3928">
        <f>IF(B3928=2012,IF(D3928="00",K3928,VLOOKUP(H3928,district_latlong_lookup!$A$1:$F$439,5,FALSE)),0)</f>
        <v>0</v>
      </c>
      <c r="J3928">
        <f>IF(B3928=2012,IF(D3928="00",L3928,VLOOKUP(H3928,district_latlong_lookup!$A$1:$F$439,6,FALSE)),0)</f>
        <v>0</v>
      </c>
      <c r="K3928">
        <f>VLOOKUP(E3928&amp;"*",state_latlong_lookup!$A$1:$D$56,3,FALSE)</f>
        <v>40.314</v>
      </c>
      <c r="L3928">
        <f>VLOOKUP(E3928&amp;"*",state_latlong_lookup!$A$1:$D$56,4,FALSE)</f>
        <v>-74.508899999999997</v>
      </c>
      <c r="M3928">
        <v>200</v>
      </c>
      <c r="N3928" t="str">
        <f t="shared" si="122"/>
        <v>Republican</v>
      </c>
      <c r="O3928" t="s">
        <v>606</v>
      </c>
      <c r="P3928">
        <v>0.38900000000000001</v>
      </c>
      <c r="Q3928">
        <v>478500</v>
      </c>
      <c r="R3928" t="s">
        <v>1454</v>
      </c>
    </row>
    <row r="3929" spans="1:18">
      <c r="A3929">
        <v>109</v>
      </c>
      <c r="B3929">
        <f>VLOOKUP(A3929,year_congress_lookup!$A$1:$B$10,2)</f>
        <v>2006</v>
      </c>
      <c r="C3929">
        <v>14863</v>
      </c>
      <c r="D3929" s="1" t="s">
        <v>1790</v>
      </c>
      <c r="E3929" t="s">
        <v>8</v>
      </c>
      <c r="F3929" t="str">
        <f>VLOOKUP(E3929&amp;"*",state_latlong_lookup!$A$1:$D$56,2,FALSE)</f>
        <v>NJ</v>
      </c>
      <c r="G3929" t="str">
        <f>VLOOKUP(E3929&amp;"*",state_latlong_lookup!$A$1:$D$56,1,FALSE)</f>
        <v>NEW JERSEY</v>
      </c>
      <c r="H3929" t="str">
        <f t="shared" si="123"/>
        <v>109_NJ_04</v>
      </c>
      <c r="I3929">
        <f>IF(B3929=2012,IF(D3929="00",K3929,VLOOKUP(H3929,district_latlong_lookup!$A$1:$F$439,5,FALSE)),0)</f>
        <v>0</v>
      </c>
      <c r="J3929">
        <f>IF(B3929=2012,IF(D3929="00",L3929,VLOOKUP(H3929,district_latlong_lookup!$A$1:$F$439,6,FALSE)),0)</f>
        <v>0</v>
      </c>
      <c r="K3929">
        <f>VLOOKUP(E3929&amp;"*",state_latlong_lookup!$A$1:$D$56,3,FALSE)</f>
        <v>40.314</v>
      </c>
      <c r="L3929">
        <f>VLOOKUP(E3929&amp;"*",state_latlong_lookup!$A$1:$D$56,4,FALSE)</f>
        <v>-74.508899999999997</v>
      </c>
      <c r="M3929">
        <v>200</v>
      </c>
      <c r="N3929" t="str">
        <f t="shared" si="122"/>
        <v>Republican</v>
      </c>
      <c r="O3929" t="s">
        <v>100</v>
      </c>
      <c r="P3929">
        <v>0.308</v>
      </c>
      <c r="Q3929">
        <v>10000</v>
      </c>
      <c r="R3929" t="s">
        <v>1455</v>
      </c>
    </row>
    <row r="3930" spans="1:18">
      <c r="A3930">
        <v>109</v>
      </c>
      <c r="B3930">
        <f>VLOOKUP(A3930,year_congress_lookup!$A$1:$B$10,2)</f>
        <v>2006</v>
      </c>
      <c r="C3930">
        <v>20336</v>
      </c>
      <c r="D3930" s="1" t="s">
        <v>1791</v>
      </c>
      <c r="E3930" t="s">
        <v>8</v>
      </c>
      <c r="F3930" t="str">
        <f>VLOOKUP(E3930&amp;"*",state_latlong_lookup!$A$1:$D$56,2,FALSE)</f>
        <v>NJ</v>
      </c>
      <c r="G3930" t="str">
        <f>VLOOKUP(E3930&amp;"*",state_latlong_lookup!$A$1:$D$56,1,FALSE)</f>
        <v>NEW JERSEY</v>
      </c>
      <c r="H3930" t="str">
        <f t="shared" si="123"/>
        <v>109_NJ_05</v>
      </c>
      <c r="I3930">
        <f>IF(B3930=2012,IF(D3930="00",K3930,VLOOKUP(H3930,district_latlong_lookup!$A$1:$F$439,5,FALSE)),0)</f>
        <v>0</v>
      </c>
      <c r="J3930">
        <f>IF(B3930=2012,IF(D3930="00",L3930,VLOOKUP(H3930,district_latlong_lookup!$A$1:$F$439,6,FALSE)),0)</f>
        <v>0</v>
      </c>
      <c r="K3930">
        <f>VLOOKUP(E3930&amp;"*",state_latlong_lookup!$A$1:$D$56,3,FALSE)</f>
        <v>40.314</v>
      </c>
      <c r="L3930">
        <f>VLOOKUP(E3930&amp;"*",state_latlong_lookup!$A$1:$D$56,4,FALSE)</f>
        <v>-74.508899999999997</v>
      </c>
      <c r="M3930">
        <v>200</v>
      </c>
      <c r="N3930" t="str">
        <f t="shared" si="122"/>
        <v>Republican</v>
      </c>
      <c r="O3930" t="s">
        <v>1007</v>
      </c>
      <c r="P3930">
        <v>0.83599999999999997</v>
      </c>
      <c r="Q3930">
        <v>1172000</v>
      </c>
      <c r="R3930" t="s">
        <v>1456</v>
      </c>
    </row>
    <row r="3931" spans="1:18">
      <c r="A3931">
        <v>109</v>
      </c>
      <c r="B3931">
        <f>VLOOKUP(A3931,year_congress_lookup!$A$1:$B$10,2)</f>
        <v>2006</v>
      </c>
      <c r="C3931">
        <v>15454</v>
      </c>
      <c r="D3931" s="1" t="s">
        <v>1792</v>
      </c>
      <c r="E3931" t="s">
        <v>8</v>
      </c>
      <c r="F3931" t="str">
        <f>VLOOKUP(E3931&amp;"*",state_latlong_lookup!$A$1:$D$56,2,FALSE)</f>
        <v>NJ</v>
      </c>
      <c r="G3931" t="str">
        <f>VLOOKUP(E3931&amp;"*",state_latlong_lookup!$A$1:$D$56,1,FALSE)</f>
        <v>NEW JERSEY</v>
      </c>
      <c r="H3931" t="str">
        <f t="shared" si="123"/>
        <v>109_NJ_06</v>
      </c>
      <c r="I3931">
        <f>IF(B3931=2012,IF(D3931="00",K3931,VLOOKUP(H3931,district_latlong_lookup!$A$1:$F$439,5,FALSE)),0)</f>
        <v>0</v>
      </c>
      <c r="J3931">
        <f>IF(B3931=2012,IF(D3931="00",L3931,VLOOKUP(H3931,district_latlong_lookup!$A$1:$F$439,6,FALSE)),0)</f>
        <v>0</v>
      </c>
      <c r="K3931">
        <f>VLOOKUP(E3931&amp;"*",state_latlong_lookup!$A$1:$D$56,3,FALSE)</f>
        <v>40.314</v>
      </c>
      <c r="L3931">
        <f>VLOOKUP(E3931&amp;"*",state_latlong_lookup!$A$1:$D$56,4,FALSE)</f>
        <v>-74.508899999999997</v>
      </c>
      <c r="M3931">
        <v>100</v>
      </c>
      <c r="N3931" t="str">
        <f t="shared" si="122"/>
        <v>Democrat</v>
      </c>
      <c r="O3931" t="s">
        <v>609</v>
      </c>
      <c r="P3931">
        <v>-0.47399999999999998</v>
      </c>
      <c r="Q3931">
        <v>636000</v>
      </c>
      <c r="R3931" t="s">
        <v>1457</v>
      </c>
    </row>
    <row r="3932" spans="1:18">
      <c r="A3932">
        <v>109</v>
      </c>
      <c r="B3932">
        <f>VLOOKUP(A3932,year_congress_lookup!$A$1:$B$10,2)</f>
        <v>2006</v>
      </c>
      <c r="C3932">
        <v>20127</v>
      </c>
      <c r="D3932" s="1" t="s">
        <v>1793</v>
      </c>
      <c r="E3932" t="s">
        <v>8</v>
      </c>
      <c r="F3932" t="str">
        <f>VLOOKUP(E3932&amp;"*",state_latlong_lookup!$A$1:$D$56,2,FALSE)</f>
        <v>NJ</v>
      </c>
      <c r="G3932" t="str">
        <f>VLOOKUP(E3932&amp;"*",state_latlong_lookup!$A$1:$D$56,1,FALSE)</f>
        <v>NEW JERSEY</v>
      </c>
      <c r="H3932" t="str">
        <f t="shared" si="123"/>
        <v>109_NJ_07</v>
      </c>
      <c r="I3932">
        <f>IF(B3932=2012,IF(D3932="00",K3932,VLOOKUP(H3932,district_latlong_lookup!$A$1:$F$439,5,FALSE)),0)</f>
        <v>0</v>
      </c>
      <c r="J3932">
        <f>IF(B3932=2012,IF(D3932="00",L3932,VLOOKUP(H3932,district_latlong_lookup!$A$1:$F$439,6,FALSE)),0)</f>
        <v>0</v>
      </c>
      <c r="K3932">
        <f>VLOOKUP(E3932&amp;"*",state_latlong_lookup!$A$1:$D$56,3,FALSE)</f>
        <v>40.314</v>
      </c>
      <c r="L3932">
        <f>VLOOKUP(E3932&amp;"*",state_latlong_lookup!$A$1:$D$56,4,FALSE)</f>
        <v>-74.508899999999997</v>
      </c>
      <c r="M3932">
        <v>200</v>
      </c>
      <c r="N3932" t="str">
        <f t="shared" si="122"/>
        <v>Republican</v>
      </c>
      <c r="O3932" t="s">
        <v>180</v>
      </c>
      <c r="P3932">
        <v>0.443</v>
      </c>
      <c r="Q3932">
        <v>1695500</v>
      </c>
      <c r="R3932" t="s">
        <v>1458</v>
      </c>
    </row>
    <row r="3933" spans="1:18">
      <c r="A3933">
        <v>109</v>
      </c>
      <c r="B3933">
        <f>VLOOKUP(A3933,year_congress_lookup!$A$1:$B$10,2)</f>
        <v>2006</v>
      </c>
      <c r="C3933">
        <v>29741</v>
      </c>
      <c r="D3933" s="1" t="s">
        <v>1795</v>
      </c>
      <c r="E3933" t="s">
        <v>8</v>
      </c>
      <c r="F3933" t="str">
        <f>VLOOKUP(E3933&amp;"*",state_latlong_lookup!$A$1:$D$56,2,FALSE)</f>
        <v>NJ</v>
      </c>
      <c r="G3933" t="str">
        <f>VLOOKUP(E3933&amp;"*",state_latlong_lookup!$A$1:$D$56,1,FALSE)</f>
        <v>NEW JERSEY</v>
      </c>
      <c r="H3933" t="str">
        <f t="shared" si="123"/>
        <v>109_NJ_08</v>
      </c>
      <c r="I3933">
        <f>IF(B3933=2012,IF(D3933="00",K3933,VLOOKUP(H3933,district_latlong_lookup!$A$1:$F$439,5,FALSE)),0)</f>
        <v>0</v>
      </c>
      <c r="J3933">
        <f>IF(B3933=2012,IF(D3933="00",L3933,VLOOKUP(H3933,district_latlong_lookup!$A$1:$F$439,6,FALSE)),0)</f>
        <v>0</v>
      </c>
      <c r="K3933">
        <f>VLOOKUP(E3933&amp;"*",state_latlong_lookup!$A$1:$D$56,3,FALSE)</f>
        <v>40.314</v>
      </c>
      <c r="L3933">
        <f>VLOOKUP(E3933&amp;"*",state_latlong_lookup!$A$1:$D$56,4,FALSE)</f>
        <v>-74.508899999999997</v>
      </c>
      <c r="M3933">
        <v>100</v>
      </c>
      <c r="N3933" t="str">
        <f t="shared" si="122"/>
        <v>Democrat</v>
      </c>
      <c r="O3933" t="s">
        <v>857</v>
      </c>
      <c r="P3933">
        <v>-0.36</v>
      </c>
      <c r="Q3933">
        <v>10000</v>
      </c>
      <c r="R3933" t="s">
        <v>1459</v>
      </c>
    </row>
    <row r="3934" spans="1:18">
      <c r="A3934">
        <v>109</v>
      </c>
      <c r="B3934">
        <f>VLOOKUP(A3934,year_congress_lookup!$A$1:$B$10,2)</f>
        <v>2006</v>
      </c>
      <c r="C3934">
        <v>29742</v>
      </c>
      <c r="D3934" s="1" t="s">
        <v>1796</v>
      </c>
      <c r="E3934" t="s">
        <v>8</v>
      </c>
      <c r="F3934" t="str">
        <f>VLOOKUP(E3934&amp;"*",state_latlong_lookup!$A$1:$D$56,2,FALSE)</f>
        <v>NJ</v>
      </c>
      <c r="G3934" t="str">
        <f>VLOOKUP(E3934&amp;"*",state_latlong_lookup!$A$1:$D$56,1,FALSE)</f>
        <v>NEW JERSEY</v>
      </c>
      <c r="H3934" t="str">
        <f t="shared" si="123"/>
        <v>109_NJ_09</v>
      </c>
      <c r="I3934">
        <f>IF(B3934=2012,IF(D3934="00",K3934,VLOOKUP(H3934,district_latlong_lookup!$A$1:$F$439,5,FALSE)),0)</f>
        <v>0</v>
      </c>
      <c r="J3934">
        <f>IF(B3934=2012,IF(D3934="00",L3934,VLOOKUP(H3934,district_latlong_lookup!$A$1:$F$439,6,FALSE)),0)</f>
        <v>0</v>
      </c>
      <c r="K3934">
        <f>VLOOKUP(E3934&amp;"*",state_latlong_lookup!$A$1:$D$56,3,FALSE)</f>
        <v>40.314</v>
      </c>
      <c r="L3934">
        <f>VLOOKUP(E3934&amp;"*",state_latlong_lookup!$A$1:$D$56,4,FALSE)</f>
        <v>-74.508899999999997</v>
      </c>
      <c r="M3934">
        <v>100</v>
      </c>
      <c r="N3934" t="str">
        <f t="shared" si="122"/>
        <v>Democrat</v>
      </c>
      <c r="O3934" t="s">
        <v>858</v>
      </c>
      <c r="P3934">
        <v>-0.34100000000000003</v>
      </c>
      <c r="Q3934">
        <v>837500</v>
      </c>
      <c r="R3934" t="s">
        <v>1460</v>
      </c>
    </row>
    <row r="3935" spans="1:18">
      <c r="A3935">
        <v>109</v>
      </c>
      <c r="B3935">
        <f>VLOOKUP(A3935,year_congress_lookup!$A$1:$B$10,2)</f>
        <v>2006</v>
      </c>
      <c r="C3935">
        <v>15619</v>
      </c>
      <c r="D3935" s="1" t="s">
        <v>1797</v>
      </c>
      <c r="E3935" t="s">
        <v>8</v>
      </c>
      <c r="F3935" t="str">
        <f>VLOOKUP(E3935&amp;"*",state_latlong_lookup!$A$1:$D$56,2,FALSE)</f>
        <v>NJ</v>
      </c>
      <c r="G3935" t="str">
        <f>VLOOKUP(E3935&amp;"*",state_latlong_lookup!$A$1:$D$56,1,FALSE)</f>
        <v>NEW JERSEY</v>
      </c>
      <c r="H3935" t="str">
        <f t="shared" si="123"/>
        <v>109_NJ_10</v>
      </c>
      <c r="I3935">
        <f>IF(B3935=2012,IF(D3935="00",K3935,VLOOKUP(H3935,district_latlong_lookup!$A$1:$F$439,5,FALSE)),0)</f>
        <v>0</v>
      </c>
      <c r="J3935">
        <f>IF(B3935=2012,IF(D3935="00",L3935,VLOOKUP(H3935,district_latlong_lookup!$A$1:$F$439,6,FALSE)),0)</f>
        <v>0</v>
      </c>
      <c r="K3935">
        <f>VLOOKUP(E3935&amp;"*",state_latlong_lookup!$A$1:$D$56,3,FALSE)</f>
        <v>40.314</v>
      </c>
      <c r="L3935">
        <f>VLOOKUP(E3935&amp;"*",state_latlong_lookup!$A$1:$D$56,4,FALSE)</f>
        <v>-74.508899999999997</v>
      </c>
      <c r="M3935">
        <v>100</v>
      </c>
      <c r="N3935" t="str">
        <f t="shared" si="122"/>
        <v>Democrat</v>
      </c>
      <c r="O3935" t="s">
        <v>191</v>
      </c>
      <c r="P3935">
        <v>-0.58699999999999997</v>
      </c>
      <c r="Q3935">
        <v>4790500</v>
      </c>
    </row>
    <row r="3936" spans="1:18">
      <c r="A3936">
        <v>109</v>
      </c>
      <c r="B3936">
        <f>VLOOKUP(A3936,year_congress_lookup!$A$1:$B$10,2)</f>
        <v>2006</v>
      </c>
      <c r="C3936">
        <v>29541</v>
      </c>
      <c r="D3936" s="1" t="s">
        <v>1798</v>
      </c>
      <c r="E3936" t="s">
        <v>8</v>
      </c>
      <c r="F3936" t="str">
        <f>VLOOKUP(E3936&amp;"*",state_latlong_lookup!$A$1:$D$56,2,FALSE)</f>
        <v>NJ</v>
      </c>
      <c r="G3936" t="str">
        <f>VLOOKUP(E3936&amp;"*",state_latlong_lookup!$A$1:$D$56,1,FALSE)</f>
        <v>NEW JERSEY</v>
      </c>
      <c r="H3936" t="str">
        <f t="shared" si="123"/>
        <v>109_NJ_11</v>
      </c>
      <c r="I3936">
        <f>IF(B3936=2012,IF(D3936="00",K3936,VLOOKUP(H3936,district_latlong_lookup!$A$1:$F$439,5,FALSE)),0)</f>
        <v>0</v>
      </c>
      <c r="J3936">
        <f>IF(B3936=2012,IF(D3936="00",L3936,VLOOKUP(H3936,district_latlong_lookup!$A$1:$F$439,6,FALSE)),0)</f>
        <v>0</v>
      </c>
      <c r="K3936">
        <f>VLOOKUP(E3936&amp;"*",state_latlong_lookup!$A$1:$D$56,3,FALSE)</f>
        <v>40.314</v>
      </c>
      <c r="L3936">
        <f>VLOOKUP(E3936&amp;"*",state_latlong_lookup!$A$1:$D$56,4,FALSE)</f>
        <v>-74.508899999999997</v>
      </c>
      <c r="M3936">
        <v>200</v>
      </c>
      <c r="N3936" t="str">
        <f t="shared" si="122"/>
        <v>Republican</v>
      </c>
      <c r="O3936" t="s">
        <v>1008</v>
      </c>
      <c r="P3936">
        <v>0.55400000000000005</v>
      </c>
      <c r="Q3936">
        <v>1064000</v>
      </c>
      <c r="R3936" t="s">
        <v>1461</v>
      </c>
    </row>
    <row r="3937" spans="1:18">
      <c r="A3937">
        <v>109</v>
      </c>
      <c r="B3937">
        <f>VLOOKUP(A3937,year_congress_lookup!$A$1:$B$10,2)</f>
        <v>2006</v>
      </c>
      <c r="C3937">
        <v>29923</v>
      </c>
      <c r="D3937" s="1" t="s">
        <v>1799</v>
      </c>
      <c r="E3937" t="s">
        <v>8</v>
      </c>
      <c r="F3937" t="str">
        <f>VLOOKUP(E3937&amp;"*",state_latlong_lookup!$A$1:$D$56,2,FALSE)</f>
        <v>NJ</v>
      </c>
      <c r="G3937" t="str">
        <f>VLOOKUP(E3937&amp;"*",state_latlong_lookup!$A$1:$D$56,1,FALSE)</f>
        <v>NEW JERSEY</v>
      </c>
      <c r="H3937" t="str">
        <f t="shared" si="123"/>
        <v>109_NJ_12</v>
      </c>
      <c r="I3937">
        <f>IF(B3937=2012,IF(D3937="00",K3937,VLOOKUP(H3937,district_latlong_lookup!$A$1:$F$439,5,FALSE)),0)</f>
        <v>0</v>
      </c>
      <c r="J3937">
        <f>IF(B3937=2012,IF(D3937="00",L3937,VLOOKUP(H3937,district_latlong_lookup!$A$1:$F$439,6,FALSE)),0)</f>
        <v>0</v>
      </c>
      <c r="K3937">
        <f>VLOOKUP(E3937&amp;"*",state_latlong_lookup!$A$1:$D$56,3,FALSE)</f>
        <v>40.314</v>
      </c>
      <c r="L3937">
        <f>VLOOKUP(E3937&amp;"*",state_latlong_lookup!$A$1:$D$56,4,FALSE)</f>
        <v>-74.508899999999997</v>
      </c>
      <c r="M3937">
        <v>100</v>
      </c>
      <c r="N3937" t="str">
        <f t="shared" si="122"/>
        <v>Democrat</v>
      </c>
      <c r="O3937" t="s">
        <v>170</v>
      </c>
      <c r="P3937">
        <v>-0.46700000000000003</v>
      </c>
      <c r="Q3937">
        <v>10000</v>
      </c>
    </row>
    <row r="3938" spans="1:18">
      <c r="A3938">
        <v>109</v>
      </c>
      <c r="B3938">
        <f>VLOOKUP(A3938,year_congress_lookup!$A$1:$B$10,2)</f>
        <v>2006</v>
      </c>
      <c r="C3938">
        <v>29373</v>
      </c>
      <c r="D3938" s="1" t="s">
        <v>1800</v>
      </c>
      <c r="E3938" t="s">
        <v>8</v>
      </c>
      <c r="F3938" t="str">
        <f>VLOOKUP(E3938&amp;"*",state_latlong_lookup!$A$1:$D$56,2,FALSE)</f>
        <v>NJ</v>
      </c>
      <c r="G3938" t="str">
        <f>VLOOKUP(E3938&amp;"*",state_latlong_lookup!$A$1:$D$56,1,FALSE)</f>
        <v>NEW JERSEY</v>
      </c>
      <c r="H3938" t="str">
        <f t="shared" si="123"/>
        <v>109_NJ_13</v>
      </c>
      <c r="I3938">
        <f>IF(B3938=2012,IF(D3938="00",K3938,VLOOKUP(H3938,district_latlong_lookup!$A$1:$F$439,5,FALSE)),0)</f>
        <v>0</v>
      </c>
      <c r="J3938">
        <f>IF(B3938=2012,IF(D3938="00",L3938,VLOOKUP(H3938,district_latlong_lookup!$A$1:$F$439,6,FALSE)),0)</f>
        <v>0</v>
      </c>
      <c r="K3938">
        <f>VLOOKUP(E3938&amp;"*",state_latlong_lookup!$A$1:$D$56,3,FALSE)</f>
        <v>40.314</v>
      </c>
      <c r="L3938">
        <f>VLOOKUP(E3938&amp;"*",state_latlong_lookup!$A$1:$D$56,4,FALSE)</f>
        <v>-74.508899999999997</v>
      </c>
      <c r="M3938">
        <v>100</v>
      </c>
      <c r="N3938" t="str">
        <f t="shared" si="122"/>
        <v>Democrat</v>
      </c>
      <c r="O3938" t="s">
        <v>362</v>
      </c>
      <c r="P3938">
        <v>-0.38</v>
      </c>
      <c r="Q3938">
        <v>740500</v>
      </c>
      <c r="R3938" t="s">
        <v>1462</v>
      </c>
    </row>
    <row r="3939" spans="1:18">
      <c r="A3939">
        <v>109</v>
      </c>
      <c r="B3939">
        <f>VLOOKUP(A3939,year_congress_lookup!$A$1:$B$10,2)</f>
        <v>2006</v>
      </c>
      <c r="C3939">
        <v>29779</v>
      </c>
      <c r="D3939" s="1" t="s">
        <v>1787</v>
      </c>
      <c r="E3939" t="s">
        <v>156</v>
      </c>
      <c r="F3939" t="str">
        <f>VLOOKUP(E3939&amp;"*",state_latlong_lookup!$A$1:$D$56,2,FALSE)</f>
        <v>NM</v>
      </c>
      <c r="G3939" t="str">
        <f>VLOOKUP(E3939&amp;"*",state_latlong_lookup!$A$1:$D$56,1,FALSE)</f>
        <v>NEW MEXICO</v>
      </c>
      <c r="H3939" t="str">
        <f t="shared" si="123"/>
        <v>109_NM_01</v>
      </c>
      <c r="I3939">
        <f>IF(B3939=2012,IF(D3939="00",K3939,VLOOKUP(H3939,district_latlong_lookup!$A$1:$F$439,5,FALSE)),0)</f>
        <v>0</v>
      </c>
      <c r="J3939">
        <f>IF(B3939=2012,IF(D3939="00",L3939,VLOOKUP(H3939,district_latlong_lookup!$A$1:$F$439,6,FALSE)),0)</f>
        <v>0</v>
      </c>
      <c r="K3939">
        <f>VLOOKUP(E3939&amp;"*",state_latlong_lookup!$A$1:$D$56,3,FALSE)</f>
        <v>34.837499999999999</v>
      </c>
      <c r="L3939">
        <f>VLOOKUP(E3939&amp;"*",state_latlong_lookup!$A$1:$D$56,4,FALSE)</f>
        <v>-106.2371</v>
      </c>
      <c r="M3939">
        <v>200</v>
      </c>
      <c r="N3939" t="str">
        <f t="shared" si="122"/>
        <v>Republican</v>
      </c>
      <c r="O3939" t="s">
        <v>92</v>
      </c>
      <c r="P3939">
        <v>0.44400000000000001</v>
      </c>
      <c r="Q3939">
        <v>689500</v>
      </c>
      <c r="R3939" t="s">
        <v>1463</v>
      </c>
    </row>
    <row r="3940" spans="1:18">
      <c r="A3940">
        <v>109</v>
      </c>
      <c r="B3940">
        <f>VLOOKUP(A3940,year_congress_lookup!$A$1:$B$10,2)</f>
        <v>2006</v>
      </c>
      <c r="C3940">
        <v>20337</v>
      </c>
      <c r="D3940" s="1" t="s">
        <v>1788</v>
      </c>
      <c r="E3940" t="s">
        <v>156</v>
      </c>
      <c r="F3940" t="str">
        <f>VLOOKUP(E3940&amp;"*",state_latlong_lookup!$A$1:$D$56,2,FALSE)</f>
        <v>NM</v>
      </c>
      <c r="G3940" t="str">
        <f>VLOOKUP(E3940&amp;"*",state_latlong_lookup!$A$1:$D$56,1,FALSE)</f>
        <v>NEW MEXICO</v>
      </c>
      <c r="H3940" t="str">
        <f t="shared" si="123"/>
        <v>109_NM_02</v>
      </c>
      <c r="I3940">
        <f>IF(B3940=2012,IF(D3940="00",K3940,VLOOKUP(H3940,district_latlong_lookup!$A$1:$F$439,5,FALSE)),0)</f>
        <v>0</v>
      </c>
      <c r="J3940">
        <f>IF(B3940=2012,IF(D3940="00",L3940,VLOOKUP(H3940,district_latlong_lookup!$A$1:$F$439,6,FALSE)),0)</f>
        <v>0</v>
      </c>
      <c r="K3940">
        <f>VLOOKUP(E3940&amp;"*",state_latlong_lookup!$A$1:$D$56,3,FALSE)</f>
        <v>34.837499999999999</v>
      </c>
      <c r="L3940">
        <f>VLOOKUP(E3940&amp;"*",state_latlong_lookup!$A$1:$D$56,4,FALSE)</f>
        <v>-106.2371</v>
      </c>
      <c r="M3940">
        <v>200</v>
      </c>
      <c r="N3940" t="str">
        <f t="shared" si="122"/>
        <v>Republican</v>
      </c>
      <c r="O3940" t="s">
        <v>80</v>
      </c>
      <c r="P3940">
        <v>0.65800000000000003</v>
      </c>
      <c r="Q3940">
        <v>374500</v>
      </c>
      <c r="R3940" t="s">
        <v>1464</v>
      </c>
    </row>
    <row r="3941" spans="1:18">
      <c r="A3941">
        <v>109</v>
      </c>
      <c r="B3941">
        <f>VLOOKUP(A3941,year_congress_lookup!$A$1:$B$10,2)</f>
        <v>2006</v>
      </c>
      <c r="C3941">
        <v>29924</v>
      </c>
      <c r="D3941" s="1" t="s">
        <v>1789</v>
      </c>
      <c r="E3941" t="s">
        <v>156</v>
      </c>
      <c r="F3941" t="str">
        <f>VLOOKUP(E3941&amp;"*",state_latlong_lookup!$A$1:$D$56,2,FALSE)</f>
        <v>NM</v>
      </c>
      <c r="G3941" t="str">
        <f>VLOOKUP(E3941&amp;"*",state_latlong_lookup!$A$1:$D$56,1,FALSE)</f>
        <v>NEW MEXICO</v>
      </c>
      <c r="H3941" t="str">
        <f t="shared" si="123"/>
        <v>109_NM_03</v>
      </c>
      <c r="I3941">
        <f>IF(B3941=2012,IF(D3941="00",K3941,VLOOKUP(H3941,district_latlong_lookup!$A$1:$F$439,5,FALSE)),0)</f>
        <v>0</v>
      </c>
      <c r="J3941">
        <f>IF(B3941=2012,IF(D3941="00",L3941,VLOOKUP(H3941,district_latlong_lookup!$A$1:$F$439,6,FALSE)),0)</f>
        <v>0</v>
      </c>
      <c r="K3941">
        <f>VLOOKUP(E3941&amp;"*",state_latlong_lookup!$A$1:$D$56,3,FALSE)</f>
        <v>34.837499999999999</v>
      </c>
      <c r="L3941">
        <f>VLOOKUP(E3941&amp;"*",state_latlong_lookup!$A$1:$D$56,4,FALSE)</f>
        <v>-106.2371</v>
      </c>
      <c r="M3941">
        <v>100</v>
      </c>
      <c r="N3941" t="str">
        <f t="shared" si="122"/>
        <v>Democrat</v>
      </c>
      <c r="O3941" t="s">
        <v>376</v>
      </c>
      <c r="P3941">
        <v>-0.45</v>
      </c>
      <c r="Q3941">
        <v>1099500</v>
      </c>
    </row>
    <row r="3942" spans="1:18">
      <c r="A3942">
        <v>109</v>
      </c>
      <c r="B3942">
        <f>VLOOKUP(A3942,year_congress_lookup!$A$1:$B$10,2)</f>
        <v>2006</v>
      </c>
      <c r="C3942">
        <v>20338</v>
      </c>
      <c r="D3942" s="1" t="s">
        <v>1787</v>
      </c>
      <c r="E3942" t="s">
        <v>9</v>
      </c>
      <c r="F3942" t="str">
        <f>VLOOKUP(E3942&amp;"*",state_latlong_lookup!$A$1:$D$56,2,FALSE)</f>
        <v>NY</v>
      </c>
      <c r="G3942" t="str">
        <f>VLOOKUP(E3942&amp;"*",state_latlong_lookup!$A$1:$D$56,1,FALSE)</f>
        <v>NEW YORK</v>
      </c>
      <c r="H3942" t="str">
        <f t="shared" si="123"/>
        <v>109_NY_01</v>
      </c>
      <c r="I3942">
        <f>IF(B3942=2012,IF(D3942="00",K3942,VLOOKUP(H3942,district_latlong_lookup!$A$1:$F$439,5,FALSE)),0)</f>
        <v>0</v>
      </c>
      <c r="J3942">
        <f>IF(B3942=2012,IF(D3942="00",L3942,VLOOKUP(H3942,district_latlong_lookup!$A$1:$F$439,6,FALSE)),0)</f>
        <v>0</v>
      </c>
      <c r="K3942">
        <f>VLOOKUP(E3942&amp;"*",state_latlong_lookup!$A$1:$D$56,3,FALSE)</f>
        <v>42.149700000000003</v>
      </c>
      <c r="L3942">
        <f>VLOOKUP(E3942&amp;"*",state_latlong_lookup!$A$1:$D$56,4,FALSE)</f>
        <v>-74.938400000000001</v>
      </c>
      <c r="M3942">
        <v>100</v>
      </c>
      <c r="N3942" t="str">
        <f t="shared" si="122"/>
        <v>Democrat</v>
      </c>
      <c r="O3942" t="s">
        <v>499</v>
      </c>
      <c r="P3942">
        <v>-0.33300000000000002</v>
      </c>
      <c r="Q3942">
        <v>10000</v>
      </c>
      <c r="R3942" t="s">
        <v>1465</v>
      </c>
    </row>
    <row r="3943" spans="1:18">
      <c r="A3943">
        <v>109</v>
      </c>
      <c r="B3943">
        <f>VLOOKUP(A3943,year_congress_lookup!$A$1:$B$10,2)</f>
        <v>2006</v>
      </c>
      <c r="C3943">
        <v>20129</v>
      </c>
      <c r="D3943" s="1" t="s">
        <v>1788</v>
      </c>
      <c r="E3943" t="s">
        <v>9</v>
      </c>
      <c r="F3943" t="str">
        <f>VLOOKUP(E3943&amp;"*",state_latlong_lookup!$A$1:$D$56,2,FALSE)</f>
        <v>NY</v>
      </c>
      <c r="G3943" t="str">
        <f>VLOOKUP(E3943&amp;"*",state_latlong_lookup!$A$1:$D$56,1,FALSE)</f>
        <v>NEW YORK</v>
      </c>
      <c r="H3943" t="str">
        <f t="shared" si="123"/>
        <v>109_NY_02</v>
      </c>
      <c r="I3943">
        <f>IF(B3943=2012,IF(D3943="00",K3943,VLOOKUP(H3943,district_latlong_lookup!$A$1:$F$439,5,FALSE)),0)</f>
        <v>0</v>
      </c>
      <c r="J3943">
        <f>IF(B3943=2012,IF(D3943="00",L3943,VLOOKUP(H3943,district_latlong_lookup!$A$1:$F$439,6,FALSE)),0)</f>
        <v>0</v>
      </c>
      <c r="K3943">
        <f>VLOOKUP(E3943&amp;"*",state_latlong_lookup!$A$1:$D$56,3,FALSE)</f>
        <v>42.149700000000003</v>
      </c>
      <c r="L3943">
        <f>VLOOKUP(E3943&amp;"*",state_latlong_lookup!$A$1:$D$56,4,FALSE)</f>
        <v>-74.938400000000001</v>
      </c>
      <c r="M3943">
        <v>100</v>
      </c>
      <c r="N3943" t="str">
        <f t="shared" si="122"/>
        <v>Democrat</v>
      </c>
      <c r="O3943" t="s">
        <v>944</v>
      </c>
      <c r="P3943">
        <v>-0.28899999999999998</v>
      </c>
      <c r="Q3943">
        <v>1180500</v>
      </c>
      <c r="R3943" t="s">
        <v>1466</v>
      </c>
    </row>
    <row r="3944" spans="1:18">
      <c r="A3944">
        <v>109</v>
      </c>
      <c r="B3944">
        <f>VLOOKUP(A3944,year_congress_lookup!$A$1:$B$10,2)</f>
        <v>2006</v>
      </c>
      <c r="C3944">
        <v>29375</v>
      </c>
      <c r="D3944" s="1" t="s">
        <v>1789</v>
      </c>
      <c r="E3944" t="s">
        <v>9</v>
      </c>
      <c r="F3944" t="str">
        <f>VLOOKUP(E3944&amp;"*",state_latlong_lookup!$A$1:$D$56,2,FALSE)</f>
        <v>NY</v>
      </c>
      <c r="G3944" t="str">
        <f>VLOOKUP(E3944&amp;"*",state_latlong_lookup!$A$1:$D$56,1,FALSE)</f>
        <v>NEW YORK</v>
      </c>
      <c r="H3944" t="str">
        <f t="shared" si="123"/>
        <v>109_NY_03</v>
      </c>
      <c r="I3944">
        <f>IF(B3944=2012,IF(D3944="00",K3944,VLOOKUP(H3944,district_latlong_lookup!$A$1:$F$439,5,FALSE)),0)</f>
        <v>0</v>
      </c>
      <c r="J3944">
        <f>IF(B3944=2012,IF(D3944="00",L3944,VLOOKUP(H3944,district_latlong_lookup!$A$1:$F$439,6,FALSE)),0)</f>
        <v>0</v>
      </c>
      <c r="K3944">
        <f>VLOOKUP(E3944&amp;"*",state_latlong_lookup!$A$1:$D$56,3,FALSE)</f>
        <v>42.149700000000003</v>
      </c>
      <c r="L3944">
        <f>VLOOKUP(E3944&amp;"*",state_latlong_lookup!$A$1:$D$56,4,FALSE)</f>
        <v>-74.938400000000001</v>
      </c>
      <c r="M3944">
        <v>200</v>
      </c>
      <c r="N3944" t="str">
        <f t="shared" si="122"/>
        <v>Republican</v>
      </c>
      <c r="O3944" t="s">
        <v>10</v>
      </c>
      <c r="P3944">
        <v>0.46300000000000002</v>
      </c>
      <c r="Q3944">
        <v>580500</v>
      </c>
      <c r="R3944" t="s">
        <v>1467</v>
      </c>
    </row>
    <row r="3945" spans="1:18">
      <c r="A3945">
        <v>109</v>
      </c>
      <c r="B3945">
        <f>VLOOKUP(A3945,year_congress_lookup!$A$1:$B$10,2)</f>
        <v>2006</v>
      </c>
      <c r="C3945">
        <v>29744</v>
      </c>
      <c r="D3945" s="1" t="s">
        <v>1790</v>
      </c>
      <c r="E3945" t="s">
        <v>9</v>
      </c>
      <c r="F3945" t="str">
        <f>VLOOKUP(E3945&amp;"*",state_latlong_lookup!$A$1:$D$56,2,FALSE)</f>
        <v>NY</v>
      </c>
      <c r="G3945" t="str">
        <f>VLOOKUP(E3945&amp;"*",state_latlong_lookup!$A$1:$D$56,1,FALSE)</f>
        <v>NEW YORK</v>
      </c>
      <c r="H3945" t="str">
        <f t="shared" si="123"/>
        <v>109_NY_04</v>
      </c>
      <c r="I3945">
        <f>IF(B3945=2012,IF(D3945="00",K3945,VLOOKUP(H3945,district_latlong_lookup!$A$1:$F$439,5,FALSE)),0)</f>
        <v>0</v>
      </c>
      <c r="J3945">
        <f>IF(B3945=2012,IF(D3945="00",L3945,VLOOKUP(H3945,district_latlong_lookup!$A$1:$F$439,6,FALSE)),0)</f>
        <v>0</v>
      </c>
      <c r="K3945">
        <f>VLOOKUP(E3945&amp;"*",state_latlong_lookup!$A$1:$D$56,3,FALSE)</f>
        <v>42.149700000000003</v>
      </c>
      <c r="L3945">
        <f>VLOOKUP(E3945&amp;"*",state_latlong_lookup!$A$1:$D$56,4,FALSE)</f>
        <v>-74.938400000000001</v>
      </c>
      <c r="M3945">
        <v>100</v>
      </c>
      <c r="N3945" t="str">
        <f t="shared" si="122"/>
        <v>Democrat</v>
      </c>
      <c r="O3945" t="s">
        <v>185</v>
      </c>
      <c r="P3945">
        <v>-0.27300000000000002</v>
      </c>
      <c r="Q3945">
        <v>536000</v>
      </c>
      <c r="R3945" t="s">
        <v>1468</v>
      </c>
    </row>
    <row r="3946" spans="1:18">
      <c r="A3946">
        <v>109</v>
      </c>
      <c r="B3946">
        <f>VLOOKUP(A3946,year_congress_lookup!$A$1:$B$10,2)</f>
        <v>2006</v>
      </c>
      <c r="C3946">
        <v>15000</v>
      </c>
      <c r="D3946" s="1" t="s">
        <v>1791</v>
      </c>
      <c r="E3946" t="s">
        <v>9</v>
      </c>
      <c r="F3946" t="str">
        <f>VLOOKUP(E3946&amp;"*",state_latlong_lookup!$A$1:$D$56,2,FALSE)</f>
        <v>NY</v>
      </c>
      <c r="G3946" t="str">
        <f>VLOOKUP(E3946&amp;"*",state_latlong_lookup!$A$1:$D$56,1,FALSE)</f>
        <v>NEW YORK</v>
      </c>
      <c r="H3946" t="str">
        <f t="shared" si="123"/>
        <v>109_NY_05</v>
      </c>
      <c r="I3946">
        <f>IF(B3946=2012,IF(D3946="00",K3946,VLOOKUP(H3946,district_latlong_lookup!$A$1:$F$439,5,FALSE)),0)</f>
        <v>0</v>
      </c>
      <c r="J3946">
        <f>IF(B3946=2012,IF(D3946="00",L3946,VLOOKUP(H3946,district_latlong_lookup!$A$1:$F$439,6,FALSE)),0)</f>
        <v>0</v>
      </c>
      <c r="K3946">
        <f>VLOOKUP(E3946&amp;"*",state_latlong_lookup!$A$1:$D$56,3,FALSE)</f>
        <v>42.149700000000003</v>
      </c>
      <c r="L3946">
        <f>VLOOKUP(E3946&amp;"*",state_latlong_lookup!$A$1:$D$56,4,FALSE)</f>
        <v>-74.938400000000001</v>
      </c>
      <c r="M3946">
        <v>100</v>
      </c>
      <c r="N3946" t="str">
        <f t="shared" si="122"/>
        <v>Democrat</v>
      </c>
      <c r="O3946" t="s">
        <v>620</v>
      </c>
      <c r="P3946">
        <v>-0.38700000000000001</v>
      </c>
      <c r="Q3946">
        <v>10000</v>
      </c>
      <c r="R3946" t="s">
        <v>1469</v>
      </c>
    </row>
    <row r="3947" spans="1:18">
      <c r="A3947">
        <v>109</v>
      </c>
      <c r="B3947">
        <f>VLOOKUP(A3947,year_congress_lookup!$A$1:$B$10,2)</f>
        <v>2006</v>
      </c>
      <c r="C3947">
        <v>29776</v>
      </c>
      <c r="D3947" s="1" t="s">
        <v>1792</v>
      </c>
      <c r="E3947" t="s">
        <v>9</v>
      </c>
      <c r="F3947" t="str">
        <f>VLOOKUP(E3947&amp;"*",state_latlong_lookup!$A$1:$D$56,2,FALSE)</f>
        <v>NY</v>
      </c>
      <c r="G3947" t="str">
        <f>VLOOKUP(E3947&amp;"*",state_latlong_lookup!$A$1:$D$56,1,FALSE)</f>
        <v>NEW YORK</v>
      </c>
      <c r="H3947" t="str">
        <f t="shared" si="123"/>
        <v>109_NY_06</v>
      </c>
      <c r="I3947">
        <f>IF(B3947=2012,IF(D3947="00",K3947,VLOOKUP(H3947,district_latlong_lookup!$A$1:$F$439,5,FALSE)),0)</f>
        <v>0</v>
      </c>
      <c r="J3947">
        <f>IF(B3947=2012,IF(D3947="00",L3947,VLOOKUP(H3947,district_latlong_lookup!$A$1:$F$439,6,FALSE)),0)</f>
        <v>0</v>
      </c>
      <c r="K3947">
        <f>VLOOKUP(E3947&amp;"*",state_latlong_lookup!$A$1:$D$56,3,FALSE)</f>
        <v>42.149700000000003</v>
      </c>
      <c r="L3947">
        <f>VLOOKUP(E3947&amp;"*",state_latlong_lookup!$A$1:$D$56,4,FALSE)</f>
        <v>-74.938400000000001</v>
      </c>
      <c r="M3947">
        <v>100</v>
      </c>
      <c r="N3947" t="str">
        <f t="shared" si="122"/>
        <v>Democrat</v>
      </c>
      <c r="O3947" t="s">
        <v>1009</v>
      </c>
      <c r="P3947">
        <v>-0.4</v>
      </c>
      <c r="Q3947">
        <v>972000</v>
      </c>
      <c r="R3947" t="s">
        <v>1470</v>
      </c>
    </row>
    <row r="3948" spans="1:18">
      <c r="A3948">
        <v>109</v>
      </c>
      <c r="B3948">
        <f>VLOOKUP(A3948,year_congress_lookup!$A$1:$B$10,2)</f>
        <v>2006</v>
      </c>
      <c r="C3948">
        <v>29925</v>
      </c>
      <c r="D3948" s="1" t="s">
        <v>1793</v>
      </c>
      <c r="E3948" t="s">
        <v>9</v>
      </c>
      <c r="F3948" t="str">
        <f>VLOOKUP(E3948&amp;"*",state_latlong_lookup!$A$1:$D$56,2,FALSE)</f>
        <v>NY</v>
      </c>
      <c r="G3948" t="str">
        <f>VLOOKUP(E3948&amp;"*",state_latlong_lookup!$A$1:$D$56,1,FALSE)</f>
        <v>NEW YORK</v>
      </c>
      <c r="H3948" t="str">
        <f t="shared" si="123"/>
        <v>109_NY_07</v>
      </c>
      <c r="I3948">
        <f>IF(B3948=2012,IF(D3948="00",K3948,VLOOKUP(H3948,district_latlong_lookup!$A$1:$F$439,5,FALSE)),0)</f>
        <v>0</v>
      </c>
      <c r="J3948">
        <f>IF(B3948=2012,IF(D3948="00",L3948,VLOOKUP(H3948,district_latlong_lookup!$A$1:$F$439,6,FALSE)),0)</f>
        <v>0</v>
      </c>
      <c r="K3948">
        <f>VLOOKUP(E3948&amp;"*",state_latlong_lookup!$A$1:$D$56,3,FALSE)</f>
        <v>42.149700000000003</v>
      </c>
      <c r="L3948">
        <f>VLOOKUP(E3948&amp;"*",state_latlong_lookup!$A$1:$D$56,4,FALSE)</f>
        <v>-74.938400000000001</v>
      </c>
      <c r="M3948">
        <v>100</v>
      </c>
      <c r="N3948" t="str">
        <f t="shared" si="122"/>
        <v>Democrat</v>
      </c>
      <c r="O3948" t="s">
        <v>1010</v>
      </c>
      <c r="P3948">
        <v>-0.39</v>
      </c>
      <c r="Q3948">
        <v>585000</v>
      </c>
    </row>
    <row r="3949" spans="1:18">
      <c r="A3949">
        <v>109</v>
      </c>
      <c r="B3949">
        <f>VLOOKUP(A3949,year_congress_lookup!$A$1:$B$10,2)</f>
        <v>2006</v>
      </c>
      <c r="C3949">
        <v>29377</v>
      </c>
      <c r="D3949" s="1" t="s">
        <v>1795</v>
      </c>
      <c r="E3949" t="s">
        <v>9</v>
      </c>
      <c r="F3949" t="str">
        <f>VLOOKUP(E3949&amp;"*",state_latlong_lookup!$A$1:$D$56,2,FALSE)</f>
        <v>NY</v>
      </c>
      <c r="G3949" t="str">
        <f>VLOOKUP(E3949&amp;"*",state_latlong_lookup!$A$1:$D$56,1,FALSE)</f>
        <v>NEW YORK</v>
      </c>
      <c r="H3949" t="str">
        <f t="shared" si="123"/>
        <v>109_NY_08</v>
      </c>
      <c r="I3949">
        <f>IF(B3949=2012,IF(D3949="00",K3949,VLOOKUP(H3949,district_latlong_lookup!$A$1:$F$439,5,FALSE)),0)</f>
        <v>0</v>
      </c>
      <c r="J3949">
        <f>IF(B3949=2012,IF(D3949="00",L3949,VLOOKUP(H3949,district_latlong_lookup!$A$1:$F$439,6,FALSE)),0)</f>
        <v>0</v>
      </c>
      <c r="K3949">
        <f>VLOOKUP(E3949&amp;"*",state_latlong_lookup!$A$1:$D$56,3,FALSE)</f>
        <v>42.149700000000003</v>
      </c>
      <c r="L3949">
        <f>VLOOKUP(E3949&amp;"*",state_latlong_lookup!$A$1:$D$56,4,FALSE)</f>
        <v>-74.938400000000001</v>
      </c>
      <c r="M3949">
        <v>100</v>
      </c>
      <c r="N3949" t="str">
        <f t="shared" si="122"/>
        <v>Democrat</v>
      </c>
      <c r="O3949" t="s">
        <v>623</v>
      </c>
      <c r="P3949">
        <v>-0.503</v>
      </c>
      <c r="Q3949">
        <v>493000</v>
      </c>
      <c r="R3949" t="s">
        <v>1471</v>
      </c>
    </row>
    <row r="3950" spans="1:18">
      <c r="A3950">
        <v>109</v>
      </c>
      <c r="B3950">
        <f>VLOOKUP(A3950,year_congress_lookup!$A$1:$B$10,2)</f>
        <v>2006</v>
      </c>
      <c r="C3950">
        <v>29926</v>
      </c>
      <c r="D3950" s="1" t="s">
        <v>1796</v>
      </c>
      <c r="E3950" t="s">
        <v>9</v>
      </c>
      <c r="F3950" t="str">
        <f>VLOOKUP(E3950&amp;"*",state_latlong_lookup!$A$1:$D$56,2,FALSE)</f>
        <v>NY</v>
      </c>
      <c r="G3950" t="str">
        <f>VLOOKUP(E3950&amp;"*",state_latlong_lookup!$A$1:$D$56,1,FALSE)</f>
        <v>NEW YORK</v>
      </c>
      <c r="H3950" t="str">
        <f t="shared" si="123"/>
        <v>109_NY_09</v>
      </c>
      <c r="I3950">
        <f>IF(B3950=2012,IF(D3950="00",K3950,VLOOKUP(H3950,district_latlong_lookup!$A$1:$F$439,5,FALSE)),0)</f>
        <v>0</v>
      </c>
      <c r="J3950">
        <f>IF(B3950=2012,IF(D3950="00",L3950,VLOOKUP(H3950,district_latlong_lookup!$A$1:$F$439,6,FALSE)),0)</f>
        <v>0</v>
      </c>
      <c r="K3950">
        <f>VLOOKUP(E3950&amp;"*",state_latlong_lookup!$A$1:$D$56,3,FALSE)</f>
        <v>42.149700000000003</v>
      </c>
      <c r="L3950">
        <f>VLOOKUP(E3950&amp;"*",state_latlong_lookup!$A$1:$D$56,4,FALSE)</f>
        <v>-74.938400000000001</v>
      </c>
      <c r="M3950">
        <v>100</v>
      </c>
      <c r="N3950" t="str">
        <f t="shared" si="122"/>
        <v>Democrat</v>
      </c>
      <c r="O3950" t="s">
        <v>1011</v>
      </c>
      <c r="P3950">
        <v>-0.41</v>
      </c>
      <c r="Q3950">
        <v>10000</v>
      </c>
      <c r="R3950" t="s">
        <v>1472</v>
      </c>
    </row>
    <row r="3951" spans="1:18">
      <c r="A3951">
        <v>109</v>
      </c>
      <c r="B3951">
        <f>VLOOKUP(A3951,year_congress_lookup!$A$1:$B$10,2)</f>
        <v>2006</v>
      </c>
      <c r="C3951">
        <v>15072</v>
      </c>
      <c r="D3951" s="1" t="s">
        <v>1797</v>
      </c>
      <c r="E3951" t="s">
        <v>9</v>
      </c>
      <c r="F3951" t="str">
        <f>VLOOKUP(E3951&amp;"*",state_latlong_lookup!$A$1:$D$56,2,FALSE)</f>
        <v>NY</v>
      </c>
      <c r="G3951" t="str">
        <f>VLOOKUP(E3951&amp;"*",state_latlong_lookup!$A$1:$D$56,1,FALSE)</f>
        <v>NEW YORK</v>
      </c>
      <c r="H3951" t="str">
        <f t="shared" si="123"/>
        <v>109_NY_10</v>
      </c>
      <c r="I3951">
        <f>IF(B3951=2012,IF(D3951="00",K3951,VLOOKUP(H3951,district_latlong_lookup!$A$1:$F$439,5,FALSE)),0)</f>
        <v>0</v>
      </c>
      <c r="J3951">
        <f>IF(B3951=2012,IF(D3951="00",L3951,VLOOKUP(H3951,district_latlong_lookup!$A$1:$F$439,6,FALSE)),0)</f>
        <v>0</v>
      </c>
      <c r="K3951">
        <f>VLOOKUP(E3951&amp;"*",state_latlong_lookup!$A$1:$D$56,3,FALSE)</f>
        <v>42.149700000000003</v>
      </c>
      <c r="L3951">
        <f>VLOOKUP(E3951&amp;"*",state_latlong_lookup!$A$1:$D$56,4,FALSE)</f>
        <v>-74.938400000000001</v>
      </c>
      <c r="M3951">
        <v>100</v>
      </c>
      <c r="N3951" t="str">
        <f t="shared" si="122"/>
        <v>Democrat</v>
      </c>
      <c r="O3951" t="s">
        <v>624</v>
      </c>
      <c r="P3951">
        <v>-0.49199999999999999</v>
      </c>
      <c r="Q3951">
        <v>666000</v>
      </c>
      <c r="R3951" t="s">
        <v>1473</v>
      </c>
    </row>
    <row r="3952" spans="1:18">
      <c r="A3952">
        <v>109</v>
      </c>
      <c r="B3952">
        <f>VLOOKUP(A3952,year_congress_lookup!$A$1:$B$10,2)</f>
        <v>2006</v>
      </c>
      <c r="C3952">
        <v>15050</v>
      </c>
      <c r="D3952" s="1" t="s">
        <v>1798</v>
      </c>
      <c r="E3952" t="s">
        <v>9</v>
      </c>
      <c r="F3952" t="str">
        <f>VLOOKUP(E3952&amp;"*",state_latlong_lookup!$A$1:$D$56,2,FALSE)</f>
        <v>NY</v>
      </c>
      <c r="G3952" t="str">
        <f>VLOOKUP(E3952&amp;"*",state_latlong_lookup!$A$1:$D$56,1,FALSE)</f>
        <v>NEW YORK</v>
      </c>
      <c r="H3952" t="str">
        <f t="shared" si="123"/>
        <v>109_NY_11</v>
      </c>
      <c r="I3952">
        <f>IF(B3952=2012,IF(D3952="00",K3952,VLOOKUP(H3952,district_latlong_lookup!$A$1:$F$439,5,FALSE)),0)</f>
        <v>0</v>
      </c>
      <c r="J3952">
        <f>IF(B3952=2012,IF(D3952="00",L3952,VLOOKUP(H3952,district_latlong_lookup!$A$1:$F$439,6,FALSE)),0)</f>
        <v>0</v>
      </c>
      <c r="K3952">
        <f>VLOOKUP(E3952&amp;"*",state_latlong_lookup!$A$1:$D$56,3,FALSE)</f>
        <v>42.149700000000003</v>
      </c>
      <c r="L3952">
        <f>VLOOKUP(E3952&amp;"*",state_latlong_lookup!$A$1:$D$56,4,FALSE)</f>
        <v>-74.938400000000001</v>
      </c>
      <c r="M3952">
        <v>100</v>
      </c>
      <c r="N3952" t="str">
        <f t="shared" si="122"/>
        <v>Democrat</v>
      </c>
      <c r="O3952" t="s">
        <v>1012</v>
      </c>
      <c r="P3952">
        <v>-0.55200000000000005</v>
      </c>
      <c r="Q3952">
        <v>522500</v>
      </c>
      <c r="R3952" t="s">
        <v>1474</v>
      </c>
    </row>
    <row r="3953" spans="1:18">
      <c r="A3953">
        <v>109</v>
      </c>
      <c r="B3953">
        <f>VLOOKUP(A3953,year_congress_lookup!$A$1:$B$10,2)</f>
        <v>2006</v>
      </c>
      <c r="C3953">
        <v>29378</v>
      </c>
      <c r="D3953" s="1" t="s">
        <v>1799</v>
      </c>
      <c r="E3953" t="s">
        <v>9</v>
      </c>
      <c r="F3953" t="str">
        <f>VLOOKUP(E3953&amp;"*",state_latlong_lookup!$A$1:$D$56,2,FALSE)</f>
        <v>NY</v>
      </c>
      <c r="G3953" t="str">
        <f>VLOOKUP(E3953&amp;"*",state_latlong_lookup!$A$1:$D$56,1,FALSE)</f>
        <v>NEW YORK</v>
      </c>
      <c r="H3953" t="str">
        <f t="shared" si="123"/>
        <v>109_NY_12</v>
      </c>
      <c r="I3953">
        <f>IF(B3953=2012,IF(D3953="00",K3953,VLOOKUP(H3953,district_latlong_lookup!$A$1:$F$439,5,FALSE)),0)</f>
        <v>0</v>
      </c>
      <c r="J3953">
        <f>IF(B3953=2012,IF(D3953="00",L3953,VLOOKUP(H3953,district_latlong_lookup!$A$1:$F$439,6,FALSE)),0)</f>
        <v>0</v>
      </c>
      <c r="K3953">
        <f>VLOOKUP(E3953&amp;"*",state_latlong_lookup!$A$1:$D$56,3,FALSE)</f>
        <v>42.149700000000003</v>
      </c>
      <c r="L3953">
        <f>VLOOKUP(E3953&amp;"*",state_latlong_lookup!$A$1:$D$56,4,FALSE)</f>
        <v>-74.938400000000001</v>
      </c>
      <c r="M3953">
        <v>100</v>
      </c>
      <c r="N3953" t="str">
        <f t="shared" si="122"/>
        <v>Democrat</v>
      </c>
      <c r="O3953" t="s">
        <v>1013</v>
      </c>
      <c r="P3953">
        <v>-0.54700000000000004</v>
      </c>
      <c r="Q3953">
        <v>382000</v>
      </c>
      <c r="R3953" t="s">
        <v>1475</v>
      </c>
    </row>
    <row r="3954" spans="1:18">
      <c r="A3954">
        <v>109</v>
      </c>
      <c r="B3954">
        <f>VLOOKUP(A3954,year_congress_lookup!$A$1:$B$10,2)</f>
        <v>2006</v>
      </c>
      <c r="C3954">
        <v>29773</v>
      </c>
      <c r="D3954" s="1" t="s">
        <v>1800</v>
      </c>
      <c r="E3954" t="s">
        <v>9</v>
      </c>
      <c r="F3954" t="str">
        <f>VLOOKUP(E3954&amp;"*",state_latlong_lookup!$A$1:$D$56,2,FALSE)</f>
        <v>NY</v>
      </c>
      <c r="G3954" t="str">
        <f>VLOOKUP(E3954&amp;"*",state_latlong_lookup!$A$1:$D$56,1,FALSE)</f>
        <v>NEW YORK</v>
      </c>
      <c r="H3954" t="str">
        <f t="shared" si="123"/>
        <v>109_NY_13</v>
      </c>
      <c r="I3954">
        <f>IF(B3954=2012,IF(D3954="00",K3954,VLOOKUP(H3954,district_latlong_lookup!$A$1:$F$439,5,FALSE)),0)</f>
        <v>0</v>
      </c>
      <c r="J3954">
        <f>IF(B3954=2012,IF(D3954="00",L3954,VLOOKUP(H3954,district_latlong_lookup!$A$1:$F$439,6,FALSE)),0)</f>
        <v>0</v>
      </c>
      <c r="K3954">
        <f>VLOOKUP(E3954&amp;"*",state_latlong_lookup!$A$1:$D$56,3,FALSE)</f>
        <v>42.149700000000003</v>
      </c>
      <c r="L3954">
        <f>VLOOKUP(E3954&amp;"*",state_latlong_lookup!$A$1:$D$56,4,FALSE)</f>
        <v>-74.938400000000001</v>
      </c>
      <c r="M3954">
        <v>200</v>
      </c>
      <c r="N3954" t="str">
        <f t="shared" si="122"/>
        <v>Republican</v>
      </c>
      <c r="O3954" t="s">
        <v>862</v>
      </c>
      <c r="P3954">
        <v>0.67100000000000004</v>
      </c>
      <c r="Q3954">
        <v>574500</v>
      </c>
      <c r="R3954" t="s">
        <v>1476</v>
      </c>
    </row>
    <row r="3955" spans="1:18">
      <c r="A3955">
        <v>109</v>
      </c>
      <c r="B3955">
        <f>VLOOKUP(A3955,year_congress_lookup!$A$1:$B$10,2)</f>
        <v>2006</v>
      </c>
      <c r="C3955">
        <v>29379</v>
      </c>
      <c r="D3955" s="1" t="s">
        <v>1801</v>
      </c>
      <c r="E3955" t="s">
        <v>9</v>
      </c>
      <c r="F3955" t="str">
        <f>VLOOKUP(E3955&amp;"*",state_latlong_lookup!$A$1:$D$56,2,FALSE)</f>
        <v>NY</v>
      </c>
      <c r="G3955" t="str">
        <f>VLOOKUP(E3955&amp;"*",state_latlong_lookup!$A$1:$D$56,1,FALSE)</f>
        <v>NEW YORK</v>
      </c>
      <c r="H3955" t="str">
        <f t="shared" si="123"/>
        <v>109_NY_14</v>
      </c>
      <c r="I3955">
        <f>IF(B3955=2012,IF(D3955="00",K3955,VLOOKUP(H3955,district_latlong_lookup!$A$1:$F$439,5,FALSE)),0)</f>
        <v>0</v>
      </c>
      <c r="J3955">
        <f>IF(B3955=2012,IF(D3955="00",L3955,VLOOKUP(H3955,district_latlong_lookup!$A$1:$F$439,6,FALSE)),0)</f>
        <v>0</v>
      </c>
      <c r="K3955">
        <f>VLOOKUP(E3955&amp;"*",state_latlong_lookup!$A$1:$D$56,3,FALSE)</f>
        <v>42.149700000000003</v>
      </c>
      <c r="L3955">
        <f>VLOOKUP(E3955&amp;"*",state_latlong_lookup!$A$1:$D$56,4,FALSE)</f>
        <v>-74.938400000000001</v>
      </c>
      <c r="M3955">
        <v>100</v>
      </c>
      <c r="N3955" t="str">
        <f t="shared" si="122"/>
        <v>Democrat</v>
      </c>
      <c r="O3955" t="s">
        <v>166</v>
      </c>
      <c r="P3955">
        <v>-0.38800000000000001</v>
      </c>
      <c r="Q3955">
        <v>1150500</v>
      </c>
    </row>
    <row r="3956" spans="1:18">
      <c r="A3956">
        <v>109</v>
      </c>
      <c r="B3956">
        <f>VLOOKUP(A3956,year_congress_lookup!$A$1:$B$10,2)</f>
        <v>2006</v>
      </c>
      <c r="C3956">
        <v>13035</v>
      </c>
      <c r="D3956" s="1" t="s">
        <v>1802</v>
      </c>
      <c r="E3956" t="s">
        <v>9</v>
      </c>
      <c r="F3956" t="str">
        <f>VLOOKUP(E3956&amp;"*",state_latlong_lookup!$A$1:$D$56,2,FALSE)</f>
        <v>NY</v>
      </c>
      <c r="G3956" t="str">
        <f>VLOOKUP(E3956&amp;"*",state_latlong_lookup!$A$1:$D$56,1,FALSE)</f>
        <v>NEW YORK</v>
      </c>
      <c r="H3956" t="str">
        <f t="shared" si="123"/>
        <v>109_NY_15</v>
      </c>
      <c r="I3956">
        <f>IF(B3956=2012,IF(D3956="00",K3956,VLOOKUP(H3956,district_latlong_lookup!$A$1:$F$439,5,FALSE)),0)</f>
        <v>0</v>
      </c>
      <c r="J3956">
        <f>IF(B3956=2012,IF(D3956="00",L3956,VLOOKUP(H3956,district_latlong_lookup!$A$1:$F$439,6,FALSE)),0)</f>
        <v>0</v>
      </c>
      <c r="K3956">
        <f>VLOOKUP(E3956&amp;"*",state_latlong_lookup!$A$1:$D$56,3,FALSE)</f>
        <v>42.149700000000003</v>
      </c>
      <c r="L3956">
        <f>VLOOKUP(E3956&amp;"*",state_latlong_lookup!$A$1:$D$56,4,FALSE)</f>
        <v>-74.938400000000001</v>
      </c>
      <c r="M3956">
        <v>100</v>
      </c>
      <c r="N3956" t="str">
        <f t="shared" si="122"/>
        <v>Democrat</v>
      </c>
      <c r="O3956" t="s">
        <v>1014</v>
      </c>
      <c r="P3956">
        <v>-0.45100000000000001</v>
      </c>
      <c r="Q3956">
        <v>1495000</v>
      </c>
      <c r="R3956" t="s">
        <v>1477</v>
      </c>
    </row>
    <row r="3957" spans="1:18">
      <c r="A3957">
        <v>109</v>
      </c>
      <c r="B3957">
        <f>VLOOKUP(A3957,year_congress_lookup!$A$1:$B$10,2)</f>
        <v>2006</v>
      </c>
      <c r="C3957">
        <v>29134</v>
      </c>
      <c r="D3957" s="1" t="s">
        <v>1803</v>
      </c>
      <c r="E3957" t="s">
        <v>9</v>
      </c>
      <c r="F3957" t="str">
        <f>VLOOKUP(E3957&amp;"*",state_latlong_lookup!$A$1:$D$56,2,FALSE)</f>
        <v>NY</v>
      </c>
      <c r="G3957" t="str">
        <f>VLOOKUP(E3957&amp;"*",state_latlong_lookup!$A$1:$D$56,1,FALSE)</f>
        <v>NEW YORK</v>
      </c>
      <c r="H3957" t="str">
        <f t="shared" si="123"/>
        <v>109_NY_16</v>
      </c>
      <c r="I3957">
        <f>IF(B3957=2012,IF(D3957="00",K3957,VLOOKUP(H3957,district_latlong_lookup!$A$1:$F$439,5,FALSE)),0)</f>
        <v>0</v>
      </c>
      <c r="J3957">
        <f>IF(B3957=2012,IF(D3957="00",L3957,VLOOKUP(H3957,district_latlong_lookup!$A$1:$F$439,6,FALSE)),0)</f>
        <v>0</v>
      </c>
      <c r="K3957">
        <f>VLOOKUP(E3957&amp;"*",state_latlong_lookup!$A$1:$D$56,3,FALSE)</f>
        <v>42.149700000000003</v>
      </c>
      <c r="L3957">
        <f>VLOOKUP(E3957&amp;"*",state_latlong_lookup!$A$1:$D$56,4,FALSE)</f>
        <v>-74.938400000000001</v>
      </c>
      <c r="M3957">
        <v>100</v>
      </c>
      <c r="N3957" t="str">
        <f t="shared" si="122"/>
        <v>Democrat</v>
      </c>
      <c r="O3957" t="s">
        <v>629</v>
      </c>
      <c r="P3957">
        <v>-0.495</v>
      </c>
      <c r="Q3957">
        <v>10000</v>
      </c>
    </row>
    <row r="3958" spans="1:18">
      <c r="A3958">
        <v>109</v>
      </c>
      <c r="B3958">
        <f>VLOOKUP(A3958,year_congress_lookup!$A$1:$B$10,2)</f>
        <v>2006</v>
      </c>
      <c r="C3958">
        <v>15603</v>
      </c>
      <c r="D3958" s="1" t="s">
        <v>1804</v>
      </c>
      <c r="E3958" t="s">
        <v>9</v>
      </c>
      <c r="F3958" t="str">
        <f>VLOOKUP(E3958&amp;"*",state_latlong_lookup!$A$1:$D$56,2,FALSE)</f>
        <v>NY</v>
      </c>
      <c r="G3958" t="str">
        <f>VLOOKUP(E3958&amp;"*",state_latlong_lookup!$A$1:$D$56,1,FALSE)</f>
        <v>NEW YORK</v>
      </c>
      <c r="H3958" t="str">
        <f t="shared" si="123"/>
        <v>109_NY_17</v>
      </c>
      <c r="I3958">
        <f>IF(B3958=2012,IF(D3958="00",K3958,VLOOKUP(H3958,district_latlong_lookup!$A$1:$F$439,5,FALSE)),0)</f>
        <v>0</v>
      </c>
      <c r="J3958">
        <f>IF(B3958=2012,IF(D3958="00",L3958,VLOOKUP(H3958,district_latlong_lookup!$A$1:$F$439,6,FALSE)),0)</f>
        <v>0</v>
      </c>
      <c r="K3958">
        <f>VLOOKUP(E3958&amp;"*",state_latlong_lookup!$A$1:$D$56,3,FALSE)</f>
        <v>42.149700000000003</v>
      </c>
      <c r="L3958">
        <f>VLOOKUP(E3958&amp;"*",state_latlong_lookup!$A$1:$D$56,4,FALSE)</f>
        <v>-74.938400000000001</v>
      </c>
      <c r="M3958">
        <v>100</v>
      </c>
      <c r="N3958" t="str">
        <f t="shared" si="122"/>
        <v>Democrat</v>
      </c>
      <c r="O3958" t="s">
        <v>630</v>
      </c>
      <c r="P3958">
        <v>-0.36899999999999999</v>
      </c>
      <c r="Q3958">
        <v>1162500</v>
      </c>
      <c r="R3958" t="s">
        <v>1478</v>
      </c>
    </row>
    <row r="3959" spans="1:18">
      <c r="A3959">
        <v>109</v>
      </c>
      <c r="B3959">
        <f>VLOOKUP(A3959,year_congress_lookup!$A$1:$B$10,2)</f>
        <v>2006</v>
      </c>
      <c r="C3959">
        <v>15612</v>
      </c>
      <c r="D3959" s="1" t="s">
        <v>1805</v>
      </c>
      <c r="E3959" t="s">
        <v>9</v>
      </c>
      <c r="F3959" t="str">
        <f>VLOOKUP(E3959&amp;"*",state_latlong_lookup!$A$1:$D$56,2,FALSE)</f>
        <v>NY</v>
      </c>
      <c r="G3959" t="str">
        <f>VLOOKUP(E3959&amp;"*",state_latlong_lookup!$A$1:$D$56,1,FALSE)</f>
        <v>NEW YORK</v>
      </c>
      <c r="H3959" t="str">
        <f t="shared" si="123"/>
        <v>109_NY_18</v>
      </c>
      <c r="I3959">
        <f>IF(B3959=2012,IF(D3959="00",K3959,VLOOKUP(H3959,district_latlong_lookup!$A$1:$F$439,5,FALSE)),0)</f>
        <v>0</v>
      </c>
      <c r="J3959">
        <f>IF(B3959=2012,IF(D3959="00",L3959,VLOOKUP(H3959,district_latlong_lookup!$A$1:$F$439,6,FALSE)),0)</f>
        <v>0</v>
      </c>
      <c r="K3959">
        <f>VLOOKUP(E3959&amp;"*",state_latlong_lookup!$A$1:$D$56,3,FALSE)</f>
        <v>42.149700000000003</v>
      </c>
      <c r="L3959">
        <f>VLOOKUP(E3959&amp;"*",state_latlong_lookup!$A$1:$D$56,4,FALSE)</f>
        <v>-74.938400000000001</v>
      </c>
      <c r="M3959">
        <v>100</v>
      </c>
      <c r="N3959" t="str">
        <f t="shared" si="122"/>
        <v>Democrat</v>
      </c>
      <c r="O3959" t="s">
        <v>631</v>
      </c>
      <c r="P3959">
        <v>-0.35599999999999998</v>
      </c>
      <c r="Q3959">
        <v>853500</v>
      </c>
      <c r="R3959" t="s">
        <v>1479</v>
      </c>
    </row>
    <row r="3960" spans="1:18">
      <c r="A3960">
        <v>109</v>
      </c>
      <c r="B3960">
        <f>VLOOKUP(A3960,year_congress_lookup!$A$1:$B$10,2)</f>
        <v>2006</v>
      </c>
      <c r="C3960">
        <v>29544</v>
      </c>
      <c r="D3960" s="1" t="s">
        <v>1806</v>
      </c>
      <c r="E3960" t="s">
        <v>9</v>
      </c>
      <c r="F3960" t="str">
        <f>VLOOKUP(E3960&amp;"*",state_latlong_lookup!$A$1:$D$56,2,FALSE)</f>
        <v>NY</v>
      </c>
      <c r="G3960" t="str">
        <f>VLOOKUP(E3960&amp;"*",state_latlong_lookup!$A$1:$D$56,1,FALSE)</f>
        <v>NEW YORK</v>
      </c>
      <c r="H3960" t="str">
        <f t="shared" si="123"/>
        <v>109_NY_19</v>
      </c>
      <c r="I3960">
        <f>IF(B3960=2012,IF(D3960="00",K3960,VLOOKUP(H3960,district_latlong_lookup!$A$1:$F$439,5,FALSE)),0)</f>
        <v>0</v>
      </c>
      <c r="J3960">
        <f>IF(B3960=2012,IF(D3960="00",L3960,VLOOKUP(H3960,district_latlong_lookup!$A$1:$F$439,6,FALSE)),0)</f>
        <v>0</v>
      </c>
      <c r="K3960">
        <f>VLOOKUP(E3960&amp;"*",state_latlong_lookup!$A$1:$D$56,3,FALSE)</f>
        <v>42.149700000000003</v>
      </c>
      <c r="L3960">
        <f>VLOOKUP(E3960&amp;"*",state_latlong_lookup!$A$1:$D$56,4,FALSE)</f>
        <v>-74.938400000000001</v>
      </c>
      <c r="M3960">
        <v>200</v>
      </c>
      <c r="N3960" t="str">
        <f t="shared" si="122"/>
        <v>Republican</v>
      </c>
      <c r="O3960" t="s">
        <v>800</v>
      </c>
      <c r="P3960">
        <v>0.41799999999999998</v>
      </c>
      <c r="Q3960">
        <v>315500</v>
      </c>
    </row>
    <row r="3961" spans="1:18">
      <c r="A3961">
        <v>109</v>
      </c>
      <c r="B3961">
        <f>VLOOKUP(A3961,year_congress_lookup!$A$1:$B$10,2)</f>
        <v>2006</v>
      </c>
      <c r="C3961">
        <v>29927</v>
      </c>
      <c r="D3961" s="1" t="s">
        <v>1807</v>
      </c>
      <c r="E3961" t="s">
        <v>9</v>
      </c>
      <c r="F3961" t="str">
        <f>VLOOKUP(E3961&amp;"*",state_latlong_lookup!$A$1:$D$56,2,FALSE)</f>
        <v>NY</v>
      </c>
      <c r="G3961" t="str">
        <f>VLOOKUP(E3961&amp;"*",state_latlong_lookup!$A$1:$D$56,1,FALSE)</f>
        <v>NEW YORK</v>
      </c>
      <c r="H3961" t="str">
        <f t="shared" si="123"/>
        <v>109_NY_20</v>
      </c>
      <c r="I3961">
        <f>IF(B3961=2012,IF(D3961="00",K3961,VLOOKUP(H3961,district_latlong_lookup!$A$1:$F$439,5,FALSE)),0)</f>
        <v>0</v>
      </c>
      <c r="J3961">
        <f>IF(B3961=2012,IF(D3961="00",L3961,VLOOKUP(H3961,district_latlong_lookup!$A$1:$F$439,6,FALSE)),0)</f>
        <v>0</v>
      </c>
      <c r="K3961">
        <f>VLOOKUP(E3961&amp;"*",state_latlong_lookup!$A$1:$D$56,3,FALSE)</f>
        <v>42.149700000000003</v>
      </c>
      <c r="L3961">
        <f>VLOOKUP(E3961&amp;"*",state_latlong_lookup!$A$1:$D$56,4,FALSE)</f>
        <v>-74.938400000000001</v>
      </c>
      <c r="M3961">
        <v>200</v>
      </c>
      <c r="N3961" t="str">
        <f t="shared" si="122"/>
        <v>Republican</v>
      </c>
      <c r="O3961" t="s">
        <v>1015</v>
      </c>
      <c r="P3961">
        <v>0.435</v>
      </c>
      <c r="Q3961">
        <v>315500</v>
      </c>
    </row>
    <row r="3962" spans="1:18">
      <c r="A3962">
        <v>109</v>
      </c>
      <c r="B3962">
        <f>VLOOKUP(A3962,year_congress_lookup!$A$1:$B$10,2)</f>
        <v>2006</v>
      </c>
      <c r="C3962">
        <v>15614</v>
      </c>
      <c r="D3962" s="1" t="s">
        <v>1808</v>
      </c>
      <c r="E3962" t="s">
        <v>9</v>
      </c>
      <c r="F3962" t="str">
        <f>VLOOKUP(E3962&amp;"*",state_latlong_lookup!$A$1:$D$56,2,FALSE)</f>
        <v>NY</v>
      </c>
      <c r="G3962" t="str">
        <f>VLOOKUP(E3962&amp;"*",state_latlong_lookup!$A$1:$D$56,1,FALSE)</f>
        <v>NEW YORK</v>
      </c>
      <c r="H3962" t="str">
        <f t="shared" si="123"/>
        <v>109_NY_21</v>
      </c>
      <c r="I3962">
        <f>IF(B3962=2012,IF(D3962="00",K3962,VLOOKUP(H3962,district_latlong_lookup!$A$1:$F$439,5,FALSE)),0)</f>
        <v>0</v>
      </c>
      <c r="J3962">
        <f>IF(B3962=2012,IF(D3962="00",L3962,VLOOKUP(H3962,district_latlong_lookup!$A$1:$F$439,6,FALSE)),0)</f>
        <v>0</v>
      </c>
      <c r="K3962">
        <f>VLOOKUP(E3962&amp;"*",state_latlong_lookup!$A$1:$D$56,3,FALSE)</f>
        <v>42.149700000000003</v>
      </c>
      <c r="L3962">
        <f>VLOOKUP(E3962&amp;"*",state_latlong_lookup!$A$1:$D$56,4,FALSE)</f>
        <v>-74.938400000000001</v>
      </c>
      <c r="M3962">
        <v>100</v>
      </c>
      <c r="N3962" t="str">
        <f t="shared" si="122"/>
        <v>Democrat</v>
      </c>
      <c r="O3962" t="s">
        <v>633</v>
      </c>
      <c r="P3962">
        <v>-0.441</v>
      </c>
      <c r="Q3962">
        <v>1567000</v>
      </c>
      <c r="R3962" t="s">
        <v>1480</v>
      </c>
    </row>
    <row r="3963" spans="1:18">
      <c r="A3963">
        <v>109</v>
      </c>
      <c r="B3963">
        <f>VLOOKUP(A3963,year_congress_lookup!$A$1:$B$10,2)</f>
        <v>2006</v>
      </c>
      <c r="C3963">
        <v>29380</v>
      </c>
      <c r="D3963" s="1" t="s">
        <v>1809</v>
      </c>
      <c r="E3963" t="s">
        <v>9</v>
      </c>
      <c r="F3963" t="str">
        <f>VLOOKUP(E3963&amp;"*",state_latlong_lookup!$A$1:$D$56,2,FALSE)</f>
        <v>NY</v>
      </c>
      <c r="G3963" t="str">
        <f>VLOOKUP(E3963&amp;"*",state_latlong_lookup!$A$1:$D$56,1,FALSE)</f>
        <v>NEW YORK</v>
      </c>
      <c r="H3963" t="str">
        <f t="shared" si="123"/>
        <v>109_NY_22</v>
      </c>
      <c r="I3963">
        <f>IF(B3963=2012,IF(D3963="00",K3963,VLOOKUP(H3963,district_latlong_lookup!$A$1:$F$439,5,FALSE)),0)</f>
        <v>0</v>
      </c>
      <c r="J3963">
        <f>IF(B3963=2012,IF(D3963="00",L3963,VLOOKUP(H3963,district_latlong_lookup!$A$1:$F$439,6,FALSE)),0)</f>
        <v>0</v>
      </c>
      <c r="K3963">
        <f>VLOOKUP(E3963&amp;"*",state_latlong_lookup!$A$1:$D$56,3,FALSE)</f>
        <v>42.149700000000003</v>
      </c>
      <c r="L3963">
        <f>VLOOKUP(E3963&amp;"*",state_latlong_lookup!$A$1:$D$56,4,FALSE)</f>
        <v>-74.938400000000001</v>
      </c>
      <c r="M3963">
        <v>100</v>
      </c>
      <c r="N3963" t="str">
        <f t="shared" si="122"/>
        <v>Democrat</v>
      </c>
      <c r="O3963" t="s">
        <v>637</v>
      </c>
      <c r="P3963">
        <v>-0.57499999999999996</v>
      </c>
      <c r="Q3963">
        <v>10000</v>
      </c>
    </row>
    <row r="3964" spans="1:18">
      <c r="A3964">
        <v>109</v>
      </c>
      <c r="B3964">
        <f>VLOOKUP(A3964,year_congress_lookup!$A$1:$B$10,2)</f>
        <v>2006</v>
      </c>
      <c r="C3964">
        <v>39316</v>
      </c>
      <c r="D3964" s="1" t="s">
        <v>1810</v>
      </c>
      <c r="E3964" t="s">
        <v>9</v>
      </c>
      <c r="F3964" t="str">
        <f>VLOOKUP(E3964&amp;"*",state_latlong_lookup!$A$1:$D$56,2,FALSE)</f>
        <v>NY</v>
      </c>
      <c r="G3964" t="str">
        <f>VLOOKUP(E3964&amp;"*",state_latlong_lookup!$A$1:$D$56,1,FALSE)</f>
        <v>NEW YORK</v>
      </c>
      <c r="H3964" t="str">
        <f t="shared" si="123"/>
        <v>109_NY_23</v>
      </c>
      <c r="I3964">
        <f>IF(B3964=2012,IF(D3964="00",K3964,VLOOKUP(H3964,district_latlong_lookup!$A$1:$F$439,5,FALSE)),0)</f>
        <v>0</v>
      </c>
      <c r="J3964">
        <f>IF(B3964=2012,IF(D3964="00",L3964,VLOOKUP(H3964,district_latlong_lookup!$A$1:$F$439,6,FALSE)),0)</f>
        <v>0</v>
      </c>
      <c r="K3964">
        <f>VLOOKUP(E3964&amp;"*",state_latlong_lookup!$A$1:$D$56,3,FALSE)</f>
        <v>42.149700000000003</v>
      </c>
      <c r="L3964">
        <f>VLOOKUP(E3964&amp;"*",state_latlong_lookup!$A$1:$D$56,4,FALSE)</f>
        <v>-74.938400000000001</v>
      </c>
      <c r="M3964">
        <v>200</v>
      </c>
      <c r="N3964" t="str">
        <f t="shared" si="122"/>
        <v>Republican</v>
      </c>
      <c r="O3964" t="s">
        <v>1016</v>
      </c>
      <c r="P3964">
        <v>0.35299999999999998</v>
      </c>
      <c r="Q3964">
        <v>10000</v>
      </c>
      <c r="R3964" t="s">
        <v>1481</v>
      </c>
    </row>
    <row r="3965" spans="1:18">
      <c r="A3965">
        <v>109</v>
      </c>
      <c r="B3965">
        <f>VLOOKUP(A3965,year_congress_lookup!$A$1:$B$10,2)</f>
        <v>2006</v>
      </c>
      <c r="C3965">
        <v>15007</v>
      </c>
      <c r="D3965" s="1" t="s">
        <v>1811</v>
      </c>
      <c r="E3965" t="s">
        <v>9</v>
      </c>
      <c r="F3965" t="str">
        <f>VLOOKUP(E3965&amp;"*",state_latlong_lookup!$A$1:$D$56,2,FALSE)</f>
        <v>NY</v>
      </c>
      <c r="G3965" t="str">
        <f>VLOOKUP(E3965&amp;"*",state_latlong_lookup!$A$1:$D$56,1,FALSE)</f>
        <v>NEW YORK</v>
      </c>
      <c r="H3965" t="str">
        <f t="shared" si="123"/>
        <v>109_NY_24</v>
      </c>
      <c r="I3965">
        <f>IF(B3965=2012,IF(D3965="00",K3965,VLOOKUP(H3965,district_latlong_lookup!$A$1:$F$439,5,FALSE)),0)</f>
        <v>0</v>
      </c>
      <c r="J3965">
        <f>IF(B3965=2012,IF(D3965="00",L3965,VLOOKUP(H3965,district_latlong_lookup!$A$1:$F$439,6,FALSE)),0)</f>
        <v>0</v>
      </c>
      <c r="K3965">
        <f>VLOOKUP(E3965&amp;"*",state_latlong_lookup!$A$1:$D$56,3,FALSE)</f>
        <v>42.149700000000003</v>
      </c>
      <c r="L3965">
        <f>VLOOKUP(E3965&amp;"*",state_latlong_lookup!$A$1:$D$56,4,FALSE)</f>
        <v>-74.938400000000001</v>
      </c>
      <c r="M3965">
        <v>200</v>
      </c>
      <c r="N3965" t="str">
        <f t="shared" si="122"/>
        <v>Republican</v>
      </c>
      <c r="O3965" t="s">
        <v>635</v>
      </c>
      <c r="P3965">
        <v>0.26500000000000001</v>
      </c>
      <c r="Q3965">
        <v>523000</v>
      </c>
      <c r="R3965" t="s">
        <v>1482</v>
      </c>
    </row>
    <row r="3966" spans="1:18">
      <c r="A3966">
        <v>109</v>
      </c>
      <c r="B3966">
        <f>VLOOKUP(A3966,year_congress_lookup!$A$1:$B$10,2)</f>
        <v>2006</v>
      </c>
      <c r="C3966">
        <v>15630</v>
      </c>
      <c r="D3966" s="1" t="s">
        <v>1812</v>
      </c>
      <c r="E3966" t="s">
        <v>9</v>
      </c>
      <c r="F3966" t="str">
        <f>VLOOKUP(E3966&amp;"*",state_latlong_lookup!$A$1:$D$56,2,FALSE)</f>
        <v>NY</v>
      </c>
      <c r="G3966" t="str">
        <f>VLOOKUP(E3966&amp;"*",state_latlong_lookup!$A$1:$D$56,1,FALSE)</f>
        <v>NEW YORK</v>
      </c>
      <c r="H3966" t="str">
        <f t="shared" si="123"/>
        <v>109_NY_25</v>
      </c>
      <c r="I3966">
        <f>IF(B3966=2012,IF(D3966="00",K3966,VLOOKUP(H3966,district_latlong_lookup!$A$1:$F$439,5,FALSE)),0)</f>
        <v>0</v>
      </c>
      <c r="J3966">
        <f>IF(B3966=2012,IF(D3966="00",L3966,VLOOKUP(H3966,district_latlong_lookup!$A$1:$F$439,6,FALSE)),0)</f>
        <v>0</v>
      </c>
      <c r="K3966">
        <f>VLOOKUP(E3966&amp;"*",state_latlong_lookup!$A$1:$D$56,3,FALSE)</f>
        <v>42.149700000000003</v>
      </c>
      <c r="L3966">
        <f>VLOOKUP(E3966&amp;"*",state_latlong_lookup!$A$1:$D$56,4,FALSE)</f>
        <v>-74.938400000000001</v>
      </c>
      <c r="M3966">
        <v>200</v>
      </c>
      <c r="N3966" t="str">
        <f t="shared" si="122"/>
        <v>Republican</v>
      </c>
      <c r="O3966" t="s">
        <v>161</v>
      </c>
      <c r="P3966">
        <v>0.38200000000000001</v>
      </c>
      <c r="Q3966">
        <v>1440500</v>
      </c>
      <c r="R3966" t="s">
        <v>1483</v>
      </c>
    </row>
    <row r="3967" spans="1:18">
      <c r="A3967">
        <v>109</v>
      </c>
      <c r="B3967">
        <f>VLOOKUP(A3967,year_congress_lookup!$A$1:$B$10,2)</f>
        <v>2006</v>
      </c>
      <c r="C3967">
        <v>29928</v>
      </c>
      <c r="D3967" s="1" t="s">
        <v>1813</v>
      </c>
      <c r="E3967" t="s">
        <v>9</v>
      </c>
      <c r="F3967" t="str">
        <f>VLOOKUP(E3967&amp;"*",state_latlong_lookup!$A$1:$D$56,2,FALSE)</f>
        <v>NY</v>
      </c>
      <c r="G3967" t="str">
        <f>VLOOKUP(E3967&amp;"*",state_latlong_lookup!$A$1:$D$56,1,FALSE)</f>
        <v>NEW YORK</v>
      </c>
      <c r="H3967" t="str">
        <f t="shared" si="123"/>
        <v>109_NY_26</v>
      </c>
      <c r="I3967">
        <f>IF(B3967=2012,IF(D3967="00",K3967,VLOOKUP(H3967,district_latlong_lookup!$A$1:$F$439,5,FALSE)),0)</f>
        <v>0</v>
      </c>
      <c r="J3967">
        <f>IF(B3967=2012,IF(D3967="00",L3967,VLOOKUP(H3967,district_latlong_lookup!$A$1:$F$439,6,FALSE)),0)</f>
        <v>0</v>
      </c>
      <c r="K3967">
        <f>VLOOKUP(E3967&amp;"*",state_latlong_lookup!$A$1:$D$56,3,FALSE)</f>
        <v>42.149700000000003</v>
      </c>
      <c r="L3967">
        <f>VLOOKUP(E3967&amp;"*",state_latlong_lookup!$A$1:$D$56,4,FALSE)</f>
        <v>-74.938400000000001</v>
      </c>
      <c r="M3967">
        <v>200</v>
      </c>
      <c r="N3967" t="str">
        <f t="shared" si="122"/>
        <v>Republican</v>
      </c>
      <c r="O3967" t="s">
        <v>165</v>
      </c>
      <c r="P3967">
        <v>0.55800000000000005</v>
      </c>
      <c r="Q3967">
        <v>944500</v>
      </c>
    </row>
    <row r="3968" spans="1:18">
      <c r="A3968">
        <v>109</v>
      </c>
      <c r="B3968">
        <f>VLOOKUP(A3968,year_congress_lookup!$A$1:$B$10,2)</f>
        <v>2006</v>
      </c>
      <c r="C3968">
        <v>20519</v>
      </c>
      <c r="D3968" s="1" t="s">
        <v>1814</v>
      </c>
      <c r="E3968" t="s">
        <v>9</v>
      </c>
      <c r="F3968" t="str">
        <f>VLOOKUP(E3968&amp;"*",state_latlong_lookup!$A$1:$D$56,2,FALSE)</f>
        <v>NY</v>
      </c>
      <c r="G3968" t="str">
        <f>VLOOKUP(E3968&amp;"*",state_latlong_lookup!$A$1:$D$56,1,FALSE)</f>
        <v>NEW YORK</v>
      </c>
      <c r="H3968" t="str">
        <f t="shared" si="123"/>
        <v>109_NY_27</v>
      </c>
      <c r="I3968">
        <f>IF(B3968=2012,IF(D3968="00",K3968,VLOOKUP(H3968,district_latlong_lookup!$A$1:$F$439,5,FALSE)),0)</f>
        <v>0</v>
      </c>
      <c r="J3968">
        <f>IF(B3968=2012,IF(D3968="00",L3968,VLOOKUP(H3968,district_latlong_lookup!$A$1:$F$439,6,FALSE)),0)</f>
        <v>0</v>
      </c>
      <c r="K3968">
        <f>VLOOKUP(E3968&amp;"*",state_latlong_lookup!$A$1:$D$56,3,FALSE)</f>
        <v>42.149700000000003</v>
      </c>
      <c r="L3968">
        <f>VLOOKUP(E3968&amp;"*",state_latlong_lookup!$A$1:$D$56,4,FALSE)</f>
        <v>-74.938400000000001</v>
      </c>
      <c r="M3968">
        <v>100</v>
      </c>
      <c r="N3968" t="str">
        <f t="shared" si="122"/>
        <v>Democrat</v>
      </c>
      <c r="O3968" t="s">
        <v>133</v>
      </c>
      <c r="P3968">
        <v>-0.318</v>
      </c>
      <c r="Q3968">
        <v>473500</v>
      </c>
    </row>
    <row r="3969" spans="1:18">
      <c r="A3969">
        <v>109</v>
      </c>
      <c r="B3969">
        <f>VLOOKUP(A3969,year_congress_lookup!$A$1:$B$10,2)</f>
        <v>2006</v>
      </c>
      <c r="C3969">
        <v>15444</v>
      </c>
      <c r="D3969" s="1" t="s">
        <v>1815</v>
      </c>
      <c r="E3969" t="s">
        <v>9</v>
      </c>
      <c r="F3969" t="str">
        <f>VLOOKUP(E3969&amp;"*",state_latlong_lookup!$A$1:$D$56,2,FALSE)</f>
        <v>NY</v>
      </c>
      <c r="G3969" t="str">
        <f>VLOOKUP(E3969&amp;"*",state_latlong_lookup!$A$1:$D$56,1,FALSE)</f>
        <v>NEW YORK</v>
      </c>
      <c r="H3969" t="str">
        <f t="shared" si="123"/>
        <v>109_NY_28</v>
      </c>
      <c r="I3969">
        <f>IF(B3969=2012,IF(D3969="00",K3969,VLOOKUP(H3969,district_latlong_lookup!$A$1:$F$439,5,FALSE)),0)</f>
        <v>0</v>
      </c>
      <c r="J3969">
        <f>IF(B3969=2012,IF(D3969="00",L3969,VLOOKUP(H3969,district_latlong_lookup!$A$1:$F$439,6,FALSE)),0)</f>
        <v>0</v>
      </c>
      <c r="K3969">
        <f>VLOOKUP(E3969&amp;"*",state_latlong_lookup!$A$1:$D$56,3,FALSE)</f>
        <v>42.149700000000003</v>
      </c>
      <c r="L3969">
        <f>VLOOKUP(E3969&amp;"*",state_latlong_lookup!$A$1:$D$56,4,FALSE)</f>
        <v>-74.938400000000001</v>
      </c>
      <c r="M3969">
        <v>100</v>
      </c>
      <c r="N3969" t="str">
        <f t="shared" si="122"/>
        <v>Democrat</v>
      </c>
      <c r="O3969" t="s">
        <v>1017</v>
      </c>
      <c r="P3969">
        <v>-0.52500000000000002</v>
      </c>
      <c r="Q3969">
        <v>1008500</v>
      </c>
    </row>
    <row r="3970" spans="1:18">
      <c r="A3970">
        <v>109</v>
      </c>
      <c r="B3970">
        <f>VLOOKUP(A3970,year_congress_lookup!$A$1:$B$10,2)</f>
        <v>2006</v>
      </c>
      <c r="C3970">
        <v>20520</v>
      </c>
      <c r="D3970" s="1" t="s">
        <v>1816</v>
      </c>
      <c r="E3970" t="s">
        <v>9</v>
      </c>
      <c r="F3970" t="str">
        <f>VLOOKUP(E3970&amp;"*",state_latlong_lookup!$A$1:$D$56,2,FALSE)</f>
        <v>NY</v>
      </c>
      <c r="G3970" t="str">
        <f>VLOOKUP(E3970&amp;"*",state_latlong_lookup!$A$1:$D$56,1,FALSE)</f>
        <v>NEW YORK</v>
      </c>
      <c r="H3970" t="str">
        <f t="shared" si="123"/>
        <v>109_NY_29</v>
      </c>
      <c r="I3970">
        <f>IF(B3970=2012,IF(D3970="00",K3970,VLOOKUP(H3970,district_latlong_lookup!$A$1:$F$439,5,FALSE)),0)</f>
        <v>0</v>
      </c>
      <c r="J3970">
        <f>IF(B3970=2012,IF(D3970="00",L3970,VLOOKUP(H3970,district_latlong_lookup!$A$1:$F$439,6,FALSE)),0)</f>
        <v>0</v>
      </c>
      <c r="K3970">
        <f>VLOOKUP(E3970&amp;"*",state_latlong_lookup!$A$1:$D$56,3,FALSE)</f>
        <v>42.149700000000003</v>
      </c>
      <c r="L3970">
        <f>VLOOKUP(E3970&amp;"*",state_latlong_lookup!$A$1:$D$56,4,FALSE)</f>
        <v>-74.938400000000001</v>
      </c>
      <c r="M3970">
        <v>200</v>
      </c>
      <c r="N3970" t="str">
        <f t="shared" ref="N3970:N4033" si="124">IF(M3970=100,"Democrat",IF(M3970=200,"Republican",IF(M3970=328,"Independent")))</f>
        <v>Republican</v>
      </c>
      <c r="O3970" t="s">
        <v>1062</v>
      </c>
      <c r="P3970">
        <v>0.45100000000000001</v>
      </c>
      <c r="Q3970">
        <v>10000</v>
      </c>
    </row>
    <row r="3971" spans="1:18">
      <c r="A3971">
        <v>109</v>
      </c>
      <c r="B3971">
        <f>VLOOKUP(A3971,year_congress_lookup!$A$1:$B$10,2)</f>
        <v>2006</v>
      </c>
      <c r="C3971">
        <v>20340</v>
      </c>
      <c r="D3971" s="1" t="s">
        <v>1787</v>
      </c>
      <c r="E3971" t="s">
        <v>11</v>
      </c>
      <c r="F3971" t="str">
        <f>VLOOKUP(E3971&amp;"*",state_latlong_lookup!$A$1:$D$56,2,FALSE)</f>
        <v>NC</v>
      </c>
      <c r="G3971" t="str">
        <f>VLOOKUP(E3971&amp;"*",state_latlong_lookup!$A$1:$D$56,1,FALSE)</f>
        <v>NORTH CAROLINA</v>
      </c>
      <c r="H3971" t="str">
        <f t="shared" ref="H3971:H4034" si="125">CONCATENATE(A3971,"_",F3971,"_",D3971)</f>
        <v>109_NC_01</v>
      </c>
      <c r="I3971">
        <f>IF(B3971=2012,IF(D3971="00",K3971,VLOOKUP(H3971,district_latlong_lookup!$A$1:$F$439,5,FALSE)),0)</f>
        <v>0</v>
      </c>
      <c r="J3971">
        <f>IF(B3971=2012,IF(D3971="00",L3971,VLOOKUP(H3971,district_latlong_lookup!$A$1:$F$439,6,FALSE)),0)</f>
        <v>0</v>
      </c>
      <c r="K3971">
        <f>VLOOKUP(E3971&amp;"*",state_latlong_lookup!$A$1:$D$56,3,FALSE)</f>
        <v>35.641100000000002</v>
      </c>
      <c r="L3971">
        <f>VLOOKUP(E3971&amp;"*",state_latlong_lookup!$A$1:$D$56,4,FALSE)</f>
        <v>-79.843100000000007</v>
      </c>
      <c r="M3971">
        <v>100</v>
      </c>
      <c r="N3971" t="str">
        <f t="shared" si="124"/>
        <v>Democrat</v>
      </c>
      <c r="O3971" t="s">
        <v>1019</v>
      </c>
      <c r="P3971">
        <v>-0.35499999999999998</v>
      </c>
      <c r="Q3971">
        <v>730000</v>
      </c>
    </row>
    <row r="3972" spans="1:18">
      <c r="A3972">
        <v>109</v>
      </c>
      <c r="B3972">
        <f>VLOOKUP(A3972,year_congress_lookup!$A$1:$B$10,2)</f>
        <v>2006</v>
      </c>
      <c r="C3972">
        <v>29745</v>
      </c>
      <c r="D3972" s="1" t="s">
        <v>1788</v>
      </c>
      <c r="E3972" t="s">
        <v>11</v>
      </c>
      <c r="F3972" t="str">
        <f>VLOOKUP(E3972&amp;"*",state_latlong_lookup!$A$1:$D$56,2,FALSE)</f>
        <v>NC</v>
      </c>
      <c r="G3972" t="str">
        <f>VLOOKUP(E3972&amp;"*",state_latlong_lookup!$A$1:$D$56,1,FALSE)</f>
        <v>NORTH CAROLINA</v>
      </c>
      <c r="H3972" t="str">
        <f t="shared" si="125"/>
        <v>109_NC_02</v>
      </c>
      <c r="I3972">
        <f>IF(B3972=2012,IF(D3972="00",K3972,VLOOKUP(H3972,district_latlong_lookup!$A$1:$F$439,5,FALSE)),0)</f>
        <v>0</v>
      </c>
      <c r="J3972">
        <f>IF(B3972=2012,IF(D3972="00",L3972,VLOOKUP(H3972,district_latlong_lookup!$A$1:$F$439,6,FALSE)),0)</f>
        <v>0</v>
      </c>
      <c r="K3972">
        <f>VLOOKUP(E3972&amp;"*",state_latlong_lookup!$A$1:$D$56,3,FALSE)</f>
        <v>35.641100000000002</v>
      </c>
      <c r="L3972">
        <f>VLOOKUP(E3972&amp;"*",state_latlong_lookup!$A$1:$D$56,4,FALSE)</f>
        <v>-79.843100000000007</v>
      </c>
      <c r="M3972">
        <v>100</v>
      </c>
      <c r="N3972" t="str">
        <f t="shared" si="124"/>
        <v>Democrat</v>
      </c>
      <c r="O3972" t="s">
        <v>1020</v>
      </c>
      <c r="P3972">
        <v>-0.27500000000000002</v>
      </c>
      <c r="Q3972">
        <v>745000</v>
      </c>
      <c r="R3972" t="s">
        <v>1484</v>
      </c>
    </row>
    <row r="3973" spans="1:18">
      <c r="A3973">
        <v>109</v>
      </c>
      <c r="B3973">
        <f>VLOOKUP(A3973,year_congress_lookup!$A$1:$B$10,2)</f>
        <v>2006</v>
      </c>
      <c r="C3973">
        <v>29546</v>
      </c>
      <c r="D3973" s="1" t="s">
        <v>1789</v>
      </c>
      <c r="E3973" t="s">
        <v>11</v>
      </c>
      <c r="F3973" t="str">
        <f>VLOOKUP(E3973&amp;"*",state_latlong_lookup!$A$1:$D$56,2,FALSE)</f>
        <v>NC</v>
      </c>
      <c r="G3973" t="str">
        <f>VLOOKUP(E3973&amp;"*",state_latlong_lookup!$A$1:$D$56,1,FALSE)</f>
        <v>NORTH CAROLINA</v>
      </c>
      <c r="H3973" t="str">
        <f t="shared" si="125"/>
        <v>109_NC_03</v>
      </c>
      <c r="I3973">
        <f>IF(B3973=2012,IF(D3973="00",K3973,VLOOKUP(H3973,district_latlong_lookup!$A$1:$F$439,5,FALSE)),0)</f>
        <v>0</v>
      </c>
      <c r="J3973">
        <f>IF(B3973=2012,IF(D3973="00",L3973,VLOOKUP(H3973,district_latlong_lookup!$A$1:$F$439,6,FALSE)),0)</f>
        <v>0</v>
      </c>
      <c r="K3973">
        <f>VLOOKUP(E3973&amp;"*",state_latlong_lookup!$A$1:$D$56,3,FALSE)</f>
        <v>35.641100000000002</v>
      </c>
      <c r="L3973">
        <f>VLOOKUP(E3973&amp;"*",state_latlong_lookup!$A$1:$D$56,4,FALSE)</f>
        <v>-79.843100000000007</v>
      </c>
      <c r="M3973">
        <v>200</v>
      </c>
      <c r="N3973" t="str">
        <f t="shared" si="124"/>
        <v>Republican</v>
      </c>
      <c r="O3973" t="s">
        <v>85</v>
      </c>
      <c r="P3973">
        <v>0.22800000000000001</v>
      </c>
      <c r="Q3973">
        <v>786000</v>
      </c>
      <c r="R3973" t="s">
        <v>1485</v>
      </c>
    </row>
    <row r="3974" spans="1:18">
      <c r="A3974">
        <v>109</v>
      </c>
      <c r="B3974">
        <f>VLOOKUP(A3974,year_congress_lookup!$A$1:$B$10,2)</f>
        <v>2006</v>
      </c>
      <c r="C3974">
        <v>15438</v>
      </c>
      <c r="D3974" s="1" t="s">
        <v>1790</v>
      </c>
      <c r="E3974" t="s">
        <v>11</v>
      </c>
      <c r="F3974" t="str">
        <f>VLOOKUP(E3974&amp;"*",state_latlong_lookup!$A$1:$D$56,2,FALSE)</f>
        <v>NC</v>
      </c>
      <c r="G3974" t="str">
        <f>VLOOKUP(E3974&amp;"*",state_latlong_lookup!$A$1:$D$56,1,FALSE)</f>
        <v>NORTH CAROLINA</v>
      </c>
      <c r="H3974" t="str">
        <f t="shared" si="125"/>
        <v>109_NC_04</v>
      </c>
      <c r="I3974">
        <f>IF(B3974=2012,IF(D3974="00",K3974,VLOOKUP(H3974,district_latlong_lookup!$A$1:$F$439,5,FALSE)),0)</f>
        <v>0</v>
      </c>
      <c r="J3974">
        <f>IF(B3974=2012,IF(D3974="00",L3974,VLOOKUP(H3974,district_latlong_lookup!$A$1:$F$439,6,FALSE)),0)</f>
        <v>0</v>
      </c>
      <c r="K3974">
        <f>VLOOKUP(E3974&amp;"*",state_latlong_lookup!$A$1:$D$56,3,FALSE)</f>
        <v>35.641100000000002</v>
      </c>
      <c r="L3974">
        <f>VLOOKUP(E3974&amp;"*",state_latlong_lookup!$A$1:$D$56,4,FALSE)</f>
        <v>-79.843100000000007</v>
      </c>
      <c r="M3974">
        <v>100</v>
      </c>
      <c r="N3974" t="str">
        <f t="shared" si="124"/>
        <v>Democrat</v>
      </c>
      <c r="O3974" t="s">
        <v>1021</v>
      </c>
      <c r="P3974">
        <v>-0.35899999999999999</v>
      </c>
      <c r="Q3974">
        <v>310500</v>
      </c>
      <c r="R3974" t="s">
        <v>1486</v>
      </c>
    </row>
    <row r="3975" spans="1:18">
      <c r="A3975">
        <v>109</v>
      </c>
      <c r="B3975">
        <f>VLOOKUP(A3975,year_congress_lookup!$A$1:$B$10,2)</f>
        <v>2006</v>
      </c>
      <c r="C3975">
        <v>20521</v>
      </c>
      <c r="D3975" s="1" t="s">
        <v>1791</v>
      </c>
      <c r="E3975" t="s">
        <v>11</v>
      </c>
      <c r="F3975" t="str">
        <f>VLOOKUP(E3975&amp;"*",state_latlong_lookup!$A$1:$D$56,2,FALSE)</f>
        <v>NC</v>
      </c>
      <c r="G3975" t="str">
        <f>VLOOKUP(E3975&amp;"*",state_latlong_lookup!$A$1:$D$56,1,FALSE)</f>
        <v>NORTH CAROLINA</v>
      </c>
      <c r="H3975" t="str">
        <f t="shared" si="125"/>
        <v>109_NC_05</v>
      </c>
      <c r="I3975">
        <f>IF(B3975=2012,IF(D3975="00",K3975,VLOOKUP(H3975,district_latlong_lookup!$A$1:$F$439,5,FALSE)),0)</f>
        <v>0</v>
      </c>
      <c r="J3975">
        <f>IF(B3975=2012,IF(D3975="00",L3975,VLOOKUP(H3975,district_latlong_lookup!$A$1:$F$439,6,FALSE)),0)</f>
        <v>0</v>
      </c>
      <c r="K3975">
        <f>VLOOKUP(E3975&amp;"*",state_latlong_lookup!$A$1:$D$56,3,FALSE)</f>
        <v>35.641100000000002</v>
      </c>
      <c r="L3975">
        <f>VLOOKUP(E3975&amp;"*",state_latlong_lookup!$A$1:$D$56,4,FALSE)</f>
        <v>-79.843100000000007</v>
      </c>
      <c r="M3975">
        <v>200</v>
      </c>
      <c r="N3975" t="str">
        <f t="shared" si="124"/>
        <v>Republican</v>
      </c>
      <c r="O3975" t="s">
        <v>1063</v>
      </c>
      <c r="P3975">
        <v>0.76500000000000001</v>
      </c>
      <c r="Q3975">
        <v>1415500</v>
      </c>
      <c r="R3975" t="s">
        <v>1487</v>
      </c>
    </row>
    <row r="3976" spans="1:18">
      <c r="A3976">
        <v>109</v>
      </c>
      <c r="B3976">
        <f>VLOOKUP(A3976,year_congress_lookup!$A$1:$B$10,2)</f>
        <v>2006</v>
      </c>
      <c r="C3976">
        <v>15092</v>
      </c>
      <c r="D3976" s="1" t="s">
        <v>1792</v>
      </c>
      <c r="E3976" t="s">
        <v>11</v>
      </c>
      <c r="F3976" t="str">
        <f>VLOOKUP(E3976&amp;"*",state_latlong_lookup!$A$1:$D$56,2,FALSE)</f>
        <v>NC</v>
      </c>
      <c r="G3976" t="str">
        <f>VLOOKUP(E3976&amp;"*",state_latlong_lookup!$A$1:$D$56,1,FALSE)</f>
        <v>NORTH CAROLINA</v>
      </c>
      <c r="H3976" t="str">
        <f t="shared" si="125"/>
        <v>109_NC_06</v>
      </c>
      <c r="I3976">
        <f>IF(B3976=2012,IF(D3976="00",K3976,VLOOKUP(H3976,district_latlong_lookup!$A$1:$F$439,5,FALSE)),0)</f>
        <v>0</v>
      </c>
      <c r="J3976">
        <f>IF(B3976=2012,IF(D3976="00",L3976,VLOOKUP(H3976,district_latlong_lookup!$A$1:$F$439,6,FALSE)),0)</f>
        <v>0</v>
      </c>
      <c r="K3976">
        <f>VLOOKUP(E3976&amp;"*",state_latlong_lookup!$A$1:$D$56,3,FALSE)</f>
        <v>35.641100000000002</v>
      </c>
      <c r="L3976">
        <f>VLOOKUP(E3976&amp;"*",state_latlong_lookup!$A$1:$D$56,4,FALSE)</f>
        <v>-79.843100000000007</v>
      </c>
      <c r="M3976">
        <v>200</v>
      </c>
      <c r="N3976" t="str">
        <f t="shared" si="124"/>
        <v>Republican</v>
      </c>
      <c r="O3976" t="s">
        <v>647</v>
      </c>
      <c r="P3976">
        <v>0.71499999999999997</v>
      </c>
      <c r="Q3976">
        <v>790500</v>
      </c>
      <c r="R3976" t="s">
        <v>1488</v>
      </c>
    </row>
    <row r="3977" spans="1:18">
      <c r="A3977">
        <v>109</v>
      </c>
      <c r="B3977">
        <f>VLOOKUP(A3977,year_congress_lookup!$A$1:$B$10,2)</f>
        <v>2006</v>
      </c>
      <c r="C3977">
        <v>29746</v>
      </c>
      <c r="D3977" s="1" t="s">
        <v>1793</v>
      </c>
      <c r="E3977" t="s">
        <v>11</v>
      </c>
      <c r="F3977" t="str">
        <f>VLOOKUP(E3977&amp;"*",state_latlong_lookup!$A$1:$D$56,2,FALSE)</f>
        <v>NC</v>
      </c>
      <c r="G3977" t="str">
        <f>VLOOKUP(E3977&amp;"*",state_latlong_lookup!$A$1:$D$56,1,FALSE)</f>
        <v>NORTH CAROLINA</v>
      </c>
      <c r="H3977" t="str">
        <f t="shared" si="125"/>
        <v>109_NC_07</v>
      </c>
      <c r="I3977">
        <f>IF(B3977=2012,IF(D3977="00",K3977,VLOOKUP(H3977,district_latlong_lookup!$A$1:$F$439,5,FALSE)),0)</f>
        <v>0</v>
      </c>
      <c r="J3977">
        <f>IF(B3977=2012,IF(D3977="00",L3977,VLOOKUP(H3977,district_latlong_lookup!$A$1:$F$439,6,FALSE)),0)</f>
        <v>0</v>
      </c>
      <c r="K3977">
        <f>VLOOKUP(E3977&amp;"*",state_latlong_lookup!$A$1:$D$56,3,FALSE)</f>
        <v>35.641100000000002</v>
      </c>
      <c r="L3977">
        <f>VLOOKUP(E3977&amp;"*",state_latlong_lookup!$A$1:$D$56,4,FALSE)</f>
        <v>-79.843100000000007</v>
      </c>
      <c r="M3977">
        <v>100</v>
      </c>
      <c r="N3977" t="str">
        <f t="shared" si="124"/>
        <v>Democrat</v>
      </c>
      <c r="O3977" t="s">
        <v>206</v>
      </c>
      <c r="P3977">
        <v>-0.14699999999999999</v>
      </c>
      <c r="Q3977">
        <v>10000</v>
      </c>
      <c r="R3977" t="s">
        <v>1489</v>
      </c>
    </row>
    <row r="3978" spans="1:18">
      <c r="A3978">
        <v>109</v>
      </c>
      <c r="B3978">
        <f>VLOOKUP(A3978,year_congress_lookup!$A$1:$B$10,2)</f>
        <v>2006</v>
      </c>
      <c r="C3978">
        <v>29929</v>
      </c>
      <c r="D3978" s="1" t="s">
        <v>1795</v>
      </c>
      <c r="E3978" t="s">
        <v>11</v>
      </c>
      <c r="F3978" t="str">
        <f>VLOOKUP(E3978&amp;"*",state_latlong_lookup!$A$1:$D$56,2,FALSE)</f>
        <v>NC</v>
      </c>
      <c r="G3978" t="str">
        <f>VLOOKUP(E3978&amp;"*",state_latlong_lookup!$A$1:$D$56,1,FALSE)</f>
        <v>NORTH CAROLINA</v>
      </c>
      <c r="H3978" t="str">
        <f t="shared" si="125"/>
        <v>109_NC_08</v>
      </c>
      <c r="I3978">
        <f>IF(B3978=2012,IF(D3978="00",K3978,VLOOKUP(H3978,district_latlong_lookup!$A$1:$F$439,5,FALSE)),0)</f>
        <v>0</v>
      </c>
      <c r="J3978">
        <f>IF(B3978=2012,IF(D3978="00",L3978,VLOOKUP(H3978,district_latlong_lookup!$A$1:$F$439,6,FALSE)),0)</f>
        <v>0</v>
      </c>
      <c r="K3978">
        <f>VLOOKUP(E3978&amp;"*",state_latlong_lookup!$A$1:$D$56,3,FALSE)</f>
        <v>35.641100000000002</v>
      </c>
      <c r="L3978">
        <f>VLOOKUP(E3978&amp;"*",state_latlong_lookup!$A$1:$D$56,4,FALSE)</f>
        <v>-79.843100000000007</v>
      </c>
      <c r="M3978">
        <v>200</v>
      </c>
      <c r="N3978" t="str">
        <f t="shared" si="124"/>
        <v>Republican</v>
      </c>
      <c r="O3978" t="s">
        <v>1022</v>
      </c>
      <c r="P3978">
        <v>0.47699999999999998</v>
      </c>
      <c r="Q3978">
        <v>10000</v>
      </c>
      <c r="R3978" t="s">
        <v>1490</v>
      </c>
    </row>
    <row r="3979" spans="1:18">
      <c r="A3979">
        <v>109</v>
      </c>
      <c r="B3979">
        <f>VLOOKUP(A3979,year_congress_lookup!$A$1:$B$10,2)</f>
        <v>2006</v>
      </c>
      <c r="C3979">
        <v>29549</v>
      </c>
      <c r="D3979" s="1" t="s">
        <v>1796</v>
      </c>
      <c r="E3979" t="s">
        <v>11</v>
      </c>
      <c r="F3979" t="str">
        <f>VLOOKUP(E3979&amp;"*",state_latlong_lookup!$A$1:$D$56,2,FALSE)</f>
        <v>NC</v>
      </c>
      <c r="G3979" t="str">
        <f>VLOOKUP(E3979&amp;"*",state_latlong_lookup!$A$1:$D$56,1,FALSE)</f>
        <v>NORTH CAROLINA</v>
      </c>
      <c r="H3979" t="str">
        <f t="shared" si="125"/>
        <v>109_NC_09</v>
      </c>
      <c r="I3979">
        <f>IF(B3979=2012,IF(D3979="00",K3979,VLOOKUP(H3979,district_latlong_lookup!$A$1:$F$439,5,FALSE)),0)</f>
        <v>0</v>
      </c>
      <c r="J3979">
        <f>IF(B3979=2012,IF(D3979="00",L3979,VLOOKUP(H3979,district_latlong_lookup!$A$1:$F$439,6,FALSE)),0)</f>
        <v>0</v>
      </c>
      <c r="K3979">
        <f>VLOOKUP(E3979&amp;"*",state_latlong_lookup!$A$1:$D$56,3,FALSE)</f>
        <v>35.641100000000002</v>
      </c>
      <c r="L3979">
        <f>VLOOKUP(E3979&amp;"*",state_latlong_lookup!$A$1:$D$56,4,FALSE)</f>
        <v>-79.843100000000007</v>
      </c>
      <c r="M3979">
        <v>200</v>
      </c>
      <c r="N3979" t="str">
        <f t="shared" si="124"/>
        <v>Republican</v>
      </c>
      <c r="O3979" t="s">
        <v>803</v>
      </c>
      <c r="P3979">
        <v>0.74399999999999999</v>
      </c>
      <c r="Q3979">
        <v>907000</v>
      </c>
      <c r="R3979" t="s">
        <v>1491</v>
      </c>
    </row>
    <row r="3980" spans="1:18">
      <c r="A3980">
        <v>109</v>
      </c>
      <c r="B3980">
        <f>VLOOKUP(A3980,year_congress_lookup!$A$1:$B$10,2)</f>
        <v>2006</v>
      </c>
      <c r="C3980">
        <v>20522</v>
      </c>
      <c r="D3980" s="1" t="s">
        <v>1797</v>
      </c>
      <c r="E3980" t="s">
        <v>11</v>
      </c>
      <c r="F3980" t="str">
        <f>VLOOKUP(E3980&amp;"*",state_latlong_lookup!$A$1:$D$56,2,FALSE)</f>
        <v>NC</v>
      </c>
      <c r="G3980" t="str">
        <f>VLOOKUP(E3980&amp;"*",state_latlong_lookup!$A$1:$D$56,1,FALSE)</f>
        <v>NORTH CAROLINA</v>
      </c>
      <c r="H3980" t="str">
        <f t="shared" si="125"/>
        <v>109_NC_10</v>
      </c>
      <c r="I3980">
        <f>IF(B3980=2012,IF(D3980="00",K3980,VLOOKUP(H3980,district_latlong_lookup!$A$1:$F$439,5,FALSE)),0)</f>
        <v>0</v>
      </c>
      <c r="J3980">
        <f>IF(B3980=2012,IF(D3980="00",L3980,VLOOKUP(H3980,district_latlong_lookup!$A$1:$F$439,6,FALSE)),0)</f>
        <v>0</v>
      </c>
      <c r="K3980">
        <f>VLOOKUP(E3980&amp;"*",state_latlong_lookup!$A$1:$D$56,3,FALSE)</f>
        <v>35.641100000000002</v>
      </c>
      <c r="L3980">
        <f>VLOOKUP(E3980&amp;"*",state_latlong_lookup!$A$1:$D$56,4,FALSE)</f>
        <v>-79.843100000000007</v>
      </c>
      <c r="M3980">
        <v>200</v>
      </c>
      <c r="N3980" t="str">
        <f t="shared" si="124"/>
        <v>Republican</v>
      </c>
      <c r="O3980" t="s">
        <v>1064</v>
      </c>
      <c r="P3980">
        <v>0.76500000000000001</v>
      </c>
      <c r="Q3980">
        <v>10000</v>
      </c>
      <c r="R3980" t="s">
        <v>1492</v>
      </c>
    </row>
    <row r="3981" spans="1:18">
      <c r="A3981">
        <v>109</v>
      </c>
      <c r="B3981">
        <f>VLOOKUP(A3981,year_congress_lookup!$A$1:$B$10,2)</f>
        <v>2006</v>
      </c>
      <c r="C3981">
        <v>29135</v>
      </c>
      <c r="D3981" s="1" t="s">
        <v>1798</v>
      </c>
      <c r="E3981" t="s">
        <v>11</v>
      </c>
      <c r="F3981" t="str">
        <f>VLOOKUP(E3981&amp;"*",state_latlong_lookup!$A$1:$D$56,2,FALSE)</f>
        <v>NC</v>
      </c>
      <c r="G3981" t="str">
        <f>VLOOKUP(E3981&amp;"*",state_latlong_lookup!$A$1:$D$56,1,FALSE)</f>
        <v>NORTH CAROLINA</v>
      </c>
      <c r="H3981" t="str">
        <f t="shared" si="125"/>
        <v>109_NC_11</v>
      </c>
      <c r="I3981">
        <f>IF(B3981=2012,IF(D3981="00",K3981,VLOOKUP(H3981,district_latlong_lookup!$A$1:$F$439,5,FALSE)),0)</f>
        <v>0</v>
      </c>
      <c r="J3981">
        <f>IF(B3981=2012,IF(D3981="00",L3981,VLOOKUP(H3981,district_latlong_lookup!$A$1:$F$439,6,FALSE)),0)</f>
        <v>0</v>
      </c>
      <c r="K3981">
        <f>VLOOKUP(E3981&amp;"*",state_latlong_lookup!$A$1:$D$56,3,FALSE)</f>
        <v>35.641100000000002</v>
      </c>
      <c r="L3981">
        <f>VLOOKUP(E3981&amp;"*",state_latlong_lookup!$A$1:$D$56,4,FALSE)</f>
        <v>-79.843100000000007</v>
      </c>
      <c r="M3981">
        <v>200</v>
      </c>
      <c r="N3981" t="str">
        <f t="shared" si="124"/>
        <v>Republican</v>
      </c>
      <c r="O3981" t="s">
        <v>30</v>
      </c>
      <c r="P3981">
        <v>0.59499999999999997</v>
      </c>
      <c r="Q3981">
        <v>572500</v>
      </c>
    </row>
    <row r="3982" spans="1:18">
      <c r="A3982">
        <v>109</v>
      </c>
      <c r="B3982">
        <f>VLOOKUP(A3982,year_congress_lookup!$A$1:$B$10,2)</f>
        <v>2006</v>
      </c>
      <c r="C3982">
        <v>29383</v>
      </c>
      <c r="D3982" s="1" t="s">
        <v>1799</v>
      </c>
      <c r="E3982" t="s">
        <v>11</v>
      </c>
      <c r="F3982" t="str">
        <f>VLOOKUP(E3982&amp;"*",state_latlong_lookup!$A$1:$D$56,2,FALSE)</f>
        <v>NC</v>
      </c>
      <c r="G3982" t="str">
        <f>VLOOKUP(E3982&amp;"*",state_latlong_lookup!$A$1:$D$56,1,FALSE)</f>
        <v>NORTH CAROLINA</v>
      </c>
      <c r="H3982" t="str">
        <f t="shared" si="125"/>
        <v>109_NC_12</v>
      </c>
      <c r="I3982">
        <f>IF(B3982=2012,IF(D3982="00",K3982,VLOOKUP(H3982,district_latlong_lookup!$A$1:$F$439,5,FALSE)),0)</f>
        <v>0</v>
      </c>
      <c r="J3982">
        <f>IF(B3982=2012,IF(D3982="00",L3982,VLOOKUP(H3982,district_latlong_lookup!$A$1:$F$439,6,FALSE)),0)</f>
        <v>0</v>
      </c>
      <c r="K3982">
        <f>VLOOKUP(E3982&amp;"*",state_latlong_lookup!$A$1:$D$56,3,FALSE)</f>
        <v>35.641100000000002</v>
      </c>
      <c r="L3982">
        <f>VLOOKUP(E3982&amp;"*",state_latlong_lookup!$A$1:$D$56,4,FALSE)</f>
        <v>-79.843100000000007</v>
      </c>
      <c r="M3982">
        <v>100</v>
      </c>
      <c r="N3982" t="str">
        <f t="shared" si="124"/>
        <v>Democrat</v>
      </c>
      <c r="O3982" t="s">
        <v>653</v>
      </c>
      <c r="P3982">
        <v>-0.503</v>
      </c>
      <c r="Q3982">
        <v>10000</v>
      </c>
      <c r="R3982" t="s">
        <v>1493</v>
      </c>
    </row>
    <row r="3983" spans="1:18">
      <c r="A3983">
        <v>109</v>
      </c>
      <c r="B3983">
        <f>VLOOKUP(A3983,year_congress_lookup!$A$1:$B$10,2)</f>
        <v>2006</v>
      </c>
      <c r="C3983">
        <v>20341</v>
      </c>
      <c r="D3983" s="1" t="s">
        <v>1800</v>
      </c>
      <c r="E3983" t="s">
        <v>11</v>
      </c>
      <c r="F3983" t="str">
        <f>VLOOKUP(E3983&amp;"*",state_latlong_lookup!$A$1:$D$56,2,FALSE)</f>
        <v>NC</v>
      </c>
      <c r="G3983" t="str">
        <f>VLOOKUP(E3983&amp;"*",state_latlong_lookup!$A$1:$D$56,1,FALSE)</f>
        <v>NORTH CAROLINA</v>
      </c>
      <c r="H3983" t="str">
        <f t="shared" si="125"/>
        <v>109_NC_13</v>
      </c>
      <c r="I3983">
        <f>IF(B3983=2012,IF(D3983="00",K3983,VLOOKUP(H3983,district_latlong_lookup!$A$1:$F$439,5,FALSE)),0)</f>
        <v>0</v>
      </c>
      <c r="J3983">
        <f>IF(B3983=2012,IF(D3983="00",L3983,VLOOKUP(H3983,district_latlong_lookup!$A$1:$F$439,6,FALSE)),0)</f>
        <v>0</v>
      </c>
      <c r="K3983">
        <f>VLOOKUP(E3983&amp;"*",state_latlong_lookup!$A$1:$D$56,3,FALSE)</f>
        <v>35.641100000000002</v>
      </c>
      <c r="L3983">
        <f>VLOOKUP(E3983&amp;"*",state_latlong_lookup!$A$1:$D$56,4,FALSE)</f>
        <v>-79.843100000000007</v>
      </c>
      <c r="M3983">
        <v>100</v>
      </c>
      <c r="N3983" t="str">
        <f t="shared" si="124"/>
        <v>Democrat</v>
      </c>
      <c r="O3983" t="s">
        <v>76</v>
      </c>
      <c r="P3983">
        <v>-0.34100000000000003</v>
      </c>
      <c r="Q3983">
        <v>10000</v>
      </c>
      <c r="R3983" t="s">
        <v>1494</v>
      </c>
    </row>
    <row r="3984" spans="1:18">
      <c r="A3984">
        <v>109</v>
      </c>
      <c r="B3984">
        <f>VLOOKUP(A3984,year_congress_lookup!$A$1:$B$10,2)</f>
        <v>2006</v>
      </c>
      <c r="C3984">
        <v>29384</v>
      </c>
      <c r="D3984" s="1" t="s">
        <v>1787</v>
      </c>
      <c r="E3984" t="s">
        <v>128</v>
      </c>
      <c r="F3984" t="str">
        <f>VLOOKUP(E3984&amp;"*",state_latlong_lookup!$A$1:$D$56,2,FALSE)</f>
        <v>ND</v>
      </c>
      <c r="G3984" t="str">
        <f>VLOOKUP(E3984&amp;"*",state_latlong_lookup!$A$1:$D$56,1,FALSE)</f>
        <v>NORTH DAKOTA</v>
      </c>
      <c r="H3984" t="str">
        <f t="shared" si="125"/>
        <v>109_ND_01</v>
      </c>
      <c r="I3984">
        <f>IF(B3984=2012,IF(D3984="00",K3984,VLOOKUP(H3984,district_latlong_lookup!$A$1:$F$439,5,FALSE)),0)</f>
        <v>0</v>
      </c>
      <c r="J3984">
        <f>IF(B3984=2012,IF(D3984="00",L3984,VLOOKUP(H3984,district_latlong_lookup!$A$1:$F$439,6,FALSE)),0)</f>
        <v>0</v>
      </c>
      <c r="K3984">
        <f>VLOOKUP(E3984&amp;"*",state_latlong_lookup!$A$1:$D$56,3,FALSE)</f>
        <v>47.536200000000001</v>
      </c>
      <c r="L3984">
        <f>VLOOKUP(E3984&amp;"*",state_latlong_lookup!$A$1:$D$56,4,FALSE)</f>
        <v>-99.793000000000006</v>
      </c>
      <c r="M3984">
        <v>100</v>
      </c>
      <c r="N3984" t="str">
        <f t="shared" si="124"/>
        <v>Democrat</v>
      </c>
      <c r="O3984" t="s">
        <v>106</v>
      </c>
      <c r="P3984">
        <v>-0.23799999999999999</v>
      </c>
      <c r="Q3984">
        <v>5281500</v>
      </c>
      <c r="R3984" t="s">
        <v>1495</v>
      </c>
    </row>
    <row r="3985" spans="1:18">
      <c r="A3985">
        <v>109</v>
      </c>
      <c r="B3985">
        <f>VLOOKUP(A3985,year_congress_lookup!$A$1:$B$10,2)</f>
        <v>2006</v>
      </c>
      <c r="C3985">
        <v>29550</v>
      </c>
      <c r="D3985" s="1" t="s">
        <v>1787</v>
      </c>
      <c r="E3985" t="s">
        <v>40</v>
      </c>
      <c r="F3985" t="str">
        <f>VLOOKUP(E3985&amp;"*",state_latlong_lookup!$A$1:$D$56,2,FALSE)</f>
        <v>OH</v>
      </c>
      <c r="G3985" t="str">
        <f>VLOOKUP(E3985&amp;"*",state_latlong_lookup!$A$1:$D$56,1,FALSE)</f>
        <v>OHIO</v>
      </c>
      <c r="H3985" t="str">
        <f t="shared" si="125"/>
        <v>109_OH_01</v>
      </c>
      <c r="I3985">
        <f>IF(B3985=2012,IF(D3985="00",K3985,VLOOKUP(H3985,district_latlong_lookup!$A$1:$F$439,5,FALSE)),0)</f>
        <v>0</v>
      </c>
      <c r="J3985">
        <f>IF(B3985=2012,IF(D3985="00",L3985,VLOOKUP(H3985,district_latlong_lookup!$A$1:$F$439,6,FALSE)),0)</f>
        <v>0</v>
      </c>
      <c r="K3985">
        <f>VLOOKUP(E3985&amp;"*",state_latlong_lookup!$A$1:$D$56,3,FALSE)</f>
        <v>40.373600000000003</v>
      </c>
      <c r="L3985">
        <f>VLOOKUP(E3985&amp;"*",state_latlong_lookup!$A$1:$D$56,4,FALSE)</f>
        <v>-82.775499999999994</v>
      </c>
      <c r="M3985">
        <v>200</v>
      </c>
      <c r="N3985" t="str">
        <f t="shared" si="124"/>
        <v>Republican</v>
      </c>
      <c r="O3985" t="s">
        <v>804</v>
      </c>
      <c r="P3985">
        <v>0.79700000000000004</v>
      </c>
      <c r="Q3985">
        <v>1203000</v>
      </c>
    </row>
    <row r="3986" spans="1:18">
      <c r="A3986">
        <v>109</v>
      </c>
      <c r="B3986">
        <f>VLOOKUP(A3986,year_congress_lookup!$A$1:$B$10,2)</f>
        <v>2006</v>
      </c>
      <c r="C3986">
        <v>29386</v>
      </c>
      <c r="D3986" s="1" t="s">
        <v>1788</v>
      </c>
      <c r="E3986" t="s">
        <v>40</v>
      </c>
      <c r="F3986" t="str">
        <f>VLOOKUP(E3986&amp;"*",state_latlong_lookup!$A$1:$D$56,2,FALSE)</f>
        <v>OH</v>
      </c>
      <c r="G3986" t="str">
        <f>VLOOKUP(E3986&amp;"*",state_latlong_lookup!$A$1:$D$56,1,FALSE)</f>
        <v>OHIO</v>
      </c>
      <c r="H3986" t="str">
        <f t="shared" si="125"/>
        <v>109_OH_02</v>
      </c>
      <c r="I3986">
        <f>IF(B3986=2012,IF(D3986="00",K3986,VLOOKUP(H3986,district_latlong_lookup!$A$1:$F$439,5,FALSE)),0)</f>
        <v>0</v>
      </c>
      <c r="J3986">
        <f>IF(B3986=2012,IF(D3986="00",L3986,VLOOKUP(H3986,district_latlong_lookup!$A$1:$F$439,6,FALSE)),0)</f>
        <v>0</v>
      </c>
      <c r="K3986">
        <f>VLOOKUP(E3986&amp;"*",state_latlong_lookup!$A$1:$D$56,3,FALSE)</f>
        <v>40.373600000000003</v>
      </c>
      <c r="L3986">
        <f>VLOOKUP(E3986&amp;"*",state_latlong_lookup!$A$1:$D$56,4,FALSE)</f>
        <v>-82.775499999999994</v>
      </c>
      <c r="M3986">
        <v>200</v>
      </c>
      <c r="N3986" t="str">
        <f t="shared" si="124"/>
        <v>Republican</v>
      </c>
      <c r="O3986" t="s">
        <v>401</v>
      </c>
      <c r="P3986">
        <v>0.53600000000000003</v>
      </c>
      <c r="Q3986">
        <v>10000</v>
      </c>
      <c r="R3986" t="s">
        <v>1496</v>
      </c>
    </row>
    <row r="3987" spans="1:18">
      <c r="A3987">
        <v>109</v>
      </c>
      <c r="B3987">
        <f>VLOOKUP(A3987,year_congress_lookup!$A$1:$B$10,2)</f>
        <v>2006</v>
      </c>
      <c r="C3987">
        <v>20540</v>
      </c>
      <c r="D3987" s="1" t="s">
        <v>1788</v>
      </c>
      <c r="E3987" t="s">
        <v>40</v>
      </c>
      <c r="F3987" t="str">
        <f>VLOOKUP(E3987&amp;"*",state_latlong_lookup!$A$1:$D$56,2,FALSE)</f>
        <v>OH</v>
      </c>
      <c r="G3987" t="str">
        <f>VLOOKUP(E3987&amp;"*",state_latlong_lookup!$A$1:$D$56,1,FALSE)</f>
        <v>OHIO</v>
      </c>
      <c r="H3987" t="str">
        <f t="shared" si="125"/>
        <v>109_OH_02</v>
      </c>
      <c r="I3987">
        <f>IF(B3987=2012,IF(D3987="00",K3987,VLOOKUP(H3987,district_latlong_lookup!$A$1:$F$439,5,FALSE)),0)</f>
        <v>0</v>
      </c>
      <c r="J3987">
        <f>IF(B3987=2012,IF(D3987="00",L3987,VLOOKUP(H3987,district_latlong_lookup!$A$1:$F$439,6,FALSE)),0)</f>
        <v>0</v>
      </c>
      <c r="K3987">
        <f>VLOOKUP(E3987&amp;"*",state_latlong_lookup!$A$1:$D$56,3,FALSE)</f>
        <v>40.373600000000003</v>
      </c>
      <c r="L3987">
        <f>VLOOKUP(E3987&amp;"*",state_latlong_lookup!$A$1:$D$56,4,FALSE)</f>
        <v>-82.775499999999994</v>
      </c>
      <c r="M3987">
        <v>200</v>
      </c>
      <c r="N3987" t="str">
        <f t="shared" si="124"/>
        <v>Republican</v>
      </c>
      <c r="O3987" t="s">
        <v>1065</v>
      </c>
      <c r="P3987">
        <v>0.67400000000000004</v>
      </c>
      <c r="Q3987">
        <v>409000</v>
      </c>
      <c r="R3987" t="s">
        <v>1497</v>
      </c>
    </row>
    <row r="3988" spans="1:18">
      <c r="A3988">
        <v>109</v>
      </c>
      <c r="B3988">
        <f>VLOOKUP(A3988,year_congress_lookup!$A$1:$B$10,2)</f>
        <v>2006</v>
      </c>
      <c r="C3988">
        <v>20342</v>
      </c>
      <c r="D3988" s="1" t="s">
        <v>1789</v>
      </c>
      <c r="E3988" t="s">
        <v>40</v>
      </c>
      <c r="F3988" t="str">
        <f>VLOOKUP(E3988&amp;"*",state_latlong_lookup!$A$1:$D$56,2,FALSE)</f>
        <v>OH</v>
      </c>
      <c r="G3988" t="str">
        <f>VLOOKUP(E3988&amp;"*",state_latlong_lookup!$A$1:$D$56,1,FALSE)</f>
        <v>OHIO</v>
      </c>
      <c r="H3988" t="str">
        <f t="shared" si="125"/>
        <v>109_OH_03</v>
      </c>
      <c r="I3988">
        <f>IF(B3988=2012,IF(D3988="00",K3988,VLOOKUP(H3988,district_latlong_lookup!$A$1:$F$439,5,FALSE)),0)</f>
        <v>0</v>
      </c>
      <c r="J3988">
        <f>IF(B3988=2012,IF(D3988="00",L3988,VLOOKUP(H3988,district_latlong_lookup!$A$1:$F$439,6,FALSE)),0)</f>
        <v>0</v>
      </c>
      <c r="K3988">
        <f>VLOOKUP(E3988&amp;"*",state_latlong_lookup!$A$1:$D$56,3,FALSE)</f>
        <v>40.373600000000003</v>
      </c>
      <c r="L3988">
        <f>VLOOKUP(E3988&amp;"*",state_latlong_lookup!$A$1:$D$56,4,FALSE)</f>
        <v>-82.775499999999994</v>
      </c>
      <c r="M3988">
        <v>200</v>
      </c>
      <c r="N3988" t="str">
        <f t="shared" si="124"/>
        <v>Republican</v>
      </c>
      <c r="O3988" t="s">
        <v>148</v>
      </c>
      <c r="P3988">
        <v>0.46700000000000003</v>
      </c>
      <c r="Q3988">
        <v>10000</v>
      </c>
      <c r="R3988" t="s">
        <v>1498</v>
      </c>
    </row>
    <row r="3989" spans="1:18">
      <c r="A3989">
        <v>109</v>
      </c>
      <c r="B3989">
        <f>VLOOKUP(A3989,year_congress_lookup!$A$1:$B$10,2)</f>
        <v>2006</v>
      </c>
      <c r="C3989">
        <v>14875</v>
      </c>
      <c r="D3989" s="1" t="s">
        <v>1790</v>
      </c>
      <c r="E3989" t="s">
        <v>40</v>
      </c>
      <c r="F3989" t="str">
        <f>VLOOKUP(E3989&amp;"*",state_latlong_lookup!$A$1:$D$56,2,FALSE)</f>
        <v>OH</v>
      </c>
      <c r="G3989" t="str">
        <f>VLOOKUP(E3989&amp;"*",state_latlong_lookup!$A$1:$D$56,1,FALSE)</f>
        <v>OHIO</v>
      </c>
      <c r="H3989" t="str">
        <f t="shared" si="125"/>
        <v>109_OH_04</v>
      </c>
      <c r="I3989">
        <f>IF(B3989=2012,IF(D3989="00",K3989,VLOOKUP(H3989,district_latlong_lookup!$A$1:$F$439,5,FALSE)),0)</f>
        <v>0</v>
      </c>
      <c r="J3989">
        <f>IF(B3989=2012,IF(D3989="00",L3989,VLOOKUP(H3989,district_latlong_lookup!$A$1:$F$439,6,FALSE)),0)</f>
        <v>0</v>
      </c>
      <c r="K3989">
        <f>VLOOKUP(E3989&amp;"*",state_latlong_lookup!$A$1:$D$56,3,FALSE)</f>
        <v>40.373600000000003</v>
      </c>
      <c r="L3989">
        <f>VLOOKUP(E3989&amp;"*",state_latlong_lookup!$A$1:$D$56,4,FALSE)</f>
        <v>-82.775499999999994</v>
      </c>
      <c r="M3989">
        <v>200</v>
      </c>
      <c r="N3989" t="str">
        <f t="shared" si="124"/>
        <v>Republican</v>
      </c>
      <c r="O3989" t="s">
        <v>656</v>
      </c>
      <c r="P3989">
        <v>0.49099999999999999</v>
      </c>
      <c r="Q3989">
        <v>561000</v>
      </c>
    </row>
    <row r="3990" spans="1:18">
      <c r="A3990">
        <v>109</v>
      </c>
      <c r="B3990">
        <f>VLOOKUP(A3990,year_congress_lookup!$A$1:$B$10,2)</f>
        <v>2006</v>
      </c>
      <c r="C3990">
        <v>15604</v>
      </c>
      <c r="D3990" s="1" t="s">
        <v>1791</v>
      </c>
      <c r="E3990" t="s">
        <v>40</v>
      </c>
      <c r="F3990" t="str">
        <f>VLOOKUP(E3990&amp;"*",state_latlong_lookup!$A$1:$D$56,2,FALSE)</f>
        <v>OH</v>
      </c>
      <c r="G3990" t="str">
        <f>VLOOKUP(E3990&amp;"*",state_latlong_lookup!$A$1:$D$56,1,FALSE)</f>
        <v>OHIO</v>
      </c>
      <c r="H3990" t="str">
        <f t="shared" si="125"/>
        <v>109_OH_05</v>
      </c>
      <c r="I3990">
        <f>IF(B3990=2012,IF(D3990="00",K3990,VLOOKUP(H3990,district_latlong_lookup!$A$1:$F$439,5,FALSE)),0)</f>
        <v>0</v>
      </c>
      <c r="J3990">
        <f>IF(B3990=2012,IF(D3990="00",L3990,VLOOKUP(H3990,district_latlong_lookup!$A$1:$F$439,6,FALSE)),0)</f>
        <v>0</v>
      </c>
      <c r="K3990">
        <f>VLOOKUP(E3990&amp;"*",state_latlong_lookup!$A$1:$D$56,3,FALSE)</f>
        <v>40.373600000000003</v>
      </c>
      <c r="L3990">
        <f>VLOOKUP(E3990&amp;"*",state_latlong_lookup!$A$1:$D$56,4,FALSE)</f>
        <v>-82.775499999999994</v>
      </c>
      <c r="M3990">
        <v>200</v>
      </c>
      <c r="N3990" t="str">
        <f t="shared" si="124"/>
        <v>Republican</v>
      </c>
      <c r="O3990" t="s">
        <v>657</v>
      </c>
      <c r="P3990">
        <v>0.41399999999999998</v>
      </c>
      <c r="Q3990">
        <v>421500</v>
      </c>
      <c r="R3990" t="s">
        <v>1499</v>
      </c>
    </row>
    <row r="3991" spans="1:18">
      <c r="A3991">
        <v>109</v>
      </c>
      <c r="B3991">
        <f>VLOOKUP(A3991,year_congress_lookup!$A$1:$B$10,2)</f>
        <v>2006</v>
      </c>
      <c r="C3991">
        <v>29747</v>
      </c>
      <c r="D3991" s="1" t="s">
        <v>1792</v>
      </c>
      <c r="E3991" t="s">
        <v>40</v>
      </c>
      <c r="F3991" t="str">
        <f>VLOOKUP(E3991&amp;"*",state_latlong_lookup!$A$1:$D$56,2,FALSE)</f>
        <v>OH</v>
      </c>
      <c r="G3991" t="str">
        <f>VLOOKUP(E3991&amp;"*",state_latlong_lookup!$A$1:$D$56,1,FALSE)</f>
        <v>OHIO</v>
      </c>
      <c r="H3991" t="str">
        <f t="shared" si="125"/>
        <v>109_OH_06</v>
      </c>
      <c r="I3991">
        <f>IF(B3991=2012,IF(D3991="00",K3991,VLOOKUP(H3991,district_latlong_lookup!$A$1:$F$439,5,FALSE)),0)</f>
        <v>0</v>
      </c>
      <c r="J3991">
        <f>IF(B3991=2012,IF(D3991="00",L3991,VLOOKUP(H3991,district_latlong_lookup!$A$1:$F$439,6,FALSE)),0)</f>
        <v>0</v>
      </c>
      <c r="K3991">
        <f>VLOOKUP(E3991&amp;"*",state_latlong_lookup!$A$1:$D$56,3,FALSE)</f>
        <v>40.373600000000003</v>
      </c>
      <c r="L3991">
        <f>VLOOKUP(E3991&amp;"*",state_latlong_lookup!$A$1:$D$56,4,FALSE)</f>
        <v>-82.775499999999994</v>
      </c>
      <c r="M3991">
        <v>100</v>
      </c>
      <c r="N3991" t="str">
        <f t="shared" si="124"/>
        <v>Democrat</v>
      </c>
      <c r="O3991" t="s">
        <v>1024</v>
      </c>
      <c r="P3991">
        <v>-0.42199999999999999</v>
      </c>
      <c r="Q3991">
        <v>10000</v>
      </c>
      <c r="R3991" t="s">
        <v>1500</v>
      </c>
    </row>
    <row r="3992" spans="1:18">
      <c r="A3992">
        <v>109</v>
      </c>
      <c r="B3992">
        <f>VLOOKUP(A3992,year_congress_lookup!$A$1:$B$10,2)</f>
        <v>2006</v>
      </c>
      <c r="C3992">
        <v>29136</v>
      </c>
      <c r="D3992" s="1" t="s">
        <v>1793</v>
      </c>
      <c r="E3992" t="s">
        <v>40</v>
      </c>
      <c r="F3992" t="str">
        <f>VLOOKUP(E3992&amp;"*",state_latlong_lookup!$A$1:$D$56,2,FALSE)</f>
        <v>OH</v>
      </c>
      <c r="G3992" t="str">
        <f>VLOOKUP(E3992&amp;"*",state_latlong_lookup!$A$1:$D$56,1,FALSE)</f>
        <v>OHIO</v>
      </c>
      <c r="H3992" t="str">
        <f t="shared" si="125"/>
        <v>109_OH_07</v>
      </c>
      <c r="I3992">
        <f>IF(B3992=2012,IF(D3992="00",K3992,VLOOKUP(H3992,district_latlong_lookup!$A$1:$F$439,5,FALSE)),0)</f>
        <v>0</v>
      </c>
      <c r="J3992">
        <f>IF(B3992=2012,IF(D3992="00",L3992,VLOOKUP(H3992,district_latlong_lookup!$A$1:$F$439,6,FALSE)),0)</f>
        <v>0</v>
      </c>
      <c r="K3992">
        <f>VLOOKUP(E3992&amp;"*",state_latlong_lookup!$A$1:$D$56,3,FALSE)</f>
        <v>40.373600000000003</v>
      </c>
      <c r="L3992">
        <f>VLOOKUP(E3992&amp;"*",state_latlong_lookup!$A$1:$D$56,4,FALSE)</f>
        <v>-82.775499999999994</v>
      </c>
      <c r="M3992">
        <v>200</v>
      </c>
      <c r="N3992" t="str">
        <f t="shared" si="124"/>
        <v>Republican</v>
      </c>
      <c r="O3992" t="s">
        <v>659</v>
      </c>
      <c r="P3992">
        <v>0.51800000000000002</v>
      </c>
      <c r="Q3992">
        <v>10000</v>
      </c>
      <c r="R3992" t="s">
        <v>1500</v>
      </c>
    </row>
    <row r="3993" spans="1:18">
      <c r="A3993">
        <v>109</v>
      </c>
      <c r="B3993">
        <f>VLOOKUP(A3993,year_congress_lookup!$A$1:$B$10,2)</f>
        <v>2006</v>
      </c>
      <c r="C3993">
        <v>29137</v>
      </c>
      <c r="D3993" s="1" t="s">
        <v>1795</v>
      </c>
      <c r="E3993" t="s">
        <v>40</v>
      </c>
      <c r="F3993" t="str">
        <f>VLOOKUP(E3993&amp;"*",state_latlong_lookup!$A$1:$D$56,2,FALSE)</f>
        <v>OH</v>
      </c>
      <c r="G3993" t="str">
        <f>VLOOKUP(E3993&amp;"*",state_latlong_lookup!$A$1:$D$56,1,FALSE)</f>
        <v>OHIO</v>
      </c>
      <c r="H3993" t="str">
        <f t="shared" si="125"/>
        <v>109_OH_08</v>
      </c>
      <c r="I3993">
        <f>IF(B3993=2012,IF(D3993="00",K3993,VLOOKUP(H3993,district_latlong_lookup!$A$1:$F$439,5,FALSE)),0)</f>
        <v>0</v>
      </c>
      <c r="J3993">
        <f>IF(B3993=2012,IF(D3993="00",L3993,VLOOKUP(H3993,district_latlong_lookup!$A$1:$F$439,6,FALSE)),0)</f>
        <v>0</v>
      </c>
      <c r="K3993">
        <f>VLOOKUP(E3993&amp;"*",state_latlong_lookup!$A$1:$D$56,3,FALSE)</f>
        <v>40.373600000000003</v>
      </c>
      <c r="L3993">
        <f>VLOOKUP(E3993&amp;"*",state_latlong_lookup!$A$1:$D$56,4,FALSE)</f>
        <v>-82.775499999999994</v>
      </c>
      <c r="M3993">
        <v>200</v>
      </c>
      <c r="N3993" t="str">
        <f t="shared" si="124"/>
        <v>Republican</v>
      </c>
      <c r="O3993" t="s">
        <v>660</v>
      </c>
      <c r="P3993">
        <v>0.69499999999999995</v>
      </c>
      <c r="Q3993">
        <v>376000</v>
      </c>
      <c r="R3993" t="s">
        <v>1501</v>
      </c>
    </row>
    <row r="3994" spans="1:18">
      <c r="A3994">
        <v>109</v>
      </c>
      <c r="B3994">
        <f>VLOOKUP(A3994,year_congress_lookup!$A$1:$B$10,2)</f>
        <v>2006</v>
      </c>
      <c r="C3994">
        <v>15029</v>
      </c>
      <c r="D3994" s="1" t="s">
        <v>1796</v>
      </c>
      <c r="E3994" t="s">
        <v>40</v>
      </c>
      <c r="F3994" t="str">
        <f>VLOOKUP(E3994&amp;"*",state_latlong_lookup!$A$1:$D$56,2,FALSE)</f>
        <v>OH</v>
      </c>
      <c r="G3994" t="str">
        <f>VLOOKUP(E3994&amp;"*",state_latlong_lookup!$A$1:$D$56,1,FALSE)</f>
        <v>OHIO</v>
      </c>
      <c r="H3994" t="str">
        <f t="shared" si="125"/>
        <v>109_OH_09</v>
      </c>
      <c r="I3994">
        <f>IF(B3994=2012,IF(D3994="00",K3994,VLOOKUP(H3994,district_latlong_lookup!$A$1:$F$439,5,FALSE)),0)</f>
        <v>0</v>
      </c>
      <c r="J3994">
        <f>IF(B3994=2012,IF(D3994="00",L3994,VLOOKUP(H3994,district_latlong_lookup!$A$1:$F$439,6,FALSE)),0)</f>
        <v>0</v>
      </c>
      <c r="K3994">
        <f>VLOOKUP(E3994&amp;"*",state_latlong_lookup!$A$1:$D$56,3,FALSE)</f>
        <v>40.373600000000003</v>
      </c>
      <c r="L3994">
        <f>VLOOKUP(E3994&amp;"*",state_latlong_lookup!$A$1:$D$56,4,FALSE)</f>
        <v>-82.775499999999994</v>
      </c>
      <c r="M3994">
        <v>100</v>
      </c>
      <c r="N3994" t="str">
        <f t="shared" si="124"/>
        <v>Democrat</v>
      </c>
      <c r="O3994" t="s">
        <v>661</v>
      </c>
      <c r="P3994">
        <v>-0.378</v>
      </c>
      <c r="Q3994">
        <v>347000</v>
      </c>
      <c r="R3994" t="s">
        <v>1502</v>
      </c>
    </row>
    <row r="3995" spans="1:18">
      <c r="A3995">
        <v>109</v>
      </c>
      <c r="B3995">
        <f>VLOOKUP(A3995,year_congress_lookup!$A$1:$B$10,2)</f>
        <v>2006</v>
      </c>
      <c r="C3995">
        <v>29748</v>
      </c>
      <c r="D3995" s="1" t="s">
        <v>1797</v>
      </c>
      <c r="E3995" t="s">
        <v>40</v>
      </c>
      <c r="F3995" t="str">
        <f>VLOOKUP(E3995&amp;"*",state_latlong_lookup!$A$1:$D$56,2,FALSE)</f>
        <v>OH</v>
      </c>
      <c r="G3995" t="str">
        <f>VLOOKUP(E3995&amp;"*",state_latlong_lookup!$A$1:$D$56,1,FALSE)</f>
        <v>OHIO</v>
      </c>
      <c r="H3995" t="str">
        <f t="shared" si="125"/>
        <v>109_OH_10</v>
      </c>
      <c r="I3995">
        <f>IF(B3995=2012,IF(D3995="00",K3995,VLOOKUP(H3995,district_latlong_lookup!$A$1:$F$439,5,FALSE)),0)</f>
        <v>0</v>
      </c>
      <c r="J3995">
        <f>IF(B3995=2012,IF(D3995="00",L3995,VLOOKUP(H3995,district_latlong_lookup!$A$1:$F$439,6,FALSE)),0)</f>
        <v>0</v>
      </c>
      <c r="K3995">
        <f>VLOOKUP(E3995&amp;"*",state_latlong_lookup!$A$1:$D$56,3,FALSE)</f>
        <v>40.373600000000003</v>
      </c>
      <c r="L3995">
        <f>VLOOKUP(E3995&amp;"*",state_latlong_lookup!$A$1:$D$56,4,FALSE)</f>
        <v>-82.775499999999994</v>
      </c>
      <c r="M3995">
        <v>100</v>
      </c>
      <c r="N3995" t="str">
        <f t="shared" si="124"/>
        <v>Democrat</v>
      </c>
      <c r="O3995" t="s">
        <v>864</v>
      </c>
      <c r="P3995">
        <v>-0.63400000000000001</v>
      </c>
      <c r="Q3995">
        <v>10000</v>
      </c>
      <c r="R3995" t="s">
        <v>1503</v>
      </c>
    </row>
    <row r="3996" spans="1:18">
      <c r="A3996">
        <v>109</v>
      </c>
      <c r="B3996">
        <f>VLOOKUP(A3996,year_congress_lookup!$A$1:$B$10,2)</f>
        <v>2006</v>
      </c>
      <c r="C3996">
        <v>29930</v>
      </c>
      <c r="D3996" s="1" t="s">
        <v>1798</v>
      </c>
      <c r="E3996" t="s">
        <v>40</v>
      </c>
      <c r="F3996" t="str">
        <f>VLOOKUP(E3996&amp;"*",state_latlong_lookup!$A$1:$D$56,2,FALSE)</f>
        <v>OH</v>
      </c>
      <c r="G3996" t="str">
        <f>VLOOKUP(E3996&amp;"*",state_latlong_lookup!$A$1:$D$56,1,FALSE)</f>
        <v>OHIO</v>
      </c>
      <c r="H3996" t="str">
        <f t="shared" si="125"/>
        <v>109_OH_11</v>
      </c>
      <c r="I3996">
        <f>IF(B3996=2012,IF(D3996="00",K3996,VLOOKUP(H3996,district_latlong_lookup!$A$1:$F$439,5,FALSE)),0)</f>
        <v>0</v>
      </c>
      <c r="J3996">
        <f>IF(B3996=2012,IF(D3996="00",L3996,VLOOKUP(H3996,district_latlong_lookup!$A$1:$F$439,6,FALSE)),0)</f>
        <v>0</v>
      </c>
      <c r="K3996">
        <f>VLOOKUP(E3996&amp;"*",state_latlong_lookup!$A$1:$D$56,3,FALSE)</f>
        <v>40.373600000000003</v>
      </c>
      <c r="L3996">
        <f>VLOOKUP(E3996&amp;"*",state_latlong_lookup!$A$1:$D$56,4,FALSE)</f>
        <v>-82.775499999999994</v>
      </c>
      <c r="M3996">
        <v>100</v>
      </c>
      <c r="N3996" t="str">
        <f t="shared" si="124"/>
        <v>Democrat</v>
      </c>
      <c r="O3996" t="s">
        <v>85</v>
      </c>
      <c r="P3996">
        <v>-0.499</v>
      </c>
      <c r="Q3996">
        <v>10000</v>
      </c>
      <c r="R3996" t="s">
        <v>1504</v>
      </c>
    </row>
    <row r="3997" spans="1:18">
      <c r="A3997">
        <v>109</v>
      </c>
      <c r="B3997">
        <f>VLOOKUP(A3997,year_congress_lookup!$A$1:$B$10,2)</f>
        <v>2006</v>
      </c>
      <c r="C3997">
        <v>20130</v>
      </c>
      <c r="D3997" s="1" t="s">
        <v>1799</v>
      </c>
      <c r="E3997" t="s">
        <v>40</v>
      </c>
      <c r="F3997" t="str">
        <f>VLOOKUP(E3997&amp;"*",state_latlong_lookup!$A$1:$D$56,2,FALSE)</f>
        <v>OH</v>
      </c>
      <c r="G3997" t="str">
        <f>VLOOKUP(E3997&amp;"*",state_latlong_lookup!$A$1:$D$56,1,FALSE)</f>
        <v>OHIO</v>
      </c>
      <c r="H3997" t="str">
        <f t="shared" si="125"/>
        <v>109_OH_12</v>
      </c>
      <c r="I3997">
        <f>IF(B3997=2012,IF(D3997="00",K3997,VLOOKUP(H3997,district_latlong_lookup!$A$1:$F$439,5,FALSE)),0)</f>
        <v>0</v>
      </c>
      <c r="J3997">
        <f>IF(B3997=2012,IF(D3997="00",L3997,VLOOKUP(H3997,district_latlong_lookup!$A$1:$F$439,6,FALSE)),0)</f>
        <v>0</v>
      </c>
      <c r="K3997">
        <f>VLOOKUP(E3997&amp;"*",state_latlong_lookup!$A$1:$D$56,3,FALSE)</f>
        <v>40.373600000000003</v>
      </c>
      <c r="L3997">
        <f>VLOOKUP(E3997&amp;"*",state_latlong_lookup!$A$1:$D$56,4,FALSE)</f>
        <v>-82.775499999999994</v>
      </c>
      <c r="M3997">
        <v>200</v>
      </c>
      <c r="N3997" t="str">
        <f t="shared" si="124"/>
        <v>Republican</v>
      </c>
      <c r="O3997" t="s">
        <v>945</v>
      </c>
      <c r="P3997">
        <v>0.61799999999999999</v>
      </c>
      <c r="Q3997">
        <v>621000</v>
      </c>
      <c r="R3997" t="s">
        <v>1505</v>
      </c>
    </row>
    <row r="3998" spans="1:18">
      <c r="A3998">
        <v>109</v>
      </c>
      <c r="B3998">
        <f>VLOOKUP(A3998,year_congress_lookup!$A$1:$B$10,2)</f>
        <v>2006</v>
      </c>
      <c r="C3998">
        <v>29389</v>
      </c>
      <c r="D3998" s="1" t="s">
        <v>1800</v>
      </c>
      <c r="E3998" t="s">
        <v>40</v>
      </c>
      <c r="F3998" t="str">
        <f>VLOOKUP(E3998&amp;"*",state_latlong_lookup!$A$1:$D$56,2,FALSE)</f>
        <v>OH</v>
      </c>
      <c r="G3998" t="str">
        <f>VLOOKUP(E3998&amp;"*",state_latlong_lookup!$A$1:$D$56,1,FALSE)</f>
        <v>OHIO</v>
      </c>
      <c r="H3998" t="str">
        <f t="shared" si="125"/>
        <v>109_OH_13</v>
      </c>
      <c r="I3998">
        <f>IF(B3998=2012,IF(D3998="00",K3998,VLOOKUP(H3998,district_latlong_lookup!$A$1:$F$439,5,FALSE)),0)</f>
        <v>0</v>
      </c>
      <c r="J3998">
        <f>IF(B3998=2012,IF(D3998="00",L3998,VLOOKUP(H3998,district_latlong_lookup!$A$1:$F$439,6,FALSE)),0)</f>
        <v>0</v>
      </c>
      <c r="K3998">
        <f>VLOOKUP(E3998&amp;"*",state_latlong_lookup!$A$1:$D$56,3,FALSE)</f>
        <v>40.373600000000003</v>
      </c>
      <c r="L3998">
        <f>VLOOKUP(E3998&amp;"*",state_latlong_lookup!$A$1:$D$56,4,FALSE)</f>
        <v>-82.775499999999994</v>
      </c>
      <c r="M3998">
        <v>100</v>
      </c>
      <c r="N3998" t="str">
        <f t="shared" si="124"/>
        <v>Democrat</v>
      </c>
      <c r="O3998" t="s">
        <v>27</v>
      </c>
      <c r="P3998">
        <v>-0.499</v>
      </c>
      <c r="Q3998">
        <v>1044000</v>
      </c>
      <c r="R3998" t="s">
        <v>1506</v>
      </c>
    </row>
    <row r="3999" spans="1:18">
      <c r="A3999">
        <v>109</v>
      </c>
      <c r="B3999">
        <f>VLOOKUP(A3999,year_congress_lookup!$A$1:$B$10,2)</f>
        <v>2006</v>
      </c>
      <c r="C3999">
        <v>29553</v>
      </c>
      <c r="D3999" s="1" t="s">
        <v>1801</v>
      </c>
      <c r="E3999" t="s">
        <v>40</v>
      </c>
      <c r="F3999" t="str">
        <f>VLOOKUP(E3999&amp;"*",state_latlong_lookup!$A$1:$D$56,2,FALSE)</f>
        <v>OH</v>
      </c>
      <c r="G3999" t="str">
        <f>VLOOKUP(E3999&amp;"*",state_latlong_lookup!$A$1:$D$56,1,FALSE)</f>
        <v>OHIO</v>
      </c>
      <c r="H3999" t="str">
        <f t="shared" si="125"/>
        <v>109_OH_14</v>
      </c>
      <c r="I3999">
        <f>IF(B3999=2012,IF(D3999="00",K3999,VLOOKUP(H3999,district_latlong_lookup!$A$1:$F$439,5,FALSE)),0)</f>
        <v>0</v>
      </c>
      <c r="J3999">
        <f>IF(B3999=2012,IF(D3999="00",L3999,VLOOKUP(H3999,district_latlong_lookup!$A$1:$F$439,6,FALSE)),0)</f>
        <v>0</v>
      </c>
      <c r="K3999">
        <f>VLOOKUP(E3999&amp;"*",state_latlong_lookup!$A$1:$D$56,3,FALSE)</f>
        <v>40.373600000000003</v>
      </c>
      <c r="L3999">
        <f>VLOOKUP(E3999&amp;"*",state_latlong_lookup!$A$1:$D$56,4,FALSE)</f>
        <v>-82.775499999999994</v>
      </c>
      <c r="M3999">
        <v>200</v>
      </c>
      <c r="N3999" t="str">
        <f t="shared" si="124"/>
        <v>Republican</v>
      </c>
      <c r="O3999" t="s">
        <v>1025</v>
      </c>
      <c r="P3999">
        <v>0.38900000000000001</v>
      </c>
      <c r="Q3999">
        <v>10000</v>
      </c>
      <c r="R3999" t="s">
        <v>1507</v>
      </c>
    </row>
    <row r="4000" spans="1:18">
      <c r="A4000">
        <v>109</v>
      </c>
      <c r="B4000">
        <f>VLOOKUP(A4000,year_congress_lookup!$A$1:$B$10,2)</f>
        <v>2006</v>
      </c>
      <c r="C4000">
        <v>29390</v>
      </c>
      <c r="D4000" s="1" t="s">
        <v>1802</v>
      </c>
      <c r="E4000" t="s">
        <v>40</v>
      </c>
      <c r="F4000" t="str">
        <f>VLOOKUP(E4000&amp;"*",state_latlong_lookup!$A$1:$D$56,2,FALSE)</f>
        <v>OH</v>
      </c>
      <c r="G4000" t="str">
        <f>VLOOKUP(E4000&amp;"*",state_latlong_lookup!$A$1:$D$56,1,FALSE)</f>
        <v>OHIO</v>
      </c>
      <c r="H4000" t="str">
        <f t="shared" si="125"/>
        <v>109_OH_15</v>
      </c>
      <c r="I4000">
        <f>IF(B4000=2012,IF(D4000="00",K4000,VLOOKUP(H4000,district_latlong_lookup!$A$1:$F$439,5,FALSE)),0)</f>
        <v>0</v>
      </c>
      <c r="J4000">
        <f>IF(B4000=2012,IF(D4000="00",L4000,VLOOKUP(H4000,district_latlong_lookup!$A$1:$F$439,6,FALSE)),0)</f>
        <v>0</v>
      </c>
      <c r="K4000">
        <f>VLOOKUP(E4000&amp;"*",state_latlong_lookup!$A$1:$D$56,3,FALSE)</f>
        <v>40.373600000000003</v>
      </c>
      <c r="L4000">
        <f>VLOOKUP(E4000&amp;"*",state_latlong_lookup!$A$1:$D$56,4,FALSE)</f>
        <v>-82.775499999999994</v>
      </c>
      <c r="M4000">
        <v>200</v>
      </c>
      <c r="N4000" t="str">
        <f t="shared" si="124"/>
        <v>Republican</v>
      </c>
      <c r="O4000" t="s">
        <v>666</v>
      </c>
      <c r="P4000">
        <v>0.54700000000000004</v>
      </c>
      <c r="Q4000">
        <v>6155000</v>
      </c>
      <c r="R4000" t="s">
        <v>1508</v>
      </c>
    </row>
    <row r="4001" spans="1:18">
      <c r="A4001">
        <v>109</v>
      </c>
      <c r="B4001">
        <f>VLOOKUP(A4001,year_congress_lookup!$A$1:$B$10,2)</f>
        <v>2006</v>
      </c>
      <c r="C4001">
        <v>14045</v>
      </c>
      <c r="D4001" s="1" t="s">
        <v>1803</v>
      </c>
      <c r="E4001" t="s">
        <v>40</v>
      </c>
      <c r="F4001" t="str">
        <f>VLOOKUP(E4001&amp;"*",state_latlong_lookup!$A$1:$D$56,2,FALSE)</f>
        <v>OH</v>
      </c>
      <c r="G4001" t="str">
        <f>VLOOKUP(E4001&amp;"*",state_latlong_lookup!$A$1:$D$56,1,FALSE)</f>
        <v>OHIO</v>
      </c>
      <c r="H4001" t="str">
        <f t="shared" si="125"/>
        <v>109_OH_16</v>
      </c>
      <c r="I4001">
        <f>IF(B4001=2012,IF(D4001="00",K4001,VLOOKUP(H4001,district_latlong_lookup!$A$1:$F$439,5,FALSE)),0)</f>
        <v>0</v>
      </c>
      <c r="J4001">
        <f>IF(B4001=2012,IF(D4001="00",L4001,VLOOKUP(H4001,district_latlong_lookup!$A$1:$F$439,6,FALSE)),0)</f>
        <v>0</v>
      </c>
      <c r="K4001">
        <f>VLOOKUP(E4001&amp;"*",state_latlong_lookup!$A$1:$D$56,3,FALSE)</f>
        <v>40.373600000000003</v>
      </c>
      <c r="L4001">
        <f>VLOOKUP(E4001&amp;"*",state_latlong_lookup!$A$1:$D$56,4,FALSE)</f>
        <v>-82.775499999999994</v>
      </c>
      <c r="M4001">
        <v>200</v>
      </c>
      <c r="N4001" t="str">
        <f t="shared" si="124"/>
        <v>Republican</v>
      </c>
      <c r="O4001" t="s">
        <v>667</v>
      </c>
      <c r="P4001">
        <v>0.39800000000000002</v>
      </c>
      <c r="Q4001">
        <v>380500</v>
      </c>
      <c r="R4001" t="s">
        <v>1509</v>
      </c>
    </row>
    <row r="4002" spans="1:18">
      <c r="A4002">
        <v>109</v>
      </c>
      <c r="B4002">
        <f>VLOOKUP(A4002,year_congress_lookup!$A$1:$B$10,2)</f>
        <v>2006</v>
      </c>
      <c r="C4002">
        <v>20343</v>
      </c>
      <c r="D4002" s="1" t="s">
        <v>1804</v>
      </c>
      <c r="E4002" t="s">
        <v>40</v>
      </c>
      <c r="F4002" t="str">
        <f>VLOOKUP(E4002&amp;"*",state_latlong_lookup!$A$1:$D$56,2,FALSE)</f>
        <v>OH</v>
      </c>
      <c r="G4002" t="str">
        <f>VLOOKUP(E4002&amp;"*",state_latlong_lookup!$A$1:$D$56,1,FALSE)</f>
        <v>OHIO</v>
      </c>
      <c r="H4002" t="str">
        <f t="shared" si="125"/>
        <v>109_OH_17</v>
      </c>
      <c r="I4002">
        <f>IF(B4002=2012,IF(D4002="00",K4002,VLOOKUP(H4002,district_latlong_lookup!$A$1:$F$439,5,FALSE)),0)</f>
        <v>0</v>
      </c>
      <c r="J4002">
        <f>IF(B4002=2012,IF(D4002="00",L4002,VLOOKUP(H4002,district_latlong_lookup!$A$1:$F$439,6,FALSE)),0)</f>
        <v>0</v>
      </c>
      <c r="K4002">
        <f>VLOOKUP(E4002&amp;"*",state_latlong_lookup!$A$1:$D$56,3,FALSE)</f>
        <v>40.373600000000003</v>
      </c>
      <c r="L4002">
        <f>VLOOKUP(E4002&amp;"*",state_latlong_lookup!$A$1:$D$56,4,FALSE)</f>
        <v>-82.775499999999994</v>
      </c>
      <c r="M4002">
        <v>100</v>
      </c>
      <c r="N4002" t="str">
        <f t="shared" si="124"/>
        <v>Democrat</v>
      </c>
      <c r="O4002" t="s">
        <v>1026</v>
      </c>
      <c r="P4002">
        <v>-0.38800000000000001</v>
      </c>
      <c r="Q4002">
        <v>1317500</v>
      </c>
    </row>
    <row r="4003" spans="1:18">
      <c r="A4003">
        <v>109</v>
      </c>
      <c r="B4003">
        <f>VLOOKUP(A4003,year_congress_lookup!$A$1:$B$10,2)</f>
        <v>2006</v>
      </c>
      <c r="C4003">
        <v>29552</v>
      </c>
      <c r="D4003" s="1" t="s">
        <v>1805</v>
      </c>
      <c r="E4003" t="s">
        <v>40</v>
      </c>
      <c r="F4003" t="str">
        <f>VLOOKUP(E4003&amp;"*",state_latlong_lookup!$A$1:$D$56,2,FALSE)</f>
        <v>OH</v>
      </c>
      <c r="G4003" t="str">
        <f>VLOOKUP(E4003&amp;"*",state_latlong_lookup!$A$1:$D$56,1,FALSE)</f>
        <v>OHIO</v>
      </c>
      <c r="H4003" t="str">
        <f t="shared" si="125"/>
        <v>109_OH_18</v>
      </c>
      <c r="I4003">
        <f>IF(B4003=2012,IF(D4003="00",K4003,VLOOKUP(H4003,district_latlong_lookup!$A$1:$F$439,5,FALSE)),0)</f>
        <v>0</v>
      </c>
      <c r="J4003">
        <f>IF(B4003=2012,IF(D4003="00",L4003,VLOOKUP(H4003,district_latlong_lookup!$A$1:$F$439,6,FALSE)),0)</f>
        <v>0</v>
      </c>
      <c r="K4003">
        <f>VLOOKUP(E4003&amp;"*",state_latlong_lookup!$A$1:$D$56,3,FALSE)</f>
        <v>40.373600000000003</v>
      </c>
      <c r="L4003">
        <f>VLOOKUP(E4003&amp;"*",state_latlong_lookup!$A$1:$D$56,4,FALSE)</f>
        <v>-82.775499999999994</v>
      </c>
      <c r="M4003">
        <v>200</v>
      </c>
      <c r="N4003" t="str">
        <f t="shared" si="124"/>
        <v>Republican</v>
      </c>
      <c r="O4003" t="s">
        <v>806</v>
      </c>
      <c r="P4003">
        <v>0.41299999999999998</v>
      </c>
      <c r="Q4003">
        <v>1276500</v>
      </c>
    </row>
    <row r="4004" spans="1:18">
      <c r="A4004">
        <v>109</v>
      </c>
      <c r="B4004">
        <f>VLOOKUP(A4004,year_congress_lookup!$A$1:$B$10,2)</f>
        <v>2006</v>
      </c>
      <c r="C4004">
        <v>20131</v>
      </c>
      <c r="D4004" s="1" t="s">
        <v>1787</v>
      </c>
      <c r="E4004" t="s">
        <v>152</v>
      </c>
      <c r="F4004" t="str">
        <f>VLOOKUP(E4004&amp;"*",state_latlong_lookup!$A$1:$D$56,2,FALSE)</f>
        <v>OK</v>
      </c>
      <c r="G4004" t="str">
        <f>VLOOKUP(E4004&amp;"*",state_latlong_lookup!$A$1:$D$56,1,FALSE)</f>
        <v>OKLAHOMA</v>
      </c>
      <c r="H4004" t="str">
        <f t="shared" si="125"/>
        <v>109_OK_01</v>
      </c>
      <c r="I4004">
        <f>IF(B4004=2012,IF(D4004="00",K4004,VLOOKUP(H4004,district_latlong_lookup!$A$1:$F$439,5,FALSE)),0)</f>
        <v>0</v>
      </c>
      <c r="J4004">
        <f>IF(B4004=2012,IF(D4004="00",L4004,VLOOKUP(H4004,district_latlong_lookup!$A$1:$F$439,6,FALSE)),0)</f>
        <v>0</v>
      </c>
      <c r="K4004">
        <f>VLOOKUP(E4004&amp;"*",state_latlong_lookup!$A$1:$D$56,3,FALSE)</f>
        <v>35.537599999999998</v>
      </c>
      <c r="L4004">
        <f>VLOOKUP(E4004&amp;"*",state_latlong_lookup!$A$1:$D$56,4,FALSE)</f>
        <v>-96.924700000000001</v>
      </c>
      <c r="M4004">
        <v>200</v>
      </c>
      <c r="N4004" t="str">
        <f t="shared" si="124"/>
        <v>Republican</v>
      </c>
      <c r="O4004" t="s">
        <v>144</v>
      </c>
      <c r="P4004">
        <v>0.68899999999999995</v>
      </c>
      <c r="Q4004">
        <v>10000</v>
      </c>
      <c r="R4004" t="s">
        <v>1510</v>
      </c>
    </row>
    <row r="4005" spans="1:18">
      <c r="A4005">
        <v>109</v>
      </c>
      <c r="B4005">
        <f>VLOOKUP(A4005,year_congress_lookup!$A$1:$B$10,2)</f>
        <v>2006</v>
      </c>
      <c r="C4005">
        <v>20523</v>
      </c>
      <c r="D4005" s="1" t="s">
        <v>1788</v>
      </c>
      <c r="E4005" t="s">
        <v>152</v>
      </c>
      <c r="F4005" t="str">
        <f>VLOOKUP(E4005&amp;"*",state_latlong_lookup!$A$1:$D$56,2,FALSE)</f>
        <v>OK</v>
      </c>
      <c r="G4005" t="str">
        <f>VLOOKUP(E4005&amp;"*",state_latlong_lookup!$A$1:$D$56,1,FALSE)</f>
        <v>OKLAHOMA</v>
      </c>
      <c r="H4005" t="str">
        <f t="shared" si="125"/>
        <v>109_OK_02</v>
      </c>
      <c r="I4005">
        <f>IF(B4005=2012,IF(D4005="00",K4005,VLOOKUP(H4005,district_latlong_lookup!$A$1:$F$439,5,FALSE)),0)</f>
        <v>0</v>
      </c>
      <c r="J4005">
        <f>IF(B4005=2012,IF(D4005="00",L4005,VLOOKUP(H4005,district_latlong_lookup!$A$1:$F$439,6,FALSE)),0)</f>
        <v>0</v>
      </c>
      <c r="K4005">
        <f>VLOOKUP(E4005&amp;"*",state_latlong_lookup!$A$1:$D$56,3,FALSE)</f>
        <v>35.537599999999998</v>
      </c>
      <c r="L4005">
        <f>VLOOKUP(E4005&amp;"*",state_latlong_lookup!$A$1:$D$56,4,FALSE)</f>
        <v>-96.924700000000001</v>
      </c>
      <c r="M4005">
        <v>100</v>
      </c>
      <c r="N4005" t="str">
        <f t="shared" si="124"/>
        <v>Democrat</v>
      </c>
      <c r="O4005" t="s">
        <v>278</v>
      </c>
      <c r="P4005">
        <v>-7.0000000000000007E-2</v>
      </c>
      <c r="Q4005">
        <v>1078000</v>
      </c>
      <c r="R4005" t="s">
        <v>1511</v>
      </c>
    </row>
    <row r="4006" spans="1:18">
      <c r="A4006">
        <v>109</v>
      </c>
      <c r="B4006">
        <f>VLOOKUP(A4006,year_congress_lookup!$A$1:$B$10,2)</f>
        <v>2006</v>
      </c>
      <c r="C4006">
        <v>29393</v>
      </c>
      <c r="D4006" s="1" t="s">
        <v>1789</v>
      </c>
      <c r="E4006" t="s">
        <v>152</v>
      </c>
      <c r="F4006" t="str">
        <f>VLOOKUP(E4006&amp;"*",state_latlong_lookup!$A$1:$D$56,2,FALSE)</f>
        <v>OK</v>
      </c>
      <c r="G4006" t="str">
        <f>VLOOKUP(E4006&amp;"*",state_latlong_lookup!$A$1:$D$56,1,FALSE)</f>
        <v>OKLAHOMA</v>
      </c>
      <c r="H4006" t="str">
        <f t="shared" si="125"/>
        <v>109_OK_03</v>
      </c>
      <c r="I4006">
        <f>IF(B4006=2012,IF(D4006="00",K4006,VLOOKUP(H4006,district_latlong_lookup!$A$1:$F$439,5,FALSE)),0)</f>
        <v>0</v>
      </c>
      <c r="J4006">
        <f>IF(B4006=2012,IF(D4006="00",L4006,VLOOKUP(H4006,district_latlong_lookup!$A$1:$F$439,6,FALSE)),0)</f>
        <v>0</v>
      </c>
      <c r="K4006">
        <f>VLOOKUP(E4006&amp;"*",state_latlong_lookup!$A$1:$D$56,3,FALSE)</f>
        <v>35.537599999999998</v>
      </c>
      <c r="L4006">
        <f>VLOOKUP(E4006&amp;"*",state_latlong_lookup!$A$1:$D$56,4,FALSE)</f>
        <v>-96.924700000000001</v>
      </c>
      <c r="M4006">
        <v>200</v>
      </c>
      <c r="N4006" t="str">
        <f t="shared" si="124"/>
        <v>Republican</v>
      </c>
      <c r="O4006" t="s">
        <v>175</v>
      </c>
      <c r="P4006">
        <v>0.499</v>
      </c>
      <c r="Q4006">
        <v>1000000</v>
      </c>
      <c r="R4006" t="s">
        <v>1512</v>
      </c>
    </row>
    <row r="4007" spans="1:18">
      <c r="A4007">
        <v>109</v>
      </c>
      <c r="B4007">
        <f>VLOOKUP(A4007,year_congress_lookup!$A$1:$B$10,2)</f>
        <v>2006</v>
      </c>
      <c r="C4007">
        <v>20344</v>
      </c>
      <c r="D4007" s="1" t="s">
        <v>1790</v>
      </c>
      <c r="E4007" t="s">
        <v>152</v>
      </c>
      <c r="F4007" t="str">
        <f>VLOOKUP(E4007&amp;"*",state_latlong_lookup!$A$1:$D$56,2,FALSE)</f>
        <v>OK</v>
      </c>
      <c r="G4007" t="str">
        <f>VLOOKUP(E4007&amp;"*",state_latlong_lookup!$A$1:$D$56,1,FALSE)</f>
        <v>OKLAHOMA</v>
      </c>
      <c r="H4007" t="str">
        <f t="shared" si="125"/>
        <v>109_OK_04</v>
      </c>
      <c r="I4007">
        <f>IF(B4007=2012,IF(D4007="00",K4007,VLOOKUP(H4007,district_latlong_lookup!$A$1:$F$439,5,FALSE)),0)</f>
        <v>0</v>
      </c>
      <c r="J4007">
        <f>IF(B4007=2012,IF(D4007="00",L4007,VLOOKUP(H4007,district_latlong_lookup!$A$1:$F$439,6,FALSE)),0)</f>
        <v>0</v>
      </c>
      <c r="K4007">
        <f>VLOOKUP(E4007&amp;"*",state_latlong_lookup!$A$1:$D$56,3,FALSE)</f>
        <v>35.537599999999998</v>
      </c>
      <c r="L4007">
        <f>VLOOKUP(E4007&amp;"*",state_latlong_lookup!$A$1:$D$56,4,FALSE)</f>
        <v>-96.924700000000001</v>
      </c>
      <c r="M4007">
        <v>200</v>
      </c>
      <c r="N4007" t="str">
        <f t="shared" si="124"/>
        <v>Republican</v>
      </c>
      <c r="O4007" t="s">
        <v>113</v>
      </c>
      <c r="P4007">
        <v>0.57299999999999995</v>
      </c>
      <c r="Q4007">
        <v>1162000</v>
      </c>
      <c r="R4007" t="s">
        <v>1513</v>
      </c>
    </row>
    <row r="4008" spans="1:18">
      <c r="A4008">
        <v>109</v>
      </c>
      <c r="B4008">
        <f>VLOOKUP(A4008,year_congress_lookup!$A$1:$B$10,2)</f>
        <v>2006</v>
      </c>
      <c r="C4008">
        <v>29392</v>
      </c>
      <c r="D4008" s="1" t="s">
        <v>1791</v>
      </c>
      <c r="E4008" t="s">
        <v>152</v>
      </c>
      <c r="F4008" t="str">
        <f>VLOOKUP(E4008&amp;"*",state_latlong_lookup!$A$1:$D$56,2,FALSE)</f>
        <v>OK</v>
      </c>
      <c r="G4008" t="str">
        <f>VLOOKUP(E4008&amp;"*",state_latlong_lookup!$A$1:$D$56,1,FALSE)</f>
        <v>OKLAHOMA</v>
      </c>
      <c r="H4008" t="str">
        <f t="shared" si="125"/>
        <v>109_OK_05</v>
      </c>
      <c r="I4008">
        <f>IF(B4008=2012,IF(D4008="00",K4008,VLOOKUP(H4008,district_latlong_lookup!$A$1:$F$439,5,FALSE)),0)</f>
        <v>0</v>
      </c>
      <c r="J4008">
        <f>IF(B4008=2012,IF(D4008="00",L4008,VLOOKUP(H4008,district_latlong_lookup!$A$1:$F$439,6,FALSE)),0)</f>
        <v>0</v>
      </c>
      <c r="K4008">
        <f>VLOOKUP(E4008&amp;"*",state_latlong_lookup!$A$1:$D$56,3,FALSE)</f>
        <v>35.537599999999998</v>
      </c>
      <c r="L4008">
        <f>VLOOKUP(E4008&amp;"*",state_latlong_lookup!$A$1:$D$56,4,FALSE)</f>
        <v>-96.924700000000001</v>
      </c>
      <c r="M4008">
        <v>200</v>
      </c>
      <c r="N4008" t="str">
        <f t="shared" si="124"/>
        <v>Republican</v>
      </c>
      <c r="O4008" t="s">
        <v>673</v>
      </c>
      <c r="P4008">
        <v>0.65700000000000003</v>
      </c>
      <c r="Q4008">
        <v>625000</v>
      </c>
    </row>
    <row r="4009" spans="1:18">
      <c r="A4009">
        <v>109</v>
      </c>
      <c r="B4009">
        <f>VLOOKUP(A4009,year_congress_lookup!$A$1:$B$10,2)</f>
        <v>2006</v>
      </c>
      <c r="C4009">
        <v>29931</v>
      </c>
      <c r="D4009" s="1" t="s">
        <v>1787</v>
      </c>
      <c r="E4009" t="s">
        <v>99</v>
      </c>
      <c r="F4009" t="str">
        <f>VLOOKUP(E4009&amp;"*",state_latlong_lookup!$A$1:$D$56,2,FALSE)</f>
        <v>OR</v>
      </c>
      <c r="G4009" t="str">
        <f>VLOOKUP(E4009&amp;"*",state_latlong_lookup!$A$1:$D$56,1,FALSE)</f>
        <v>OREGON</v>
      </c>
      <c r="H4009" t="str">
        <f t="shared" si="125"/>
        <v>109_OR_01</v>
      </c>
      <c r="I4009">
        <f>IF(B4009=2012,IF(D4009="00",K4009,VLOOKUP(H4009,district_latlong_lookup!$A$1:$F$439,5,FALSE)),0)</f>
        <v>0</v>
      </c>
      <c r="J4009">
        <f>IF(B4009=2012,IF(D4009="00",L4009,VLOOKUP(H4009,district_latlong_lookup!$A$1:$F$439,6,FALSE)),0)</f>
        <v>0</v>
      </c>
      <c r="K4009">
        <f>VLOOKUP(E4009&amp;"*",state_latlong_lookup!$A$1:$D$56,3,FALSE)</f>
        <v>44.5672</v>
      </c>
      <c r="L4009">
        <f>VLOOKUP(E4009&amp;"*",state_latlong_lookup!$A$1:$D$56,4,FALSE)</f>
        <v>-122.12690000000001</v>
      </c>
      <c r="M4009">
        <v>100</v>
      </c>
      <c r="N4009" t="str">
        <f t="shared" si="124"/>
        <v>Democrat</v>
      </c>
      <c r="O4009" t="s">
        <v>1027</v>
      </c>
      <c r="P4009">
        <v>-0.38700000000000001</v>
      </c>
      <c r="Q4009">
        <v>544500</v>
      </c>
      <c r="R4009" t="s">
        <v>1514</v>
      </c>
    </row>
    <row r="4010" spans="1:18">
      <c r="A4010">
        <v>109</v>
      </c>
      <c r="B4010">
        <f>VLOOKUP(A4010,year_congress_lookup!$A$1:$B$10,2)</f>
        <v>2006</v>
      </c>
      <c r="C4010">
        <v>29932</v>
      </c>
      <c r="D4010" s="1" t="s">
        <v>1788</v>
      </c>
      <c r="E4010" t="s">
        <v>99</v>
      </c>
      <c r="F4010" t="str">
        <f>VLOOKUP(E4010&amp;"*",state_latlong_lookup!$A$1:$D$56,2,FALSE)</f>
        <v>OR</v>
      </c>
      <c r="G4010" t="str">
        <f>VLOOKUP(E4010&amp;"*",state_latlong_lookup!$A$1:$D$56,1,FALSE)</f>
        <v>OREGON</v>
      </c>
      <c r="H4010" t="str">
        <f t="shared" si="125"/>
        <v>109_OR_02</v>
      </c>
      <c r="I4010">
        <f>IF(B4010=2012,IF(D4010="00",K4010,VLOOKUP(H4010,district_latlong_lookup!$A$1:$F$439,5,FALSE)),0)</f>
        <v>0</v>
      </c>
      <c r="J4010">
        <f>IF(B4010=2012,IF(D4010="00",L4010,VLOOKUP(H4010,district_latlong_lookup!$A$1:$F$439,6,FALSE)),0)</f>
        <v>0</v>
      </c>
      <c r="K4010">
        <f>VLOOKUP(E4010&amp;"*",state_latlong_lookup!$A$1:$D$56,3,FALSE)</f>
        <v>44.5672</v>
      </c>
      <c r="L4010">
        <f>VLOOKUP(E4010&amp;"*",state_latlong_lookup!$A$1:$D$56,4,FALSE)</f>
        <v>-122.12690000000001</v>
      </c>
      <c r="M4010">
        <v>200</v>
      </c>
      <c r="N4010" t="str">
        <f t="shared" si="124"/>
        <v>Republican</v>
      </c>
      <c r="O4010" t="s">
        <v>1028</v>
      </c>
      <c r="P4010">
        <v>0.54100000000000004</v>
      </c>
      <c r="Q4010">
        <v>316000</v>
      </c>
      <c r="R4010" t="s">
        <v>1515</v>
      </c>
    </row>
    <row r="4011" spans="1:18">
      <c r="A4011">
        <v>109</v>
      </c>
      <c r="B4011">
        <f>VLOOKUP(A4011,year_congress_lookup!$A$1:$B$10,2)</f>
        <v>2006</v>
      </c>
      <c r="C4011">
        <v>29588</v>
      </c>
      <c r="D4011" s="1" t="s">
        <v>1789</v>
      </c>
      <c r="E4011" t="s">
        <v>99</v>
      </c>
      <c r="F4011" t="str">
        <f>VLOOKUP(E4011&amp;"*",state_latlong_lookup!$A$1:$D$56,2,FALSE)</f>
        <v>OR</v>
      </c>
      <c r="G4011" t="str">
        <f>VLOOKUP(E4011&amp;"*",state_latlong_lookup!$A$1:$D$56,1,FALSE)</f>
        <v>OREGON</v>
      </c>
      <c r="H4011" t="str">
        <f t="shared" si="125"/>
        <v>109_OR_03</v>
      </c>
      <c r="I4011">
        <f>IF(B4011=2012,IF(D4011="00",K4011,VLOOKUP(H4011,district_latlong_lookup!$A$1:$F$439,5,FALSE)),0)</f>
        <v>0</v>
      </c>
      <c r="J4011">
        <f>IF(B4011=2012,IF(D4011="00",L4011,VLOOKUP(H4011,district_latlong_lookup!$A$1:$F$439,6,FALSE)),0)</f>
        <v>0</v>
      </c>
      <c r="K4011">
        <f>VLOOKUP(E4011&amp;"*",state_latlong_lookup!$A$1:$D$56,3,FALSE)</f>
        <v>44.5672</v>
      </c>
      <c r="L4011">
        <f>VLOOKUP(E4011&amp;"*",state_latlong_lookup!$A$1:$D$56,4,FALSE)</f>
        <v>-122.12690000000001</v>
      </c>
      <c r="M4011">
        <v>100</v>
      </c>
      <c r="N4011" t="str">
        <f t="shared" si="124"/>
        <v>Democrat</v>
      </c>
      <c r="O4011" t="s">
        <v>1029</v>
      </c>
      <c r="P4011">
        <v>-0.46400000000000002</v>
      </c>
      <c r="Q4011">
        <v>10000</v>
      </c>
      <c r="R4011" t="s">
        <v>1516</v>
      </c>
    </row>
    <row r="4012" spans="1:18">
      <c r="A4012">
        <v>109</v>
      </c>
      <c r="B4012">
        <f>VLOOKUP(A4012,year_congress_lookup!$A$1:$B$10,2)</f>
        <v>2006</v>
      </c>
      <c r="C4012">
        <v>15410</v>
      </c>
      <c r="D4012" s="1" t="s">
        <v>1790</v>
      </c>
      <c r="E4012" t="s">
        <v>99</v>
      </c>
      <c r="F4012" t="str">
        <f>VLOOKUP(E4012&amp;"*",state_latlong_lookup!$A$1:$D$56,2,FALSE)</f>
        <v>OR</v>
      </c>
      <c r="G4012" t="str">
        <f>VLOOKUP(E4012&amp;"*",state_latlong_lookup!$A$1:$D$56,1,FALSE)</f>
        <v>OREGON</v>
      </c>
      <c r="H4012" t="str">
        <f t="shared" si="125"/>
        <v>109_OR_04</v>
      </c>
      <c r="I4012">
        <f>IF(B4012=2012,IF(D4012="00",K4012,VLOOKUP(H4012,district_latlong_lookup!$A$1:$F$439,5,FALSE)),0)</f>
        <v>0</v>
      </c>
      <c r="J4012">
        <f>IF(B4012=2012,IF(D4012="00",L4012,VLOOKUP(H4012,district_latlong_lookup!$A$1:$F$439,6,FALSE)),0)</f>
        <v>0</v>
      </c>
      <c r="K4012">
        <f>VLOOKUP(E4012&amp;"*",state_latlong_lookup!$A$1:$D$56,3,FALSE)</f>
        <v>44.5672</v>
      </c>
      <c r="L4012">
        <f>VLOOKUP(E4012&amp;"*",state_latlong_lookup!$A$1:$D$56,4,FALSE)</f>
        <v>-122.12690000000001</v>
      </c>
      <c r="M4012">
        <v>100</v>
      </c>
      <c r="N4012" t="str">
        <f t="shared" si="124"/>
        <v>Democrat</v>
      </c>
      <c r="O4012" t="s">
        <v>676</v>
      </c>
      <c r="P4012">
        <v>-0.51600000000000001</v>
      </c>
      <c r="Q4012">
        <v>10000</v>
      </c>
      <c r="R4012" t="s">
        <v>1517</v>
      </c>
    </row>
    <row r="4013" spans="1:18">
      <c r="A4013">
        <v>109</v>
      </c>
      <c r="B4013">
        <f>VLOOKUP(A4013,year_congress_lookup!$A$1:$B$10,2)</f>
        <v>2006</v>
      </c>
      <c r="C4013">
        <v>29750</v>
      </c>
      <c r="D4013" s="1" t="s">
        <v>1791</v>
      </c>
      <c r="E4013" t="s">
        <v>99</v>
      </c>
      <c r="F4013" t="str">
        <f>VLOOKUP(E4013&amp;"*",state_latlong_lookup!$A$1:$D$56,2,FALSE)</f>
        <v>OR</v>
      </c>
      <c r="G4013" t="str">
        <f>VLOOKUP(E4013&amp;"*",state_latlong_lookup!$A$1:$D$56,1,FALSE)</f>
        <v>OREGON</v>
      </c>
      <c r="H4013" t="str">
        <f t="shared" si="125"/>
        <v>109_OR_05</v>
      </c>
      <c r="I4013">
        <f>IF(B4013=2012,IF(D4013="00",K4013,VLOOKUP(H4013,district_latlong_lookup!$A$1:$F$439,5,FALSE)),0)</f>
        <v>0</v>
      </c>
      <c r="J4013">
        <f>IF(B4013=2012,IF(D4013="00",L4013,VLOOKUP(H4013,district_latlong_lookup!$A$1:$F$439,6,FALSE)),0)</f>
        <v>0</v>
      </c>
      <c r="K4013">
        <f>VLOOKUP(E4013&amp;"*",state_latlong_lookup!$A$1:$D$56,3,FALSE)</f>
        <v>44.5672</v>
      </c>
      <c r="L4013">
        <f>VLOOKUP(E4013&amp;"*",state_latlong_lookup!$A$1:$D$56,4,FALSE)</f>
        <v>-122.12690000000001</v>
      </c>
      <c r="M4013">
        <v>100</v>
      </c>
      <c r="N4013" t="str">
        <f t="shared" si="124"/>
        <v>Democrat</v>
      </c>
      <c r="O4013" t="s">
        <v>865</v>
      </c>
      <c r="P4013">
        <v>-0.29199999999999998</v>
      </c>
      <c r="Q4013">
        <v>476000</v>
      </c>
      <c r="R4013" t="s">
        <v>1518</v>
      </c>
    </row>
    <row r="4014" spans="1:18">
      <c r="A4014">
        <v>109</v>
      </c>
      <c r="B4014">
        <f>VLOOKUP(A4014,year_congress_lookup!$A$1:$B$10,2)</f>
        <v>2006</v>
      </c>
      <c r="C4014">
        <v>29777</v>
      </c>
      <c r="D4014" s="1" t="s">
        <v>1787</v>
      </c>
      <c r="E4014" t="s">
        <v>12</v>
      </c>
      <c r="F4014" t="str">
        <f>VLOOKUP(E4014&amp;"*",state_latlong_lookup!$A$1:$D$56,2,FALSE)</f>
        <v>PA</v>
      </c>
      <c r="G4014" t="str">
        <f>VLOOKUP(E4014&amp;"*",state_latlong_lookup!$A$1:$D$56,1,FALSE)</f>
        <v>PENNSYLVANIA</v>
      </c>
      <c r="H4014" t="str">
        <f t="shared" si="125"/>
        <v>109_PA_01</v>
      </c>
      <c r="I4014">
        <f>IF(B4014=2012,IF(D4014="00",K4014,VLOOKUP(H4014,district_latlong_lookup!$A$1:$F$439,5,FALSE)),0)</f>
        <v>0</v>
      </c>
      <c r="J4014">
        <f>IF(B4014=2012,IF(D4014="00",L4014,VLOOKUP(H4014,district_latlong_lookup!$A$1:$F$439,6,FALSE)),0)</f>
        <v>0</v>
      </c>
      <c r="K4014">
        <f>VLOOKUP(E4014&amp;"*",state_latlong_lookup!$A$1:$D$56,3,FALSE)</f>
        <v>40.577300000000001</v>
      </c>
      <c r="L4014">
        <f>VLOOKUP(E4014&amp;"*",state_latlong_lookup!$A$1:$D$56,4,FALSE)</f>
        <v>-77.263999999999996</v>
      </c>
      <c r="M4014">
        <v>100</v>
      </c>
      <c r="N4014" t="str">
        <f t="shared" si="124"/>
        <v>Democrat</v>
      </c>
      <c r="O4014" t="s">
        <v>157</v>
      </c>
      <c r="P4014">
        <v>-0.46300000000000002</v>
      </c>
      <c r="Q4014">
        <v>606000</v>
      </c>
      <c r="R4014" t="s">
        <v>1519</v>
      </c>
    </row>
    <row r="4015" spans="1:18">
      <c r="A4015">
        <v>109</v>
      </c>
      <c r="B4015">
        <f>VLOOKUP(A4015,year_congress_lookup!$A$1:$B$10,2)</f>
        <v>2006</v>
      </c>
      <c r="C4015">
        <v>29559</v>
      </c>
      <c r="D4015" s="1" t="s">
        <v>1788</v>
      </c>
      <c r="E4015" t="s">
        <v>12</v>
      </c>
      <c r="F4015" t="str">
        <f>VLOOKUP(E4015&amp;"*",state_latlong_lookup!$A$1:$D$56,2,FALSE)</f>
        <v>PA</v>
      </c>
      <c r="G4015" t="str">
        <f>VLOOKUP(E4015&amp;"*",state_latlong_lookup!$A$1:$D$56,1,FALSE)</f>
        <v>PENNSYLVANIA</v>
      </c>
      <c r="H4015" t="str">
        <f t="shared" si="125"/>
        <v>109_PA_02</v>
      </c>
      <c r="I4015">
        <f>IF(B4015=2012,IF(D4015="00",K4015,VLOOKUP(H4015,district_latlong_lookup!$A$1:$F$439,5,FALSE)),0)</f>
        <v>0</v>
      </c>
      <c r="J4015">
        <f>IF(B4015=2012,IF(D4015="00",L4015,VLOOKUP(H4015,district_latlong_lookup!$A$1:$F$439,6,FALSE)),0)</f>
        <v>0</v>
      </c>
      <c r="K4015">
        <f>VLOOKUP(E4015&amp;"*",state_latlong_lookup!$A$1:$D$56,3,FALSE)</f>
        <v>40.577300000000001</v>
      </c>
      <c r="L4015">
        <f>VLOOKUP(E4015&amp;"*",state_latlong_lookup!$A$1:$D$56,4,FALSE)</f>
        <v>-77.263999999999996</v>
      </c>
      <c r="M4015">
        <v>100</v>
      </c>
      <c r="N4015" t="str">
        <f t="shared" si="124"/>
        <v>Democrat</v>
      </c>
      <c r="O4015" t="s">
        <v>813</v>
      </c>
      <c r="P4015">
        <v>-0.44</v>
      </c>
      <c r="Q4015">
        <v>672000</v>
      </c>
      <c r="R4015" t="s">
        <v>1520</v>
      </c>
    </row>
    <row r="4016" spans="1:18">
      <c r="A4016">
        <v>109</v>
      </c>
      <c r="B4016">
        <f>VLOOKUP(A4016,year_congress_lookup!$A$1:$B$10,2)</f>
        <v>2006</v>
      </c>
      <c r="C4016">
        <v>29563</v>
      </c>
      <c r="D4016" s="1" t="s">
        <v>1789</v>
      </c>
      <c r="E4016" t="s">
        <v>12</v>
      </c>
      <c r="F4016" t="str">
        <f>VLOOKUP(E4016&amp;"*",state_latlong_lookup!$A$1:$D$56,2,FALSE)</f>
        <v>PA</v>
      </c>
      <c r="G4016" t="str">
        <f>VLOOKUP(E4016&amp;"*",state_latlong_lookup!$A$1:$D$56,1,FALSE)</f>
        <v>PENNSYLVANIA</v>
      </c>
      <c r="H4016" t="str">
        <f t="shared" si="125"/>
        <v>109_PA_03</v>
      </c>
      <c r="I4016">
        <f>IF(B4016=2012,IF(D4016="00",K4016,VLOOKUP(H4016,district_latlong_lookup!$A$1:$F$439,5,FALSE)),0)</f>
        <v>0</v>
      </c>
      <c r="J4016">
        <f>IF(B4016=2012,IF(D4016="00",L4016,VLOOKUP(H4016,district_latlong_lookup!$A$1:$F$439,6,FALSE)),0)</f>
        <v>0</v>
      </c>
      <c r="K4016">
        <f>VLOOKUP(E4016&amp;"*",state_latlong_lookup!$A$1:$D$56,3,FALSE)</f>
        <v>40.577300000000001</v>
      </c>
      <c r="L4016">
        <f>VLOOKUP(E4016&amp;"*",state_latlong_lookup!$A$1:$D$56,4,FALSE)</f>
        <v>-77.263999999999996</v>
      </c>
      <c r="M4016">
        <v>200</v>
      </c>
      <c r="N4016" t="str">
        <f t="shared" si="124"/>
        <v>Republican</v>
      </c>
      <c r="O4016" t="s">
        <v>674</v>
      </c>
      <c r="P4016">
        <v>0.502</v>
      </c>
      <c r="Q4016">
        <v>9430000</v>
      </c>
      <c r="R4016" t="s">
        <v>1521</v>
      </c>
    </row>
    <row r="4017" spans="1:18">
      <c r="A4017">
        <v>109</v>
      </c>
      <c r="B4017">
        <f>VLOOKUP(A4017,year_congress_lookup!$A$1:$B$10,2)</f>
        <v>2006</v>
      </c>
      <c r="C4017">
        <v>20133</v>
      </c>
      <c r="D4017" s="1" t="s">
        <v>1790</v>
      </c>
      <c r="E4017" t="s">
        <v>12</v>
      </c>
      <c r="F4017" t="str">
        <f>VLOOKUP(E4017&amp;"*",state_latlong_lookup!$A$1:$D$56,2,FALSE)</f>
        <v>PA</v>
      </c>
      <c r="G4017" t="str">
        <f>VLOOKUP(E4017&amp;"*",state_latlong_lookup!$A$1:$D$56,1,FALSE)</f>
        <v>PENNSYLVANIA</v>
      </c>
      <c r="H4017" t="str">
        <f t="shared" si="125"/>
        <v>109_PA_04</v>
      </c>
      <c r="I4017">
        <f>IF(B4017=2012,IF(D4017="00",K4017,VLOOKUP(H4017,district_latlong_lookup!$A$1:$F$439,5,FALSE)),0)</f>
        <v>0</v>
      </c>
      <c r="J4017">
        <f>IF(B4017=2012,IF(D4017="00",L4017,VLOOKUP(H4017,district_latlong_lookup!$A$1:$F$439,6,FALSE)),0)</f>
        <v>0</v>
      </c>
      <c r="K4017">
        <f>VLOOKUP(E4017&amp;"*",state_latlong_lookup!$A$1:$D$56,3,FALSE)</f>
        <v>40.577300000000001</v>
      </c>
      <c r="L4017">
        <f>VLOOKUP(E4017&amp;"*",state_latlong_lookup!$A$1:$D$56,4,FALSE)</f>
        <v>-77.263999999999996</v>
      </c>
      <c r="M4017">
        <v>200</v>
      </c>
      <c r="N4017" t="str">
        <f t="shared" si="124"/>
        <v>Republican</v>
      </c>
      <c r="O4017" t="s">
        <v>182</v>
      </c>
      <c r="P4017">
        <v>0.58099999999999996</v>
      </c>
      <c r="Q4017">
        <v>2340000</v>
      </c>
      <c r="R4017" t="s">
        <v>1522</v>
      </c>
    </row>
    <row r="4018" spans="1:18">
      <c r="A4018">
        <v>109</v>
      </c>
      <c r="B4018">
        <f>VLOOKUP(A4018,year_congress_lookup!$A$1:$B$10,2)</f>
        <v>2006</v>
      </c>
      <c r="C4018">
        <v>29751</v>
      </c>
      <c r="D4018" s="1" t="s">
        <v>1791</v>
      </c>
      <c r="E4018" t="s">
        <v>12</v>
      </c>
      <c r="F4018" t="str">
        <f>VLOOKUP(E4018&amp;"*",state_latlong_lookup!$A$1:$D$56,2,FALSE)</f>
        <v>PA</v>
      </c>
      <c r="G4018" t="str">
        <f>VLOOKUP(E4018&amp;"*",state_latlong_lookup!$A$1:$D$56,1,FALSE)</f>
        <v>PENNSYLVANIA</v>
      </c>
      <c r="H4018" t="str">
        <f t="shared" si="125"/>
        <v>109_PA_05</v>
      </c>
      <c r="I4018">
        <f>IF(B4018=2012,IF(D4018="00",K4018,VLOOKUP(H4018,district_latlong_lookup!$A$1:$F$439,5,FALSE)),0)</f>
        <v>0</v>
      </c>
      <c r="J4018">
        <f>IF(B4018=2012,IF(D4018="00",L4018,VLOOKUP(H4018,district_latlong_lookup!$A$1:$F$439,6,FALSE)),0)</f>
        <v>0</v>
      </c>
      <c r="K4018">
        <f>VLOOKUP(E4018&amp;"*",state_latlong_lookup!$A$1:$D$56,3,FALSE)</f>
        <v>40.577300000000001</v>
      </c>
      <c r="L4018">
        <f>VLOOKUP(E4018&amp;"*",state_latlong_lookup!$A$1:$D$56,4,FALSE)</f>
        <v>-77.263999999999996</v>
      </c>
      <c r="M4018">
        <v>200</v>
      </c>
      <c r="N4018" t="str">
        <f t="shared" si="124"/>
        <v>Republican</v>
      </c>
      <c r="O4018" t="s">
        <v>867</v>
      </c>
      <c r="P4018">
        <v>0.499</v>
      </c>
      <c r="Q4018">
        <v>1149000</v>
      </c>
      <c r="R4018" t="s">
        <v>1523</v>
      </c>
    </row>
    <row r="4019" spans="1:18">
      <c r="A4019">
        <v>109</v>
      </c>
      <c r="B4019">
        <f>VLOOKUP(A4019,year_congress_lookup!$A$1:$B$10,2)</f>
        <v>2006</v>
      </c>
      <c r="C4019">
        <v>20345</v>
      </c>
      <c r="D4019" s="1" t="s">
        <v>1792</v>
      </c>
      <c r="E4019" t="s">
        <v>12</v>
      </c>
      <c r="F4019" t="str">
        <f>VLOOKUP(E4019&amp;"*",state_latlong_lookup!$A$1:$D$56,2,FALSE)</f>
        <v>PA</v>
      </c>
      <c r="G4019" t="str">
        <f>VLOOKUP(E4019&amp;"*",state_latlong_lookup!$A$1:$D$56,1,FALSE)</f>
        <v>PENNSYLVANIA</v>
      </c>
      <c r="H4019" t="str">
        <f t="shared" si="125"/>
        <v>109_PA_06</v>
      </c>
      <c r="I4019">
        <f>IF(B4019=2012,IF(D4019="00",K4019,VLOOKUP(H4019,district_latlong_lookup!$A$1:$F$439,5,FALSE)),0)</f>
        <v>0</v>
      </c>
      <c r="J4019">
        <f>IF(B4019=2012,IF(D4019="00",L4019,VLOOKUP(H4019,district_latlong_lookup!$A$1:$F$439,6,FALSE)),0)</f>
        <v>0</v>
      </c>
      <c r="K4019">
        <f>VLOOKUP(E4019&amp;"*",state_latlong_lookup!$A$1:$D$56,3,FALSE)</f>
        <v>40.577300000000001</v>
      </c>
      <c r="L4019">
        <f>VLOOKUP(E4019&amp;"*",state_latlong_lookup!$A$1:$D$56,4,FALSE)</f>
        <v>-77.263999999999996</v>
      </c>
      <c r="M4019">
        <v>200</v>
      </c>
      <c r="N4019" t="str">
        <f t="shared" si="124"/>
        <v>Republican</v>
      </c>
      <c r="O4019" t="s">
        <v>1030</v>
      </c>
      <c r="P4019">
        <v>0.376</v>
      </c>
      <c r="Q4019">
        <v>10000</v>
      </c>
      <c r="R4019" t="s">
        <v>1524</v>
      </c>
    </row>
    <row r="4020" spans="1:18">
      <c r="A4020">
        <v>109</v>
      </c>
      <c r="B4020">
        <f>VLOOKUP(A4020,year_congress_lookup!$A$1:$B$10,2)</f>
        <v>2006</v>
      </c>
      <c r="C4020">
        <v>15447</v>
      </c>
      <c r="D4020" s="1" t="s">
        <v>1793</v>
      </c>
      <c r="E4020" t="s">
        <v>12</v>
      </c>
      <c r="F4020" t="str">
        <f>VLOOKUP(E4020&amp;"*",state_latlong_lookup!$A$1:$D$56,2,FALSE)</f>
        <v>PA</v>
      </c>
      <c r="G4020" t="str">
        <f>VLOOKUP(E4020&amp;"*",state_latlong_lookup!$A$1:$D$56,1,FALSE)</f>
        <v>PENNSYLVANIA</v>
      </c>
      <c r="H4020" t="str">
        <f t="shared" si="125"/>
        <v>109_PA_07</v>
      </c>
      <c r="I4020">
        <f>IF(B4020=2012,IF(D4020="00",K4020,VLOOKUP(H4020,district_latlong_lookup!$A$1:$F$439,5,FALSE)),0)</f>
        <v>0</v>
      </c>
      <c r="J4020">
        <f>IF(B4020=2012,IF(D4020="00",L4020,VLOOKUP(H4020,district_latlong_lookup!$A$1:$F$439,6,FALSE)),0)</f>
        <v>0</v>
      </c>
      <c r="K4020">
        <f>VLOOKUP(E4020&amp;"*",state_latlong_lookup!$A$1:$D$56,3,FALSE)</f>
        <v>40.577300000000001</v>
      </c>
      <c r="L4020">
        <f>VLOOKUP(E4020&amp;"*",state_latlong_lookup!$A$1:$D$56,4,FALSE)</f>
        <v>-77.263999999999996</v>
      </c>
      <c r="M4020">
        <v>200</v>
      </c>
      <c r="N4020" t="str">
        <f t="shared" si="124"/>
        <v>Republican</v>
      </c>
      <c r="O4020" t="s">
        <v>684</v>
      </c>
      <c r="P4020">
        <v>0.35</v>
      </c>
      <c r="Q4020">
        <v>464000</v>
      </c>
    </row>
    <row r="4021" spans="1:18">
      <c r="A4021">
        <v>109</v>
      </c>
      <c r="B4021">
        <f>VLOOKUP(A4021,year_congress_lookup!$A$1:$B$10,2)</f>
        <v>2006</v>
      </c>
      <c r="C4021">
        <v>20524</v>
      </c>
      <c r="D4021" s="1" t="s">
        <v>1795</v>
      </c>
      <c r="E4021" t="s">
        <v>12</v>
      </c>
      <c r="F4021" t="str">
        <f>VLOOKUP(E4021&amp;"*",state_latlong_lookup!$A$1:$D$56,2,FALSE)</f>
        <v>PA</v>
      </c>
      <c r="G4021" t="str">
        <f>VLOOKUP(E4021&amp;"*",state_latlong_lookup!$A$1:$D$56,1,FALSE)</f>
        <v>PENNSYLVANIA</v>
      </c>
      <c r="H4021" t="str">
        <f t="shared" si="125"/>
        <v>109_PA_08</v>
      </c>
      <c r="I4021">
        <f>IF(B4021=2012,IF(D4021="00",K4021,VLOOKUP(H4021,district_latlong_lookup!$A$1:$F$439,5,FALSE)),0)</f>
        <v>0</v>
      </c>
      <c r="J4021">
        <f>IF(B4021=2012,IF(D4021="00",L4021,VLOOKUP(H4021,district_latlong_lookup!$A$1:$F$439,6,FALSE)),0)</f>
        <v>0</v>
      </c>
      <c r="K4021">
        <f>VLOOKUP(E4021&amp;"*",state_latlong_lookup!$A$1:$D$56,3,FALSE)</f>
        <v>40.577300000000001</v>
      </c>
      <c r="L4021">
        <f>VLOOKUP(E4021&amp;"*",state_latlong_lookup!$A$1:$D$56,4,FALSE)</f>
        <v>-77.263999999999996</v>
      </c>
      <c r="M4021">
        <v>200</v>
      </c>
      <c r="N4021" t="str">
        <f t="shared" si="124"/>
        <v>Republican</v>
      </c>
      <c r="O4021" t="s">
        <v>1066</v>
      </c>
      <c r="P4021">
        <v>0.43099999999999999</v>
      </c>
      <c r="Q4021">
        <v>1190000</v>
      </c>
      <c r="R4021" t="s">
        <v>1525</v>
      </c>
    </row>
    <row r="4022" spans="1:18">
      <c r="A4022">
        <v>109</v>
      </c>
      <c r="B4022">
        <f>VLOOKUP(A4022,year_congress_lookup!$A$1:$B$10,2)</f>
        <v>2006</v>
      </c>
      <c r="C4022">
        <v>20134</v>
      </c>
      <c r="D4022" s="1" t="s">
        <v>1796</v>
      </c>
      <c r="E4022" t="s">
        <v>12</v>
      </c>
      <c r="F4022" t="str">
        <f>VLOOKUP(E4022&amp;"*",state_latlong_lookup!$A$1:$D$56,2,FALSE)</f>
        <v>PA</v>
      </c>
      <c r="G4022" t="str">
        <f>VLOOKUP(E4022&amp;"*",state_latlong_lookup!$A$1:$D$56,1,FALSE)</f>
        <v>PENNSYLVANIA</v>
      </c>
      <c r="H4022" t="str">
        <f t="shared" si="125"/>
        <v>109_PA_09</v>
      </c>
      <c r="I4022">
        <f>IF(B4022=2012,IF(D4022="00",K4022,VLOOKUP(H4022,district_latlong_lookup!$A$1:$F$439,5,FALSE)),0)</f>
        <v>0</v>
      </c>
      <c r="J4022">
        <f>IF(B4022=2012,IF(D4022="00",L4022,VLOOKUP(H4022,district_latlong_lookup!$A$1:$F$439,6,FALSE)),0)</f>
        <v>0</v>
      </c>
      <c r="K4022">
        <f>VLOOKUP(E4022&amp;"*",state_latlong_lookup!$A$1:$D$56,3,FALSE)</f>
        <v>40.577300000000001</v>
      </c>
      <c r="L4022">
        <f>VLOOKUP(E4022&amp;"*",state_latlong_lookup!$A$1:$D$56,4,FALSE)</f>
        <v>-77.263999999999996</v>
      </c>
      <c r="M4022">
        <v>200</v>
      </c>
      <c r="N4022" t="str">
        <f t="shared" si="124"/>
        <v>Republican</v>
      </c>
      <c r="O4022" t="s">
        <v>686</v>
      </c>
      <c r="P4022">
        <v>0.53400000000000003</v>
      </c>
      <c r="Q4022">
        <v>555000</v>
      </c>
    </row>
    <row r="4023" spans="1:18">
      <c r="A4023">
        <v>109</v>
      </c>
      <c r="B4023">
        <f>VLOOKUP(A4023,year_congress_lookup!$A$1:$B$10,2)</f>
        <v>2006</v>
      </c>
      <c r="C4023">
        <v>29933</v>
      </c>
      <c r="D4023" s="1" t="s">
        <v>1797</v>
      </c>
      <c r="E4023" t="s">
        <v>12</v>
      </c>
      <c r="F4023" t="str">
        <f>VLOOKUP(E4023&amp;"*",state_latlong_lookup!$A$1:$D$56,2,FALSE)</f>
        <v>PA</v>
      </c>
      <c r="G4023" t="str">
        <f>VLOOKUP(E4023&amp;"*",state_latlong_lookup!$A$1:$D$56,1,FALSE)</f>
        <v>PENNSYLVANIA</v>
      </c>
      <c r="H4023" t="str">
        <f t="shared" si="125"/>
        <v>109_PA_10</v>
      </c>
      <c r="I4023">
        <f>IF(B4023=2012,IF(D4023="00",K4023,VLOOKUP(H4023,district_latlong_lookup!$A$1:$F$439,5,FALSE)),0)</f>
        <v>0</v>
      </c>
      <c r="J4023">
        <f>IF(B4023=2012,IF(D4023="00",L4023,VLOOKUP(H4023,district_latlong_lookup!$A$1:$F$439,6,FALSE)),0)</f>
        <v>0</v>
      </c>
      <c r="K4023">
        <f>VLOOKUP(E4023&amp;"*",state_latlong_lookup!$A$1:$D$56,3,FALSE)</f>
        <v>40.577300000000001</v>
      </c>
      <c r="L4023">
        <f>VLOOKUP(E4023&amp;"*",state_latlong_lookup!$A$1:$D$56,4,FALSE)</f>
        <v>-77.263999999999996</v>
      </c>
      <c r="M4023">
        <v>200</v>
      </c>
      <c r="N4023" t="str">
        <f t="shared" si="124"/>
        <v>Republican</v>
      </c>
      <c r="O4023" t="s">
        <v>1032</v>
      </c>
      <c r="P4023">
        <v>0.48</v>
      </c>
      <c r="Q4023">
        <v>556000</v>
      </c>
      <c r="R4023" t="s">
        <v>1526</v>
      </c>
    </row>
    <row r="4024" spans="1:18">
      <c r="A4024">
        <v>109</v>
      </c>
      <c r="B4024">
        <f>VLOOKUP(A4024,year_congress_lookup!$A$1:$B$10,2)</f>
        <v>2006</v>
      </c>
      <c r="C4024">
        <v>15104</v>
      </c>
      <c r="D4024" s="1" t="s">
        <v>1798</v>
      </c>
      <c r="E4024" t="s">
        <v>12</v>
      </c>
      <c r="F4024" t="str">
        <f>VLOOKUP(E4024&amp;"*",state_latlong_lookup!$A$1:$D$56,2,FALSE)</f>
        <v>PA</v>
      </c>
      <c r="G4024" t="str">
        <f>VLOOKUP(E4024&amp;"*",state_latlong_lookup!$A$1:$D$56,1,FALSE)</f>
        <v>PENNSYLVANIA</v>
      </c>
      <c r="H4024" t="str">
        <f t="shared" si="125"/>
        <v>109_PA_11</v>
      </c>
      <c r="I4024">
        <f>IF(B4024=2012,IF(D4024="00",K4024,VLOOKUP(H4024,district_latlong_lookup!$A$1:$F$439,5,FALSE)),0)</f>
        <v>0</v>
      </c>
      <c r="J4024">
        <f>IF(B4024=2012,IF(D4024="00",L4024,VLOOKUP(H4024,district_latlong_lookup!$A$1:$F$439,6,FALSE)),0)</f>
        <v>0</v>
      </c>
      <c r="K4024">
        <f>VLOOKUP(E4024&amp;"*",state_latlong_lookup!$A$1:$D$56,3,FALSE)</f>
        <v>40.577300000000001</v>
      </c>
      <c r="L4024">
        <f>VLOOKUP(E4024&amp;"*",state_latlong_lookup!$A$1:$D$56,4,FALSE)</f>
        <v>-77.263999999999996</v>
      </c>
      <c r="M4024">
        <v>100</v>
      </c>
      <c r="N4024" t="str">
        <f t="shared" si="124"/>
        <v>Democrat</v>
      </c>
      <c r="O4024" t="s">
        <v>1033</v>
      </c>
      <c r="P4024">
        <v>-0.315</v>
      </c>
      <c r="Q4024">
        <v>423500</v>
      </c>
      <c r="R4024" t="s">
        <v>1527</v>
      </c>
    </row>
    <row r="4025" spans="1:18">
      <c r="A4025">
        <v>109</v>
      </c>
      <c r="B4025">
        <f>VLOOKUP(A4025,year_congress_lookup!$A$1:$B$10,2)</f>
        <v>2006</v>
      </c>
      <c r="C4025">
        <v>14072</v>
      </c>
      <c r="D4025" s="1" t="s">
        <v>1799</v>
      </c>
      <c r="E4025" t="s">
        <v>12</v>
      </c>
      <c r="F4025" t="str">
        <f>VLOOKUP(E4025&amp;"*",state_latlong_lookup!$A$1:$D$56,2,FALSE)</f>
        <v>PA</v>
      </c>
      <c r="G4025" t="str">
        <f>VLOOKUP(E4025&amp;"*",state_latlong_lookup!$A$1:$D$56,1,FALSE)</f>
        <v>PENNSYLVANIA</v>
      </c>
      <c r="H4025" t="str">
        <f t="shared" si="125"/>
        <v>109_PA_12</v>
      </c>
      <c r="I4025">
        <f>IF(B4025=2012,IF(D4025="00",K4025,VLOOKUP(H4025,district_latlong_lookup!$A$1:$F$439,5,FALSE)),0)</f>
        <v>0</v>
      </c>
      <c r="J4025">
        <f>IF(B4025=2012,IF(D4025="00",L4025,VLOOKUP(H4025,district_latlong_lookup!$A$1:$F$439,6,FALSE)),0)</f>
        <v>0</v>
      </c>
      <c r="K4025">
        <f>VLOOKUP(E4025&amp;"*",state_latlong_lookup!$A$1:$D$56,3,FALSE)</f>
        <v>40.577300000000001</v>
      </c>
      <c r="L4025">
        <f>VLOOKUP(E4025&amp;"*",state_latlong_lookup!$A$1:$D$56,4,FALSE)</f>
        <v>-77.263999999999996</v>
      </c>
      <c r="M4025">
        <v>100</v>
      </c>
      <c r="N4025" t="str">
        <f t="shared" si="124"/>
        <v>Democrat</v>
      </c>
      <c r="O4025" t="s">
        <v>689</v>
      </c>
      <c r="P4025">
        <v>-0.22700000000000001</v>
      </c>
      <c r="Q4025">
        <v>425000</v>
      </c>
      <c r="R4025" t="s">
        <v>1528</v>
      </c>
    </row>
    <row r="4026" spans="1:18">
      <c r="A4026">
        <v>109</v>
      </c>
      <c r="B4026">
        <f>VLOOKUP(A4026,year_congress_lookup!$A$1:$B$10,2)</f>
        <v>2006</v>
      </c>
      <c r="C4026">
        <v>20525</v>
      </c>
      <c r="D4026" s="1" t="s">
        <v>1800</v>
      </c>
      <c r="E4026" t="s">
        <v>12</v>
      </c>
      <c r="F4026" t="str">
        <f>VLOOKUP(E4026&amp;"*",state_latlong_lookup!$A$1:$D$56,2,FALSE)</f>
        <v>PA</v>
      </c>
      <c r="G4026" t="str">
        <f>VLOOKUP(E4026&amp;"*",state_latlong_lookup!$A$1:$D$56,1,FALSE)</f>
        <v>PENNSYLVANIA</v>
      </c>
      <c r="H4026" t="str">
        <f t="shared" si="125"/>
        <v>109_PA_13</v>
      </c>
      <c r="I4026">
        <f>IF(B4026=2012,IF(D4026="00",K4026,VLOOKUP(H4026,district_latlong_lookup!$A$1:$F$439,5,FALSE)),0)</f>
        <v>0</v>
      </c>
      <c r="J4026">
        <f>IF(B4026=2012,IF(D4026="00",L4026,VLOOKUP(H4026,district_latlong_lookup!$A$1:$F$439,6,FALSE)),0)</f>
        <v>0</v>
      </c>
      <c r="K4026">
        <f>VLOOKUP(E4026&amp;"*",state_latlong_lookup!$A$1:$D$56,3,FALSE)</f>
        <v>40.577300000000001</v>
      </c>
      <c r="L4026">
        <f>VLOOKUP(E4026&amp;"*",state_latlong_lookup!$A$1:$D$56,4,FALSE)</f>
        <v>-77.263999999999996</v>
      </c>
      <c r="M4026">
        <v>100</v>
      </c>
      <c r="N4026" t="str">
        <f t="shared" si="124"/>
        <v>Democrat</v>
      </c>
      <c r="O4026" t="s">
        <v>174</v>
      </c>
      <c r="P4026">
        <v>-0.313</v>
      </c>
      <c r="Q4026">
        <v>544000</v>
      </c>
      <c r="R4026" t="s">
        <v>1529</v>
      </c>
    </row>
    <row r="4027" spans="1:18">
      <c r="A4027">
        <v>109</v>
      </c>
      <c r="B4027">
        <f>VLOOKUP(A4027,year_congress_lookup!$A$1:$B$10,2)</f>
        <v>2006</v>
      </c>
      <c r="C4027">
        <v>29561</v>
      </c>
      <c r="D4027" s="1" t="s">
        <v>1801</v>
      </c>
      <c r="E4027" t="s">
        <v>12</v>
      </c>
      <c r="F4027" t="str">
        <f>VLOOKUP(E4027&amp;"*",state_latlong_lookup!$A$1:$D$56,2,FALSE)</f>
        <v>PA</v>
      </c>
      <c r="G4027" t="str">
        <f>VLOOKUP(E4027&amp;"*",state_latlong_lookup!$A$1:$D$56,1,FALSE)</f>
        <v>PENNSYLVANIA</v>
      </c>
      <c r="H4027" t="str">
        <f t="shared" si="125"/>
        <v>109_PA_14</v>
      </c>
      <c r="I4027">
        <f>IF(B4027=2012,IF(D4027="00",K4027,VLOOKUP(H4027,district_latlong_lookup!$A$1:$F$439,5,FALSE)),0)</f>
        <v>0</v>
      </c>
      <c r="J4027">
        <f>IF(B4027=2012,IF(D4027="00",L4027,VLOOKUP(H4027,district_latlong_lookup!$A$1:$F$439,6,FALSE)),0)</f>
        <v>0</v>
      </c>
      <c r="K4027">
        <f>VLOOKUP(E4027&amp;"*",state_latlong_lookup!$A$1:$D$56,3,FALSE)</f>
        <v>40.577300000000001</v>
      </c>
      <c r="L4027">
        <f>VLOOKUP(E4027&amp;"*",state_latlong_lookup!$A$1:$D$56,4,FALSE)</f>
        <v>-77.263999999999996</v>
      </c>
      <c r="M4027">
        <v>100</v>
      </c>
      <c r="N4027" t="str">
        <f t="shared" si="124"/>
        <v>Democrat</v>
      </c>
      <c r="O4027" t="s">
        <v>815</v>
      </c>
      <c r="P4027">
        <v>-0.32800000000000001</v>
      </c>
      <c r="Q4027">
        <v>2546000</v>
      </c>
      <c r="R4027" t="s">
        <v>1530</v>
      </c>
    </row>
    <row r="4028" spans="1:18">
      <c r="A4028">
        <v>109</v>
      </c>
      <c r="B4028">
        <f>VLOOKUP(A4028,year_congress_lookup!$A$1:$B$10,2)</f>
        <v>2006</v>
      </c>
      <c r="C4028">
        <v>20526</v>
      </c>
      <c r="D4028" s="1" t="s">
        <v>1802</v>
      </c>
      <c r="E4028" t="s">
        <v>12</v>
      </c>
      <c r="F4028" t="str">
        <f>VLOOKUP(E4028&amp;"*",state_latlong_lookup!$A$1:$D$56,2,FALSE)</f>
        <v>PA</v>
      </c>
      <c r="G4028" t="str">
        <f>VLOOKUP(E4028&amp;"*",state_latlong_lookup!$A$1:$D$56,1,FALSE)</f>
        <v>PENNSYLVANIA</v>
      </c>
      <c r="H4028" t="str">
        <f t="shared" si="125"/>
        <v>109_PA_15</v>
      </c>
      <c r="I4028">
        <f>IF(B4028=2012,IF(D4028="00",K4028,VLOOKUP(H4028,district_latlong_lookup!$A$1:$F$439,5,FALSE)),0)</f>
        <v>0</v>
      </c>
      <c r="J4028">
        <f>IF(B4028=2012,IF(D4028="00",L4028,VLOOKUP(H4028,district_latlong_lookup!$A$1:$F$439,6,FALSE)),0)</f>
        <v>0</v>
      </c>
      <c r="K4028">
        <f>VLOOKUP(E4028&amp;"*",state_latlong_lookup!$A$1:$D$56,3,FALSE)</f>
        <v>40.577300000000001</v>
      </c>
      <c r="L4028">
        <f>VLOOKUP(E4028&amp;"*",state_latlong_lookup!$A$1:$D$56,4,FALSE)</f>
        <v>-77.263999999999996</v>
      </c>
      <c r="M4028">
        <v>200</v>
      </c>
      <c r="N4028" t="str">
        <f t="shared" si="124"/>
        <v>Republican</v>
      </c>
      <c r="O4028" t="s">
        <v>1067</v>
      </c>
      <c r="P4028">
        <v>0.44800000000000001</v>
      </c>
      <c r="Q4028">
        <v>1138500</v>
      </c>
      <c r="R4028" t="s">
        <v>1531</v>
      </c>
    </row>
    <row r="4029" spans="1:18">
      <c r="A4029">
        <v>109</v>
      </c>
      <c r="B4029">
        <f>VLOOKUP(A4029,year_congress_lookup!$A$1:$B$10,2)</f>
        <v>2006</v>
      </c>
      <c r="C4029">
        <v>29752</v>
      </c>
      <c r="D4029" s="1" t="s">
        <v>1803</v>
      </c>
      <c r="E4029" t="s">
        <v>12</v>
      </c>
      <c r="F4029" t="str">
        <f>VLOOKUP(E4029&amp;"*",state_latlong_lookup!$A$1:$D$56,2,FALSE)</f>
        <v>PA</v>
      </c>
      <c r="G4029" t="str">
        <f>VLOOKUP(E4029&amp;"*",state_latlong_lookup!$A$1:$D$56,1,FALSE)</f>
        <v>PENNSYLVANIA</v>
      </c>
      <c r="H4029" t="str">
        <f t="shared" si="125"/>
        <v>109_PA_16</v>
      </c>
      <c r="I4029">
        <f>IF(B4029=2012,IF(D4029="00",K4029,VLOOKUP(H4029,district_latlong_lookup!$A$1:$F$439,5,FALSE)),0)</f>
        <v>0</v>
      </c>
      <c r="J4029">
        <f>IF(B4029=2012,IF(D4029="00",L4029,VLOOKUP(H4029,district_latlong_lookup!$A$1:$F$439,6,FALSE)),0)</f>
        <v>0</v>
      </c>
      <c r="K4029">
        <f>VLOOKUP(E4029&amp;"*",state_latlong_lookup!$A$1:$D$56,3,FALSE)</f>
        <v>40.577300000000001</v>
      </c>
      <c r="L4029">
        <f>VLOOKUP(E4029&amp;"*",state_latlong_lookup!$A$1:$D$56,4,FALSE)</f>
        <v>-77.263999999999996</v>
      </c>
      <c r="M4029">
        <v>200</v>
      </c>
      <c r="N4029" t="str">
        <f t="shared" si="124"/>
        <v>Republican</v>
      </c>
      <c r="O4029" t="s">
        <v>868</v>
      </c>
      <c r="P4029">
        <v>0.73099999999999998</v>
      </c>
      <c r="Q4029">
        <v>3646000</v>
      </c>
      <c r="R4029" t="s">
        <v>1532</v>
      </c>
    </row>
    <row r="4030" spans="1:18">
      <c r="A4030">
        <v>109</v>
      </c>
      <c r="B4030">
        <f>VLOOKUP(A4030,year_congress_lookup!$A$1:$B$10,2)</f>
        <v>2006</v>
      </c>
      <c r="C4030">
        <v>29396</v>
      </c>
      <c r="D4030" s="1" t="s">
        <v>1804</v>
      </c>
      <c r="E4030" t="s">
        <v>12</v>
      </c>
      <c r="F4030" t="str">
        <f>VLOOKUP(E4030&amp;"*",state_latlong_lookup!$A$1:$D$56,2,FALSE)</f>
        <v>PA</v>
      </c>
      <c r="G4030" t="str">
        <f>VLOOKUP(E4030&amp;"*",state_latlong_lookup!$A$1:$D$56,1,FALSE)</f>
        <v>PENNSYLVANIA</v>
      </c>
      <c r="H4030" t="str">
        <f t="shared" si="125"/>
        <v>109_PA_17</v>
      </c>
      <c r="I4030">
        <f>IF(B4030=2012,IF(D4030="00",K4030,VLOOKUP(H4030,district_latlong_lookup!$A$1:$F$439,5,FALSE)),0)</f>
        <v>0</v>
      </c>
      <c r="J4030">
        <f>IF(B4030=2012,IF(D4030="00",L4030,VLOOKUP(H4030,district_latlong_lookup!$A$1:$F$439,6,FALSE)),0)</f>
        <v>0</v>
      </c>
      <c r="K4030">
        <f>VLOOKUP(E4030&amp;"*",state_latlong_lookup!$A$1:$D$56,3,FALSE)</f>
        <v>40.577300000000001</v>
      </c>
      <c r="L4030">
        <f>VLOOKUP(E4030&amp;"*",state_latlong_lookup!$A$1:$D$56,4,FALSE)</f>
        <v>-77.263999999999996</v>
      </c>
      <c r="M4030">
        <v>100</v>
      </c>
      <c r="N4030" t="str">
        <f t="shared" si="124"/>
        <v>Democrat</v>
      </c>
      <c r="O4030" t="s">
        <v>683</v>
      </c>
      <c r="P4030">
        <v>-0.222</v>
      </c>
      <c r="Q4030">
        <v>375000</v>
      </c>
      <c r="R4030" t="s">
        <v>1533</v>
      </c>
    </row>
    <row r="4031" spans="1:18">
      <c r="A4031">
        <v>109</v>
      </c>
      <c r="B4031">
        <f>VLOOKUP(A4031,year_congress_lookup!$A$1:$B$10,2)</f>
        <v>2006</v>
      </c>
      <c r="C4031">
        <v>20346</v>
      </c>
      <c r="D4031" s="1" t="s">
        <v>1805</v>
      </c>
      <c r="E4031" t="s">
        <v>12</v>
      </c>
      <c r="F4031" t="str">
        <f>VLOOKUP(E4031&amp;"*",state_latlong_lookup!$A$1:$D$56,2,FALSE)</f>
        <v>PA</v>
      </c>
      <c r="G4031" t="str">
        <f>VLOOKUP(E4031&amp;"*",state_latlong_lookup!$A$1:$D$56,1,FALSE)</f>
        <v>PENNSYLVANIA</v>
      </c>
      <c r="H4031" t="str">
        <f t="shared" si="125"/>
        <v>109_PA_18</v>
      </c>
      <c r="I4031">
        <f>IF(B4031=2012,IF(D4031="00",K4031,VLOOKUP(H4031,district_latlong_lookup!$A$1:$F$439,5,FALSE)),0)</f>
        <v>0</v>
      </c>
      <c r="J4031">
        <f>IF(B4031=2012,IF(D4031="00",L4031,VLOOKUP(H4031,district_latlong_lookup!$A$1:$F$439,6,FALSE)),0)</f>
        <v>0</v>
      </c>
      <c r="K4031">
        <f>VLOOKUP(E4031&amp;"*",state_latlong_lookup!$A$1:$D$56,3,FALSE)</f>
        <v>40.577300000000001</v>
      </c>
      <c r="L4031">
        <f>VLOOKUP(E4031&amp;"*",state_latlong_lookup!$A$1:$D$56,4,FALSE)</f>
        <v>-77.263999999999996</v>
      </c>
      <c r="M4031">
        <v>200</v>
      </c>
      <c r="N4031" t="str">
        <f t="shared" si="124"/>
        <v>Republican</v>
      </c>
      <c r="O4031" t="s">
        <v>141</v>
      </c>
      <c r="P4031">
        <v>0.377</v>
      </c>
      <c r="Q4031">
        <v>1361500</v>
      </c>
      <c r="R4031" t="s">
        <v>1534</v>
      </c>
    </row>
    <row r="4032" spans="1:18">
      <c r="A4032">
        <v>109</v>
      </c>
      <c r="B4032">
        <f>VLOOKUP(A4032,year_congress_lookup!$A$1:$B$10,2)</f>
        <v>2006</v>
      </c>
      <c r="C4032">
        <v>20135</v>
      </c>
      <c r="D4032" s="1" t="s">
        <v>1806</v>
      </c>
      <c r="E4032" t="s">
        <v>12</v>
      </c>
      <c r="F4032" t="str">
        <f>VLOOKUP(E4032&amp;"*",state_latlong_lookup!$A$1:$D$56,2,FALSE)</f>
        <v>PA</v>
      </c>
      <c r="G4032" t="str">
        <f>VLOOKUP(E4032&amp;"*",state_latlong_lookup!$A$1:$D$56,1,FALSE)</f>
        <v>PENNSYLVANIA</v>
      </c>
      <c r="H4032" t="str">
        <f t="shared" si="125"/>
        <v>109_PA_19</v>
      </c>
      <c r="I4032">
        <f>IF(B4032=2012,IF(D4032="00",K4032,VLOOKUP(H4032,district_latlong_lookup!$A$1:$F$439,5,FALSE)),0)</f>
        <v>0</v>
      </c>
      <c r="J4032">
        <f>IF(B4032=2012,IF(D4032="00",L4032,VLOOKUP(H4032,district_latlong_lookup!$A$1:$F$439,6,FALSE)),0)</f>
        <v>0</v>
      </c>
      <c r="K4032">
        <f>VLOOKUP(E4032&amp;"*",state_latlong_lookup!$A$1:$D$56,3,FALSE)</f>
        <v>40.577300000000001</v>
      </c>
      <c r="L4032">
        <f>VLOOKUP(E4032&amp;"*",state_latlong_lookup!$A$1:$D$56,4,FALSE)</f>
        <v>-77.263999999999996</v>
      </c>
      <c r="M4032">
        <v>200</v>
      </c>
      <c r="N4032" t="str">
        <f t="shared" si="124"/>
        <v>Republican</v>
      </c>
      <c r="O4032" t="s">
        <v>946</v>
      </c>
      <c r="P4032">
        <v>0.42499999999999999</v>
      </c>
      <c r="Q4032">
        <v>367500</v>
      </c>
      <c r="R4032" t="s">
        <v>1535</v>
      </c>
    </row>
    <row r="4033" spans="1:18">
      <c r="A4033">
        <v>109</v>
      </c>
      <c r="B4033">
        <f>VLOOKUP(A4033,year_congress_lookup!$A$1:$B$10,2)</f>
        <v>2006</v>
      </c>
      <c r="C4033">
        <v>29564</v>
      </c>
      <c r="D4033" s="1" t="s">
        <v>1787</v>
      </c>
      <c r="E4033" t="s">
        <v>13</v>
      </c>
      <c r="F4033" t="str">
        <f>VLOOKUP(E4033&amp;"*",state_latlong_lookup!$A$1:$D$56,2,FALSE)</f>
        <v>RI</v>
      </c>
      <c r="G4033" t="str">
        <f>VLOOKUP(E4033&amp;"*",state_latlong_lookup!$A$1:$D$56,1,FALSE)</f>
        <v>RHODE ISLAND</v>
      </c>
      <c r="H4033" t="str">
        <f t="shared" si="125"/>
        <v>109_RI_01</v>
      </c>
      <c r="I4033">
        <f>IF(B4033=2012,IF(D4033="00",K4033,VLOOKUP(H4033,district_latlong_lookup!$A$1:$F$439,5,FALSE)),0)</f>
        <v>0</v>
      </c>
      <c r="J4033">
        <f>IF(B4033=2012,IF(D4033="00",L4033,VLOOKUP(H4033,district_latlong_lookup!$A$1:$F$439,6,FALSE)),0)</f>
        <v>0</v>
      </c>
      <c r="K4033">
        <f>VLOOKUP(E4033&amp;"*",state_latlong_lookup!$A$1:$D$56,3,FALSE)</f>
        <v>41.677199999999999</v>
      </c>
      <c r="L4033">
        <f>VLOOKUP(E4033&amp;"*",state_latlong_lookup!$A$1:$D$56,4,FALSE)</f>
        <v>-71.510099999999994</v>
      </c>
      <c r="M4033">
        <v>100</v>
      </c>
      <c r="N4033" t="str">
        <f t="shared" si="124"/>
        <v>Democrat</v>
      </c>
      <c r="O4033" t="s">
        <v>97</v>
      </c>
      <c r="P4033">
        <v>-0.39500000000000002</v>
      </c>
      <c r="Q4033">
        <v>561500</v>
      </c>
      <c r="R4033" t="s">
        <v>1536</v>
      </c>
    </row>
    <row r="4034" spans="1:18">
      <c r="A4034">
        <v>109</v>
      </c>
      <c r="B4034">
        <f>VLOOKUP(A4034,year_congress_lookup!$A$1:$B$10,2)</f>
        <v>2006</v>
      </c>
      <c r="C4034">
        <v>20136</v>
      </c>
      <c r="D4034" s="1" t="s">
        <v>1788</v>
      </c>
      <c r="E4034" t="s">
        <v>13</v>
      </c>
      <c r="F4034" t="str">
        <f>VLOOKUP(E4034&amp;"*",state_latlong_lookup!$A$1:$D$56,2,FALSE)</f>
        <v>RI</v>
      </c>
      <c r="G4034" t="str">
        <f>VLOOKUP(E4034&amp;"*",state_latlong_lookup!$A$1:$D$56,1,FALSE)</f>
        <v>RHODE ISLAND</v>
      </c>
      <c r="H4034" t="str">
        <f t="shared" si="125"/>
        <v>109_RI_02</v>
      </c>
      <c r="I4034">
        <f>IF(B4034=2012,IF(D4034="00",K4034,VLOOKUP(H4034,district_latlong_lookup!$A$1:$F$439,5,FALSE)),0)</f>
        <v>0</v>
      </c>
      <c r="J4034">
        <f>IF(B4034=2012,IF(D4034="00",L4034,VLOOKUP(H4034,district_latlong_lookup!$A$1:$F$439,6,FALSE)),0)</f>
        <v>0</v>
      </c>
      <c r="K4034">
        <f>VLOOKUP(E4034&amp;"*",state_latlong_lookup!$A$1:$D$56,3,FALSE)</f>
        <v>41.677199999999999</v>
      </c>
      <c r="L4034">
        <f>VLOOKUP(E4034&amp;"*",state_latlong_lookup!$A$1:$D$56,4,FALSE)</f>
        <v>-71.510099999999994</v>
      </c>
      <c r="M4034">
        <v>100</v>
      </c>
      <c r="N4034" t="str">
        <f t="shared" ref="N4034:N4097" si="126">IF(M4034=100,"Democrat",IF(M4034=200,"Republican",IF(M4034=328,"Independent")))</f>
        <v>Democrat</v>
      </c>
      <c r="O4034" t="s">
        <v>947</v>
      </c>
      <c r="P4034">
        <v>-0.35399999999999998</v>
      </c>
      <c r="Q4034">
        <v>2445000</v>
      </c>
      <c r="R4034" t="s">
        <v>1537</v>
      </c>
    </row>
    <row r="4035" spans="1:18">
      <c r="A4035">
        <v>109</v>
      </c>
      <c r="B4035">
        <f>VLOOKUP(A4035,year_congress_lookup!$A$1:$B$10,2)</f>
        <v>2006</v>
      </c>
      <c r="C4035">
        <v>20137</v>
      </c>
      <c r="D4035" s="1" t="s">
        <v>1787</v>
      </c>
      <c r="E4035" t="s">
        <v>15</v>
      </c>
      <c r="F4035" t="str">
        <f>VLOOKUP(E4035&amp;"*",state_latlong_lookup!$A$1:$D$56,2,FALSE)</f>
        <v>SC</v>
      </c>
      <c r="G4035" t="str">
        <f>VLOOKUP(E4035&amp;"*",state_latlong_lookup!$A$1:$D$56,1,FALSE)</f>
        <v>SOUTH CAROLINA</v>
      </c>
      <c r="H4035" t="str">
        <f t="shared" ref="H4035:H4098" si="127">CONCATENATE(A4035,"_",F4035,"_",D4035)</f>
        <v>109_SC_01</v>
      </c>
      <c r="I4035">
        <f>IF(B4035=2012,IF(D4035="00",K4035,VLOOKUP(H4035,district_latlong_lookup!$A$1:$F$439,5,FALSE)),0)</f>
        <v>0</v>
      </c>
      <c r="J4035">
        <f>IF(B4035=2012,IF(D4035="00",L4035,VLOOKUP(H4035,district_latlong_lookup!$A$1:$F$439,6,FALSE)),0)</f>
        <v>0</v>
      </c>
      <c r="K4035">
        <f>VLOOKUP(E4035&amp;"*",state_latlong_lookup!$A$1:$D$56,3,FALSE)</f>
        <v>33.819099999999999</v>
      </c>
      <c r="L4035">
        <f>VLOOKUP(E4035&amp;"*",state_latlong_lookup!$A$1:$D$56,4,FALSE)</f>
        <v>-80.906599999999997</v>
      </c>
      <c r="M4035">
        <v>200</v>
      </c>
      <c r="N4035" t="str">
        <f t="shared" si="126"/>
        <v>Republican</v>
      </c>
      <c r="O4035" t="s">
        <v>27</v>
      </c>
      <c r="P4035">
        <v>0.54100000000000004</v>
      </c>
      <c r="Q4035">
        <v>751500</v>
      </c>
      <c r="R4035" t="s">
        <v>1538</v>
      </c>
    </row>
    <row r="4036" spans="1:18">
      <c r="A4036">
        <v>109</v>
      </c>
      <c r="B4036">
        <f>VLOOKUP(A4036,year_congress_lookup!$A$1:$B$10,2)</f>
        <v>2006</v>
      </c>
      <c r="C4036">
        <v>20138</v>
      </c>
      <c r="D4036" s="1" t="s">
        <v>1788</v>
      </c>
      <c r="E4036" t="s">
        <v>15</v>
      </c>
      <c r="F4036" t="str">
        <f>VLOOKUP(E4036&amp;"*",state_latlong_lookup!$A$1:$D$56,2,FALSE)</f>
        <v>SC</v>
      </c>
      <c r="G4036" t="str">
        <f>VLOOKUP(E4036&amp;"*",state_latlong_lookup!$A$1:$D$56,1,FALSE)</f>
        <v>SOUTH CAROLINA</v>
      </c>
      <c r="H4036" t="str">
        <f t="shared" si="127"/>
        <v>109_SC_02</v>
      </c>
      <c r="I4036">
        <f>IF(B4036=2012,IF(D4036="00",K4036,VLOOKUP(H4036,district_latlong_lookup!$A$1:$F$439,5,FALSE)),0)</f>
        <v>0</v>
      </c>
      <c r="J4036">
        <f>IF(B4036=2012,IF(D4036="00",L4036,VLOOKUP(H4036,district_latlong_lookup!$A$1:$F$439,6,FALSE)),0)</f>
        <v>0</v>
      </c>
      <c r="K4036">
        <f>VLOOKUP(E4036&amp;"*",state_latlong_lookup!$A$1:$D$56,3,FALSE)</f>
        <v>33.819099999999999</v>
      </c>
      <c r="L4036">
        <f>VLOOKUP(E4036&amp;"*",state_latlong_lookup!$A$1:$D$56,4,FALSE)</f>
        <v>-80.906599999999997</v>
      </c>
      <c r="M4036">
        <v>200</v>
      </c>
      <c r="N4036" t="str">
        <f t="shared" si="126"/>
        <v>Republican</v>
      </c>
      <c r="O4036" t="s">
        <v>92</v>
      </c>
      <c r="P4036">
        <v>0.73899999999999999</v>
      </c>
      <c r="Q4036">
        <v>822000</v>
      </c>
    </row>
    <row r="4037" spans="1:18">
      <c r="A4037">
        <v>109</v>
      </c>
      <c r="B4037">
        <f>VLOOKUP(A4037,year_congress_lookup!$A$1:$B$10,2)</f>
        <v>2006</v>
      </c>
      <c r="C4037">
        <v>20347</v>
      </c>
      <c r="D4037" s="1" t="s">
        <v>1789</v>
      </c>
      <c r="E4037" t="s">
        <v>15</v>
      </c>
      <c r="F4037" t="str">
        <f>VLOOKUP(E4037&amp;"*",state_latlong_lookup!$A$1:$D$56,2,FALSE)</f>
        <v>SC</v>
      </c>
      <c r="G4037" t="str">
        <f>VLOOKUP(E4037&amp;"*",state_latlong_lookup!$A$1:$D$56,1,FALSE)</f>
        <v>SOUTH CAROLINA</v>
      </c>
      <c r="H4037" t="str">
        <f t="shared" si="127"/>
        <v>109_SC_03</v>
      </c>
      <c r="I4037">
        <f>IF(B4037=2012,IF(D4037="00",K4037,VLOOKUP(H4037,district_latlong_lookup!$A$1:$F$439,5,FALSE)),0)</f>
        <v>0</v>
      </c>
      <c r="J4037">
        <f>IF(B4037=2012,IF(D4037="00",L4037,VLOOKUP(H4037,district_latlong_lookup!$A$1:$F$439,6,FALSE)),0)</f>
        <v>0</v>
      </c>
      <c r="K4037">
        <f>VLOOKUP(E4037&amp;"*",state_latlong_lookup!$A$1:$D$56,3,FALSE)</f>
        <v>33.819099999999999</v>
      </c>
      <c r="L4037">
        <f>VLOOKUP(E4037&amp;"*",state_latlong_lookup!$A$1:$D$56,4,FALSE)</f>
        <v>-80.906599999999997</v>
      </c>
      <c r="M4037">
        <v>200</v>
      </c>
      <c r="N4037" t="str">
        <f t="shared" si="126"/>
        <v>Republican</v>
      </c>
      <c r="O4037" t="s">
        <v>193</v>
      </c>
      <c r="P4037">
        <v>0.82599999999999996</v>
      </c>
      <c r="Q4037">
        <v>1093000</v>
      </c>
      <c r="R4037" t="s">
        <v>1539</v>
      </c>
    </row>
    <row r="4038" spans="1:18">
      <c r="A4038">
        <v>109</v>
      </c>
      <c r="B4038">
        <f>VLOOKUP(A4038,year_congress_lookup!$A$1:$B$10,2)</f>
        <v>2006</v>
      </c>
      <c r="C4038">
        <v>39300</v>
      </c>
      <c r="D4038" s="1" t="s">
        <v>1790</v>
      </c>
      <c r="E4038" t="s">
        <v>15</v>
      </c>
      <c r="F4038" t="str">
        <f>VLOOKUP(E4038&amp;"*",state_latlong_lookup!$A$1:$D$56,2,FALSE)</f>
        <v>SC</v>
      </c>
      <c r="G4038" t="str">
        <f>VLOOKUP(E4038&amp;"*",state_latlong_lookup!$A$1:$D$56,1,FALSE)</f>
        <v>SOUTH CAROLINA</v>
      </c>
      <c r="H4038" t="str">
        <f t="shared" si="127"/>
        <v>109_SC_04</v>
      </c>
      <c r="I4038">
        <f>IF(B4038=2012,IF(D4038="00",K4038,VLOOKUP(H4038,district_latlong_lookup!$A$1:$F$439,5,FALSE)),0)</f>
        <v>0</v>
      </c>
      <c r="J4038">
        <f>IF(B4038=2012,IF(D4038="00",L4038,VLOOKUP(H4038,district_latlong_lookup!$A$1:$F$439,6,FALSE)),0)</f>
        <v>0</v>
      </c>
      <c r="K4038">
        <f>VLOOKUP(E4038&amp;"*",state_latlong_lookup!$A$1:$D$56,3,FALSE)</f>
        <v>33.819099999999999</v>
      </c>
      <c r="L4038">
        <f>VLOOKUP(E4038&amp;"*",state_latlong_lookup!$A$1:$D$56,4,FALSE)</f>
        <v>-80.906599999999997</v>
      </c>
      <c r="M4038">
        <v>200</v>
      </c>
      <c r="N4038" t="str">
        <f t="shared" si="126"/>
        <v>Republican</v>
      </c>
      <c r="O4038" t="s">
        <v>699</v>
      </c>
      <c r="P4038">
        <v>0.69499999999999995</v>
      </c>
      <c r="Q4038">
        <v>472000</v>
      </c>
      <c r="R4038" t="s">
        <v>1540</v>
      </c>
    </row>
    <row r="4039" spans="1:18">
      <c r="A4039">
        <v>109</v>
      </c>
      <c r="B4039">
        <f>VLOOKUP(A4039,year_congress_lookup!$A$1:$B$10,2)</f>
        <v>2006</v>
      </c>
      <c r="C4039">
        <v>15064</v>
      </c>
      <c r="D4039" s="1" t="s">
        <v>1791</v>
      </c>
      <c r="E4039" t="s">
        <v>15</v>
      </c>
      <c r="F4039" t="str">
        <f>VLOOKUP(E4039&amp;"*",state_latlong_lookup!$A$1:$D$56,2,FALSE)</f>
        <v>SC</v>
      </c>
      <c r="G4039" t="str">
        <f>VLOOKUP(E4039&amp;"*",state_latlong_lookup!$A$1:$D$56,1,FALSE)</f>
        <v>SOUTH CAROLINA</v>
      </c>
      <c r="H4039" t="str">
        <f t="shared" si="127"/>
        <v>109_SC_05</v>
      </c>
      <c r="I4039">
        <f>IF(B4039=2012,IF(D4039="00",K4039,VLOOKUP(H4039,district_latlong_lookup!$A$1:$F$439,5,FALSE)),0)</f>
        <v>0</v>
      </c>
      <c r="J4039">
        <f>IF(B4039=2012,IF(D4039="00",L4039,VLOOKUP(H4039,district_latlong_lookup!$A$1:$F$439,6,FALSE)),0)</f>
        <v>0</v>
      </c>
      <c r="K4039">
        <f>VLOOKUP(E4039&amp;"*",state_latlong_lookup!$A$1:$D$56,3,FALSE)</f>
        <v>33.819099999999999</v>
      </c>
      <c r="L4039">
        <f>VLOOKUP(E4039&amp;"*",state_latlong_lookup!$A$1:$D$56,4,FALSE)</f>
        <v>-80.906599999999997</v>
      </c>
      <c r="M4039">
        <v>100</v>
      </c>
      <c r="N4039" t="str">
        <f t="shared" si="126"/>
        <v>Democrat</v>
      </c>
      <c r="O4039" t="s">
        <v>700</v>
      </c>
      <c r="P4039">
        <v>-0.29099999999999998</v>
      </c>
      <c r="Q4039">
        <v>439500</v>
      </c>
      <c r="R4039" t="s">
        <v>1541</v>
      </c>
    </row>
    <row r="4040" spans="1:18">
      <c r="A4040">
        <v>109</v>
      </c>
      <c r="B4040">
        <f>VLOOKUP(A4040,year_congress_lookup!$A$1:$B$10,2)</f>
        <v>2006</v>
      </c>
      <c r="C4040">
        <v>39301</v>
      </c>
      <c r="D4040" s="1" t="s">
        <v>1792</v>
      </c>
      <c r="E4040" t="s">
        <v>15</v>
      </c>
      <c r="F4040" t="str">
        <f>VLOOKUP(E4040&amp;"*",state_latlong_lookup!$A$1:$D$56,2,FALSE)</f>
        <v>SC</v>
      </c>
      <c r="G4040" t="str">
        <f>VLOOKUP(E4040&amp;"*",state_latlong_lookup!$A$1:$D$56,1,FALSE)</f>
        <v>SOUTH CAROLINA</v>
      </c>
      <c r="H4040" t="str">
        <f t="shared" si="127"/>
        <v>109_SC_06</v>
      </c>
      <c r="I4040">
        <f>IF(B4040=2012,IF(D4040="00",K4040,VLOOKUP(H4040,district_latlong_lookup!$A$1:$F$439,5,FALSE)),0)</f>
        <v>0</v>
      </c>
      <c r="J4040">
        <f>IF(B4040=2012,IF(D4040="00",L4040,VLOOKUP(H4040,district_latlong_lookup!$A$1:$F$439,6,FALSE)),0)</f>
        <v>0</v>
      </c>
      <c r="K4040">
        <f>VLOOKUP(E4040&amp;"*",state_latlong_lookup!$A$1:$D$56,3,FALSE)</f>
        <v>33.819099999999999</v>
      </c>
      <c r="L4040">
        <f>VLOOKUP(E4040&amp;"*",state_latlong_lookup!$A$1:$D$56,4,FALSE)</f>
        <v>-80.906599999999997</v>
      </c>
      <c r="M4040">
        <v>100</v>
      </c>
      <c r="N4040" t="str">
        <f t="shared" si="126"/>
        <v>Democrat</v>
      </c>
      <c r="O4040" t="s">
        <v>701</v>
      </c>
      <c r="P4040">
        <v>-0.437</v>
      </c>
      <c r="Q4040">
        <v>791500</v>
      </c>
      <c r="R4040" t="s">
        <v>1542</v>
      </c>
    </row>
    <row r="4041" spans="1:18">
      <c r="A4041">
        <v>109</v>
      </c>
      <c r="B4041">
        <f>VLOOKUP(A4041,year_congress_lookup!$A$1:$B$10,2)</f>
        <v>2006</v>
      </c>
      <c r="C4041">
        <v>20349</v>
      </c>
      <c r="D4041" s="1" t="s">
        <v>1787</v>
      </c>
      <c r="E4041" t="s">
        <v>129</v>
      </c>
      <c r="F4041" t="str">
        <f>VLOOKUP(E4041&amp;"*",state_latlong_lookup!$A$1:$D$56,2,FALSE)</f>
        <v>SD</v>
      </c>
      <c r="G4041" t="str">
        <f>VLOOKUP(E4041&amp;"*",state_latlong_lookup!$A$1:$D$56,1,FALSE)</f>
        <v>SOUTH DAKOTA</v>
      </c>
      <c r="H4041" t="str">
        <f t="shared" si="127"/>
        <v>109_SD_01</v>
      </c>
      <c r="I4041">
        <f>IF(B4041=2012,IF(D4041="00",K4041,VLOOKUP(H4041,district_latlong_lookup!$A$1:$F$439,5,FALSE)),0)</f>
        <v>0</v>
      </c>
      <c r="J4041">
        <f>IF(B4041=2012,IF(D4041="00",L4041,VLOOKUP(H4041,district_latlong_lookup!$A$1:$F$439,6,FALSE)),0)</f>
        <v>0</v>
      </c>
      <c r="K4041">
        <f>VLOOKUP(E4041&amp;"*",state_latlong_lookup!$A$1:$D$56,3,FALSE)</f>
        <v>44.285299999999999</v>
      </c>
      <c r="L4041">
        <f>VLOOKUP(E4041&amp;"*",state_latlong_lookup!$A$1:$D$56,4,FALSE)</f>
        <v>-99.463200000000001</v>
      </c>
      <c r="M4041">
        <v>100</v>
      </c>
      <c r="N4041" t="str">
        <f t="shared" si="126"/>
        <v>Democrat</v>
      </c>
      <c r="O4041" t="s">
        <v>1036</v>
      </c>
      <c r="P4041">
        <v>-0.17399999999999999</v>
      </c>
      <c r="Q4041">
        <v>793000</v>
      </c>
    </row>
    <row r="4042" spans="1:18">
      <c r="A4042">
        <v>109</v>
      </c>
      <c r="B4042">
        <f>VLOOKUP(A4042,year_congress_lookup!$A$1:$B$10,2)</f>
        <v>2006</v>
      </c>
      <c r="C4042">
        <v>29755</v>
      </c>
      <c r="D4042" s="1" t="s">
        <v>1787</v>
      </c>
      <c r="E4042" t="s">
        <v>36</v>
      </c>
      <c r="F4042" t="str">
        <f>VLOOKUP(E4042&amp;"*",state_latlong_lookup!$A$1:$D$56,2,FALSE)</f>
        <v>TN</v>
      </c>
      <c r="G4042" t="str">
        <f>VLOOKUP(E4042&amp;"*",state_latlong_lookup!$A$1:$D$56,1,FALSE)</f>
        <v>TENNESSEE</v>
      </c>
      <c r="H4042" t="str">
        <f t="shared" si="127"/>
        <v>109_TN_01</v>
      </c>
      <c r="I4042">
        <f>IF(B4042=2012,IF(D4042="00",K4042,VLOOKUP(H4042,district_latlong_lookup!$A$1:$F$439,5,FALSE)),0)</f>
        <v>0</v>
      </c>
      <c r="J4042">
        <f>IF(B4042=2012,IF(D4042="00",L4042,VLOOKUP(H4042,district_latlong_lookup!$A$1:$F$439,6,FALSE)),0)</f>
        <v>0</v>
      </c>
      <c r="K4042">
        <f>VLOOKUP(E4042&amp;"*",state_latlong_lookup!$A$1:$D$56,3,FALSE)</f>
        <v>35.744900000000001</v>
      </c>
      <c r="L4042">
        <f>VLOOKUP(E4042&amp;"*",state_latlong_lookup!$A$1:$D$56,4,FALSE)</f>
        <v>-86.748900000000006</v>
      </c>
      <c r="M4042">
        <v>200</v>
      </c>
      <c r="N4042" t="str">
        <f t="shared" si="126"/>
        <v>Republican</v>
      </c>
      <c r="O4042" t="s">
        <v>870</v>
      </c>
      <c r="P4042">
        <v>0.58499999999999996</v>
      </c>
      <c r="Q4042">
        <v>423000</v>
      </c>
      <c r="R4042" t="s">
        <v>1543</v>
      </c>
    </row>
    <row r="4043" spans="1:18">
      <c r="A4043">
        <v>109</v>
      </c>
      <c r="B4043">
        <f>VLOOKUP(A4043,year_congress_lookup!$A$1:$B$10,2)</f>
        <v>2006</v>
      </c>
      <c r="C4043">
        <v>15455</v>
      </c>
      <c r="D4043" s="1" t="s">
        <v>1788</v>
      </c>
      <c r="E4043" t="s">
        <v>36</v>
      </c>
      <c r="F4043" t="str">
        <f>VLOOKUP(E4043&amp;"*",state_latlong_lookup!$A$1:$D$56,2,FALSE)</f>
        <v>TN</v>
      </c>
      <c r="G4043" t="str">
        <f>VLOOKUP(E4043&amp;"*",state_latlong_lookup!$A$1:$D$56,1,FALSE)</f>
        <v>TENNESSEE</v>
      </c>
      <c r="H4043" t="str">
        <f t="shared" si="127"/>
        <v>109_TN_02</v>
      </c>
      <c r="I4043">
        <f>IF(B4043=2012,IF(D4043="00",K4043,VLOOKUP(H4043,district_latlong_lookup!$A$1:$F$439,5,FALSE)),0)</f>
        <v>0</v>
      </c>
      <c r="J4043">
        <f>IF(B4043=2012,IF(D4043="00",L4043,VLOOKUP(H4043,district_latlong_lookup!$A$1:$F$439,6,FALSE)),0)</f>
        <v>0</v>
      </c>
      <c r="K4043">
        <f>VLOOKUP(E4043&amp;"*",state_latlong_lookup!$A$1:$D$56,3,FALSE)</f>
        <v>35.744900000000001</v>
      </c>
      <c r="L4043">
        <f>VLOOKUP(E4043&amp;"*",state_latlong_lookup!$A$1:$D$56,4,FALSE)</f>
        <v>-86.748900000000006</v>
      </c>
      <c r="M4043">
        <v>200</v>
      </c>
      <c r="N4043" t="str">
        <f t="shared" si="126"/>
        <v>Republican</v>
      </c>
      <c r="O4043" t="s">
        <v>1037</v>
      </c>
      <c r="P4043">
        <v>0.85099999999999998</v>
      </c>
      <c r="Q4043">
        <v>10000</v>
      </c>
      <c r="R4043" t="s">
        <v>1544</v>
      </c>
    </row>
    <row r="4044" spans="1:18">
      <c r="A4044">
        <v>109</v>
      </c>
      <c r="B4044">
        <f>VLOOKUP(A4044,year_congress_lookup!$A$1:$B$10,2)</f>
        <v>2006</v>
      </c>
      <c r="C4044">
        <v>29567</v>
      </c>
      <c r="D4044" s="1" t="s">
        <v>1789</v>
      </c>
      <c r="E4044" t="s">
        <v>36</v>
      </c>
      <c r="F4044" t="str">
        <f>VLOOKUP(E4044&amp;"*",state_latlong_lookup!$A$1:$D$56,2,FALSE)</f>
        <v>TN</v>
      </c>
      <c r="G4044" t="str">
        <f>VLOOKUP(E4044&amp;"*",state_latlong_lookup!$A$1:$D$56,1,FALSE)</f>
        <v>TENNESSEE</v>
      </c>
      <c r="H4044" t="str">
        <f t="shared" si="127"/>
        <v>109_TN_03</v>
      </c>
      <c r="I4044">
        <f>IF(B4044=2012,IF(D4044="00",K4044,VLOOKUP(H4044,district_latlong_lookup!$A$1:$F$439,5,FALSE)),0)</f>
        <v>0</v>
      </c>
      <c r="J4044">
        <f>IF(B4044=2012,IF(D4044="00",L4044,VLOOKUP(H4044,district_latlong_lookup!$A$1:$F$439,6,FALSE)),0)</f>
        <v>0</v>
      </c>
      <c r="K4044">
        <f>VLOOKUP(E4044&amp;"*",state_latlong_lookup!$A$1:$D$56,3,FALSE)</f>
        <v>35.744900000000001</v>
      </c>
      <c r="L4044">
        <f>VLOOKUP(E4044&amp;"*",state_latlong_lookup!$A$1:$D$56,4,FALSE)</f>
        <v>-86.748900000000006</v>
      </c>
      <c r="M4044">
        <v>200</v>
      </c>
      <c r="N4044" t="str">
        <f t="shared" si="126"/>
        <v>Republican</v>
      </c>
      <c r="O4044" t="s">
        <v>817</v>
      </c>
      <c r="P4044">
        <v>0.61099999999999999</v>
      </c>
      <c r="Q4044">
        <v>10000</v>
      </c>
      <c r="R4044" t="s">
        <v>1545</v>
      </c>
    </row>
    <row r="4045" spans="1:18">
      <c r="A4045">
        <v>109</v>
      </c>
      <c r="B4045">
        <f>VLOOKUP(A4045,year_congress_lookup!$A$1:$B$10,2)</f>
        <v>2006</v>
      </c>
      <c r="C4045">
        <v>20350</v>
      </c>
      <c r="D4045" s="1" t="s">
        <v>1790</v>
      </c>
      <c r="E4045" t="s">
        <v>36</v>
      </c>
      <c r="F4045" t="str">
        <f>VLOOKUP(E4045&amp;"*",state_latlong_lookup!$A$1:$D$56,2,FALSE)</f>
        <v>TN</v>
      </c>
      <c r="G4045" t="str">
        <f>VLOOKUP(E4045&amp;"*",state_latlong_lookup!$A$1:$D$56,1,FALSE)</f>
        <v>TENNESSEE</v>
      </c>
      <c r="H4045" t="str">
        <f t="shared" si="127"/>
        <v>109_TN_04</v>
      </c>
      <c r="I4045">
        <f>IF(B4045=2012,IF(D4045="00",K4045,VLOOKUP(H4045,district_latlong_lookup!$A$1:$F$439,5,FALSE)),0)</f>
        <v>0</v>
      </c>
      <c r="J4045">
        <f>IF(B4045=2012,IF(D4045="00",L4045,VLOOKUP(H4045,district_latlong_lookup!$A$1:$F$439,6,FALSE)),0)</f>
        <v>0</v>
      </c>
      <c r="K4045">
        <f>VLOOKUP(E4045&amp;"*",state_latlong_lookup!$A$1:$D$56,3,FALSE)</f>
        <v>35.744900000000001</v>
      </c>
      <c r="L4045">
        <f>VLOOKUP(E4045&amp;"*",state_latlong_lookup!$A$1:$D$56,4,FALSE)</f>
        <v>-86.748900000000006</v>
      </c>
      <c r="M4045">
        <v>100</v>
      </c>
      <c r="N4045" t="str">
        <f t="shared" si="126"/>
        <v>Democrat</v>
      </c>
      <c r="O4045" t="s">
        <v>62</v>
      </c>
      <c r="P4045">
        <v>-0.17699999999999999</v>
      </c>
      <c r="Q4045">
        <v>629000</v>
      </c>
      <c r="R4045" t="s">
        <v>1546</v>
      </c>
    </row>
    <row r="4046" spans="1:18">
      <c r="A4046">
        <v>109</v>
      </c>
      <c r="B4046">
        <f>VLOOKUP(A4046,year_congress_lookup!$A$1:$B$10,2)</f>
        <v>2006</v>
      </c>
      <c r="C4046">
        <v>15019</v>
      </c>
      <c r="D4046" s="1" t="s">
        <v>1791</v>
      </c>
      <c r="E4046" t="s">
        <v>36</v>
      </c>
      <c r="F4046" t="str">
        <f>VLOOKUP(E4046&amp;"*",state_latlong_lookup!$A$1:$D$56,2,FALSE)</f>
        <v>TN</v>
      </c>
      <c r="G4046" t="str">
        <f>VLOOKUP(E4046&amp;"*",state_latlong_lookup!$A$1:$D$56,1,FALSE)</f>
        <v>TENNESSEE</v>
      </c>
      <c r="H4046" t="str">
        <f t="shared" si="127"/>
        <v>109_TN_05</v>
      </c>
      <c r="I4046">
        <f>IF(B4046=2012,IF(D4046="00",K4046,VLOOKUP(H4046,district_latlong_lookup!$A$1:$F$439,5,FALSE)),0)</f>
        <v>0</v>
      </c>
      <c r="J4046">
        <f>IF(B4046=2012,IF(D4046="00",L4046,VLOOKUP(H4046,district_latlong_lookup!$A$1:$F$439,6,FALSE)),0)</f>
        <v>0</v>
      </c>
      <c r="K4046">
        <f>VLOOKUP(E4046&amp;"*",state_latlong_lookup!$A$1:$D$56,3,FALSE)</f>
        <v>35.744900000000001</v>
      </c>
      <c r="L4046">
        <f>VLOOKUP(E4046&amp;"*",state_latlong_lookup!$A$1:$D$56,4,FALSE)</f>
        <v>-86.748900000000006</v>
      </c>
      <c r="M4046">
        <v>100</v>
      </c>
      <c r="N4046" t="str">
        <f t="shared" si="126"/>
        <v>Democrat</v>
      </c>
      <c r="O4046" t="s">
        <v>183</v>
      </c>
      <c r="P4046">
        <v>-0.20499999999999999</v>
      </c>
      <c r="Q4046">
        <v>10000</v>
      </c>
      <c r="R4046" t="s">
        <v>1547</v>
      </c>
    </row>
    <row r="4047" spans="1:18">
      <c r="A4047">
        <v>109</v>
      </c>
      <c r="B4047">
        <f>VLOOKUP(A4047,year_congress_lookup!$A$1:$B$10,2)</f>
        <v>2006</v>
      </c>
      <c r="C4047">
        <v>15100</v>
      </c>
      <c r="D4047" s="1" t="s">
        <v>1792</v>
      </c>
      <c r="E4047" t="s">
        <v>36</v>
      </c>
      <c r="F4047" t="str">
        <f>VLOOKUP(E4047&amp;"*",state_latlong_lookup!$A$1:$D$56,2,FALSE)</f>
        <v>TN</v>
      </c>
      <c r="G4047" t="str">
        <f>VLOOKUP(E4047&amp;"*",state_latlong_lookup!$A$1:$D$56,1,FALSE)</f>
        <v>TENNESSEE</v>
      </c>
      <c r="H4047" t="str">
        <f t="shared" si="127"/>
        <v>109_TN_06</v>
      </c>
      <c r="I4047">
        <f>IF(B4047=2012,IF(D4047="00",K4047,VLOOKUP(H4047,district_latlong_lookup!$A$1:$F$439,5,FALSE)),0)</f>
        <v>0</v>
      </c>
      <c r="J4047">
        <f>IF(B4047=2012,IF(D4047="00",L4047,VLOOKUP(H4047,district_latlong_lookup!$A$1:$F$439,6,FALSE)),0)</f>
        <v>0</v>
      </c>
      <c r="K4047">
        <f>VLOOKUP(E4047&amp;"*",state_latlong_lookup!$A$1:$D$56,3,FALSE)</f>
        <v>35.744900000000001</v>
      </c>
      <c r="L4047">
        <f>VLOOKUP(E4047&amp;"*",state_latlong_lookup!$A$1:$D$56,4,FALSE)</f>
        <v>-86.748900000000006</v>
      </c>
      <c r="M4047">
        <v>100</v>
      </c>
      <c r="N4047" t="str">
        <f t="shared" si="126"/>
        <v>Democrat</v>
      </c>
      <c r="O4047" t="s">
        <v>134</v>
      </c>
      <c r="P4047">
        <v>-0.17</v>
      </c>
      <c r="Q4047">
        <v>928500</v>
      </c>
      <c r="R4047" t="s">
        <v>1548</v>
      </c>
    </row>
    <row r="4048" spans="1:18">
      <c r="A4048">
        <v>109</v>
      </c>
      <c r="B4048">
        <f>VLOOKUP(A4048,year_congress_lookup!$A$1:$B$10,2)</f>
        <v>2006</v>
      </c>
      <c r="C4048">
        <v>20351</v>
      </c>
      <c r="D4048" s="1" t="s">
        <v>1793</v>
      </c>
      <c r="E4048" t="s">
        <v>36</v>
      </c>
      <c r="F4048" t="str">
        <f>VLOOKUP(E4048&amp;"*",state_latlong_lookup!$A$1:$D$56,2,FALSE)</f>
        <v>TN</v>
      </c>
      <c r="G4048" t="str">
        <f>VLOOKUP(E4048&amp;"*",state_latlong_lookup!$A$1:$D$56,1,FALSE)</f>
        <v>TENNESSEE</v>
      </c>
      <c r="H4048" t="str">
        <f t="shared" si="127"/>
        <v>109_TN_07</v>
      </c>
      <c r="I4048">
        <f>IF(B4048=2012,IF(D4048="00",K4048,VLOOKUP(H4048,district_latlong_lookup!$A$1:$F$439,5,FALSE)),0)</f>
        <v>0</v>
      </c>
      <c r="J4048">
        <f>IF(B4048=2012,IF(D4048="00",L4048,VLOOKUP(H4048,district_latlong_lookup!$A$1:$F$439,6,FALSE)),0)</f>
        <v>0</v>
      </c>
      <c r="K4048">
        <f>VLOOKUP(E4048&amp;"*",state_latlong_lookup!$A$1:$D$56,3,FALSE)</f>
        <v>35.744900000000001</v>
      </c>
      <c r="L4048">
        <f>VLOOKUP(E4048&amp;"*",state_latlong_lookup!$A$1:$D$56,4,FALSE)</f>
        <v>-86.748900000000006</v>
      </c>
      <c r="M4048">
        <v>200</v>
      </c>
      <c r="N4048" t="str">
        <f t="shared" si="126"/>
        <v>Republican</v>
      </c>
      <c r="O4048" t="s">
        <v>124</v>
      </c>
      <c r="P4048">
        <v>0.77800000000000002</v>
      </c>
      <c r="Q4048">
        <v>593500</v>
      </c>
      <c r="R4048" t="s">
        <v>1549</v>
      </c>
    </row>
    <row r="4049" spans="1:18">
      <c r="A4049">
        <v>109</v>
      </c>
      <c r="B4049">
        <f>VLOOKUP(A4049,year_congress_lookup!$A$1:$B$10,2)</f>
        <v>2006</v>
      </c>
      <c r="C4049">
        <v>15628</v>
      </c>
      <c r="D4049" s="1" t="s">
        <v>1795</v>
      </c>
      <c r="E4049" t="s">
        <v>36</v>
      </c>
      <c r="F4049" t="str">
        <f>VLOOKUP(E4049&amp;"*",state_latlong_lookup!$A$1:$D$56,2,FALSE)</f>
        <v>TN</v>
      </c>
      <c r="G4049" t="str">
        <f>VLOOKUP(E4049&amp;"*",state_latlong_lookup!$A$1:$D$56,1,FALSE)</f>
        <v>TENNESSEE</v>
      </c>
      <c r="H4049" t="str">
        <f t="shared" si="127"/>
        <v>109_TN_08</v>
      </c>
      <c r="I4049">
        <f>IF(B4049=2012,IF(D4049="00",K4049,VLOOKUP(H4049,district_latlong_lookup!$A$1:$F$439,5,FALSE)),0)</f>
        <v>0</v>
      </c>
      <c r="J4049">
        <f>IF(B4049=2012,IF(D4049="00",L4049,VLOOKUP(H4049,district_latlong_lookup!$A$1:$F$439,6,FALSE)),0)</f>
        <v>0</v>
      </c>
      <c r="K4049">
        <f>VLOOKUP(E4049&amp;"*",state_latlong_lookup!$A$1:$D$56,3,FALSE)</f>
        <v>35.744900000000001</v>
      </c>
      <c r="L4049">
        <f>VLOOKUP(E4049&amp;"*",state_latlong_lookup!$A$1:$D$56,4,FALSE)</f>
        <v>-86.748900000000006</v>
      </c>
      <c r="M4049">
        <v>100</v>
      </c>
      <c r="N4049" t="str">
        <f t="shared" si="126"/>
        <v>Democrat</v>
      </c>
      <c r="O4049" t="s">
        <v>707</v>
      </c>
      <c r="P4049">
        <v>-0.216</v>
      </c>
      <c r="Q4049">
        <v>10000</v>
      </c>
      <c r="R4049" t="s">
        <v>1550</v>
      </c>
    </row>
    <row r="4050" spans="1:18">
      <c r="A4050">
        <v>109</v>
      </c>
      <c r="B4050">
        <f>VLOOKUP(A4050,year_congress_lookup!$A$1:$B$10,2)</f>
        <v>2006</v>
      </c>
      <c r="C4050">
        <v>29756</v>
      </c>
      <c r="D4050" s="1" t="s">
        <v>1796</v>
      </c>
      <c r="E4050" t="s">
        <v>36</v>
      </c>
      <c r="F4050" t="str">
        <f>VLOOKUP(E4050&amp;"*",state_latlong_lookup!$A$1:$D$56,2,FALSE)</f>
        <v>TN</v>
      </c>
      <c r="G4050" t="str">
        <f>VLOOKUP(E4050&amp;"*",state_latlong_lookup!$A$1:$D$56,1,FALSE)</f>
        <v>TENNESSEE</v>
      </c>
      <c r="H4050" t="str">
        <f t="shared" si="127"/>
        <v>109_TN_09</v>
      </c>
      <c r="I4050">
        <f>IF(B4050=2012,IF(D4050="00",K4050,VLOOKUP(H4050,district_latlong_lookup!$A$1:$F$439,5,FALSE)),0)</f>
        <v>0</v>
      </c>
      <c r="J4050">
        <f>IF(B4050=2012,IF(D4050="00",L4050,VLOOKUP(H4050,district_latlong_lookup!$A$1:$F$439,6,FALSE)),0)</f>
        <v>0</v>
      </c>
      <c r="K4050">
        <f>VLOOKUP(E4050&amp;"*",state_latlong_lookup!$A$1:$D$56,3,FALSE)</f>
        <v>35.744900000000001</v>
      </c>
      <c r="L4050">
        <f>VLOOKUP(E4050&amp;"*",state_latlong_lookup!$A$1:$D$56,4,FALSE)</f>
        <v>-86.748900000000006</v>
      </c>
      <c r="M4050">
        <v>100</v>
      </c>
      <c r="N4050" t="str">
        <f t="shared" si="126"/>
        <v>Democrat</v>
      </c>
      <c r="O4050" t="s">
        <v>217</v>
      </c>
      <c r="P4050">
        <v>-0.28699999999999998</v>
      </c>
      <c r="Q4050">
        <v>10000</v>
      </c>
      <c r="R4050" t="s">
        <v>1551</v>
      </c>
    </row>
    <row r="4051" spans="1:18">
      <c r="A4051">
        <v>109</v>
      </c>
      <c r="B4051">
        <f>VLOOKUP(A4051,year_congress_lookup!$A$1:$B$10,2)</f>
        <v>2006</v>
      </c>
      <c r="C4051">
        <v>20527</v>
      </c>
      <c r="D4051" s="1" t="s">
        <v>1787</v>
      </c>
      <c r="E4051" t="s">
        <v>82</v>
      </c>
      <c r="F4051" t="str">
        <f>VLOOKUP(E4051&amp;"*",state_latlong_lookup!$A$1:$D$56,2,FALSE)</f>
        <v>TX</v>
      </c>
      <c r="G4051" t="str">
        <f>VLOOKUP(E4051&amp;"*",state_latlong_lookup!$A$1:$D$56,1,FALSE)</f>
        <v>TEXAS</v>
      </c>
      <c r="H4051" t="str">
        <f t="shared" si="127"/>
        <v>109_TX_01</v>
      </c>
      <c r="I4051">
        <f>IF(B4051=2012,IF(D4051="00",K4051,VLOOKUP(H4051,district_latlong_lookup!$A$1:$F$439,5,FALSE)),0)</f>
        <v>0</v>
      </c>
      <c r="J4051">
        <f>IF(B4051=2012,IF(D4051="00",L4051,VLOOKUP(H4051,district_latlong_lookup!$A$1:$F$439,6,FALSE)),0)</f>
        <v>0</v>
      </c>
      <c r="K4051">
        <f>VLOOKUP(E4051&amp;"*",state_latlong_lookup!$A$1:$D$56,3,FALSE)</f>
        <v>31.106000000000002</v>
      </c>
      <c r="L4051">
        <f>VLOOKUP(E4051&amp;"*",state_latlong_lookup!$A$1:$D$56,4,FALSE)</f>
        <v>-97.647499999999994</v>
      </c>
      <c r="M4051">
        <v>200</v>
      </c>
      <c r="N4051" t="str">
        <f t="shared" si="126"/>
        <v>Republican</v>
      </c>
      <c r="O4051" t="s">
        <v>1068</v>
      </c>
      <c r="P4051">
        <v>0.68200000000000005</v>
      </c>
      <c r="Q4051">
        <v>10000</v>
      </c>
    </row>
    <row r="4052" spans="1:18">
      <c r="A4052">
        <v>109</v>
      </c>
      <c r="B4052">
        <f>VLOOKUP(A4052,year_congress_lookup!$A$1:$B$10,2)</f>
        <v>2006</v>
      </c>
      <c r="C4052">
        <v>20528</v>
      </c>
      <c r="D4052" s="1" t="s">
        <v>1788</v>
      </c>
      <c r="E4052" t="s">
        <v>82</v>
      </c>
      <c r="F4052" t="str">
        <f>VLOOKUP(E4052&amp;"*",state_latlong_lookup!$A$1:$D$56,2,FALSE)</f>
        <v>TX</v>
      </c>
      <c r="G4052" t="str">
        <f>VLOOKUP(E4052&amp;"*",state_latlong_lookup!$A$1:$D$56,1,FALSE)</f>
        <v>TEXAS</v>
      </c>
      <c r="H4052" t="str">
        <f t="shared" si="127"/>
        <v>109_TX_02</v>
      </c>
      <c r="I4052">
        <f>IF(B4052=2012,IF(D4052="00",K4052,VLOOKUP(H4052,district_latlong_lookup!$A$1:$F$439,5,FALSE)),0)</f>
        <v>0</v>
      </c>
      <c r="J4052">
        <f>IF(B4052=2012,IF(D4052="00",L4052,VLOOKUP(H4052,district_latlong_lookup!$A$1:$F$439,6,FALSE)),0)</f>
        <v>0</v>
      </c>
      <c r="K4052">
        <f>VLOOKUP(E4052&amp;"*",state_latlong_lookup!$A$1:$D$56,3,FALSE)</f>
        <v>31.106000000000002</v>
      </c>
      <c r="L4052">
        <f>VLOOKUP(E4052&amp;"*",state_latlong_lookup!$A$1:$D$56,4,FALSE)</f>
        <v>-97.647499999999994</v>
      </c>
      <c r="M4052">
        <v>200</v>
      </c>
      <c r="N4052" t="str">
        <f t="shared" si="126"/>
        <v>Republican</v>
      </c>
      <c r="O4052" t="s">
        <v>1069</v>
      </c>
      <c r="P4052">
        <v>0.67100000000000004</v>
      </c>
      <c r="Q4052">
        <v>566000</v>
      </c>
      <c r="R4052" t="s">
        <v>1552</v>
      </c>
    </row>
    <row r="4053" spans="1:18">
      <c r="A4053">
        <v>109</v>
      </c>
      <c r="B4053">
        <f>VLOOKUP(A4053,year_congress_lookup!$A$1:$B$10,2)</f>
        <v>2006</v>
      </c>
      <c r="C4053">
        <v>29143</v>
      </c>
      <c r="D4053" s="1" t="s">
        <v>1789</v>
      </c>
      <c r="E4053" t="s">
        <v>82</v>
      </c>
      <c r="F4053" t="str">
        <f>VLOOKUP(E4053&amp;"*",state_latlong_lookup!$A$1:$D$56,2,FALSE)</f>
        <v>TX</v>
      </c>
      <c r="G4053" t="str">
        <f>VLOOKUP(E4053&amp;"*",state_latlong_lookup!$A$1:$D$56,1,FALSE)</f>
        <v>TEXAS</v>
      </c>
      <c r="H4053" t="str">
        <f t="shared" si="127"/>
        <v>109_TX_03</v>
      </c>
      <c r="I4053">
        <f>IF(B4053=2012,IF(D4053="00",K4053,VLOOKUP(H4053,district_latlong_lookup!$A$1:$F$439,5,FALSE)),0)</f>
        <v>0</v>
      </c>
      <c r="J4053">
        <f>IF(B4053=2012,IF(D4053="00",L4053,VLOOKUP(H4053,district_latlong_lookup!$A$1:$F$439,6,FALSE)),0)</f>
        <v>0</v>
      </c>
      <c r="K4053">
        <f>VLOOKUP(E4053&amp;"*",state_latlong_lookup!$A$1:$D$56,3,FALSE)</f>
        <v>31.106000000000002</v>
      </c>
      <c r="L4053">
        <f>VLOOKUP(E4053&amp;"*",state_latlong_lookup!$A$1:$D$56,4,FALSE)</f>
        <v>-97.647499999999994</v>
      </c>
      <c r="M4053">
        <v>200</v>
      </c>
      <c r="N4053" t="str">
        <f t="shared" si="126"/>
        <v>Republican</v>
      </c>
      <c r="O4053" t="s">
        <v>1</v>
      </c>
      <c r="P4053">
        <v>0.72299999999999998</v>
      </c>
      <c r="Q4053">
        <v>10000</v>
      </c>
      <c r="R4053" t="s">
        <v>1553</v>
      </c>
    </row>
    <row r="4054" spans="1:18">
      <c r="A4054">
        <v>109</v>
      </c>
      <c r="B4054">
        <f>VLOOKUP(A4054,year_congress_lookup!$A$1:$B$10,2)</f>
        <v>2006</v>
      </c>
      <c r="C4054">
        <v>94828</v>
      </c>
      <c r="D4054" s="1" t="s">
        <v>1790</v>
      </c>
      <c r="E4054" t="s">
        <v>82</v>
      </c>
      <c r="F4054" t="str">
        <f>VLOOKUP(E4054&amp;"*",state_latlong_lookup!$A$1:$D$56,2,FALSE)</f>
        <v>TX</v>
      </c>
      <c r="G4054" t="str">
        <f>VLOOKUP(E4054&amp;"*",state_latlong_lookup!$A$1:$D$56,1,FALSE)</f>
        <v>TEXAS</v>
      </c>
      <c r="H4054" t="str">
        <f t="shared" si="127"/>
        <v>109_TX_04</v>
      </c>
      <c r="I4054">
        <f>IF(B4054=2012,IF(D4054="00",K4054,VLOOKUP(H4054,district_latlong_lookup!$A$1:$F$439,5,FALSE)),0)</f>
        <v>0</v>
      </c>
      <c r="J4054">
        <f>IF(B4054=2012,IF(D4054="00",L4054,VLOOKUP(H4054,district_latlong_lookup!$A$1:$F$439,6,FALSE)),0)</f>
        <v>0</v>
      </c>
      <c r="K4054">
        <f>VLOOKUP(E4054&amp;"*",state_latlong_lookup!$A$1:$D$56,3,FALSE)</f>
        <v>31.106000000000002</v>
      </c>
      <c r="L4054">
        <f>VLOOKUP(E4054&amp;"*",state_latlong_lookup!$A$1:$D$56,4,FALSE)</f>
        <v>-97.647499999999994</v>
      </c>
      <c r="M4054">
        <v>200</v>
      </c>
      <c r="N4054" t="str">
        <f t="shared" si="126"/>
        <v>Republican</v>
      </c>
      <c r="O4054" t="s">
        <v>1038</v>
      </c>
      <c r="P4054">
        <v>0.54800000000000004</v>
      </c>
      <c r="Q4054">
        <v>1716500</v>
      </c>
      <c r="R4054" t="s">
        <v>1554</v>
      </c>
    </row>
    <row r="4055" spans="1:18">
      <c r="A4055">
        <v>109</v>
      </c>
      <c r="B4055">
        <f>VLOOKUP(A4055,year_congress_lookup!$A$1:$B$10,2)</f>
        <v>2006</v>
      </c>
      <c r="C4055">
        <v>20352</v>
      </c>
      <c r="D4055" s="1" t="s">
        <v>1791</v>
      </c>
      <c r="E4055" t="s">
        <v>82</v>
      </c>
      <c r="F4055" t="str">
        <f>VLOOKUP(E4055&amp;"*",state_latlong_lookup!$A$1:$D$56,2,FALSE)</f>
        <v>TX</v>
      </c>
      <c r="G4055" t="str">
        <f>VLOOKUP(E4055&amp;"*",state_latlong_lookup!$A$1:$D$56,1,FALSE)</f>
        <v>TEXAS</v>
      </c>
      <c r="H4055" t="str">
        <f t="shared" si="127"/>
        <v>109_TX_05</v>
      </c>
      <c r="I4055">
        <f>IF(B4055=2012,IF(D4055="00",K4055,VLOOKUP(H4055,district_latlong_lookup!$A$1:$F$439,5,FALSE)),0)</f>
        <v>0</v>
      </c>
      <c r="J4055">
        <f>IF(B4055=2012,IF(D4055="00",L4055,VLOOKUP(H4055,district_latlong_lookup!$A$1:$F$439,6,FALSE)),0)</f>
        <v>0</v>
      </c>
      <c r="K4055">
        <f>VLOOKUP(E4055&amp;"*",state_latlong_lookup!$A$1:$D$56,3,FALSE)</f>
        <v>31.106000000000002</v>
      </c>
      <c r="L4055">
        <f>VLOOKUP(E4055&amp;"*",state_latlong_lookup!$A$1:$D$56,4,FALSE)</f>
        <v>-97.647499999999994</v>
      </c>
      <c r="M4055">
        <v>200</v>
      </c>
      <c r="N4055" t="str">
        <f t="shared" si="126"/>
        <v>Republican</v>
      </c>
      <c r="O4055" t="s">
        <v>1039</v>
      </c>
      <c r="P4055">
        <v>0.90300000000000002</v>
      </c>
      <c r="Q4055">
        <v>1019500</v>
      </c>
      <c r="R4055" t="s">
        <v>1555</v>
      </c>
    </row>
    <row r="4056" spans="1:18">
      <c r="A4056">
        <v>109</v>
      </c>
      <c r="B4056">
        <f>VLOOKUP(A4056,year_congress_lookup!$A$1:$B$10,2)</f>
        <v>2006</v>
      </c>
      <c r="C4056">
        <v>15085</v>
      </c>
      <c r="D4056" s="1" t="s">
        <v>1792</v>
      </c>
      <c r="E4056" t="s">
        <v>82</v>
      </c>
      <c r="F4056" t="str">
        <f>VLOOKUP(E4056&amp;"*",state_latlong_lookup!$A$1:$D$56,2,FALSE)</f>
        <v>TX</v>
      </c>
      <c r="G4056" t="str">
        <f>VLOOKUP(E4056&amp;"*",state_latlong_lookup!$A$1:$D$56,1,FALSE)</f>
        <v>TEXAS</v>
      </c>
      <c r="H4056" t="str">
        <f t="shared" si="127"/>
        <v>109_TX_06</v>
      </c>
      <c r="I4056">
        <f>IF(B4056=2012,IF(D4056="00",K4056,VLOOKUP(H4056,district_latlong_lookup!$A$1:$F$439,5,FALSE)),0)</f>
        <v>0</v>
      </c>
      <c r="J4056">
        <f>IF(B4056=2012,IF(D4056="00",L4056,VLOOKUP(H4056,district_latlong_lookup!$A$1:$F$439,6,FALSE)),0)</f>
        <v>0</v>
      </c>
      <c r="K4056">
        <f>VLOOKUP(E4056&amp;"*",state_latlong_lookup!$A$1:$D$56,3,FALSE)</f>
        <v>31.106000000000002</v>
      </c>
      <c r="L4056">
        <f>VLOOKUP(E4056&amp;"*",state_latlong_lookup!$A$1:$D$56,4,FALSE)</f>
        <v>-97.647499999999994</v>
      </c>
      <c r="M4056">
        <v>200</v>
      </c>
      <c r="N4056" t="str">
        <f t="shared" si="126"/>
        <v>Republican</v>
      </c>
      <c r="O4056" t="s">
        <v>713</v>
      </c>
      <c r="P4056">
        <v>0.67</v>
      </c>
      <c r="Q4056">
        <v>688000</v>
      </c>
      <c r="R4056" t="s">
        <v>1556</v>
      </c>
    </row>
    <row r="4057" spans="1:18">
      <c r="A4057">
        <v>109</v>
      </c>
      <c r="B4057">
        <f>VLOOKUP(A4057,year_congress_lookup!$A$1:$B$10,2)</f>
        <v>2006</v>
      </c>
      <c r="C4057">
        <v>20139</v>
      </c>
      <c r="D4057" s="1" t="s">
        <v>1793</v>
      </c>
      <c r="E4057" t="s">
        <v>82</v>
      </c>
      <c r="F4057" t="str">
        <f>VLOOKUP(E4057&amp;"*",state_latlong_lookup!$A$1:$D$56,2,FALSE)</f>
        <v>TX</v>
      </c>
      <c r="G4057" t="str">
        <f>VLOOKUP(E4057&amp;"*",state_latlong_lookup!$A$1:$D$56,1,FALSE)</f>
        <v>TEXAS</v>
      </c>
      <c r="H4057" t="str">
        <f t="shared" si="127"/>
        <v>109_TX_07</v>
      </c>
      <c r="I4057">
        <f>IF(B4057=2012,IF(D4057="00",K4057,VLOOKUP(H4057,district_latlong_lookup!$A$1:$F$439,5,FALSE)),0)</f>
        <v>0</v>
      </c>
      <c r="J4057">
        <f>IF(B4057=2012,IF(D4057="00",L4057,VLOOKUP(H4057,district_latlong_lookup!$A$1:$F$439,6,FALSE)),0)</f>
        <v>0</v>
      </c>
      <c r="K4057">
        <f>VLOOKUP(E4057&amp;"*",state_latlong_lookup!$A$1:$D$56,3,FALSE)</f>
        <v>31.106000000000002</v>
      </c>
      <c r="L4057">
        <f>VLOOKUP(E4057&amp;"*",state_latlong_lookup!$A$1:$D$56,4,FALSE)</f>
        <v>-97.647499999999994</v>
      </c>
      <c r="M4057">
        <v>200</v>
      </c>
      <c r="N4057" t="str">
        <f t="shared" si="126"/>
        <v>Republican</v>
      </c>
      <c r="O4057" t="s">
        <v>1040</v>
      </c>
      <c r="P4057">
        <v>0.63400000000000001</v>
      </c>
      <c r="Q4057">
        <v>588000</v>
      </c>
    </row>
    <row r="4058" spans="1:18">
      <c r="A4058">
        <v>109</v>
      </c>
      <c r="B4058">
        <f>VLOOKUP(A4058,year_congress_lookup!$A$1:$B$10,2)</f>
        <v>2006</v>
      </c>
      <c r="C4058">
        <v>29760</v>
      </c>
      <c r="D4058" s="1" t="s">
        <v>1795</v>
      </c>
      <c r="E4058" t="s">
        <v>82</v>
      </c>
      <c r="F4058" t="str">
        <f>VLOOKUP(E4058&amp;"*",state_latlong_lookup!$A$1:$D$56,2,FALSE)</f>
        <v>TX</v>
      </c>
      <c r="G4058" t="str">
        <f>VLOOKUP(E4058&amp;"*",state_latlong_lookup!$A$1:$D$56,1,FALSE)</f>
        <v>TEXAS</v>
      </c>
      <c r="H4058" t="str">
        <f t="shared" si="127"/>
        <v>109_TX_08</v>
      </c>
      <c r="I4058">
        <f>IF(B4058=2012,IF(D4058="00",K4058,VLOOKUP(H4058,district_latlong_lookup!$A$1:$F$439,5,FALSE)),0)</f>
        <v>0</v>
      </c>
      <c r="J4058">
        <f>IF(B4058=2012,IF(D4058="00",L4058,VLOOKUP(H4058,district_latlong_lookup!$A$1:$F$439,6,FALSE)),0)</f>
        <v>0</v>
      </c>
      <c r="K4058">
        <f>VLOOKUP(E4058&amp;"*",state_latlong_lookup!$A$1:$D$56,3,FALSE)</f>
        <v>31.106000000000002</v>
      </c>
      <c r="L4058">
        <f>VLOOKUP(E4058&amp;"*",state_latlong_lookup!$A$1:$D$56,4,FALSE)</f>
        <v>-97.647499999999994</v>
      </c>
      <c r="M4058">
        <v>200</v>
      </c>
      <c r="N4058" t="str">
        <f t="shared" si="126"/>
        <v>Republican</v>
      </c>
      <c r="O4058" t="s">
        <v>157</v>
      </c>
      <c r="P4058">
        <v>0.67200000000000004</v>
      </c>
      <c r="Q4058">
        <v>561500</v>
      </c>
    </row>
    <row r="4059" spans="1:18">
      <c r="A4059">
        <v>109</v>
      </c>
      <c r="B4059">
        <f>VLOOKUP(A4059,year_congress_lookup!$A$1:$B$10,2)</f>
        <v>2006</v>
      </c>
      <c r="C4059">
        <v>20529</v>
      </c>
      <c r="D4059" s="1" t="s">
        <v>1796</v>
      </c>
      <c r="E4059" t="s">
        <v>82</v>
      </c>
      <c r="F4059" t="str">
        <f>VLOOKUP(E4059&amp;"*",state_latlong_lookup!$A$1:$D$56,2,FALSE)</f>
        <v>TX</v>
      </c>
      <c r="G4059" t="str">
        <f>VLOOKUP(E4059&amp;"*",state_latlong_lookup!$A$1:$D$56,1,FALSE)</f>
        <v>TEXAS</v>
      </c>
      <c r="H4059" t="str">
        <f t="shared" si="127"/>
        <v>109_TX_09</v>
      </c>
      <c r="I4059">
        <f>IF(B4059=2012,IF(D4059="00",K4059,VLOOKUP(H4059,district_latlong_lookup!$A$1:$F$439,5,FALSE)),0)</f>
        <v>0</v>
      </c>
      <c r="J4059">
        <f>IF(B4059=2012,IF(D4059="00",L4059,VLOOKUP(H4059,district_latlong_lookup!$A$1:$F$439,6,FALSE)),0)</f>
        <v>0</v>
      </c>
      <c r="K4059">
        <f>VLOOKUP(E4059&amp;"*",state_latlong_lookup!$A$1:$D$56,3,FALSE)</f>
        <v>31.106000000000002</v>
      </c>
      <c r="L4059">
        <f>VLOOKUP(E4059&amp;"*",state_latlong_lookup!$A$1:$D$56,4,FALSE)</f>
        <v>-97.647499999999994</v>
      </c>
      <c r="M4059">
        <v>100</v>
      </c>
      <c r="N4059" t="str">
        <f t="shared" si="126"/>
        <v>Democrat</v>
      </c>
      <c r="O4059" t="s">
        <v>94</v>
      </c>
      <c r="P4059">
        <v>-0.38300000000000001</v>
      </c>
      <c r="Q4059">
        <v>1165000</v>
      </c>
      <c r="R4059" t="s">
        <v>1557</v>
      </c>
    </row>
    <row r="4060" spans="1:18">
      <c r="A4060">
        <v>109</v>
      </c>
      <c r="B4060">
        <f>VLOOKUP(A4060,year_congress_lookup!$A$1:$B$10,2)</f>
        <v>2006</v>
      </c>
      <c r="C4060">
        <v>20530</v>
      </c>
      <c r="D4060" s="1" t="s">
        <v>1797</v>
      </c>
      <c r="E4060" t="s">
        <v>82</v>
      </c>
      <c r="F4060" t="str">
        <f>VLOOKUP(E4060&amp;"*",state_latlong_lookup!$A$1:$D$56,2,FALSE)</f>
        <v>TX</v>
      </c>
      <c r="G4060" t="str">
        <f>VLOOKUP(E4060&amp;"*",state_latlong_lookup!$A$1:$D$56,1,FALSE)</f>
        <v>TEXAS</v>
      </c>
      <c r="H4060" t="str">
        <f t="shared" si="127"/>
        <v>109_TX_10</v>
      </c>
      <c r="I4060">
        <f>IF(B4060=2012,IF(D4060="00",K4060,VLOOKUP(H4060,district_latlong_lookup!$A$1:$F$439,5,FALSE)),0)</f>
        <v>0</v>
      </c>
      <c r="J4060">
        <f>IF(B4060=2012,IF(D4060="00",L4060,VLOOKUP(H4060,district_latlong_lookup!$A$1:$F$439,6,FALSE)),0)</f>
        <v>0</v>
      </c>
      <c r="K4060">
        <f>VLOOKUP(E4060&amp;"*",state_latlong_lookup!$A$1:$D$56,3,FALSE)</f>
        <v>31.106000000000002</v>
      </c>
      <c r="L4060">
        <f>VLOOKUP(E4060&amp;"*",state_latlong_lookup!$A$1:$D$56,4,FALSE)</f>
        <v>-97.647499999999994</v>
      </c>
      <c r="M4060">
        <v>200</v>
      </c>
      <c r="N4060" t="str">
        <f t="shared" si="126"/>
        <v>Republican</v>
      </c>
      <c r="O4060" t="s">
        <v>1070</v>
      </c>
      <c r="P4060">
        <v>0.62</v>
      </c>
      <c r="Q4060">
        <v>14000</v>
      </c>
      <c r="R4060" t="s">
        <v>1558</v>
      </c>
    </row>
    <row r="4061" spans="1:18">
      <c r="A4061">
        <v>109</v>
      </c>
      <c r="B4061">
        <f>VLOOKUP(A4061,year_congress_lookup!$A$1:$B$10,2)</f>
        <v>2006</v>
      </c>
      <c r="C4061">
        <v>20531</v>
      </c>
      <c r="D4061" s="1" t="s">
        <v>1798</v>
      </c>
      <c r="E4061" t="s">
        <v>82</v>
      </c>
      <c r="F4061" t="str">
        <f>VLOOKUP(E4061&amp;"*",state_latlong_lookup!$A$1:$D$56,2,FALSE)</f>
        <v>TX</v>
      </c>
      <c r="G4061" t="str">
        <f>VLOOKUP(E4061&amp;"*",state_latlong_lookup!$A$1:$D$56,1,FALSE)</f>
        <v>TEXAS</v>
      </c>
      <c r="H4061" t="str">
        <f t="shared" si="127"/>
        <v>109_TX_11</v>
      </c>
      <c r="I4061">
        <f>IF(B4061=2012,IF(D4061="00",K4061,VLOOKUP(H4061,district_latlong_lookup!$A$1:$F$439,5,FALSE)),0)</f>
        <v>0</v>
      </c>
      <c r="J4061">
        <f>IF(B4061=2012,IF(D4061="00",L4061,VLOOKUP(H4061,district_latlong_lookup!$A$1:$F$439,6,FALSE)),0)</f>
        <v>0</v>
      </c>
      <c r="K4061">
        <f>VLOOKUP(E4061&amp;"*",state_latlong_lookup!$A$1:$D$56,3,FALSE)</f>
        <v>31.106000000000002</v>
      </c>
      <c r="L4061">
        <f>VLOOKUP(E4061&amp;"*",state_latlong_lookup!$A$1:$D$56,4,FALSE)</f>
        <v>-97.647499999999994</v>
      </c>
      <c r="M4061">
        <v>200</v>
      </c>
      <c r="N4061" t="str">
        <f t="shared" si="126"/>
        <v>Republican</v>
      </c>
      <c r="O4061" t="s">
        <v>1071</v>
      </c>
      <c r="P4061">
        <v>0.71</v>
      </c>
      <c r="Q4061">
        <v>670500</v>
      </c>
      <c r="R4061" t="s">
        <v>1559</v>
      </c>
    </row>
    <row r="4062" spans="1:18">
      <c r="A4062">
        <v>109</v>
      </c>
      <c r="B4062">
        <f>VLOOKUP(A4062,year_congress_lookup!$A$1:$B$10,2)</f>
        <v>2006</v>
      </c>
      <c r="C4062">
        <v>29762</v>
      </c>
      <c r="D4062" s="1" t="s">
        <v>1799</v>
      </c>
      <c r="E4062" t="s">
        <v>82</v>
      </c>
      <c r="F4062" t="str">
        <f>VLOOKUP(E4062&amp;"*",state_latlong_lookup!$A$1:$D$56,2,FALSE)</f>
        <v>TX</v>
      </c>
      <c r="G4062" t="str">
        <f>VLOOKUP(E4062&amp;"*",state_latlong_lookup!$A$1:$D$56,1,FALSE)</f>
        <v>TEXAS</v>
      </c>
      <c r="H4062" t="str">
        <f t="shared" si="127"/>
        <v>109_TX_12</v>
      </c>
      <c r="I4062">
        <f>IF(B4062=2012,IF(D4062="00",K4062,VLOOKUP(H4062,district_latlong_lookup!$A$1:$F$439,5,FALSE)),0)</f>
        <v>0</v>
      </c>
      <c r="J4062">
        <f>IF(B4062=2012,IF(D4062="00",L4062,VLOOKUP(H4062,district_latlong_lookup!$A$1:$F$439,6,FALSE)),0)</f>
        <v>0</v>
      </c>
      <c r="K4062">
        <f>VLOOKUP(E4062&amp;"*",state_latlong_lookup!$A$1:$D$56,3,FALSE)</f>
        <v>31.106000000000002</v>
      </c>
      <c r="L4062">
        <f>VLOOKUP(E4062&amp;"*",state_latlong_lookup!$A$1:$D$56,4,FALSE)</f>
        <v>-97.647499999999994</v>
      </c>
      <c r="M4062">
        <v>200</v>
      </c>
      <c r="N4062" t="str">
        <f t="shared" si="126"/>
        <v>Republican</v>
      </c>
      <c r="O4062" t="s">
        <v>873</v>
      </c>
      <c r="P4062">
        <v>0.58399999999999996</v>
      </c>
      <c r="Q4062">
        <v>370500</v>
      </c>
      <c r="R4062" t="s">
        <v>1560</v>
      </c>
    </row>
    <row r="4063" spans="1:18">
      <c r="A4063">
        <v>109</v>
      </c>
      <c r="B4063">
        <f>VLOOKUP(A4063,year_congress_lookup!$A$1:$B$10,2)</f>
        <v>2006</v>
      </c>
      <c r="C4063">
        <v>29572</v>
      </c>
      <c r="D4063" s="1" t="s">
        <v>1800</v>
      </c>
      <c r="E4063" t="s">
        <v>82</v>
      </c>
      <c r="F4063" t="str">
        <f>VLOOKUP(E4063&amp;"*",state_latlong_lookup!$A$1:$D$56,2,FALSE)</f>
        <v>TX</v>
      </c>
      <c r="G4063" t="str">
        <f>VLOOKUP(E4063&amp;"*",state_latlong_lookup!$A$1:$D$56,1,FALSE)</f>
        <v>TEXAS</v>
      </c>
      <c r="H4063" t="str">
        <f t="shared" si="127"/>
        <v>109_TX_13</v>
      </c>
      <c r="I4063">
        <f>IF(B4063=2012,IF(D4063="00",K4063,VLOOKUP(H4063,district_latlong_lookup!$A$1:$F$439,5,FALSE)),0)</f>
        <v>0</v>
      </c>
      <c r="J4063">
        <f>IF(B4063=2012,IF(D4063="00",L4063,VLOOKUP(H4063,district_latlong_lookup!$A$1:$F$439,6,FALSE)),0)</f>
        <v>0</v>
      </c>
      <c r="K4063">
        <f>VLOOKUP(E4063&amp;"*",state_latlong_lookup!$A$1:$D$56,3,FALSE)</f>
        <v>31.106000000000002</v>
      </c>
      <c r="L4063">
        <f>VLOOKUP(E4063&amp;"*",state_latlong_lookup!$A$1:$D$56,4,FALSE)</f>
        <v>-97.647499999999994</v>
      </c>
      <c r="M4063">
        <v>200</v>
      </c>
      <c r="N4063" t="str">
        <f t="shared" si="126"/>
        <v>Republican</v>
      </c>
      <c r="O4063" t="s">
        <v>1041</v>
      </c>
      <c r="P4063">
        <v>0.7</v>
      </c>
      <c r="Q4063">
        <v>425000</v>
      </c>
      <c r="R4063" t="s">
        <v>1561</v>
      </c>
    </row>
    <row r="4064" spans="1:18">
      <c r="A4064">
        <v>109</v>
      </c>
      <c r="B4064">
        <f>VLOOKUP(A4064,year_congress_lookup!$A$1:$B$10,2)</f>
        <v>2006</v>
      </c>
      <c r="C4064">
        <v>14290</v>
      </c>
      <c r="D4064" s="1" t="s">
        <v>1801</v>
      </c>
      <c r="E4064" t="s">
        <v>82</v>
      </c>
      <c r="F4064" t="str">
        <f>VLOOKUP(E4064&amp;"*",state_latlong_lookup!$A$1:$D$56,2,FALSE)</f>
        <v>TX</v>
      </c>
      <c r="G4064" t="str">
        <f>VLOOKUP(E4064&amp;"*",state_latlong_lookup!$A$1:$D$56,1,FALSE)</f>
        <v>TEXAS</v>
      </c>
      <c r="H4064" t="str">
        <f t="shared" si="127"/>
        <v>109_TX_14</v>
      </c>
      <c r="I4064">
        <f>IF(B4064=2012,IF(D4064="00",K4064,VLOOKUP(H4064,district_latlong_lookup!$A$1:$F$439,5,FALSE)),0)</f>
        <v>0</v>
      </c>
      <c r="J4064">
        <f>IF(B4064=2012,IF(D4064="00",L4064,VLOOKUP(H4064,district_latlong_lookup!$A$1:$F$439,6,FALSE)),0)</f>
        <v>0</v>
      </c>
      <c r="K4064">
        <f>VLOOKUP(E4064&amp;"*",state_latlong_lookup!$A$1:$D$56,3,FALSE)</f>
        <v>31.106000000000002</v>
      </c>
      <c r="L4064">
        <f>VLOOKUP(E4064&amp;"*",state_latlong_lookup!$A$1:$D$56,4,FALSE)</f>
        <v>-97.647499999999994</v>
      </c>
      <c r="M4064">
        <v>200</v>
      </c>
      <c r="N4064" t="str">
        <f t="shared" si="126"/>
        <v>Republican</v>
      </c>
      <c r="O4064" t="s">
        <v>396</v>
      </c>
      <c r="P4064">
        <v>1.091</v>
      </c>
      <c r="Q4064">
        <v>10000</v>
      </c>
      <c r="R4064" t="s">
        <v>1562</v>
      </c>
    </row>
    <row r="4065" spans="1:18">
      <c r="A4065">
        <v>109</v>
      </c>
      <c r="B4065">
        <f>VLOOKUP(A4065,year_congress_lookup!$A$1:$B$10,2)</f>
        <v>2006</v>
      </c>
      <c r="C4065">
        <v>29763</v>
      </c>
      <c r="D4065" s="1" t="s">
        <v>1802</v>
      </c>
      <c r="E4065" t="s">
        <v>82</v>
      </c>
      <c r="F4065" t="str">
        <f>VLOOKUP(E4065&amp;"*",state_latlong_lookup!$A$1:$D$56,2,FALSE)</f>
        <v>TX</v>
      </c>
      <c r="G4065" t="str">
        <f>VLOOKUP(E4065&amp;"*",state_latlong_lookup!$A$1:$D$56,1,FALSE)</f>
        <v>TEXAS</v>
      </c>
      <c r="H4065" t="str">
        <f t="shared" si="127"/>
        <v>109_TX_15</v>
      </c>
      <c r="I4065">
        <f>IF(B4065=2012,IF(D4065="00",K4065,VLOOKUP(H4065,district_latlong_lookup!$A$1:$F$439,5,FALSE)),0)</f>
        <v>0</v>
      </c>
      <c r="J4065">
        <f>IF(B4065=2012,IF(D4065="00",L4065,VLOOKUP(H4065,district_latlong_lookup!$A$1:$F$439,6,FALSE)),0)</f>
        <v>0</v>
      </c>
      <c r="K4065">
        <f>VLOOKUP(E4065&amp;"*",state_latlong_lookup!$A$1:$D$56,3,FALSE)</f>
        <v>31.106000000000002</v>
      </c>
      <c r="L4065">
        <f>VLOOKUP(E4065&amp;"*",state_latlong_lookup!$A$1:$D$56,4,FALSE)</f>
        <v>-97.647499999999994</v>
      </c>
      <c r="M4065">
        <v>100</v>
      </c>
      <c r="N4065" t="str">
        <f t="shared" si="126"/>
        <v>Democrat</v>
      </c>
      <c r="O4065" t="s">
        <v>874</v>
      </c>
      <c r="P4065">
        <v>-0.313</v>
      </c>
      <c r="Q4065">
        <v>10000</v>
      </c>
      <c r="R4065" t="s">
        <v>1563</v>
      </c>
    </row>
    <row r="4066" spans="1:18">
      <c r="A4066">
        <v>109</v>
      </c>
      <c r="B4066">
        <f>VLOOKUP(A4066,year_congress_lookup!$A$1:$B$10,2)</f>
        <v>2006</v>
      </c>
      <c r="C4066">
        <v>29764</v>
      </c>
      <c r="D4066" s="1" t="s">
        <v>1803</v>
      </c>
      <c r="E4066" t="s">
        <v>82</v>
      </c>
      <c r="F4066" t="str">
        <f>VLOOKUP(E4066&amp;"*",state_latlong_lookup!$A$1:$D$56,2,FALSE)</f>
        <v>TX</v>
      </c>
      <c r="G4066" t="str">
        <f>VLOOKUP(E4066&amp;"*",state_latlong_lookup!$A$1:$D$56,1,FALSE)</f>
        <v>TEXAS</v>
      </c>
      <c r="H4066" t="str">
        <f t="shared" si="127"/>
        <v>109_TX_16</v>
      </c>
      <c r="I4066">
        <f>IF(B4066=2012,IF(D4066="00",K4066,VLOOKUP(H4066,district_latlong_lookup!$A$1:$F$439,5,FALSE)),0)</f>
        <v>0</v>
      </c>
      <c r="J4066">
        <f>IF(B4066=2012,IF(D4066="00",L4066,VLOOKUP(H4066,district_latlong_lookup!$A$1:$F$439,6,FALSE)),0)</f>
        <v>0</v>
      </c>
      <c r="K4066">
        <f>VLOOKUP(E4066&amp;"*",state_latlong_lookup!$A$1:$D$56,3,FALSE)</f>
        <v>31.106000000000002</v>
      </c>
      <c r="L4066">
        <f>VLOOKUP(E4066&amp;"*",state_latlong_lookup!$A$1:$D$56,4,FALSE)</f>
        <v>-97.647499999999994</v>
      </c>
      <c r="M4066">
        <v>100</v>
      </c>
      <c r="N4066" t="str">
        <f t="shared" si="126"/>
        <v>Democrat</v>
      </c>
      <c r="O4066" t="s">
        <v>875</v>
      </c>
      <c r="P4066">
        <v>-0.30299999999999999</v>
      </c>
      <c r="Q4066">
        <v>10000</v>
      </c>
      <c r="R4066" t="s">
        <v>1564</v>
      </c>
    </row>
    <row r="4067" spans="1:18">
      <c r="A4067">
        <v>109</v>
      </c>
      <c r="B4067">
        <f>VLOOKUP(A4067,year_congress_lookup!$A$1:$B$10,2)</f>
        <v>2006</v>
      </c>
      <c r="C4067">
        <v>29144</v>
      </c>
      <c r="D4067" s="1" t="s">
        <v>1804</v>
      </c>
      <c r="E4067" t="s">
        <v>82</v>
      </c>
      <c r="F4067" t="str">
        <f>VLOOKUP(E4067&amp;"*",state_latlong_lookup!$A$1:$D$56,2,FALSE)</f>
        <v>TX</v>
      </c>
      <c r="G4067" t="str">
        <f>VLOOKUP(E4067&amp;"*",state_latlong_lookup!$A$1:$D$56,1,FALSE)</f>
        <v>TEXAS</v>
      </c>
      <c r="H4067" t="str">
        <f t="shared" si="127"/>
        <v>109_TX_17</v>
      </c>
      <c r="I4067">
        <f>IF(B4067=2012,IF(D4067="00",K4067,VLOOKUP(H4067,district_latlong_lookup!$A$1:$F$439,5,FALSE)),0)</f>
        <v>0</v>
      </c>
      <c r="J4067">
        <f>IF(B4067=2012,IF(D4067="00",L4067,VLOOKUP(H4067,district_latlong_lookup!$A$1:$F$439,6,FALSE)),0)</f>
        <v>0</v>
      </c>
      <c r="K4067">
        <f>VLOOKUP(E4067&amp;"*",state_latlong_lookup!$A$1:$D$56,3,FALSE)</f>
        <v>31.106000000000002</v>
      </c>
      <c r="L4067">
        <f>VLOOKUP(E4067&amp;"*",state_latlong_lookup!$A$1:$D$56,4,FALSE)</f>
        <v>-97.647499999999994</v>
      </c>
      <c r="M4067">
        <v>100</v>
      </c>
      <c r="N4067" t="str">
        <f t="shared" si="126"/>
        <v>Democrat</v>
      </c>
      <c r="O4067" t="s">
        <v>26</v>
      </c>
      <c r="P4067">
        <v>-0.217</v>
      </c>
      <c r="Q4067">
        <v>3639000</v>
      </c>
      <c r="R4067" t="s">
        <v>1565</v>
      </c>
    </row>
    <row r="4068" spans="1:18">
      <c r="A4068">
        <v>109</v>
      </c>
      <c r="B4068">
        <f>VLOOKUP(A4068,year_congress_lookup!$A$1:$B$10,2)</f>
        <v>2006</v>
      </c>
      <c r="C4068">
        <v>29573</v>
      </c>
      <c r="D4068" s="1" t="s">
        <v>1805</v>
      </c>
      <c r="E4068" t="s">
        <v>82</v>
      </c>
      <c r="F4068" t="str">
        <f>VLOOKUP(E4068&amp;"*",state_latlong_lookup!$A$1:$D$56,2,FALSE)</f>
        <v>TX</v>
      </c>
      <c r="G4068" t="str">
        <f>VLOOKUP(E4068&amp;"*",state_latlong_lookup!$A$1:$D$56,1,FALSE)</f>
        <v>TEXAS</v>
      </c>
      <c r="H4068" t="str">
        <f t="shared" si="127"/>
        <v>109_TX_18</v>
      </c>
      <c r="I4068">
        <f>IF(B4068=2012,IF(D4068="00",K4068,VLOOKUP(H4068,district_latlong_lookup!$A$1:$F$439,5,FALSE)),0)</f>
        <v>0</v>
      </c>
      <c r="J4068">
        <f>IF(B4068=2012,IF(D4068="00",L4068,VLOOKUP(H4068,district_latlong_lookup!$A$1:$F$439,6,FALSE)),0)</f>
        <v>0</v>
      </c>
      <c r="K4068">
        <f>VLOOKUP(E4068&amp;"*",state_latlong_lookup!$A$1:$D$56,3,FALSE)</f>
        <v>31.106000000000002</v>
      </c>
      <c r="L4068">
        <f>VLOOKUP(E4068&amp;"*",state_latlong_lookup!$A$1:$D$56,4,FALSE)</f>
        <v>-97.647499999999994</v>
      </c>
      <c r="M4068">
        <v>100</v>
      </c>
      <c r="N4068" t="str">
        <f t="shared" si="126"/>
        <v>Democrat</v>
      </c>
      <c r="O4068" t="s">
        <v>1042</v>
      </c>
      <c r="P4068">
        <v>-0.45100000000000001</v>
      </c>
      <c r="Q4068">
        <v>1186500</v>
      </c>
    </row>
    <row r="4069" spans="1:18">
      <c r="A4069">
        <v>109</v>
      </c>
      <c r="B4069">
        <f>VLOOKUP(A4069,year_congress_lookup!$A$1:$B$10,2)</f>
        <v>2006</v>
      </c>
      <c r="C4069">
        <v>20353</v>
      </c>
      <c r="D4069" s="1" t="s">
        <v>1806</v>
      </c>
      <c r="E4069" t="s">
        <v>82</v>
      </c>
      <c r="F4069" t="str">
        <f>VLOOKUP(E4069&amp;"*",state_latlong_lookup!$A$1:$D$56,2,FALSE)</f>
        <v>TX</v>
      </c>
      <c r="G4069" t="str">
        <f>VLOOKUP(E4069&amp;"*",state_latlong_lookup!$A$1:$D$56,1,FALSE)</f>
        <v>TEXAS</v>
      </c>
      <c r="H4069" t="str">
        <f t="shared" si="127"/>
        <v>109_TX_19</v>
      </c>
      <c r="I4069">
        <f>IF(B4069=2012,IF(D4069="00",K4069,VLOOKUP(H4069,district_latlong_lookup!$A$1:$F$439,5,FALSE)),0)</f>
        <v>0</v>
      </c>
      <c r="J4069">
        <f>IF(B4069=2012,IF(D4069="00",L4069,VLOOKUP(H4069,district_latlong_lookup!$A$1:$F$439,6,FALSE)),0)</f>
        <v>0</v>
      </c>
      <c r="K4069">
        <f>VLOOKUP(E4069&amp;"*",state_latlong_lookup!$A$1:$D$56,3,FALSE)</f>
        <v>31.106000000000002</v>
      </c>
      <c r="L4069">
        <f>VLOOKUP(E4069&amp;"*",state_latlong_lookup!$A$1:$D$56,4,FALSE)</f>
        <v>-97.647499999999994</v>
      </c>
      <c r="M4069">
        <v>200</v>
      </c>
      <c r="N4069" t="str">
        <f t="shared" si="126"/>
        <v>Republican</v>
      </c>
      <c r="O4069" t="s">
        <v>1072</v>
      </c>
      <c r="P4069">
        <v>0.71699999999999997</v>
      </c>
      <c r="Q4069">
        <v>661500</v>
      </c>
      <c r="R4069" t="s">
        <v>1566</v>
      </c>
    </row>
    <row r="4070" spans="1:18">
      <c r="A4070">
        <v>109</v>
      </c>
      <c r="B4070">
        <f>VLOOKUP(A4070,year_congress_lookup!$A$1:$B$10,2)</f>
        <v>2006</v>
      </c>
      <c r="C4070">
        <v>29943</v>
      </c>
      <c r="D4070" s="1" t="s">
        <v>1807</v>
      </c>
      <c r="E4070" t="s">
        <v>82</v>
      </c>
      <c r="F4070" t="str">
        <f>VLOOKUP(E4070&amp;"*",state_latlong_lookup!$A$1:$D$56,2,FALSE)</f>
        <v>TX</v>
      </c>
      <c r="G4070" t="str">
        <f>VLOOKUP(E4070&amp;"*",state_latlong_lookup!$A$1:$D$56,1,FALSE)</f>
        <v>TEXAS</v>
      </c>
      <c r="H4070" t="str">
        <f t="shared" si="127"/>
        <v>109_TX_20</v>
      </c>
      <c r="I4070">
        <f>IF(B4070=2012,IF(D4070="00",K4070,VLOOKUP(H4070,district_latlong_lookup!$A$1:$F$439,5,FALSE)),0)</f>
        <v>0</v>
      </c>
      <c r="J4070">
        <f>IF(B4070=2012,IF(D4070="00",L4070,VLOOKUP(H4070,district_latlong_lookup!$A$1:$F$439,6,FALSE)),0)</f>
        <v>0</v>
      </c>
      <c r="K4070">
        <f>VLOOKUP(E4070&amp;"*",state_latlong_lookup!$A$1:$D$56,3,FALSE)</f>
        <v>31.106000000000002</v>
      </c>
      <c r="L4070">
        <f>VLOOKUP(E4070&amp;"*",state_latlong_lookup!$A$1:$D$56,4,FALSE)</f>
        <v>-97.647499999999994</v>
      </c>
      <c r="M4070">
        <v>100</v>
      </c>
      <c r="N4070" t="str">
        <f t="shared" si="126"/>
        <v>Democrat</v>
      </c>
      <c r="O4070" t="s">
        <v>725</v>
      </c>
      <c r="P4070">
        <v>-0.311</v>
      </c>
      <c r="Q4070">
        <v>10000</v>
      </c>
      <c r="R4070" t="s">
        <v>1567</v>
      </c>
    </row>
    <row r="4071" spans="1:18">
      <c r="A4071">
        <v>109</v>
      </c>
      <c r="B4071">
        <f>VLOOKUP(A4071,year_congress_lookup!$A$1:$B$10,2)</f>
        <v>2006</v>
      </c>
      <c r="C4071">
        <v>15445</v>
      </c>
      <c r="D4071" s="1" t="s">
        <v>1808</v>
      </c>
      <c r="E4071" t="s">
        <v>82</v>
      </c>
      <c r="F4071" t="str">
        <f>VLOOKUP(E4071&amp;"*",state_latlong_lookup!$A$1:$D$56,2,FALSE)</f>
        <v>TX</v>
      </c>
      <c r="G4071" t="str">
        <f>VLOOKUP(E4071&amp;"*",state_latlong_lookup!$A$1:$D$56,1,FALSE)</f>
        <v>TEXAS</v>
      </c>
      <c r="H4071" t="str">
        <f t="shared" si="127"/>
        <v>109_TX_21</v>
      </c>
      <c r="I4071">
        <f>IF(B4071=2012,IF(D4071="00",K4071,VLOOKUP(H4071,district_latlong_lookup!$A$1:$F$439,5,FALSE)),0)</f>
        <v>0</v>
      </c>
      <c r="J4071">
        <f>IF(B4071=2012,IF(D4071="00",L4071,VLOOKUP(H4071,district_latlong_lookup!$A$1:$F$439,6,FALSE)),0)</f>
        <v>0</v>
      </c>
      <c r="K4071">
        <f>VLOOKUP(E4071&amp;"*",state_latlong_lookup!$A$1:$D$56,3,FALSE)</f>
        <v>31.106000000000002</v>
      </c>
      <c r="L4071">
        <f>VLOOKUP(E4071&amp;"*",state_latlong_lookup!$A$1:$D$56,4,FALSE)</f>
        <v>-97.647499999999994</v>
      </c>
      <c r="M4071">
        <v>200</v>
      </c>
      <c r="N4071" t="str">
        <f t="shared" si="126"/>
        <v>Republican</v>
      </c>
      <c r="O4071" t="s">
        <v>100</v>
      </c>
      <c r="P4071">
        <v>0.55800000000000005</v>
      </c>
      <c r="Q4071">
        <v>1027000</v>
      </c>
      <c r="R4071" t="s">
        <v>1568</v>
      </c>
    </row>
    <row r="4072" spans="1:18">
      <c r="A4072">
        <v>109</v>
      </c>
      <c r="B4072">
        <f>VLOOKUP(A4072,year_congress_lookup!$A$1:$B$10,2)</f>
        <v>2006</v>
      </c>
      <c r="C4072">
        <v>15094</v>
      </c>
      <c r="D4072" s="1" t="s">
        <v>1809</v>
      </c>
      <c r="E4072" t="s">
        <v>82</v>
      </c>
      <c r="F4072" t="str">
        <f>VLOOKUP(E4072&amp;"*",state_latlong_lookup!$A$1:$D$56,2,FALSE)</f>
        <v>TX</v>
      </c>
      <c r="G4072" t="str">
        <f>VLOOKUP(E4072&amp;"*",state_latlong_lookup!$A$1:$D$56,1,FALSE)</f>
        <v>TEXAS</v>
      </c>
      <c r="H4072" t="str">
        <f t="shared" si="127"/>
        <v>109_TX_22</v>
      </c>
      <c r="I4072">
        <f>IF(B4072=2012,IF(D4072="00",K4072,VLOOKUP(H4072,district_latlong_lookup!$A$1:$F$439,5,FALSE)),0)</f>
        <v>0</v>
      </c>
      <c r="J4072">
        <f>IF(B4072=2012,IF(D4072="00",L4072,VLOOKUP(H4072,district_latlong_lookup!$A$1:$F$439,6,FALSE)),0)</f>
        <v>0</v>
      </c>
      <c r="K4072">
        <f>VLOOKUP(E4072&amp;"*",state_latlong_lookup!$A$1:$D$56,3,FALSE)</f>
        <v>31.106000000000002</v>
      </c>
      <c r="L4072">
        <f>VLOOKUP(E4072&amp;"*",state_latlong_lookup!$A$1:$D$56,4,FALSE)</f>
        <v>-97.647499999999994</v>
      </c>
      <c r="M4072">
        <v>200</v>
      </c>
      <c r="N4072" t="str">
        <f t="shared" si="126"/>
        <v>Republican</v>
      </c>
      <c r="O4072" t="s">
        <v>727</v>
      </c>
      <c r="P4072">
        <v>0.61799999999999999</v>
      </c>
      <c r="Q4072">
        <v>634000</v>
      </c>
      <c r="R4072" t="s">
        <v>1569</v>
      </c>
    </row>
    <row r="4073" spans="1:18">
      <c r="A4073">
        <v>109</v>
      </c>
      <c r="B4073">
        <f>VLOOKUP(A4073,year_congress_lookup!$A$1:$B$10,2)</f>
        <v>2006</v>
      </c>
      <c r="C4073">
        <v>39302</v>
      </c>
      <c r="D4073" s="1" t="s">
        <v>1810</v>
      </c>
      <c r="E4073" t="s">
        <v>82</v>
      </c>
      <c r="F4073" t="str">
        <f>VLOOKUP(E4073&amp;"*",state_latlong_lookup!$A$1:$D$56,2,FALSE)</f>
        <v>TX</v>
      </c>
      <c r="G4073" t="str">
        <f>VLOOKUP(E4073&amp;"*",state_latlong_lookup!$A$1:$D$56,1,FALSE)</f>
        <v>TEXAS</v>
      </c>
      <c r="H4073" t="str">
        <f t="shared" si="127"/>
        <v>109_TX_23</v>
      </c>
      <c r="I4073">
        <f>IF(B4073=2012,IF(D4073="00",K4073,VLOOKUP(H4073,district_latlong_lookup!$A$1:$F$439,5,FALSE)),0)</f>
        <v>0</v>
      </c>
      <c r="J4073">
        <f>IF(B4073=2012,IF(D4073="00",L4073,VLOOKUP(H4073,district_latlong_lookup!$A$1:$F$439,6,FALSE)),0)</f>
        <v>0</v>
      </c>
      <c r="K4073">
        <f>VLOOKUP(E4073&amp;"*",state_latlong_lookup!$A$1:$D$56,3,FALSE)</f>
        <v>31.106000000000002</v>
      </c>
      <c r="L4073">
        <f>VLOOKUP(E4073&amp;"*",state_latlong_lookup!$A$1:$D$56,4,FALSE)</f>
        <v>-97.647499999999994</v>
      </c>
      <c r="M4073">
        <v>200</v>
      </c>
      <c r="N4073" t="str">
        <f t="shared" si="126"/>
        <v>Republican</v>
      </c>
      <c r="O4073" t="s">
        <v>728</v>
      </c>
      <c r="P4073">
        <v>0.58199999999999996</v>
      </c>
      <c r="Q4073">
        <v>1887000</v>
      </c>
      <c r="R4073" t="s">
        <v>1570</v>
      </c>
    </row>
    <row r="4074" spans="1:18">
      <c r="A4074">
        <v>109</v>
      </c>
      <c r="B4074">
        <f>VLOOKUP(A4074,year_congress_lookup!$A$1:$B$10,2)</f>
        <v>2006</v>
      </c>
      <c r="C4074">
        <v>20532</v>
      </c>
      <c r="D4074" s="1" t="s">
        <v>1811</v>
      </c>
      <c r="E4074" t="s">
        <v>82</v>
      </c>
      <c r="F4074" t="str">
        <f>VLOOKUP(E4074&amp;"*",state_latlong_lookup!$A$1:$D$56,2,FALSE)</f>
        <v>TX</v>
      </c>
      <c r="G4074" t="str">
        <f>VLOOKUP(E4074&amp;"*",state_latlong_lookup!$A$1:$D$56,1,FALSE)</f>
        <v>TEXAS</v>
      </c>
      <c r="H4074" t="str">
        <f t="shared" si="127"/>
        <v>109_TX_24</v>
      </c>
      <c r="I4074">
        <f>IF(B4074=2012,IF(D4074="00",K4074,VLOOKUP(H4074,district_latlong_lookup!$A$1:$F$439,5,FALSE)),0)</f>
        <v>0</v>
      </c>
      <c r="J4074">
        <f>IF(B4074=2012,IF(D4074="00",L4074,VLOOKUP(H4074,district_latlong_lookup!$A$1:$F$439,6,FALSE)),0)</f>
        <v>0</v>
      </c>
      <c r="K4074">
        <f>VLOOKUP(E4074&amp;"*",state_latlong_lookup!$A$1:$D$56,3,FALSE)</f>
        <v>31.106000000000002</v>
      </c>
      <c r="L4074">
        <f>VLOOKUP(E4074&amp;"*",state_latlong_lookup!$A$1:$D$56,4,FALSE)</f>
        <v>-97.647499999999994</v>
      </c>
      <c r="M4074">
        <v>200</v>
      </c>
      <c r="N4074" t="str">
        <f t="shared" si="126"/>
        <v>Republican</v>
      </c>
      <c r="O4074" t="s">
        <v>1073</v>
      </c>
      <c r="P4074">
        <v>0.71299999999999997</v>
      </c>
      <c r="Q4074">
        <v>916500</v>
      </c>
    </row>
    <row r="4075" spans="1:18">
      <c r="A4075">
        <v>109</v>
      </c>
      <c r="B4075">
        <f>VLOOKUP(A4075,year_congress_lookup!$A$1:$B$10,2)</f>
        <v>2006</v>
      </c>
      <c r="C4075">
        <v>29571</v>
      </c>
      <c r="D4075" s="1" t="s">
        <v>1812</v>
      </c>
      <c r="E4075" t="s">
        <v>82</v>
      </c>
      <c r="F4075" t="str">
        <f>VLOOKUP(E4075&amp;"*",state_latlong_lookup!$A$1:$D$56,2,FALSE)</f>
        <v>TX</v>
      </c>
      <c r="G4075" t="str">
        <f>VLOOKUP(E4075&amp;"*",state_latlong_lookup!$A$1:$D$56,1,FALSE)</f>
        <v>TEXAS</v>
      </c>
      <c r="H4075" t="str">
        <f t="shared" si="127"/>
        <v>109_TX_25</v>
      </c>
      <c r="I4075">
        <f>IF(B4075=2012,IF(D4075="00",K4075,VLOOKUP(H4075,district_latlong_lookup!$A$1:$F$439,5,FALSE)),0)</f>
        <v>0</v>
      </c>
      <c r="J4075">
        <f>IF(B4075=2012,IF(D4075="00",L4075,VLOOKUP(H4075,district_latlong_lookup!$A$1:$F$439,6,FALSE)),0)</f>
        <v>0</v>
      </c>
      <c r="K4075">
        <f>VLOOKUP(E4075&amp;"*",state_latlong_lookup!$A$1:$D$56,3,FALSE)</f>
        <v>31.106000000000002</v>
      </c>
      <c r="L4075">
        <f>VLOOKUP(E4075&amp;"*",state_latlong_lookup!$A$1:$D$56,4,FALSE)</f>
        <v>-97.647499999999994</v>
      </c>
      <c r="M4075">
        <v>100</v>
      </c>
      <c r="N4075" t="str">
        <f t="shared" si="126"/>
        <v>Democrat</v>
      </c>
      <c r="O4075" t="s">
        <v>821</v>
      </c>
      <c r="P4075">
        <v>-0.42099999999999999</v>
      </c>
      <c r="Q4075">
        <v>999500</v>
      </c>
    </row>
    <row r="4076" spans="1:18">
      <c r="A4076">
        <v>109</v>
      </c>
      <c r="B4076">
        <f>VLOOKUP(A4076,year_congress_lookup!$A$1:$B$10,2)</f>
        <v>2006</v>
      </c>
      <c r="C4076">
        <v>20355</v>
      </c>
      <c r="D4076" s="1" t="s">
        <v>1813</v>
      </c>
      <c r="E4076" t="s">
        <v>82</v>
      </c>
      <c r="F4076" t="str">
        <f>VLOOKUP(E4076&amp;"*",state_latlong_lookup!$A$1:$D$56,2,FALSE)</f>
        <v>TX</v>
      </c>
      <c r="G4076" t="str">
        <f>VLOOKUP(E4076&amp;"*",state_latlong_lookup!$A$1:$D$56,1,FALSE)</f>
        <v>TEXAS</v>
      </c>
      <c r="H4076" t="str">
        <f t="shared" si="127"/>
        <v>109_TX_26</v>
      </c>
      <c r="I4076">
        <f>IF(B4076=2012,IF(D4076="00",K4076,VLOOKUP(H4076,district_latlong_lookup!$A$1:$F$439,5,FALSE)),0)</f>
        <v>0</v>
      </c>
      <c r="J4076">
        <f>IF(B4076=2012,IF(D4076="00",L4076,VLOOKUP(H4076,district_latlong_lookup!$A$1:$F$439,6,FALSE)),0)</f>
        <v>0</v>
      </c>
      <c r="K4076">
        <f>VLOOKUP(E4076&amp;"*",state_latlong_lookup!$A$1:$D$56,3,FALSE)</f>
        <v>31.106000000000002</v>
      </c>
      <c r="L4076">
        <f>VLOOKUP(E4076&amp;"*",state_latlong_lookup!$A$1:$D$56,4,FALSE)</f>
        <v>-97.647499999999994</v>
      </c>
      <c r="M4076">
        <v>200</v>
      </c>
      <c r="N4076" t="str">
        <f t="shared" si="126"/>
        <v>Republican</v>
      </c>
      <c r="O4076" t="s">
        <v>1044</v>
      </c>
      <c r="P4076">
        <v>0.60499999999999998</v>
      </c>
      <c r="Q4076">
        <v>371000</v>
      </c>
    </row>
    <row r="4077" spans="1:18">
      <c r="A4077">
        <v>109</v>
      </c>
      <c r="B4077">
        <f>VLOOKUP(A4077,year_congress_lookup!$A$1:$B$10,2)</f>
        <v>2006</v>
      </c>
      <c r="C4077">
        <v>15049</v>
      </c>
      <c r="D4077" s="1" t="s">
        <v>1814</v>
      </c>
      <c r="E4077" t="s">
        <v>82</v>
      </c>
      <c r="F4077" t="str">
        <f>VLOOKUP(E4077&amp;"*",state_latlong_lookup!$A$1:$D$56,2,FALSE)</f>
        <v>TX</v>
      </c>
      <c r="G4077" t="str">
        <f>VLOOKUP(E4077&amp;"*",state_latlong_lookup!$A$1:$D$56,1,FALSE)</f>
        <v>TEXAS</v>
      </c>
      <c r="H4077" t="str">
        <f t="shared" si="127"/>
        <v>109_TX_27</v>
      </c>
      <c r="I4077">
        <f>IF(B4077=2012,IF(D4077="00",K4077,VLOOKUP(H4077,district_latlong_lookup!$A$1:$F$439,5,FALSE)),0)</f>
        <v>0</v>
      </c>
      <c r="J4077">
        <f>IF(B4077=2012,IF(D4077="00",L4077,VLOOKUP(H4077,district_latlong_lookup!$A$1:$F$439,6,FALSE)),0)</f>
        <v>0</v>
      </c>
      <c r="K4077">
        <f>VLOOKUP(E4077&amp;"*",state_latlong_lookup!$A$1:$D$56,3,FALSE)</f>
        <v>31.106000000000002</v>
      </c>
      <c r="L4077">
        <f>VLOOKUP(E4077&amp;"*",state_latlong_lookup!$A$1:$D$56,4,FALSE)</f>
        <v>-97.647499999999994</v>
      </c>
      <c r="M4077">
        <v>100</v>
      </c>
      <c r="N4077" t="str">
        <f t="shared" si="126"/>
        <v>Democrat</v>
      </c>
      <c r="O4077" t="s">
        <v>732</v>
      </c>
      <c r="P4077">
        <v>-0.24199999999999999</v>
      </c>
      <c r="Q4077">
        <v>10000</v>
      </c>
    </row>
    <row r="4078" spans="1:18">
      <c r="A4078">
        <v>109</v>
      </c>
      <c r="B4078">
        <f>VLOOKUP(A4078,year_congress_lookup!$A$1:$B$10,2)</f>
        <v>2006</v>
      </c>
      <c r="C4078">
        <v>20533</v>
      </c>
      <c r="D4078" s="1" t="s">
        <v>1815</v>
      </c>
      <c r="E4078" t="s">
        <v>82</v>
      </c>
      <c r="F4078" t="str">
        <f>VLOOKUP(E4078&amp;"*",state_latlong_lookup!$A$1:$D$56,2,FALSE)</f>
        <v>TX</v>
      </c>
      <c r="G4078" t="str">
        <f>VLOOKUP(E4078&amp;"*",state_latlong_lookup!$A$1:$D$56,1,FALSE)</f>
        <v>TEXAS</v>
      </c>
      <c r="H4078" t="str">
        <f t="shared" si="127"/>
        <v>109_TX_28</v>
      </c>
      <c r="I4078">
        <f>IF(B4078=2012,IF(D4078="00",K4078,VLOOKUP(H4078,district_latlong_lookup!$A$1:$F$439,5,FALSE)),0)</f>
        <v>0</v>
      </c>
      <c r="J4078">
        <f>IF(B4078=2012,IF(D4078="00",L4078,VLOOKUP(H4078,district_latlong_lookup!$A$1:$F$439,6,FALSE)),0)</f>
        <v>0</v>
      </c>
      <c r="K4078">
        <f>VLOOKUP(E4078&amp;"*",state_latlong_lookup!$A$1:$D$56,3,FALSE)</f>
        <v>31.106000000000002</v>
      </c>
      <c r="L4078">
        <f>VLOOKUP(E4078&amp;"*",state_latlong_lookup!$A$1:$D$56,4,FALSE)</f>
        <v>-97.647499999999994</v>
      </c>
      <c r="M4078">
        <v>100</v>
      </c>
      <c r="N4078" t="str">
        <f t="shared" si="126"/>
        <v>Democrat</v>
      </c>
      <c r="O4078" t="s">
        <v>1074</v>
      </c>
      <c r="P4078">
        <v>-0.192</v>
      </c>
      <c r="Q4078">
        <v>583500</v>
      </c>
    </row>
    <row r="4079" spans="1:18">
      <c r="A4079">
        <v>109</v>
      </c>
      <c r="B4079">
        <f>VLOOKUP(A4079,year_congress_lookup!$A$1:$B$10,2)</f>
        <v>2006</v>
      </c>
      <c r="C4079">
        <v>39304</v>
      </c>
      <c r="D4079" s="1" t="s">
        <v>1816</v>
      </c>
      <c r="E4079" t="s">
        <v>82</v>
      </c>
      <c r="F4079" t="str">
        <f>VLOOKUP(E4079&amp;"*",state_latlong_lookup!$A$1:$D$56,2,FALSE)</f>
        <v>TX</v>
      </c>
      <c r="G4079" t="str">
        <f>VLOOKUP(E4079&amp;"*",state_latlong_lookup!$A$1:$D$56,1,FALSE)</f>
        <v>TEXAS</v>
      </c>
      <c r="H4079" t="str">
        <f t="shared" si="127"/>
        <v>109_TX_29</v>
      </c>
      <c r="I4079">
        <f>IF(B4079=2012,IF(D4079="00",K4079,VLOOKUP(H4079,district_latlong_lookup!$A$1:$F$439,5,FALSE)),0)</f>
        <v>0</v>
      </c>
      <c r="J4079">
        <f>IF(B4079=2012,IF(D4079="00",L4079,VLOOKUP(H4079,district_latlong_lookup!$A$1:$F$439,6,FALSE)),0)</f>
        <v>0</v>
      </c>
      <c r="K4079">
        <f>VLOOKUP(E4079&amp;"*",state_latlong_lookup!$A$1:$D$56,3,FALSE)</f>
        <v>31.106000000000002</v>
      </c>
      <c r="L4079">
        <f>VLOOKUP(E4079&amp;"*",state_latlong_lookup!$A$1:$D$56,4,FALSE)</f>
        <v>-97.647499999999994</v>
      </c>
      <c r="M4079">
        <v>100</v>
      </c>
      <c r="N4079" t="str">
        <f t="shared" si="126"/>
        <v>Democrat</v>
      </c>
      <c r="O4079" t="s">
        <v>94</v>
      </c>
      <c r="P4079">
        <v>-0.32200000000000001</v>
      </c>
      <c r="Q4079">
        <v>540500</v>
      </c>
    </row>
    <row r="4080" spans="1:18">
      <c r="A4080">
        <v>109</v>
      </c>
      <c r="B4080">
        <f>VLOOKUP(A4080,year_congress_lookup!$A$1:$B$10,2)</f>
        <v>2006</v>
      </c>
      <c r="C4080">
        <v>39305</v>
      </c>
      <c r="D4080" s="1" t="s">
        <v>1817</v>
      </c>
      <c r="E4080" t="s">
        <v>82</v>
      </c>
      <c r="F4080" t="str">
        <f>VLOOKUP(E4080&amp;"*",state_latlong_lookup!$A$1:$D$56,2,FALSE)</f>
        <v>TX</v>
      </c>
      <c r="G4080" t="str">
        <f>VLOOKUP(E4080&amp;"*",state_latlong_lookup!$A$1:$D$56,1,FALSE)</f>
        <v>TEXAS</v>
      </c>
      <c r="H4080" t="str">
        <f t="shared" si="127"/>
        <v>109_TX_30</v>
      </c>
      <c r="I4080">
        <f>IF(B4080=2012,IF(D4080="00",K4080,VLOOKUP(H4080,district_latlong_lookup!$A$1:$F$439,5,FALSE)),0)</f>
        <v>0</v>
      </c>
      <c r="J4080">
        <f>IF(B4080=2012,IF(D4080="00",L4080,VLOOKUP(H4080,district_latlong_lookup!$A$1:$F$439,6,FALSE)),0)</f>
        <v>0</v>
      </c>
      <c r="K4080">
        <f>VLOOKUP(E4080&amp;"*",state_latlong_lookup!$A$1:$D$56,3,FALSE)</f>
        <v>31.106000000000002</v>
      </c>
      <c r="L4080">
        <f>VLOOKUP(E4080&amp;"*",state_latlong_lookup!$A$1:$D$56,4,FALSE)</f>
        <v>-97.647499999999994</v>
      </c>
      <c r="M4080">
        <v>100</v>
      </c>
      <c r="N4080" t="str">
        <f t="shared" si="126"/>
        <v>Democrat</v>
      </c>
      <c r="O4080" t="s">
        <v>1</v>
      </c>
      <c r="P4080">
        <v>-0.46600000000000003</v>
      </c>
      <c r="Q4080">
        <v>585000</v>
      </c>
    </row>
    <row r="4081" spans="1:17">
      <c r="A4081">
        <v>109</v>
      </c>
      <c r="B4081">
        <f>VLOOKUP(A4081,year_congress_lookup!$A$1:$B$10,2)</f>
        <v>2006</v>
      </c>
      <c r="C4081">
        <v>20356</v>
      </c>
      <c r="D4081" s="1" t="s">
        <v>1818</v>
      </c>
      <c r="E4081" t="s">
        <v>82</v>
      </c>
      <c r="F4081" t="str">
        <f>VLOOKUP(E4081&amp;"*",state_latlong_lookup!$A$1:$D$56,2,FALSE)</f>
        <v>TX</v>
      </c>
      <c r="G4081" t="str">
        <f>VLOOKUP(E4081&amp;"*",state_latlong_lookup!$A$1:$D$56,1,FALSE)</f>
        <v>TEXAS</v>
      </c>
      <c r="H4081" t="str">
        <f t="shared" si="127"/>
        <v>109_TX_31</v>
      </c>
      <c r="I4081">
        <f>IF(B4081=2012,IF(D4081="00",K4081,VLOOKUP(H4081,district_latlong_lookup!$A$1:$F$439,5,FALSE)),0)</f>
        <v>0</v>
      </c>
      <c r="J4081">
        <f>IF(B4081=2012,IF(D4081="00",L4081,VLOOKUP(H4081,district_latlong_lookup!$A$1:$F$439,6,FALSE)),0)</f>
        <v>0</v>
      </c>
      <c r="K4081">
        <f>VLOOKUP(E4081&amp;"*",state_latlong_lookup!$A$1:$D$56,3,FALSE)</f>
        <v>31.106000000000002</v>
      </c>
      <c r="L4081">
        <f>VLOOKUP(E4081&amp;"*",state_latlong_lookup!$A$1:$D$56,4,FALSE)</f>
        <v>-97.647499999999994</v>
      </c>
      <c r="M4081">
        <v>200</v>
      </c>
      <c r="N4081" t="str">
        <f t="shared" si="126"/>
        <v>Republican</v>
      </c>
      <c r="O4081" t="s">
        <v>139</v>
      </c>
      <c r="P4081">
        <v>0.63900000000000001</v>
      </c>
      <c r="Q4081">
        <v>549000</v>
      </c>
    </row>
    <row r="4082" spans="1:17">
      <c r="A4082">
        <v>109</v>
      </c>
      <c r="B4082">
        <f>VLOOKUP(A4082,year_congress_lookup!$A$1:$B$10,2)</f>
        <v>2006</v>
      </c>
      <c r="C4082">
        <v>29759</v>
      </c>
      <c r="D4082" s="1" t="s">
        <v>1819</v>
      </c>
      <c r="E4082" t="s">
        <v>82</v>
      </c>
      <c r="F4082" t="str">
        <f>VLOOKUP(E4082&amp;"*",state_latlong_lookup!$A$1:$D$56,2,FALSE)</f>
        <v>TX</v>
      </c>
      <c r="G4082" t="str">
        <f>VLOOKUP(E4082&amp;"*",state_latlong_lookup!$A$1:$D$56,1,FALSE)</f>
        <v>TEXAS</v>
      </c>
      <c r="H4082" t="str">
        <f t="shared" si="127"/>
        <v>109_TX_32</v>
      </c>
      <c r="I4082">
        <f>IF(B4082=2012,IF(D4082="00",K4082,VLOOKUP(H4082,district_latlong_lookup!$A$1:$F$439,5,FALSE)),0)</f>
        <v>0</v>
      </c>
      <c r="J4082">
        <f>IF(B4082=2012,IF(D4082="00",L4082,VLOOKUP(H4082,district_latlong_lookup!$A$1:$F$439,6,FALSE)),0)</f>
        <v>0</v>
      </c>
      <c r="K4082">
        <f>VLOOKUP(E4082&amp;"*",state_latlong_lookup!$A$1:$D$56,3,FALSE)</f>
        <v>31.106000000000002</v>
      </c>
      <c r="L4082">
        <f>VLOOKUP(E4082&amp;"*",state_latlong_lookup!$A$1:$D$56,4,FALSE)</f>
        <v>-97.647499999999994</v>
      </c>
      <c r="M4082">
        <v>200</v>
      </c>
      <c r="N4082" t="str">
        <f t="shared" si="126"/>
        <v>Republican</v>
      </c>
      <c r="O4082" t="s">
        <v>312</v>
      </c>
      <c r="P4082">
        <v>0.745</v>
      </c>
      <c r="Q4082">
        <v>368000</v>
      </c>
    </row>
    <row r="4083" spans="1:17">
      <c r="A4083">
        <v>109</v>
      </c>
      <c r="B4083">
        <f>VLOOKUP(A4083,year_congress_lookup!$A$1:$B$10,2)</f>
        <v>2006</v>
      </c>
      <c r="C4083">
        <v>20357</v>
      </c>
      <c r="D4083" s="1" t="s">
        <v>1787</v>
      </c>
      <c r="E4083" t="s">
        <v>142</v>
      </c>
      <c r="F4083" t="str">
        <f>VLOOKUP(E4083&amp;"*",state_latlong_lookup!$A$1:$D$56,2,FALSE)</f>
        <v>UT</v>
      </c>
      <c r="G4083" t="str">
        <f>VLOOKUP(E4083&amp;"*",state_latlong_lookup!$A$1:$D$56,1,FALSE)</f>
        <v>UTAH</v>
      </c>
      <c r="H4083" t="str">
        <f t="shared" si="127"/>
        <v>109_UT_01</v>
      </c>
      <c r="I4083">
        <f>IF(B4083=2012,IF(D4083="00",K4083,VLOOKUP(H4083,district_latlong_lookup!$A$1:$F$439,5,FALSE)),0)</f>
        <v>0</v>
      </c>
      <c r="J4083">
        <f>IF(B4083=2012,IF(D4083="00",L4083,VLOOKUP(H4083,district_latlong_lookup!$A$1:$F$439,6,FALSE)),0)</f>
        <v>0</v>
      </c>
      <c r="K4083">
        <f>VLOOKUP(E4083&amp;"*",state_latlong_lookup!$A$1:$D$56,3,FALSE)</f>
        <v>40.113500000000002</v>
      </c>
      <c r="L4083">
        <f>VLOOKUP(E4083&amp;"*",state_latlong_lookup!$A$1:$D$56,4,FALSE)</f>
        <v>-111.8535</v>
      </c>
      <c r="M4083">
        <v>200</v>
      </c>
      <c r="N4083" t="str">
        <f t="shared" si="126"/>
        <v>Republican</v>
      </c>
      <c r="O4083" t="s">
        <v>499</v>
      </c>
      <c r="P4083">
        <v>0.65700000000000003</v>
      </c>
      <c r="Q4083">
        <v>234000</v>
      </c>
    </row>
    <row r="4084" spans="1:17">
      <c r="A4084">
        <v>109</v>
      </c>
      <c r="B4084">
        <f>VLOOKUP(A4084,year_congress_lookup!$A$1:$B$10,2)</f>
        <v>2006</v>
      </c>
      <c r="C4084">
        <v>20140</v>
      </c>
      <c r="D4084" s="1" t="s">
        <v>1788</v>
      </c>
      <c r="E4084" t="s">
        <v>142</v>
      </c>
      <c r="F4084" t="str">
        <f>VLOOKUP(E4084&amp;"*",state_latlong_lookup!$A$1:$D$56,2,FALSE)</f>
        <v>UT</v>
      </c>
      <c r="G4084" t="str">
        <f>VLOOKUP(E4084&amp;"*",state_latlong_lookup!$A$1:$D$56,1,FALSE)</f>
        <v>UTAH</v>
      </c>
      <c r="H4084" t="str">
        <f t="shared" si="127"/>
        <v>109_UT_02</v>
      </c>
      <c r="I4084">
        <f>IF(B4084=2012,IF(D4084="00",K4084,VLOOKUP(H4084,district_latlong_lookup!$A$1:$F$439,5,FALSE)),0)</f>
        <v>0</v>
      </c>
      <c r="J4084">
        <f>IF(B4084=2012,IF(D4084="00",L4084,VLOOKUP(H4084,district_latlong_lookup!$A$1:$F$439,6,FALSE)),0)</f>
        <v>0</v>
      </c>
      <c r="K4084">
        <f>VLOOKUP(E4084&amp;"*",state_latlong_lookup!$A$1:$D$56,3,FALSE)</f>
        <v>40.113500000000002</v>
      </c>
      <c r="L4084">
        <f>VLOOKUP(E4084&amp;"*",state_latlong_lookup!$A$1:$D$56,4,FALSE)</f>
        <v>-111.8535</v>
      </c>
      <c r="M4084">
        <v>100</v>
      </c>
      <c r="N4084" t="str">
        <f t="shared" si="126"/>
        <v>Democrat</v>
      </c>
      <c r="O4084" t="s">
        <v>948</v>
      </c>
      <c r="P4084">
        <v>-0.11799999999999999</v>
      </c>
      <c r="Q4084">
        <v>10000</v>
      </c>
    </row>
    <row r="4085" spans="1:17">
      <c r="A4085">
        <v>109</v>
      </c>
      <c r="B4085">
        <f>VLOOKUP(A4085,year_congress_lookup!$A$1:$B$10,2)</f>
        <v>2006</v>
      </c>
      <c r="C4085">
        <v>29766</v>
      </c>
      <c r="D4085" s="1" t="s">
        <v>1789</v>
      </c>
      <c r="E4085" t="s">
        <v>142</v>
      </c>
      <c r="F4085" t="str">
        <f>VLOOKUP(E4085&amp;"*",state_latlong_lookup!$A$1:$D$56,2,FALSE)</f>
        <v>UT</v>
      </c>
      <c r="G4085" t="str">
        <f>VLOOKUP(E4085&amp;"*",state_latlong_lookup!$A$1:$D$56,1,FALSE)</f>
        <v>UTAH</v>
      </c>
      <c r="H4085" t="str">
        <f t="shared" si="127"/>
        <v>109_UT_03</v>
      </c>
      <c r="I4085">
        <f>IF(B4085=2012,IF(D4085="00",K4085,VLOOKUP(H4085,district_latlong_lookup!$A$1:$F$439,5,FALSE)),0)</f>
        <v>0</v>
      </c>
      <c r="J4085">
        <f>IF(B4085=2012,IF(D4085="00",L4085,VLOOKUP(H4085,district_latlong_lookup!$A$1:$F$439,6,FALSE)),0)</f>
        <v>0</v>
      </c>
      <c r="K4085">
        <f>VLOOKUP(E4085&amp;"*",state_latlong_lookup!$A$1:$D$56,3,FALSE)</f>
        <v>40.113500000000002</v>
      </c>
      <c r="L4085">
        <f>VLOOKUP(E4085&amp;"*",state_latlong_lookup!$A$1:$D$56,4,FALSE)</f>
        <v>-111.8535</v>
      </c>
      <c r="M4085">
        <v>200</v>
      </c>
      <c r="N4085" t="str">
        <f t="shared" si="126"/>
        <v>Republican</v>
      </c>
      <c r="O4085" t="s">
        <v>143</v>
      </c>
      <c r="P4085">
        <v>0.79800000000000004</v>
      </c>
      <c r="Q4085">
        <v>1031500</v>
      </c>
    </row>
    <row r="4086" spans="1:17">
      <c r="A4086">
        <v>109</v>
      </c>
      <c r="B4086">
        <f>VLOOKUP(A4086,year_congress_lookup!$A$1:$B$10,2)</f>
        <v>2006</v>
      </c>
      <c r="C4086">
        <v>29147</v>
      </c>
      <c r="D4086" s="1" t="s">
        <v>1787</v>
      </c>
      <c r="E4086" t="s">
        <v>21</v>
      </c>
      <c r="F4086" t="str">
        <f>VLOOKUP(E4086&amp;"*",state_latlong_lookup!$A$1:$D$56,2,FALSE)</f>
        <v>VT</v>
      </c>
      <c r="G4086" t="str">
        <f>VLOOKUP(E4086&amp;"*",state_latlong_lookup!$A$1:$D$56,1,FALSE)</f>
        <v>VERMONT</v>
      </c>
      <c r="H4086" t="str">
        <f t="shared" si="127"/>
        <v>109_VT_01</v>
      </c>
      <c r="I4086">
        <f>IF(B4086=2012,IF(D4086="00",K4086,VLOOKUP(H4086,district_latlong_lookup!$A$1:$F$439,5,FALSE)),0)</f>
        <v>0</v>
      </c>
      <c r="J4086">
        <f>IF(B4086=2012,IF(D4086="00",L4086,VLOOKUP(H4086,district_latlong_lookup!$A$1:$F$439,6,FALSE)),0)</f>
        <v>0</v>
      </c>
      <c r="K4086">
        <f>VLOOKUP(E4086&amp;"*",state_latlong_lookup!$A$1:$D$56,3,FALSE)</f>
        <v>44.040700000000001</v>
      </c>
      <c r="L4086">
        <f>VLOOKUP(E4086&amp;"*",state_latlong_lookup!$A$1:$D$56,4,FALSE)</f>
        <v>-72.709299999999999</v>
      </c>
      <c r="M4086">
        <v>328</v>
      </c>
      <c r="N4086" t="str">
        <f t="shared" si="126"/>
        <v>Independent</v>
      </c>
      <c r="O4086" t="s">
        <v>136</v>
      </c>
      <c r="P4086">
        <v>-0.51</v>
      </c>
      <c r="Q4086">
        <v>10000</v>
      </c>
    </row>
    <row r="4087" spans="1:17">
      <c r="A4087">
        <v>109</v>
      </c>
      <c r="B4087">
        <f>VLOOKUP(A4087,year_congress_lookup!$A$1:$B$10,2)</f>
        <v>2006</v>
      </c>
      <c r="C4087">
        <v>20141</v>
      </c>
      <c r="D4087" s="1" t="s">
        <v>1787</v>
      </c>
      <c r="E4087" t="s">
        <v>16</v>
      </c>
      <c r="F4087" t="str">
        <f>VLOOKUP(E4087&amp;"*",state_latlong_lookup!$A$1:$D$56,2,FALSE)</f>
        <v>VA</v>
      </c>
      <c r="G4087" t="str">
        <f>VLOOKUP(E4087&amp;"*",state_latlong_lookup!$A$1:$D$56,1,FALSE)</f>
        <v>VIRGINIA</v>
      </c>
      <c r="H4087" t="str">
        <f t="shared" si="127"/>
        <v>109_VA_01</v>
      </c>
      <c r="I4087">
        <f>IF(B4087=2012,IF(D4087="00",K4087,VLOOKUP(H4087,district_latlong_lookup!$A$1:$F$439,5,FALSE)),0)</f>
        <v>0</v>
      </c>
      <c r="J4087">
        <f>IF(B4087=2012,IF(D4087="00",L4087,VLOOKUP(H4087,district_latlong_lookup!$A$1:$F$439,6,FALSE)),0)</f>
        <v>0</v>
      </c>
      <c r="K4087">
        <f>VLOOKUP(E4087&amp;"*",state_latlong_lookup!$A$1:$D$56,3,FALSE)</f>
        <v>37.768000000000001</v>
      </c>
      <c r="L4087">
        <f>VLOOKUP(E4087&amp;"*",state_latlong_lookup!$A$1:$D$56,4,FALSE)</f>
        <v>-78.205699999999993</v>
      </c>
      <c r="M4087">
        <v>200</v>
      </c>
      <c r="N4087" t="str">
        <f t="shared" si="126"/>
        <v>Republican</v>
      </c>
      <c r="O4087" t="s">
        <v>62</v>
      </c>
      <c r="P4087">
        <v>0.53100000000000003</v>
      </c>
      <c r="Q4087">
        <v>399500</v>
      </c>
    </row>
    <row r="4088" spans="1:17">
      <c r="A4088">
        <v>109</v>
      </c>
      <c r="B4088">
        <f>VLOOKUP(A4088,year_congress_lookup!$A$1:$B$10,2)</f>
        <v>2006</v>
      </c>
      <c r="C4088">
        <v>20534</v>
      </c>
      <c r="D4088" s="1" t="s">
        <v>1788</v>
      </c>
      <c r="E4088" t="s">
        <v>16</v>
      </c>
      <c r="F4088" t="str">
        <f>VLOOKUP(E4088&amp;"*",state_latlong_lookup!$A$1:$D$56,2,FALSE)</f>
        <v>VA</v>
      </c>
      <c r="G4088" t="str">
        <f>VLOOKUP(E4088&amp;"*",state_latlong_lookup!$A$1:$D$56,1,FALSE)</f>
        <v>VIRGINIA</v>
      </c>
      <c r="H4088" t="str">
        <f t="shared" si="127"/>
        <v>109_VA_02</v>
      </c>
      <c r="I4088">
        <f>IF(B4088=2012,IF(D4088="00",K4088,VLOOKUP(H4088,district_latlong_lookup!$A$1:$F$439,5,FALSE)),0)</f>
        <v>0</v>
      </c>
      <c r="J4088">
        <f>IF(B4088=2012,IF(D4088="00",L4088,VLOOKUP(H4088,district_latlong_lookup!$A$1:$F$439,6,FALSE)),0)</f>
        <v>0</v>
      </c>
      <c r="K4088">
        <f>VLOOKUP(E4088&amp;"*",state_latlong_lookup!$A$1:$D$56,3,FALSE)</f>
        <v>37.768000000000001</v>
      </c>
      <c r="L4088">
        <f>VLOOKUP(E4088&amp;"*",state_latlong_lookup!$A$1:$D$56,4,FALSE)</f>
        <v>-78.205699999999993</v>
      </c>
      <c r="M4088">
        <v>200</v>
      </c>
      <c r="N4088" t="str">
        <f t="shared" si="126"/>
        <v>Republican</v>
      </c>
      <c r="O4088" t="s">
        <v>116</v>
      </c>
      <c r="P4088">
        <v>0.56299999999999994</v>
      </c>
      <c r="Q4088">
        <v>578500</v>
      </c>
    </row>
    <row r="4089" spans="1:17">
      <c r="A4089">
        <v>109</v>
      </c>
      <c r="B4089">
        <f>VLOOKUP(A4089,year_congress_lookup!$A$1:$B$10,2)</f>
        <v>2006</v>
      </c>
      <c r="C4089">
        <v>39307</v>
      </c>
      <c r="D4089" s="1" t="s">
        <v>1789</v>
      </c>
      <c r="E4089" t="s">
        <v>16</v>
      </c>
      <c r="F4089" t="str">
        <f>VLOOKUP(E4089&amp;"*",state_latlong_lookup!$A$1:$D$56,2,FALSE)</f>
        <v>VA</v>
      </c>
      <c r="G4089" t="str">
        <f>VLOOKUP(E4089&amp;"*",state_latlong_lookup!$A$1:$D$56,1,FALSE)</f>
        <v>VIRGINIA</v>
      </c>
      <c r="H4089" t="str">
        <f t="shared" si="127"/>
        <v>109_VA_03</v>
      </c>
      <c r="I4089">
        <f>IF(B4089=2012,IF(D4089="00",K4089,VLOOKUP(H4089,district_latlong_lookup!$A$1:$F$439,5,FALSE)),0)</f>
        <v>0</v>
      </c>
      <c r="J4089">
        <f>IF(B4089=2012,IF(D4089="00",L4089,VLOOKUP(H4089,district_latlong_lookup!$A$1:$F$439,6,FALSE)),0)</f>
        <v>0</v>
      </c>
      <c r="K4089">
        <f>VLOOKUP(E4089&amp;"*",state_latlong_lookup!$A$1:$D$56,3,FALSE)</f>
        <v>37.768000000000001</v>
      </c>
      <c r="L4089">
        <f>VLOOKUP(E4089&amp;"*",state_latlong_lookup!$A$1:$D$56,4,FALSE)</f>
        <v>-78.205699999999993</v>
      </c>
      <c r="M4089">
        <v>100</v>
      </c>
      <c r="N4089" t="str">
        <f t="shared" si="126"/>
        <v>Democrat</v>
      </c>
      <c r="O4089" t="s">
        <v>149</v>
      </c>
      <c r="P4089">
        <v>-0.439</v>
      </c>
      <c r="Q4089">
        <v>10000</v>
      </c>
    </row>
    <row r="4090" spans="1:17">
      <c r="A4090">
        <v>109</v>
      </c>
      <c r="B4090">
        <f>VLOOKUP(A4090,year_congress_lookup!$A$1:$B$10,2)</f>
        <v>2006</v>
      </c>
      <c r="C4090">
        <v>20143</v>
      </c>
      <c r="D4090" s="1" t="s">
        <v>1790</v>
      </c>
      <c r="E4090" t="s">
        <v>16</v>
      </c>
      <c r="F4090" t="str">
        <f>VLOOKUP(E4090&amp;"*",state_latlong_lookup!$A$1:$D$56,2,FALSE)</f>
        <v>VA</v>
      </c>
      <c r="G4090" t="str">
        <f>VLOOKUP(E4090&amp;"*",state_latlong_lookup!$A$1:$D$56,1,FALSE)</f>
        <v>VIRGINIA</v>
      </c>
      <c r="H4090" t="str">
        <f t="shared" si="127"/>
        <v>109_VA_04</v>
      </c>
      <c r="I4090">
        <f>IF(B4090=2012,IF(D4090="00",K4090,VLOOKUP(H4090,district_latlong_lookup!$A$1:$F$439,5,FALSE)),0)</f>
        <v>0</v>
      </c>
      <c r="J4090">
        <f>IF(B4090=2012,IF(D4090="00",L4090,VLOOKUP(H4090,district_latlong_lookup!$A$1:$F$439,6,FALSE)),0)</f>
        <v>0</v>
      </c>
      <c r="K4090">
        <f>VLOOKUP(E4090&amp;"*",state_latlong_lookup!$A$1:$D$56,3,FALSE)</f>
        <v>37.768000000000001</v>
      </c>
      <c r="L4090">
        <f>VLOOKUP(E4090&amp;"*",state_latlong_lookup!$A$1:$D$56,4,FALSE)</f>
        <v>-78.205699999999993</v>
      </c>
      <c r="M4090">
        <v>200</v>
      </c>
      <c r="N4090" t="str">
        <f t="shared" si="126"/>
        <v>Republican</v>
      </c>
      <c r="O4090" t="s">
        <v>798</v>
      </c>
      <c r="P4090">
        <v>0.55000000000000004</v>
      </c>
      <c r="Q4090">
        <v>10000</v>
      </c>
    </row>
    <row r="4091" spans="1:17">
      <c r="A4091">
        <v>109</v>
      </c>
      <c r="B4091">
        <f>VLOOKUP(A4091,year_congress_lookup!$A$1:$B$10,2)</f>
        <v>2006</v>
      </c>
      <c r="C4091">
        <v>89767</v>
      </c>
      <c r="D4091" s="1" t="s">
        <v>1791</v>
      </c>
      <c r="E4091" t="s">
        <v>16</v>
      </c>
      <c r="F4091" t="str">
        <f>VLOOKUP(E4091&amp;"*",state_latlong_lookup!$A$1:$D$56,2,FALSE)</f>
        <v>VA</v>
      </c>
      <c r="G4091" t="str">
        <f>VLOOKUP(E4091&amp;"*",state_latlong_lookup!$A$1:$D$56,1,FALSE)</f>
        <v>VIRGINIA</v>
      </c>
      <c r="H4091" t="str">
        <f t="shared" si="127"/>
        <v>109_VA_05</v>
      </c>
      <c r="I4091">
        <f>IF(B4091=2012,IF(D4091="00",K4091,VLOOKUP(H4091,district_latlong_lookup!$A$1:$F$439,5,FALSE)),0)</f>
        <v>0</v>
      </c>
      <c r="J4091">
        <f>IF(B4091=2012,IF(D4091="00",L4091,VLOOKUP(H4091,district_latlong_lookup!$A$1:$F$439,6,FALSE)),0)</f>
        <v>0</v>
      </c>
      <c r="K4091">
        <f>VLOOKUP(E4091&amp;"*",state_latlong_lookup!$A$1:$D$56,3,FALSE)</f>
        <v>37.768000000000001</v>
      </c>
      <c r="L4091">
        <f>VLOOKUP(E4091&amp;"*",state_latlong_lookup!$A$1:$D$56,4,FALSE)</f>
        <v>-78.205699999999993</v>
      </c>
      <c r="M4091">
        <v>200</v>
      </c>
      <c r="N4091" t="str">
        <f t="shared" si="126"/>
        <v>Republican</v>
      </c>
      <c r="O4091" t="s">
        <v>877</v>
      </c>
      <c r="P4091">
        <v>0.54300000000000004</v>
      </c>
      <c r="Q4091">
        <v>984500</v>
      </c>
    </row>
    <row r="4092" spans="1:17">
      <c r="A4092">
        <v>109</v>
      </c>
      <c r="B4092">
        <f>VLOOKUP(A4092,year_congress_lookup!$A$1:$B$10,2)</f>
        <v>2006</v>
      </c>
      <c r="C4092">
        <v>39308</v>
      </c>
      <c r="D4092" s="1" t="s">
        <v>1792</v>
      </c>
      <c r="E4092" t="s">
        <v>16</v>
      </c>
      <c r="F4092" t="str">
        <f>VLOOKUP(E4092&amp;"*",state_latlong_lookup!$A$1:$D$56,2,FALSE)</f>
        <v>VA</v>
      </c>
      <c r="G4092" t="str">
        <f>VLOOKUP(E4092&amp;"*",state_latlong_lookup!$A$1:$D$56,1,FALSE)</f>
        <v>VIRGINIA</v>
      </c>
      <c r="H4092" t="str">
        <f t="shared" si="127"/>
        <v>109_VA_06</v>
      </c>
      <c r="I4092">
        <f>IF(B4092=2012,IF(D4092="00",K4092,VLOOKUP(H4092,district_latlong_lookup!$A$1:$F$439,5,FALSE)),0)</f>
        <v>0</v>
      </c>
      <c r="J4092">
        <f>IF(B4092=2012,IF(D4092="00",L4092,VLOOKUP(H4092,district_latlong_lookup!$A$1:$F$439,6,FALSE)),0)</f>
        <v>0</v>
      </c>
      <c r="K4092">
        <f>VLOOKUP(E4092&amp;"*",state_latlong_lookup!$A$1:$D$56,3,FALSE)</f>
        <v>37.768000000000001</v>
      </c>
      <c r="L4092">
        <f>VLOOKUP(E4092&amp;"*",state_latlong_lookup!$A$1:$D$56,4,FALSE)</f>
        <v>-78.205699999999993</v>
      </c>
      <c r="M4092">
        <v>200</v>
      </c>
      <c r="N4092" t="str">
        <f t="shared" si="126"/>
        <v>Republican</v>
      </c>
      <c r="O4092" t="s">
        <v>1046</v>
      </c>
      <c r="P4092">
        <v>0.66700000000000004</v>
      </c>
      <c r="Q4092">
        <v>10000</v>
      </c>
    </row>
    <row r="4093" spans="1:17">
      <c r="A4093">
        <v>109</v>
      </c>
      <c r="B4093">
        <f>VLOOKUP(A4093,year_congress_lookup!$A$1:$B$10,2)</f>
        <v>2006</v>
      </c>
      <c r="C4093">
        <v>20144</v>
      </c>
      <c r="D4093" s="1" t="s">
        <v>1793</v>
      </c>
      <c r="E4093" t="s">
        <v>16</v>
      </c>
      <c r="F4093" t="str">
        <f>VLOOKUP(E4093&amp;"*",state_latlong_lookup!$A$1:$D$56,2,FALSE)</f>
        <v>VA</v>
      </c>
      <c r="G4093" t="str">
        <f>VLOOKUP(E4093&amp;"*",state_latlong_lookup!$A$1:$D$56,1,FALSE)</f>
        <v>VIRGINIA</v>
      </c>
      <c r="H4093" t="str">
        <f t="shared" si="127"/>
        <v>109_VA_07</v>
      </c>
      <c r="I4093">
        <f>IF(B4093=2012,IF(D4093="00",K4093,VLOOKUP(H4093,district_latlong_lookup!$A$1:$F$439,5,FALSE)),0)</f>
        <v>0</v>
      </c>
      <c r="J4093">
        <f>IF(B4093=2012,IF(D4093="00",L4093,VLOOKUP(H4093,district_latlong_lookup!$A$1:$F$439,6,FALSE)),0)</f>
        <v>0</v>
      </c>
      <c r="K4093">
        <f>VLOOKUP(E4093&amp;"*",state_latlong_lookup!$A$1:$D$56,3,FALSE)</f>
        <v>37.768000000000001</v>
      </c>
      <c r="L4093">
        <f>VLOOKUP(E4093&amp;"*",state_latlong_lookup!$A$1:$D$56,4,FALSE)</f>
        <v>-78.205699999999993</v>
      </c>
      <c r="M4093">
        <v>200</v>
      </c>
      <c r="N4093" t="str">
        <f t="shared" si="126"/>
        <v>Republican</v>
      </c>
      <c r="O4093" t="s">
        <v>950</v>
      </c>
      <c r="P4093">
        <v>0.70899999999999996</v>
      </c>
      <c r="Q4093">
        <v>512000</v>
      </c>
    </row>
    <row r="4094" spans="1:17">
      <c r="A4094">
        <v>109</v>
      </c>
      <c r="B4094">
        <f>VLOOKUP(A4094,year_congress_lookup!$A$1:$B$10,2)</f>
        <v>2006</v>
      </c>
      <c r="C4094">
        <v>29149</v>
      </c>
      <c r="D4094" s="1" t="s">
        <v>1795</v>
      </c>
      <c r="E4094" t="s">
        <v>16</v>
      </c>
      <c r="F4094" t="str">
        <f>VLOOKUP(E4094&amp;"*",state_latlong_lookup!$A$1:$D$56,2,FALSE)</f>
        <v>VA</v>
      </c>
      <c r="G4094" t="str">
        <f>VLOOKUP(E4094&amp;"*",state_latlong_lookup!$A$1:$D$56,1,FALSE)</f>
        <v>VIRGINIA</v>
      </c>
      <c r="H4094" t="str">
        <f t="shared" si="127"/>
        <v>109_VA_08</v>
      </c>
      <c r="I4094">
        <f>IF(B4094=2012,IF(D4094="00",K4094,VLOOKUP(H4094,district_latlong_lookup!$A$1:$F$439,5,FALSE)),0)</f>
        <v>0</v>
      </c>
      <c r="J4094">
        <f>IF(B4094=2012,IF(D4094="00",L4094,VLOOKUP(H4094,district_latlong_lookup!$A$1:$F$439,6,FALSE)),0)</f>
        <v>0</v>
      </c>
      <c r="K4094">
        <f>VLOOKUP(E4094&amp;"*",state_latlong_lookup!$A$1:$D$56,3,FALSE)</f>
        <v>37.768000000000001</v>
      </c>
      <c r="L4094">
        <f>VLOOKUP(E4094&amp;"*",state_latlong_lookup!$A$1:$D$56,4,FALSE)</f>
        <v>-78.205699999999993</v>
      </c>
      <c r="M4094">
        <v>100</v>
      </c>
      <c r="N4094" t="str">
        <f t="shared" si="126"/>
        <v>Democrat</v>
      </c>
      <c r="O4094" t="s">
        <v>395</v>
      </c>
      <c r="P4094">
        <v>-0.30399999999999999</v>
      </c>
      <c r="Q4094">
        <v>1249500</v>
      </c>
    </row>
    <row r="4095" spans="1:17">
      <c r="A4095">
        <v>109</v>
      </c>
      <c r="B4095">
        <f>VLOOKUP(A4095,year_congress_lookup!$A$1:$B$10,2)</f>
        <v>2006</v>
      </c>
      <c r="C4095">
        <v>15010</v>
      </c>
      <c r="D4095" s="1" t="s">
        <v>1796</v>
      </c>
      <c r="E4095" t="s">
        <v>16</v>
      </c>
      <c r="F4095" t="str">
        <f>VLOOKUP(E4095&amp;"*",state_latlong_lookup!$A$1:$D$56,2,FALSE)</f>
        <v>VA</v>
      </c>
      <c r="G4095" t="str">
        <f>VLOOKUP(E4095&amp;"*",state_latlong_lookup!$A$1:$D$56,1,FALSE)</f>
        <v>VIRGINIA</v>
      </c>
      <c r="H4095" t="str">
        <f t="shared" si="127"/>
        <v>109_VA_09</v>
      </c>
      <c r="I4095">
        <f>IF(B4095=2012,IF(D4095="00",K4095,VLOOKUP(H4095,district_latlong_lookup!$A$1:$F$439,5,FALSE)),0)</f>
        <v>0</v>
      </c>
      <c r="J4095">
        <f>IF(B4095=2012,IF(D4095="00",L4095,VLOOKUP(H4095,district_latlong_lookup!$A$1:$F$439,6,FALSE)),0)</f>
        <v>0</v>
      </c>
      <c r="K4095">
        <f>VLOOKUP(E4095&amp;"*",state_latlong_lookup!$A$1:$D$56,3,FALSE)</f>
        <v>37.768000000000001</v>
      </c>
      <c r="L4095">
        <f>VLOOKUP(E4095&amp;"*",state_latlong_lookup!$A$1:$D$56,4,FALSE)</f>
        <v>-78.205699999999993</v>
      </c>
      <c r="M4095">
        <v>100</v>
      </c>
      <c r="N4095" t="str">
        <f t="shared" si="126"/>
        <v>Democrat</v>
      </c>
      <c r="O4095" t="s">
        <v>744</v>
      </c>
      <c r="P4095">
        <v>-0.20899999999999999</v>
      </c>
      <c r="Q4095">
        <v>1605500</v>
      </c>
    </row>
    <row r="4096" spans="1:17">
      <c r="A4096">
        <v>109</v>
      </c>
      <c r="B4096">
        <f>VLOOKUP(A4096,year_congress_lookup!$A$1:$B$10,2)</f>
        <v>2006</v>
      </c>
      <c r="C4096">
        <v>14869</v>
      </c>
      <c r="D4096" s="1" t="s">
        <v>1797</v>
      </c>
      <c r="E4096" t="s">
        <v>16</v>
      </c>
      <c r="F4096" t="str">
        <f>VLOOKUP(E4096&amp;"*",state_latlong_lookup!$A$1:$D$56,2,FALSE)</f>
        <v>VA</v>
      </c>
      <c r="G4096" t="str">
        <f>VLOOKUP(E4096&amp;"*",state_latlong_lookup!$A$1:$D$56,1,FALSE)</f>
        <v>VIRGINIA</v>
      </c>
      <c r="H4096" t="str">
        <f t="shared" si="127"/>
        <v>109_VA_10</v>
      </c>
      <c r="I4096">
        <f>IF(B4096=2012,IF(D4096="00",K4096,VLOOKUP(H4096,district_latlong_lookup!$A$1:$F$439,5,FALSE)),0)</f>
        <v>0</v>
      </c>
      <c r="J4096">
        <f>IF(B4096=2012,IF(D4096="00",L4096,VLOOKUP(H4096,district_latlong_lookup!$A$1:$F$439,6,FALSE)),0)</f>
        <v>0</v>
      </c>
      <c r="K4096">
        <f>VLOOKUP(E4096&amp;"*",state_latlong_lookup!$A$1:$D$56,3,FALSE)</f>
        <v>37.768000000000001</v>
      </c>
      <c r="L4096">
        <f>VLOOKUP(E4096&amp;"*",state_latlong_lookup!$A$1:$D$56,4,FALSE)</f>
        <v>-78.205699999999993</v>
      </c>
      <c r="M4096">
        <v>200</v>
      </c>
      <c r="N4096" t="str">
        <f t="shared" si="126"/>
        <v>Republican</v>
      </c>
      <c r="O4096" t="s">
        <v>745</v>
      </c>
      <c r="P4096">
        <v>0.44900000000000001</v>
      </c>
      <c r="Q4096">
        <v>10000</v>
      </c>
    </row>
    <row r="4097" spans="1:17">
      <c r="A4097">
        <v>109</v>
      </c>
      <c r="B4097">
        <f>VLOOKUP(A4097,year_congress_lookup!$A$1:$B$10,2)</f>
        <v>2006</v>
      </c>
      <c r="C4097">
        <v>29576</v>
      </c>
      <c r="D4097" s="1" t="s">
        <v>1798</v>
      </c>
      <c r="E4097" t="s">
        <v>16</v>
      </c>
      <c r="F4097" t="str">
        <f>VLOOKUP(E4097&amp;"*",state_latlong_lookup!$A$1:$D$56,2,FALSE)</f>
        <v>VA</v>
      </c>
      <c r="G4097" t="str">
        <f>VLOOKUP(E4097&amp;"*",state_latlong_lookup!$A$1:$D$56,1,FALSE)</f>
        <v>VIRGINIA</v>
      </c>
      <c r="H4097" t="str">
        <f t="shared" si="127"/>
        <v>109_VA_11</v>
      </c>
      <c r="I4097">
        <f>IF(B4097=2012,IF(D4097="00",K4097,VLOOKUP(H4097,district_latlong_lookup!$A$1:$F$439,5,FALSE)),0)</f>
        <v>0</v>
      </c>
      <c r="J4097">
        <f>IF(B4097=2012,IF(D4097="00",L4097,VLOOKUP(H4097,district_latlong_lookup!$A$1:$F$439,6,FALSE)),0)</f>
        <v>0</v>
      </c>
      <c r="K4097">
        <f>VLOOKUP(E4097&amp;"*",state_latlong_lookup!$A$1:$D$56,3,FALSE)</f>
        <v>37.768000000000001</v>
      </c>
      <c r="L4097">
        <f>VLOOKUP(E4097&amp;"*",state_latlong_lookup!$A$1:$D$56,4,FALSE)</f>
        <v>-78.205699999999993</v>
      </c>
      <c r="M4097">
        <v>200</v>
      </c>
      <c r="N4097" t="str">
        <f t="shared" si="126"/>
        <v>Republican</v>
      </c>
      <c r="O4097" t="s">
        <v>62</v>
      </c>
      <c r="P4097">
        <v>0.625</v>
      </c>
      <c r="Q4097">
        <v>10000</v>
      </c>
    </row>
    <row r="4098" spans="1:17">
      <c r="A4098">
        <v>109</v>
      </c>
      <c r="B4098">
        <f>VLOOKUP(A4098,year_congress_lookup!$A$1:$B$10,2)</f>
        <v>2006</v>
      </c>
      <c r="C4098">
        <v>29937</v>
      </c>
      <c r="D4098" s="1" t="s">
        <v>1787</v>
      </c>
      <c r="E4098" t="s">
        <v>130</v>
      </c>
      <c r="F4098" t="str">
        <f>VLOOKUP(E4098&amp;"*",state_latlong_lookup!$A$1:$D$56,2,FALSE)</f>
        <v>WA</v>
      </c>
      <c r="G4098" t="str">
        <f>VLOOKUP(E4098&amp;"*",state_latlong_lookup!$A$1:$D$56,1,FALSE)</f>
        <v>WASHINGTON</v>
      </c>
      <c r="H4098" t="str">
        <f t="shared" si="127"/>
        <v>109_WA_01</v>
      </c>
      <c r="I4098">
        <f>IF(B4098=2012,IF(D4098="00",K4098,VLOOKUP(H4098,district_latlong_lookup!$A$1:$F$439,5,FALSE)),0)</f>
        <v>0</v>
      </c>
      <c r="J4098">
        <f>IF(B4098=2012,IF(D4098="00",L4098,VLOOKUP(H4098,district_latlong_lookup!$A$1:$F$439,6,FALSE)),0)</f>
        <v>0</v>
      </c>
      <c r="K4098">
        <f>VLOOKUP(E4098&amp;"*",state_latlong_lookup!$A$1:$D$56,3,FALSE)</f>
        <v>47.3917</v>
      </c>
      <c r="L4098">
        <f>VLOOKUP(E4098&amp;"*",state_latlong_lookup!$A$1:$D$56,4,FALSE)</f>
        <v>-121.57080000000001</v>
      </c>
      <c r="M4098">
        <v>100</v>
      </c>
      <c r="N4098" t="str">
        <f t="shared" ref="N4098:N4161" si="128">IF(M4098=100,"Democrat",IF(M4098=200,"Republican",IF(M4098=328,"Independent")))</f>
        <v>Democrat</v>
      </c>
      <c r="O4098" t="s">
        <v>748</v>
      </c>
      <c r="P4098">
        <v>-0.32900000000000001</v>
      </c>
      <c r="Q4098">
        <v>10000</v>
      </c>
    </row>
    <row r="4099" spans="1:17">
      <c r="A4099">
        <v>109</v>
      </c>
      <c r="B4099">
        <f>VLOOKUP(A4099,year_congress_lookup!$A$1:$B$10,2)</f>
        <v>2006</v>
      </c>
      <c r="C4099">
        <v>20145</v>
      </c>
      <c r="D4099" s="1" t="s">
        <v>1788</v>
      </c>
      <c r="E4099" t="s">
        <v>130</v>
      </c>
      <c r="F4099" t="str">
        <f>VLOOKUP(E4099&amp;"*",state_latlong_lookup!$A$1:$D$56,2,FALSE)</f>
        <v>WA</v>
      </c>
      <c r="G4099" t="str">
        <f>VLOOKUP(E4099&amp;"*",state_latlong_lookup!$A$1:$D$56,1,FALSE)</f>
        <v>WASHINGTON</v>
      </c>
      <c r="H4099" t="str">
        <f t="shared" ref="H4099:H4162" si="129">CONCATENATE(A4099,"_",F4099,"_",D4099)</f>
        <v>109_WA_02</v>
      </c>
      <c r="I4099">
        <f>IF(B4099=2012,IF(D4099="00",K4099,VLOOKUP(H4099,district_latlong_lookup!$A$1:$F$439,5,FALSE)),0)</f>
        <v>0</v>
      </c>
      <c r="J4099">
        <f>IF(B4099=2012,IF(D4099="00",L4099,VLOOKUP(H4099,district_latlong_lookup!$A$1:$F$439,6,FALSE)),0)</f>
        <v>0</v>
      </c>
      <c r="K4099">
        <f>VLOOKUP(E4099&amp;"*",state_latlong_lookup!$A$1:$D$56,3,FALSE)</f>
        <v>47.3917</v>
      </c>
      <c r="L4099">
        <f>VLOOKUP(E4099&amp;"*",state_latlong_lookup!$A$1:$D$56,4,FALSE)</f>
        <v>-121.57080000000001</v>
      </c>
      <c r="M4099">
        <v>100</v>
      </c>
      <c r="N4099" t="str">
        <f t="shared" si="128"/>
        <v>Democrat</v>
      </c>
      <c r="O4099" t="s">
        <v>951</v>
      </c>
      <c r="P4099">
        <v>-0.36199999999999999</v>
      </c>
      <c r="Q4099">
        <v>10000</v>
      </c>
    </row>
    <row r="4100" spans="1:17">
      <c r="A4100">
        <v>109</v>
      </c>
      <c r="B4100">
        <f>VLOOKUP(A4100,year_congress_lookup!$A$1:$B$10,2)</f>
        <v>2006</v>
      </c>
      <c r="C4100">
        <v>29938</v>
      </c>
      <c r="D4100" s="1" t="s">
        <v>1789</v>
      </c>
      <c r="E4100" t="s">
        <v>130</v>
      </c>
      <c r="F4100" t="str">
        <f>VLOOKUP(E4100&amp;"*",state_latlong_lookup!$A$1:$D$56,2,FALSE)</f>
        <v>WA</v>
      </c>
      <c r="G4100" t="str">
        <f>VLOOKUP(E4100&amp;"*",state_latlong_lookup!$A$1:$D$56,1,FALSE)</f>
        <v>WASHINGTON</v>
      </c>
      <c r="H4100" t="str">
        <f t="shared" si="129"/>
        <v>109_WA_03</v>
      </c>
      <c r="I4100">
        <f>IF(B4100=2012,IF(D4100="00",K4100,VLOOKUP(H4100,district_latlong_lookup!$A$1:$F$439,5,FALSE)),0)</f>
        <v>0</v>
      </c>
      <c r="J4100">
        <f>IF(B4100=2012,IF(D4100="00",L4100,VLOOKUP(H4100,district_latlong_lookup!$A$1:$F$439,6,FALSE)),0)</f>
        <v>0</v>
      </c>
      <c r="K4100">
        <f>VLOOKUP(E4100&amp;"*",state_latlong_lookup!$A$1:$D$56,3,FALSE)</f>
        <v>47.3917</v>
      </c>
      <c r="L4100">
        <f>VLOOKUP(E4100&amp;"*",state_latlong_lookup!$A$1:$D$56,4,FALSE)</f>
        <v>-121.57080000000001</v>
      </c>
      <c r="M4100">
        <v>100</v>
      </c>
      <c r="N4100" t="str">
        <f t="shared" si="128"/>
        <v>Democrat</v>
      </c>
      <c r="O4100" t="s">
        <v>162</v>
      </c>
      <c r="P4100">
        <v>-0.35399999999999998</v>
      </c>
      <c r="Q4100">
        <v>10000</v>
      </c>
    </row>
    <row r="4101" spans="1:17">
      <c r="A4101">
        <v>109</v>
      </c>
      <c r="B4101">
        <f>VLOOKUP(A4101,year_congress_lookup!$A$1:$B$10,2)</f>
        <v>2006</v>
      </c>
      <c r="C4101">
        <v>29580</v>
      </c>
      <c r="D4101" s="1" t="s">
        <v>1790</v>
      </c>
      <c r="E4101" t="s">
        <v>130</v>
      </c>
      <c r="F4101" t="str">
        <f>VLOOKUP(E4101&amp;"*",state_latlong_lookup!$A$1:$D$56,2,FALSE)</f>
        <v>WA</v>
      </c>
      <c r="G4101" t="str">
        <f>VLOOKUP(E4101&amp;"*",state_latlong_lookup!$A$1:$D$56,1,FALSE)</f>
        <v>WASHINGTON</v>
      </c>
      <c r="H4101" t="str">
        <f t="shared" si="129"/>
        <v>109_WA_04</v>
      </c>
      <c r="I4101">
        <f>IF(B4101=2012,IF(D4101="00",K4101,VLOOKUP(H4101,district_latlong_lookup!$A$1:$F$439,5,FALSE)),0)</f>
        <v>0</v>
      </c>
      <c r="J4101">
        <f>IF(B4101=2012,IF(D4101="00",L4101,VLOOKUP(H4101,district_latlong_lookup!$A$1:$F$439,6,FALSE)),0)</f>
        <v>0</v>
      </c>
      <c r="K4101">
        <f>VLOOKUP(E4101&amp;"*",state_latlong_lookup!$A$1:$D$56,3,FALSE)</f>
        <v>47.3917</v>
      </c>
      <c r="L4101">
        <f>VLOOKUP(E4101&amp;"*",state_latlong_lookup!$A$1:$D$56,4,FALSE)</f>
        <v>-121.57080000000001</v>
      </c>
      <c r="M4101">
        <v>200</v>
      </c>
      <c r="N4101" t="str">
        <f t="shared" si="128"/>
        <v>Republican</v>
      </c>
      <c r="O4101" t="s">
        <v>163</v>
      </c>
      <c r="P4101">
        <v>0.57199999999999995</v>
      </c>
      <c r="Q4101">
        <v>1035500</v>
      </c>
    </row>
    <row r="4102" spans="1:17">
      <c r="A4102">
        <v>109</v>
      </c>
      <c r="B4102">
        <f>VLOOKUP(A4102,year_congress_lookup!$A$1:$B$10,2)</f>
        <v>2006</v>
      </c>
      <c r="C4102">
        <v>20535</v>
      </c>
      <c r="D4102" s="1" t="s">
        <v>1791</v>
      </c>
      <c r="E4102" t="s">
        <v>130</v>
      </c>
      <c r="F4102" t="str">
        <f>VLOOKUP(E4102&amp;"*",state_latlong_lookup!$A$1:$D$56,2,FALSE)</f>
        <v>WA</v>
      </c>
      <c r="G4102" t="str">
        <f>VLOOKUP(E4102&amp;"*",state_latlong_lookup!$A$1:$D$56,1,FALSE)</f>
        <v>WASHINGTON</v>
      </c>
      <c r="H4102" t="str">
        <f t="shared" si="129"/>
        <v>109_WA_05</v>
      </c>
      <c r="I4102">
        <f>IF(B4102=2012,IF(D4102="00",K4102,VLOOKUP(H4102,district_latlong_lookup!$A$1:$F$439,5,FALSE)),0)</f>
        <v>0</v>
      </c>
      <c r="J4102">
        <f>IF(B4102=2012,IF(D4102="00",L4102,VLOOKUP(H4102,district_latlong_lookup!$A$1:$F$439,6,FALSE)),0)</f>
        <v>0</v>
      </c>
      <c r="K4102">
        <f>VLOOKUP(E4102&amp;"*",state_latlong_lookup!$A$1:$D$56,3,FALSE)</f>
        <v>47.3917</v>
      </c>
      <c r="L4102">
        <f>VLOOKUP(E4102&amp;"*",state_latlong_lookup!$A$1:$D$56,4,FALSE)</f>
        <v>-121.57080000000001</v>
      </c>
      <c r="M4102">
        <v>200</v>
      </c>
      <c r="N4102" t="str">
        <f t="shared" si="128"/>
        <v>Republican</v>
      </c>
      <c r="O4102" t="s">
        <v>1075</v>
      </c>
      <c r="P4102">
        <v>0.59799999999999998</v>
      </c>
      <c r="Q4102">
        <v>503000</v>
      </c>
    </row>
    <row r="4103" spans="1:17">
      <c r="A4103">
        <v>109</v>
      </c>
      <c r="B4103">
        <f>VLOOKUP(A4103,year_congress_lookup!$A$1:$B$10,2)</f>
        <v>2006</v>
      </c>
      <c r="C4103">
        <v>14413</v>
      </c>
      <c r="D4103" s="1" t="s">
        <v>1792</v>
      </c>
      <c r="E4103" t="s">
        <v>130</v>
      </c>
      <c r="F4103" t="str">
        <f>VLOOKUP(E4103&amp;"*",state_latlong_lookup!$A$1:$D$56,2,FALSE)</f>
        <v>WA</v>
      </c>
      <c r="G4103" t="str">
        <f>VLOOKUP(E4103&amp;"*",state_latlong_lookup!$A$1:$D$56,1,FALSE)</f>
        <v>WASHINGTON</v>
      </c>
      <c r="H4103" t="str">
        <f t="shared" si="129"/>
        <v>109_WA_06</v>
      </c>
      <c r="I4103">
        <f>IF(B4103=2012,IF(D4103="00",K4103,VLOOKUP(H4103,district_latlong_lookup!$A$1:$F$439,5,FALSE)),0)</f>
        <v>0</v>
      </c>
      <c r="J4103">
        <f>IF(B4103=2012,IF(D4103="00",L4103,VLOOKUP(H4103,district_latlong_lookup!$A$1:$F$439,6,FALSE)),0)</f>
        <v>0</v>
      </c>
      <c r="K4103">
        <f>VLOOKUP(E4103&amp;"*",state_latlong_lookup!$A$1:$D$56,3,FALSE)</f>
        <v>47.3917</v>
      </c>
      <c r="L4103">
        <f>VLOOKUP(E4103&amp;"*",state_latlong_lookup!$A$1:$D$56,4,FALSE)</f>
        <v>-121.57080000000001</v>
      </c>
      <c r="M4103">
        <v>100</v>
      </c>
      <c r="N4103" t="str">
        <f t="shared" si="128"/>
        <v>Democrat</v>
      </c>
      <c r="O4103" t="s">
        <v>750</v>
      </c>
      <c r="P4103">
        <v>-0.29199999999999998</v>
      </c>
      <c r="Q4103">
        <v>691500</v>
      </c>
    </row>
    <row r="4104" spans="1:17">
      <c r="A4104">
        <v>109</v>
      </c>
      <c r="B4104">
        <f>VLOOKUP(A4104,year_congress_lookup!$A$1:$B$10,2)</f>
        <v>2006</v>
      </c>
      <c r="C4104">
        <v>15613</v>
      </c>
      <c r="D4104" s="1" t="s">
        <v>1793</v>
      </c>
      <c r="E4104" t="s">
        <v>130</v>
      </c>
      <c r="F4104" t="str">
        <f>VLOOKUP(E4104&amp;"*",state_latlong_lookup!$A$1:$D$56,2,FALSE)</f>
        <v>WA</v>
      </c>
      <c r="G4104" t="str">
        <f>VLOOKUP(E4104&amp;"*",state_latlong_lookup!$A$1:$D$56,1,FALSE)</f>
        <v>WASHINGTON</v>
      </c>
      <c r="H4104" t="str">
        <f t="shared" si="129"/>
        <v>109_WA_07</v>
      </c>
      <c r="I4104">
        <f>IF(B4104=2012,IF(D4104="00",K4104,VLOOKUP(H4104,district_latlong_lookup!$A$1:$F$439,5,FALSE)),0)</f>
        <v>0</v>
      </c>
      <c r="J4104">
        <f>IF(B4104=2012,IF(D4104="00",L4104,VLOOKUP(H4104,district_latlong_lookup!$A$1:$F$439,6,FALSE)),0)</f>
        <v>0</v>
      </c>
      <c r="K4104">
        <f>VLOOKUP(E4104&amp;"*",state_latlong_lookup!$A$1:$D$56,3,FALSE)</f>
        <v>47.3917</v>
      </c>
      <c r="L4104">
        <f>VLOOKUP(E4104&amp;"*",state_latlong_lookup!$A$1:$D$56,4,FALSE)</f>
        <v>-121.57080000000001</v>
      </c>
      <c r="M4104">
        <v>100</v>
      </c>
      <c r="N4104" t="str">
        <f t="shared" si="128"/>
        <v>Democrat</v>
      </c>
      <c r="O4104" t="s">
        <v>1048</v>
      </c>
      <c r="P4104">
        <v>-0.68799999999999994</v>
      </c>
      <c r="Q4104">
        <v>543500</v>
      </c>
    </row>
    <row r="4105" spans="1:17">
      <c r="A4105">
        <v>109</v>
      </c>
      <c r="B4105">
        <f>VLOOKUP(A4105,year_congress_lookup!$A$1:$B$10,2)</f>
        <v>2006</v>
      </c>
      <c r="C4105">
        <v>20536</v>
      </c>
      <c r="D4105" s="1" t="s">
        <v>1795</v>
      </c>
      <c r="E4105" t="s">
        <v>130</v>
      </c>
      <c r="F4105" t="str">
        <f>VLOOKUP(E4105&amp;"*",state_latlong_lookup!$A$1:$D$56,2,FALSE)</f>
        <v>WA</v>
      </c>
      <c r="G4105" t="str">
        <f>VLOOKUP(E4105&amp;"*",state_latlong_lookup!$A$1:$D$56,1,FALSE)</f>
        <v>WASHINGTON</v>
      </c>
      <c r="H4105" t="str">
        <f t="shared" si="129"/>
        <v>109_WA_08</v>
      </c>
      <c r="I4105">
        <f>IF(B4105=2012,IF(D4105="00",K4105,VLOOKUP(H4105,district_latlong_lookup!$A$1:$F$439,5,FALSE)),0)</f>
        <v>0</v>
      </c>
      <c r="J4105">
        <f>IF(B4105=2012,IF(D4105="00",L4105,VLOOKUP(H4105,district_latlong_lookup!$A$1:$F$439,6,FALSE)),0)</f>
        <v>0</v>
      </c>
      <c r="K4105">
        <f>VLOOKUP(E4105&amp;"*",state_latlong_lookup!$A$1:$D$56,3,FALSE)</f>
        <v>47.3917</v>
      </c>
      <c r="L4105">
        <f>VLOOKUP(E4105&amp;"*",state_latlong_lookup!$A$1:$D$56,4,FALSE)</f>
        <v>-121.57080000000001</v>
      </c>
      <c r="M4105">
        <v>200</v>
      </c>
      <c r="N4105" t="str">
        <f t="shared" si="128"/>
        <v>Republican</v>
      </c>
      <c r="O4105" t="s">
        <v>1076</v>
      </c>
      <c r="P4105">
        <v>0.48</v>
      </c>
      <c r="Q4105">
        <v>439000</v>
      </c>
    </row>
    <row r="4106" spans="1:17">
      <c r="A4106">
        <v>109</v>
      </c>
      <c r="B4106">
        <f>VLOOKUP(A4106,year_congress_lookup!$A$1:$B$10,2)</f>
        <v>2006</v>
      </c>
      <c r="C4106">
        <v>29768</v>
      </c>
      <c r="D4106" s="1" t="s">
        <v>1796</v>
      </c>
      <c r="E4106" t="s">
        <v>130</v>
      </c>
      <c r="F4106" t="str">
        <f>VLOOKUP(E4106&amp;"*",state_latlong_lookup!$A$1:$D$56,2,FALSE)</f>
        <v>WA</v>
      </c>
      <c r="G4106" t="str">
        <f>VLOOKUP(E4106&amp;"*",state_latlong_lookup!$A$1:$D$56,1,FALSE)</f>
        <v>WASHINGTON</v>
      </c>
      <c r="H4106" t="str">
        <f t="shared" si="129"/>
        <v>109_WA_09</v>
      </c>
      <c r="I4106">
        <f>IF(B4106=2012,IF(D4106="00",K4106,VLOOKUP(H4106,district_latlong_lookup!$A$1:$F$439,5,FALSE)),0)</f>
        <v>0</v>
      </c>
      <c r="J4106">
        <f>IF(B4106=2012,IF(D4106="00",L4106,VLOOKUP(H4106,district_latlong_lookup!$A$1:$F$439,6,FALSE)),0)</f>
        <v>0</v>
      </c>
      <c r="K4106">
        <f>VLOOKUP(E4106&amp;"*",state_latlong_lookup!$A$1:$D$56,3,FALSE)</f>
        <v>47.3917</v>
      </c>
      <c r="L4106">
        <f>VLOOKUP(E4106&amp;"*",state_latlong_lookup!$A$1:$D$56,4,FALSE)</f>
        <v>-121.57080000000001</v>
      </c>
      <c r="M4106">
        <v>100</v>
      </c>
      <c r="N4106" t="str">
        <f t="shared" si="128"/>
        <v>Democrat</v>
      </c>
      <c r="O4106" t="s">
        <v>100</v>
      </c>
      <c r="P4106">
        <v>-0.24399999999999999</v>
      </c>
      <c r="Q4106">
        <v>2087500</v>
      </c>
    </row>
    <row r="4107" spans="1:17">
      <c r="A4107">
        <v>109</v>
      </c>
      <c r="B4107">
        <f>VLOOKUP(A4107,year_congress_lookup!$A$1:$B$10,2)</f>
        <v>2006</v>
      </c>
      <c r="C4107">
        <v>15083</v>
      </c>
      <c r="D4107" s="1" t="s">
        <v>1787</v>
      </c>
      <c r="E4107" t="s">
        <v>111</v>
      </c>
      <c r="F4107" t="str">
        <f>VLOOKUP(E4107&amp;"*",state_latlong_lookup!$A$1:$D$56,2,FALSE)</f>
        <v>WV</v>
      </c>
      <c r="G4107" t="str">
        <f>VLOOKUP(E4107&amp;"*",state_latlong_lookup!$A$1:$D$56,1,FALSE)</f>
        <v>WEST VIRGINIA</v>
      </c>
      <c r="H4107" t="str">
        <f t="shared" si="129"/>
        <v>109_WV_01</v>
      </c>
      <c r="I4107">
        <f>IF(B4107=2012,IF(D4107="00",K4107,VLOOKUP(H4107,district_latlong_lookup!$A$1:$F$439,5,FALSE)),0)</f>
        <v>0</v>
      </c>
      <c r="J4107">
        <f>IF(B4107=2012,IF(D4107="00",L4107,VLOOKUP(H4107,district_latlong_lookup!$A$1:$F$439,6,FALSE)),0)</f>
        <v>0</v>
      </c>
      <c r="K4107">
        <f>VLOOKUP(E4107&amp;"*",state_latlong_lookup!$A$1:$D$56,3,FALSE)</f>
        <v>38.468000000000004</v>
      </c>
      <c r="L4107">
        <f>VLOOKUP(E4107&amp;"*",state_latlong_lookup!$A$1:$D$56,4,FALSE)</f>
        <v>-80.9696</v>
      </c>
      <c r="M4107">
        <v>100</v>
      </c>
      <c r="N4107" t="str">
        <f t="shared" si="128"/>
        <v>Democrat</v>
      </c>
      <c r="O4107" t="s">
        <v>754</v>
      </c>
      <c r="P4107">
        <v>-0.28699999999999998</v>
      </c>
      <c r="Q4107">
        <v>460500</v>
      </c>
    </row>
    <row r="4108" spans="1:17">
      <c r="A4108">
        <v>109</v>
      </c>
      <c r="B4108">
        <f>VLOOKUP(A4108,year_congress_lookup!$A$1:$B$10,2)</f>
        <v>2006</v>
      </c>
      <c r="C4108">
        <v>20146</v>
      </c>
      <c r="D4108" s="1" t="s">
        <v>1788</v>
      </c>
      <c r="E4108" t="s">
        <v>111</v>
      </c>
      <c r="F4108" t="str">
        <f>VLOOKUP(E4108&amp;"*",state_latlong_lookup!$A$1:$D$56,2,FALSE)</f>
        <v>WV</v>
      </c>
      <c r="G4108" t="str">
        <f>VLOOKUP(E4108&amp;"*",state_latlong_lookup!$A$1:$D$56,1,FALSE)</f>
        <v>WEST VIRGINIA</v>
      </c>
      <c r="H4108" t="str">
        <f t="shared" si="129"/>
        <v>109_WV_02</v>
      </c>
      <c r="I4108">
        <f>IF(B4108=2012,IF(D4108="00",K4108,VLOOKUP(H4108,district_latlong_lookup!$A$1:$F$439,5,FALSE)),0)</f>
        <v>0</v>
      </c>
      <c r="J4108">
        <f>IF(B4108=2012,IF(D4108="00",L4108,VLOOKUP(H4108,district_latlong_lookup!$A$1:$F$439,6,FALSE)),0)</f>
        <v>0</v>
      </c>
      <c r="K4108">
        <f>VLOOKUP(E4108&amp;"*",state_latlong_lookup!$A$1:$D$56,3,FALSE)</f>
        <v>38.468000000000004</v>
      </c>
      <c r="L4108">
        <f>VLOOKUP(E4108&amp;"*",state_latlong_lookup!$A$1:$D$56,4,FALSE)</f>
        <v>-80.9696</v>
      </c>
      <c r="M4108">
        <v>200</v>
      </c>
      <c r="N4108" t="str">
        <f t="shared" si="128"/>
        <v>Republican</v>
      </c>
      <c r="O4108" t="s">
        <v>952</v>
      </c>
      <c r="P4108">
        <v>0.40600000000000003</v>
      </c>
      <c r="Q4108">
        <v>1052500</v>
      </c>
    </row>
    <row r="4109" spans="1:17">
      <c r="A4109">
        <v>109</v>
      </c>
      <c r="B4109">
        <f>VLOOKUP(A4109,year_congress_lookup!$A$1:$B$10,2)</f>
        <v>2006</v>
      </c>
      <c r="C4109">
        <v>14448</v>
      </c>
      <c r="D4109" s="1" t="s">
        <v>1789</v>
      </c>
      <c r="E4109" t="s">
        <v>111</v>
      </c>
      <c r="F4109" t="str">
        <f>VLOOKUP(E4109&amp;"*",state_latlong_lookup!$A$1:$D$56,2,FALSE)</f>
        <v>WV</v>
      </c>
      <c r="G4109" t="str">
        <f>VLOOKUP(E4109&amp;"*",state_latlong_lookup!$A$1:$D$56,1,FALSE)</f>
        <v>WEST VIRGINIA</v>
      </c>
      <c r="H4109" t="str">
        <f t="shared" si="129"/>
        <v>109_WV_03</v>
      </c>
      <c r="I4109">
        <f>IF(B4109=2012,IF(D4109="00",K4109,VLOOKUP(H4109,district_latlong_lookup!$A$1:$F$439,5,FALSE)),0)</f>
        <v>0</v>
      </c>
      <c r="J4109">
        <f>IF(B4109=2012,IF(D4109="00",L4109,VLOOKUP(H4109,district_latlong_lookup!$A$1:$F$439,6,FALSE)),0)</f>
        <v>0</v>
      </c>
      <c r="K4109">
        <f>VLOOKUP(E4109&amp;"*",state_latlong_lookup!$A$1:$D$56,3,FALSE)</f>
        <v>38.468000000000004</v>
      </c>
      <c r="L4109">
        <f>VLOOKUP(E4109&amp;"*",state_latlong_lookup!$A$1:$D$56,4,FALSE)</f>
        <v>-80.9696</v>
      </c>
      <c r="M4109">
        <v>100</v>
      </c>
      <c r="N4109" t="str">
        <f t="shared" si="128"/>
        <v>Democrat</v>
      </c>
      <c r="O4109" t="s">
        <v>756</v>
      </c>
      <c r="P4109">
        <v>-0.32200000000000001</v>
      </c>
      <c r="Q4109">
        <v>585000</v>
      </c>
    </row>
    <row r="4110" spans="1:17">
      <c r="A4110">
        <v>109</v>
      </c>
      <c r="B4110">
        <f>VLOOKUP(A4110,year_congress_lookup!$A$1:$B$10,2)</f>
        <v>2006</v>
      </c>
      <c r="C4110">
        <v>29939</v>
      </c>
      <c r="D4110" s="1" t="s">
        <v>1787</v>
      </c>
      <c r="E4110" t="s">
        <v>89</v>
      </c>
      <c r="F4110" t="str">
        <f>VLOOKUP(E4110&amp;"*",state_latlong_lookup!$A$1:$D$56,2,FALSE)</f>
        <v>WI</v>
      </c>
      <c r="G4110" t="str">
        <f>VLOOKUP(E4110&amp;"*",state_latlong_lookup!$A$1:$D$56,1,FALSE)</f>
        <v>WISCONSIN</v>
      </c>
      <c r="H4110" t="str">
        <f t="shared" si="129"/>
        <v>109_WI_01</v>
      </c>
      <c r="I4110">
        <f>IF(B4110=2012,IF(D4110="00",K4110,VLOOKUP(H4110,district_latlong_lookup!$A$1:$F$439,5,FALSE)),0)</f>
        <v>0</v>
      </c>
      <c r="J4110">
        <f>IF(B4110=2012,IF(D4110="00",L4110,VLOOKUP(H4110,district_latlong_lookup!$A$1:$F$439,6,FALSE)),0)</f>
        <v>0</v>
      </c>
      <c r="K4110">
        <f>VLOOKUP(E4110&amp;"*",state_latlong_lookup!$A$1:$D$56,3,FALSE)</f>
        <v>44.256300000000003</v>
      </c>
      <c r="L4110">
        <f>VLOOKUP(E4110&amp;"*",state_latlong_lookup!$A$1:$D$56,4,FALSE)</f>
        <v>-89.638499999999993</v>
      </c>
      <c r="M4110">
        <v>200</v>
      </c>
      <c r="N4110" t="str">
        <f t="shared" si="128"/>
        <v>Republican</v>
      </c>
      <c r="O4110" t="s">
        <v>1026</v>
      </c>
      <c r="P4110">
        <v>0.79100000000000004</v>
      </c>
      <c r="Q4110">
        <v>10000</v>
      </c>
    </row>
    <row r="4111" spans="1:17">
      <c r="A4111">
        <v>109</v>
      </c>
      <c r="B4111">
        <f>VLOOKUP(A4111,year_congress_lookup!$A$1:$B$10,2)</f>
        <v>2006</v>
      </c>
      <c r="C4111">
        <v>29940</v>
      </c>
      <c r="D4111" s="1" t="s">
        <v>1788</v>
      </c>
      <c r="E4111" t="s">
        <v>89</v>
      </c>
      <c r="F4111" t="str">
        <f>VLOOKUP(E4111&amp;"*",state_latlong_lookup!$A$1:$D$56,2,FALSE)</f>
        <v>WI</v>
      </c>
      <c r="G4111" t="str">
        <f>VLOOKUP(E4111&amp;"*",state_latlong_lookup!$A$1:$D$56,1,FALSE)</f>
        <v>WISCONSIN</v>
      </c>
      <c r="H4111" t="str">
        <f t="shared" si="129"/>
        <v>109_WI_02</v>
      </c>
      <c r="I4111">
        <f>IF(B4111=2012,IF(D4111="00",K4111,VLOOKUP(H4111,district_latlong_lookup!$A$1:$F$439,5,FALSE)),0)</f>
        <v>0</v>
      </c>
      <c r="J4111">
        <f>IF(B4111=2012,IF(D4111="00",L4111,VLOOKUP(H4111,district_latlong_lookup!$A$1:$F$439,6,FALSE)),0)</f>
        <v>0</v>
      </c>
      <c r="K4111">
        <f>VLOOKUP(E4111&amp;"*",state_latlong_lookup!$A$1:$D$56,3,FALSE)</f>
        <v>44.256300000000003</v>
      </c>
      <c r="L4111">
        <f>VLOOKUP(E4111&amp;"*",state_latlong_lookup!$A$1:$D$56,4,FALSE)</f>
        <v>-89.638499999999993</v>
      </c>
      <c r="M4111">
        <v>100</v>
      </c>
      <c r="N4111" t="str">
        <f t="shared" si="128"/>
        <v>Democrat</v>
      </c>
      <c r="O4111" t="s">
        <v>37</v>
      </c>
      <c r="P4111">
        <v>-0.55400000000000005</v>
      </c>
      <c r="Q4111">
        <v>2439000</v>
      </c>
    </row>
    <row r="4112" spans="1:17">
      <c r="A4112">
        <v>109</v>
      </c>
      <c r="B4112">
        <f>VLOOKUP(A4112,year_congress_lookup!$A$1:$B$10,2)</f>
        <v>2006</v>
      </c>
      <c r="C4112">
        <v>29769</v>
      </c>
      <c r="D4112" s="1" t="s">
        <v>1789</v>
      </c>
      <c r="E4112" t="s">
        <v>89</v>
      </c>
      <c r="F4112" t="str">
        <f>VLOOKUP(E4112&amp;"*",state_latlong_lookup!$A$1:$D$56,2,FALSE)</f>
        <v>WI</v>
      </c>
      <c r="G4112" t="str">
        <f>VLOOKUP(E4112&amp;"*",state_latlong_lookup!$A$1:$D$56,1,FALSE)</f>
        <v>WISCONSIN</v>
      </c>
      <c r="H4112" t="str">
        <f t="shared" si="129"/>
        <v>109_WI_03</v>
      </c>
      <c r="I4112">
        <f>IF(B4112=2012,IF(D4112="00",K4112,VLOOKUP(H4112,district_latlong_lookup!$A$1:$F$439,5,FALSE)),0)</f>
        <v>0</v>
      </c>
      <c r="J4112">
        <f>IF(B4112=2012,IF(D4112="00",L4112,VLOOKUP(H4112,district_latlong_lookup!$A$1:$F$439,6,FALSE)),0)</f>
        <v>0</v>
      </c>
      <c r="K4112">
        <f>VLOOKUP(E4112&amp;"*",state_latlong_lookup!$A$1:$D$56,3,FALSE)</f>
        <v>44.256300000000003</v>
      </c>
      <c r="L4112">
        <f>VLOOKUP(E4112&amp;"*",state_latlong_lookup!$A$1:$D$56,4,FALSE)</f>
        <v>-89.638499999999993</v>
      </c>
      <c r="M4112">
        <v>100</v>
      </c>
      <c r="N4112" t="str">
        <f t="shared" si="128"/>
        <v>Democrat</v>
      </c>
      <c r="O4112" t="s">
        <v>880</v>
      </c>
      <c r="P4112">
        <v>-0.28100000000000003</v>
      </c>
      <c r="Q4112">
        <v>2769500</v>
      </c>
    </row>
    <row r="4113" spans="1:17">
      <c r="A4113">
        <v>109</v>
      </c>
      <c r="B4113">
        <f>VLOOKUP(A4113,year_congress_lookup!$A$1:$B$10,2)</f>
        <v>2006</v>
      </c>
      <c r="C4113">
        <v>20537</v>
      </c>
      <c r="D4113" s="1" t="s">
        <v>1790</v>
      </c>
      <c r="E4113" t="s">
        <v>89</v>
      </c>
      <c r="F4113" t="str">
        <f>VLOOKUP(E4113&amp;"*",state_latlong_lookup!$A$1:$D$56,2,FALSE)</f>
        <v>WI</v>
      </c>
      <c r="G4113" t="str">
        <f>VLOOKUP(E4113&amp;"*",state_latlong_lookup!$A$1:$D$56,1,FALSE)</f>
        <v>WISCONSIN</v>
      </c>
      <c r="H4113" t="str">
        <f t="shared" si="129"/>
        <v>109_WI_04</v>
      </c>
      <c r="I4113">
        <f>IF(B4113=2012,IF(D4113="00",K4113,VLOOKUP(H4113,district_latlong_lookup!$A$1:$F$439,5,FALSE)),0)</f>
        <v>0</v>
      </c>
      <c r="J4113">
        <f>IF(B4113=2012,IF(D4113="00",L4113,VLOOKUP(H4113,district_latlong_lookup!$A$1:$F$439,6,FALSE)),0)</f>
        <v>0</v>
      </c>
      <c r="K4113">
        <f>VLOOKUP(E4113&amp;"*",state_latlong_lookup!$A$1:$D$56,3,FALSE)</f>
        <v>44.256300000000003</v>
      </c>
      <c r="L4113">
        <f>VLOOKUP(E4113&amp;"*",state_latlong_lookup!$A$1:$D$56,4,FALSE)</f>
        <v>-89.638499999999993</v>
      </c>
      <c r="M4113">
        <v>100</v>
      </c>
      <c r="N4113" t="str">
        <f t="shared" si="128"/>
        <v>Democrat</v>
      </c>
      <c r="O4113" t="s">
        <v>55</v>
      </c>
      <c r="P4113">
        <v>-0.53800000000000003</v>
      </c>
      <c r="Q4113">
        <v>306000</v>
      </c>
    </row>
    <row r="4114" spans="1:17">
      <c r="A4114">
        <v>109</v>
      </c>
      <c r="B4114">
        <f>VLOOKUP(A4114,year_congress_lookup!$A$1:$B$10,2)</f>
        <v>2006</v>
      </c>
      <c r="C4114">
        <v>14657</v>
      </c>
      <c r="D4114" s="1" t="s">
        <v>1791</v>
      </c>
      <c r="E4114" t="s">
        <v>89</v>
      </c>
      <c r="F4114" t="str">
        <f>VLOOKUP(E4114&amp;"*",state_latlong_lookup!$A$1:$D$56,2,FALSE)</f>
        <v>WI</v>
      </c>
      <c r="G4114" t="str">
        <f>VLOOKUP(E4114&amp;"*",state_latlong_lookup!$A$1:$D$56,1,FALSE)</f>
        <v>WISCONSIN</v>
      </c>
      <c r="H4114" t="str">
        <f t="shared" si="129"/>
        <v>109_WI_05</v>
      </c>
      <c r="I4114">
        <f>IF(B4114=2012,IF(D4114="00",K4114,VLOOKUP(H4114,district_latlong_lookup!$A$1:$F$439,5,FALSE)),0)</f>
        <v>0</v>
      </c>
      <c r="J4114">
        <f>IF(B4114=2012,IF(D4114="00",L4114,VLOOKUP(H4114,district_latlong_lookup!$A$1:$F$439,6,FALSE)),0)</f>
        <v>0</v>
      </c>
      <c r="K4114">
        <f>VLOOKUP(E4114&amp;"*",state_latlong_lookup!$A$1:$D$56,3,FALSE)</f>
        <v>44.256300000000003</v>
      </c>
      <c r="L4114">
        <f>VLOOKUP(E4114&amp;"*",state_latlong_lookup!$A$1:$D$56,4,FALSE)</f>
        <v>-89.638499999999993</v>
      </c>
      <c r="M4114">
        <v>200</v>
      </c>
      <c r="N4114" t="str">
        <f t="shared" si="128"/>
        <v>Republican</v>
      </c>
      <c r="O4114" t="s">
        <v>1049</v>
      </c>
      <c r="P4114">
        <v>1.06</v>
      </c>
      <c r="Q4114">
        <v>10000</v>
      </c>
    </row>
    <row r="4115" spans="1:17">
      <c r="A4115">
        <v>109</v>
      </c>
      <c r="B4115">
        <f>VLOOKUP(A4115,year_congress_lookup!$A$1:$B$10,2)</f>
        <v>2006</v>
      </c>
      <c r="C4115">
        <v>14675</v>
      </c>
      <c r="D4115" s="1" t="s">
        <v>1792</v>
      </c>
      <c r="E4115" t="s">
        <v>89</v>
      </c>
      <c r="F4115" t="str">
        <f>VLOOKUP(E4115&amp;"*",state_latlong_lookup!$A$1:$D$56,2,FALSE)</f>
        <v>WI</v>
      </c>
      <c r="G4115" t="str">
        <f>VLOOKUP(E4115&amp;"*",state_latlong_lookup!$A$1:$D$56,1,FALSE)</f>
        <v>WISCONSIN</v>
      </c>
      <c r="H4115" t="str">
        <f t="shared" si="129"/>
        <v>109_WI_06</v>
      </c>
      <c r="I4115">
        <f>IF(B4115=2012,IF(D4115="00",K4115,VLOOKUP(H4115,district_latlong_lookup!$A$1:$F$439,5,FALSE)),0)</f>
        <v>0</v>
      </c>
      <c r="J4115">
        <f>IF(B4115=2012,IF(D4115="00",L4115,VLOOKUP(H4115,district_latlong_lookup!$A$1:$F$439,6,FALSE)),0)</f>
        <v>0</v>
      </c>
      <c r="K4115">
        <f>VLOOKUP(E4115&amp;"*",state_latlong_lookup!$A$1:$D$56,3,FALSE)</f>
        <v>44.256300000000003</v>
      </c>
      <c r="L4115">
        <f>VLOOKUP(E4115&amp;"*",state_latlong_lookup!$A$1:$D$56,4,FALSE)</f>
        <v>-89.638499999999993</v>
      </c>
      <c r="M4115">
        <v>200</v>
      </c>
      <c r="N4115" t="str">
        <f t="shared" si="128"/>
        <v>Republican</v>
      </c>
      <c r="O4115" t="s">
        <v>762</v>
      </c>
      <c r="P4115">
        <v>0.65700000000000003</v>
      </c>
      <c r="Q4115">
        <v>1527500</v>
      </c>
    </row>
    <row r="4116" spans="1:17">
      <c r="A4116">
        <v>109</v>
      </c>
      <c r="B4116">
        <f>VLOOKUP(A4116,year_congress_lookup!$A$1:$B$10,2)</f>
        <v>2006</v>
      </c>
      <c r="C4116">
        <v>12036</v>
      </c>
      <c r="D4116" s="1" t="s">
        <v>1793</v>
      </c>
      <c r="E4116" t="s">
        <v>89</v>
      </c>
      <c r="F4116" t="str">
        <f>VLOOKUP(E4116&amp;"*",state_latlong_lookup!$A$1:$D$56,2,FALSE)</f>
        <v>WI</v>
      </c>
      <c r="G4116" t="str">
        <f>VLOOKUP(E4116&amp;"*",state_latlong_lookup!$A$1:$D$56,1,FALSE)</f>
        <v>WISCONSIN</v>
      </c>
      <c r="H4116" t="str">
        <f t="shared" si="129"/>
        <v>109_WI_07</v>
      </c>
      <c r="I4116">
        <f>IF(B4116=2012,IF(D4116="00",K4116,VLOOKUP(H4116,district_latlong_lookup!$A$1:$F$439,5,FALSE)),0)</f>
        <v>0</v>
      </c>
      <c r="J4116">
        <f>IF(B4116=2012,IF(D4116="00",L4116,VLOOKUP(H4116,district_latlong_lookup!$A$1:$F$439,6,FALSE)),0)</f>
        <v>0</v>
      </c>
      <c r="K4116">
        <f>VLOOKUP(E4116&amp;"*",state_latlong_lookup!$A$1:$D$56,3,FALSE)</f>
        <v>44.256300000000003</v>
      </c>
      <c r="L4116">
        <f>VLOOKUP(E4116&amp;"*",state_latlong_lookup!$A$1:$D$56,4,FALSE)</f>
        <v>-89.638499999999993</v>
      </c>
      <c r="M4116">
        <v>100</v>
      </c>
      <c r="N4116" t="str">
        <f t="shared" si="128"/>
        <v>Democrat</v>
      </c>
      <c r="O4116" t="s">
        <v>763</v>
      </c>
      <c r="P4116">
        <v>-0.44700000000000001</v>
      </c>
      <c r="Q4116">
        <v>555500</v>
      </c>
    </row>
    <row r="4117" spans="1:17">
      <c r="A4117">
        <v>109</v>
      </c>
      <c r="B4117">
        <f>VLOOKUP(A4117,year_congress_lookup!$A$1:$B$10,2)</f>
        <v>2006</v>
      </c>
      <c r="C4117">
        <v>29941</v>
      </c>
      <c r="D4117" s="1" t="s">
        <v>1795</v>
      </c>
      <c r="E4117" t="s">
        <v>89</v>
      </c>
      <c r="F4117" t="str">
        <f>VLOOKUP(E4117&amp;"*",state_latlong_lookup!$A$1:$D$56,2,FALSE)</f>
        <v>WI</v>
      </c>
      <c r="G4117" t="str">
        <f>VLOOKUP(E4117&amp;"*",state_latlong_lookup!$A$1:$D$56,1,FALSE)</f>
        <v>WISCONSIN</v>
      </c>
      <c r="H4117" t="str">
        <f t="shared" si="129"/>
        <v>109_WI_08</v>
      </c>
      <c r="I4117">
        <f>IF(B4117=2012,IF(D4117="00",K4117,VLOOKUP(H4117,district_latlong_lookup!$A$1:$F$439,5,FALSE)),0)</f>
        <v>0</v>
      </c>
      <c r="J4117">
        <f>IF(B4117=2012,IF(D4117="00",L4117,VLOOKUP(H4117,district_latlong_lookup!$A$1:$F$439,6,FALSE)),0)</f>
        <v>0</v>
      </c>
      <c r="K4117">
        <f>VLOOKUP(E4117&amp;"*",state_latlong_lookup!$A$1:$D$56,3,FALSE)</f>
        <v>44.256300000000003</v>
      </c>
      <c r="L4117">
        <f>VLOOKUP(E4117&amp;"*",state_latlong_lookup!$A$1:$D$56,4,FALSE)</f>
        <v>-89.638499999999993</v>
      </c>
      <c r="M4117">
        <v>200</v>
      </c>
      <c r="N4117" t="str">
        <f t="shared" si="128"/>
        <v>Republican</v>
      </c>
      <c r="O4117" t="s">
        <v>94</v>
      </c>
      <c r="P4117">
        <v>0.64800000000000002</v>
      </c>
      <c r="Q4117">
        <v>839500</v>
      </c>
    </row>
    <row r="4118" spans="1:17">
      <c r="A4118">
        <v>109</v>
      </c>
      <c r="B4118">
        <f>VLOOKUP(A4118,year_congress_lookup!$A$1:$B$10,2)</f>
        <v>2006</v>
      </c>
      <c r="C4118">
        <v>29584</v>
      </c>
      <c r="D4118" s="1" t="s">
        <v>1787</v>
      </c>
      <c r="E4118" t="s">
        <v>131</v>
      </c>
      <c r="F4118" t="str">
        <f>VLOOKUP(E4118&amp;"*",state_latlong_lookup!$A$1:$D$56,2,FALSE)</f>
        <v>WY</v>
      </c>
      <c r="G4118" t="str">
        <f>VLOOKUP(E4118&amp;"*",state_latlong_lookup!$A$1:$D$56,1,FALSE)</f>
        <v>WYOMING</v>
      </c>
      <c r="H4118" t="str">
        <f t="shared" si="129"/>
        <v>109_WY_01</v>
      </c>
      <c r="I4118">
        <f>IF(B4118=2012,IF(D4118="00",K4118,VLOOKUP(H4118,district_latlong_lookup!$A$1:$F$439,5,FALSE)),0)</f>
        <v>0</v>
      </c>
      <c r="J4118">
        <f>IF(B4118=2012,IF(D4118="00",L4118,VLOOKUP(H4118,district_latlong_lookup!$A$1:$F$439,6,FALSE)),0)</f>
        <v>0</v>
      </c>
      <c r="K4118">
        <f>VLOOKUP(E4118&amp;"*",state_latlong_lookup!$A$1:$D$56,3,FALSE)</f>
        <v>42.747500000000002</v>
      </c>
      <c r="L4118">
        <f>VLOOKUP(E4118&amp;"*",state_latlong_lookup!$A$1:$D$56,4,FALSE)</f>
        <v>-107.2085</v>
      </c>
      <c r="M4118">
        <v>200</v>
      </c>
      <c r="N4118" t="str">
        <f t="shared" si="128"/>
        <v>Republican</v>
      </c>
      <c r="O4118" t="s">
        <v>828</v>
      </c>
      <c r="P4118">
        <v>0.61799999999999999</v>
      </c>
      <c r="Q4118">
        <v>10000</v>
      </c>
    </row>
    <row r="4119" spans="1:17">
      <c r="A4119">
        <v>110</v>
      </c>
      <c r="B4119">
        <f>VLOOKUP(A4119,year_congress_lookup!$A$1:$B$10,2)</f>
        <v>2008</v>
      </c>
      <c r="C4119">
        <v>99910</v>
      </c>
      <c r="D4119" s="1" t="s">
        <v>1794</v>
      </c>
      <c r="E4119" t="s">
        <v>194</v>
      </c>
      <c r="F4119" t="str">
        <f>VLOOKUP(E4119&amp;"*",state_latlong_lookup!$A$1:$D$56,2,FALSE)</f>
        <v>USA</v>
      </c>
      <c r="G4119" t="str">
        <f>VLOOKUP(E4119&amp;"*",state_latlong_lookup!$A$1:$D$56,1,FALSE)</f>
        <v>USA</v>
      </c>
      <c r="H4119" t="str">
        <f t="shared" si="129"/>
        <v>110_USA_00</v>
      </c>
      <c r="I4119">
        <f>IF(B4119=2012,IF(D4119="00",K4119,VLOOKUP(H4119,district_latlong_lookup!$A$1:$F$439,5,FALSE)),0)</f>
        <v>0</v>
      </c>
      <c r="J4119">
        <f>IF(B4119=2012,IF(D4119="00",L4119,VLOOKUP(H4119,district_latlong_lookup!$A$1:$F$439,6,FALSE)),0)</f>
        <v>0</v>
      </c>
      <c r="K4119">
        <f>VLOOKUP(E4119&amp;"*",state_latlong_lookup!$A$1:$D$56,3,FALSE)</f>
        <v>39.5</v>
      </c>
      <c r="L4119">
        <f>VLOOKUP(E4119&amp;"*",state_latlong_lookup!$A$1:$D$56,4,FALSE)</f>
        <v>-98.35</v>
      </c>
      <c r="M4119">
        <v>200</v>
      </c>
      <c r="N4119" t="str">
        <f t="shared" si="128"/>
        <v>Republican</v>
      </c>
      <c r="O4119" t="s">
        <v>190</v>
      </c>
      <c r="P4119">
        <v>0.95699999999999996</v>
      </c>
      <c r="Q4119">
        <v>1518500</v>
      </c>
    </row>
    <row r="4120" spans="1:17">
      <c r="A4120">
        <v>110</v>
      </c>
      <c r="B4120">
        <f>VLOOKUP(A4120,year_congress_lookup!$A$1:$B$10,2)</f>
        <v>2008</v>
      </c>
      <c r="C4120">
        <v>20300</v>
      </c>
      <c r="D4120" s="1" t="s">
        <v>1787</v>
      </c>
      <c r="E4120" t="s">
        <v>48</v>
      </c>
      <c r="F4120" t="str">
        <f>VLOOKUP(E4120&amp;"*",state_latlong_lookup!$A$1:$D$56,2,FALSE)</f>
        <v>AL</v>
      </c>
      <c r="G4120" t="str">
        <f>VLOOKUP(E4120&amp;"*",state_latlong_lookup!$A$1:$D$56,1,FALSE)</f>
        <v>ALABAMA</v>
      </c>
      <c r="H4120" t="str">
        <f t="shared" si="129"/>
        <v>110_AL_01</v>
      </c>
      <c r="I4120">
        <f>IF(B4120=2012,IF(D4120="00",K4120,VLOOKUP(H4120,district_latlong_lookup!$A$1:$F$439,5,FALSE)),0)</f>
        <v>0</v>
      </c>
      <c r="J4120">
        <f>IF(B4120=2012,IF(D4120="00",L4120,VLOOKUP(H4120,district_latlong_lookup!$A$1:$F$439,6,FALSE)),0)</f>
        <v>0</v>
      </c>
      <c r="K4120">
        <f>VLOOKUP(E4120&amp;"*",state_latlong_lookup!$A$1:$D$56,3,FALSE)</f>
        <v>32.798999999999999</v>
      </c>
      <c r="L4120">
        <f>VLOOKUP(E4120&amp;"*",state_latlong_lookup!$A$1:$D$56,4,FALSE)</f>
        <v>-86.807299999999998</v>
      </c>
      <c r="M4120">
        <v>200</v>
      </c>
      <c r="N4120" t="str">
        <f t="shared" si="128"/>
        <v>Republican</v>
      </c>
      <c r="O4120" t="s">
        <v>953</v>
      </c>
      <c r="P4120">
        <v>0.52500000000000002</v>
      </c>
      <c r="Q4120">
        <v>4719000</v>
      </c>
    </row>
    <row r="4121" spans="1:17">
      <c r="A4121">
        <v>110</v>
      </c>
      <c r="B4121">
        <f>VLOOKUP(A4121,year_congress_lookup!$A$1:$B$10,2)</f>
        <v>2008</v>
      </c>
      <c r="C4121">
        <v>29300</v>
      </c>
      <c r="D4121" s="1" t="s">
        <v>1788</v>
      </c>
      <c r="E4121" t="s">
        <v>48</v>
      </c>
      <c r="F4121" t="str">
        <f>VLOOKUP(E4121&amp;"*",state_latlong_lookup!$A$1:$D$56,2,FALSE)</f>
        <v>AL</v>
      </c>
      <c r="G4121" t="str">
        <f>VLOOKUP(E4121&amp;"*",state_latlong_lookup!$A$1:$D$56,1,FALSE)</f>
        <v>ALABAMA</v>
      </c>
      <c r="H4121" t="str">
        <f t="shared" si="129"/>
        <v>110_AL_02</v>
      </c>
      <c r="I4121">
        <f>IF(B4121=2012,IF(D4121="00",K4121,VLOOKUP(H4121,district_latlong_lookup!$A$1:$F$439,5,FALSE)),0)</f>
        <v>0</v>
      </c>
      <c r="J4121">
        <f>IF(B4121=2012,IF(D4121="00",L4121,VLOOKUP(H4121,district_latlong_lookup!$A$1:$F$439,6,FALSE)),0)</f>
        <v>0</v>
      </c>
      <c r="K4121">
        <f>VLOOKUP(E4121&amp;"*",state_latlong_lookup!$A$1:$D$56,3,FALSE)</f>
        <v>32.798999999999999</v>
      </c>
      <c r="L4121">
        <f>VLOOKUP(E4121&amp;"*",state_latlong_lookup!$A$1:$D$56,4,FALSE)</f>
        <v>-86.807299999999998</v>
      </c>
      <c r="M4121">
        <v>200</v>
      </c>
      <c r="N4121" t="str">
        <f t="shared" si="128"/>
        <v>Republican</v>
      </c>
      <c r="O4121" t="s">
        <v>405</v>
      </c>
      <c r="P4121">
        <v>0.55200000000000005</v>
      </c>
      <c r="Q4121">
        <v>4719000</v>
      </c>
    </row>
    <row r="4122" spans="1:17">
      <c r="A4122">
        <v>110</v>
      </c>
      <c r="B4122">
        <f>VLOOKUP(A4122,year_congress_lookup!$A$1:$B$10,2)</f>
        <v>2008</v>
      </c>
      <c r="C4122">
        <v>20301</v>
      </c>
      <c r="D4122" s="1" t="s">
        <v>1789</v>
      </c>
      <c r="E4122" t="s">
        <v>48</v>
      </c>
      <c r="F4122" t="str">
        <f>VLOOKUP(E4122&amp;"*",state_latlong_lookup!$A$1:$D$56,2,FALSE)</f>
        <v>AL</v>
      </c>
      <c r="G4122" t="str">
        <f>VLOOKUP(E4122&amp;"*",state_latlong_lookup!$A$1:$D$56,1,FALSE)</f>
        <v>ALABAMA</v>
      </c>
      <c r="H4122" t="str">
        <f t="shared" si="129"/>
        <v>110_AL_03</v>
      </c>
      <c r="I4122">
        <f>IF(B4122=2012,IF(D4122="00",K4122,VLOOKUP(H4122,district_latlong_lookup!$A$1:$F$439,5,FALSE)),0)</f>
        <v>0</v>
      </c>
      <c r="J4122">
        <f>IF(B4122=2012,IF(D4122="00",L4122,VLOOKUP(H4122,district_latlong_lookup!$A$1:$F$439,6,FALSE)),0)</f>
        <v>0</v>
      </c>
      <c r="K4122">
        <f>VLOOKUP(E4122&amp;"*",state_latlong_lookup!$A$1:$D$56,3,FALSE)</f>
        <v>32.798999999999999</v>
      </c>
      <c r="L4122">
        <f>VLOOKUP(E4122&amp;"*",state_latlong_lookup!$A$1:$D$56,4,FALSE)</f>
        <v>-86.807299999999998</v>
      </c>
      <c r="M4122">
        <v>200</v>
      </c>
      <c r="N4122" t="str">
        <f t="shared" si="128"/>
        <v>Republican</v>
      </c>
      <c r="O4122" t="s">
        <v>542</v>
      </c>
      <c r="P4122">
        <v>0.46600000000000003</v>
      </c>
      <c r="Q4122">
        <v>3373500</v>
      </c>
    </row>
    <row r="4123" spans="1:17">
      <c r="A4123">
        <v>110</v>
      </c>
      <c r="B4123">
        <f>VLOOKUP(A4123,year_congress_lookup!$A$1:$B$10,2)</f>
        <v>2008</v>
      </c>
      <c r="C4123">
        <v>29701</v>
      </c>
      <c r="D4123" s="1" t="s">
        <v>1790</v>
      </c>
      <c r="E4123" t="s">
        <v>48</v>
      </c>
      <c r="F4123" t="str">
        <f>VLOOKUP(E4123&amp;"*",state_latlong_lookup!$A$1:$D$56,2,FALSE)</f>
        <v>AL</v>
      </c>
      <c r="G4123" t="str">
        <f>VLOOKUP(E4123&amp;"*",state_latlong_lookup!$A$1:$D$56,1,FALSE)</f>
        <v>ALABAMA</v>
      </c>
      <c r="H4123" t="str">
        <f t="shared" si="129"/>
        <v>110_AL_04</v>
      </c>
      <c r="I4123">
        <f>IF(B4123=2012,IF(D4123="00",K4123,VLOOKUP(H4123,district_latlong_lookup!$A$1:$F$439,5,FALSE)),0)</f>
        <v>0</v>
      </c>
      <c r="J4123">
        <f>IF(B4123=2012,IF(D4123="00",L4123,VLOOKUP(H4123,district_latlong_lookup!$A$1:$F$439,6,FALSE)),0)</f>
        <v>0</v>
      </c>
      <c r="K4123">
        <f>VLOOKUP(E4123&amp;"*",state_latlong_lookup!$A$1:$D$56,3,FALSE)</f>
        <v>32.798999999999999</v>
      </c>
      <c r="L4123">
        <f>VLOOKUP(E4123&amp;"*",state_latlong_lookup!$A$1:$D$56,4,FALSE)</f>
        <v>-86.807299999999998</v>
      </c>
      <c r="M4123">
        <v>200</v>
      </c>
      <c r="N4123" t="str">
        <f t="shared" si="128"/>
        <v>Republican</v>
      </c>
      <c r="O4123" t="s">
        <v>830</v>
      </c>
      <c r="P4123">
        <v>0.47499999999999998</v>
      </c>
      <c r="Q4123">
        <v>1221500</v>
      </c>
    </row>
    <row r="4124" spans="1:17">
      <c r="A4124">
        <v>110</v>
      </c>
      <c r="B4124">
        <f>VLOOKUP(A4124,year_congress_lookup!$A$1:$B$10,2)</f>
        <v>2008</v>
      </c>
      <c r="C4124">
        <v>29100</v>
      </c>
      <c r="D4124" s="1" t="s">
        <v>1791</v>
      </c>
      <c r="E4124" t="s">
        <v>48</v>
      </c>
      <c r="F4124" t="str">
        <f>VLOOKUP(E4124&amp;"*",state_latlong_lookup!$A$1:$D$56,2,FALSE)</f>
        <v>AL</v>
      </c>
      <c r="G4124" t="str">
        <f>VLOOKUP(E4124&amp;"*",state_latlong_lookup!$A$1:$D$56,1,FALSE)</f>
        <v>ALABAMA</v>
      </c>
      <c r="H4124" t="str">
        <f t="shared" si="129"/>
        <v>110_AL_05</v>
      </c>
      <c r="I4124">
        <f>IF(B4124=2012,IF(D4124="00",K4124,VLOOKUP(H4124,district_latlong_lookup!$A$1:$F$439,5,FALSE)),0)</f>
        <v>0</v>
      </c>
      <c r="J4124">
        <f>IF(B4124=2012,IF(D4124="00",L4124,VLOOKUP(H4124,district_latlong_lookup!$A$1:$F$439,6,FALSE)),0)</f>
        <v>0</v>
      </c>
      <c r="K4124">
        <f>VLOOKUP(E4124&amp;"*",state_latlong_lookup!$A$1:$D$56,3,FALSE)</f>
        <v>32.798999999999999</v>
      </c>
      <c r="L4124">
        <f>VLOOKUP(E4124&amp;"*",state_latlong_lookup!$A$1:$D$56,4,FALSE)</f>
        <v>-86.807299999999998</v>
      </c>
      <c r="M4124">
        <v>100</v>
      </c>
      <c r="N4124" t="str">
        <f t="shared" si="128"/>
        <v>Democrat</v>
      </c>
      <c r="O4124" t="s">
        <v>408</v>
      </c>
      <c r="P4124">
        <v>-9.0999999999999998E-2</v>
      </c>
      <c r="Q4124">
        <v>1669500</v>
      </c>
    </row>
    <row r="4125" spans="1:17">
      <c r="A4125">
        <v>110</v>
      </c>
      <c r="B4125">
        <f>VLOOKUP(A4125,year_congress_lookup!$A$1:$B$10,2)</f>
        <v>2008</v>
      </c>
      <c r="C4125">
        <v>29301</v>
      </c>
      <c r="D4125" s="1" t="s">
        <v>1792</v>
      </c>
      <c r="E4125" t="s">
        <v>48</v>
      </c>
      <c r="F4125" t="str">
        <f>VLOOKUP(E4125&amp;"*",state_latlong_lookup!$A$1:$D$56,2,FALSE)</f>
        <v>AL</v>
      </c>
      <c r="G4125" t="str">
        <f>VLOOKUP(E4125&amp;"*",state_latlong_lookup!$A$1:$D$56,1,FALSE)</f>
        <v>ALABAMA</v>
      </c>
      <c r="H4125" t="str">
        <f t="shared" si="129"/>
        <v>110_AL_06</v>
      </c>
      <c r="I4125">
        <f>IF(B4125=2012,IF(D4125="00",K4125,VLOOKUP(H4125,district_latlong_lookup!$A$1:$F$439,5,FALSE)),0)</f>
        <v>0</v>
      </c>
      <c r="J4125">
        <f>IF(B4125=2012,IF(D4125="00",L4125,VLOOKUP(H4125,district_latlong_lookup!$A$1:$F$439,6,FALSE)),0)</f>
        <v>0</v>
      </c>
      <c r="K4125">
        <f>VLOOKUP(E4125&amp;"*",state_latlong_lookup!$A$1:$D$56,3,FALSE)</f>
        <v>32.798999999999999</v>
      </c>
      <c r="L4125">
        <f>VLOOKUP(E4125&amp;"*",state_latlong_lookup!$A$1:$D$56,4,FALSE)</f>
        <v>-86.807299999999998</v>
      </c>
      <c r="M4125">
        <v>200</v>
      </c>
      <c r="N4125" t="str">
        <f t="shared" si="128"/>
        <v>Republican</v>
      </c>
      <c r="O4125" t="s">
        <v>409</v>
      </c>
      <c r="P4125">
        <v>0.56499999999999995</v>
      </c>
      <c r="Q4125">
        <v>10000</v>
      </c>
    </row>
    <row r="4126" spans="1:17">
      <c r="A4126">
        <v>110</v>
      </c>
      <c r="B4126">
        <f>VLOOKUP(A4126,year_congress_lookup!$A$1:$B$10,2)</f>
        <v>2008</v>
      </c>
      <c r="C4126">
        <v>20302</v>
      </c>
      <c r="D4126" s="1" t="s">
        <v>1793</v>
      </c>
      <c r="E4126" t="s">
        <v>48</v>
      </c>
      <c r="F4126" t="str">
        <f>VLOOKUP(E4126&amp;"*",state_latlong_lookup!$A$1:$D$56,2,FALSE)</f>
        <v>AL</v>
      </c>
      <c r="G4126" t="str">
        <f>VLOOKUP(E4126&amp;"*",state_latlong_lookup!$A$1:$D$56,1,FALSE)</f>
        <v>ALABAMA</v>
      </c>
      <c r="H4126" t="str">
        <f t="shared" si="129"/>
        <v>110_AL_07</v>
      </c>
      <c r="I4126">
        <f>IF(B4126=2012,IF(D4126="00",K4126,VLOOKUP(H4126,district_latlong_lookup!$A$1:$F$439,5,FALSE)),0)</f>
        <v>0</v>
      </c>
      <c r="J4126">
        <f>IF(B4126=2012,IF(D4126="00",L4126,VLOOKUP(H4126,district_latlong_lookup!$A$1:$F$439,6,FALSE)),0)</f>
        <v>0</v>
      </c>
      <c r="K4126">
        <f>VLOOKUP(E4126&amp;"*",state_latlong_lookup!$A$1:$D$56,3,FALSE)</f>
        <v>32.798999999999999</v>
      </c>
      <c r="L4126">
        <f>VLOOKUP(E4126&amp;"*",state_latlong_lookup!$A$1:$D$56,4,FALSE)</f>
        <v>-86.807299999999998</v>
      </c>
      <c r="M4126">
        <v>100</v>
      </c>
      <c r="N4126" t="str">
        <f t="shared" si="128"/>
        <v>Democrat</v>
      </c>
      <c r="O4126" t="s">
        <v>62</v>
      </c>
      <c r="P4126">
        <v>-0.23799999999999999</v>
      </c>
      <c r="Q4126">
        <v>336500</v>
      </c>
    </row>
    <row r="4127" spans="1:17">
      <c r="A4127">
        <v>110</v>
      </c>
      <c r="B4127">
        <f>VLOOKUP(A4127,year_congress_lookup!$A$1:$B$10,2)</f>
        <v>2008</v>
      </c>
      <c r="C4127">
        <v>14066</v>
      </c>
      <c r="D4127" s="1" t="s">
        <v>1787</v>
      </c>
      <c r="E4127" t="s">
        <v>198</v>
      </c>
      <c r="F4127" t="str">
        <f>VLOOKUP(E4127&amp;"*",state_latlong_lookup!$A$1:$D$56,2,FALSE)</f>
        <v>AK</v>
      </c>
      <c r="G4127" t="str">
        <f>VLOOKUP(E4127&amp;"*",state_latlong_lookup!$A$1:$D$56,1,FALSE)</f>
        <v>ALASKA</v>
      </c>
      <c r="H4127" t="str">
        <f t="shared" si="129"/>
        <v>110_AK_01</v>
      </c>
      <c r="I4127">
        <f>IF(B4127=2012,IF(D4127="00",K4127,VLOOKUP(H4127,district_latlong_lookup!$A$1:$F$439,5,FALSE)),0)</f>
        <v>0</v>
      </c>
      <c r="J4127">
        <f>IF(B4127=2012,IF(D4127="00",L4127,VLOOKUP(H4127,district_latlong_lookup!$A$1:$F$439,6,FALSE)),0)</f>
        <v>0</v>
      </c>
      <c r="K4127">
        <f>VLOOKUP(E4127&amp;"*",state_latlong_lookup!$A$1:$D$56,3,FALSE)</f>
        <v>61.384999999999998</v>
      </c>
      <c r="L4127">
        <f>VLOOKUP(E4127&amp;"*",state_latlong_lookup!$A$1:$D$56,4,FALSE)</f>
        <v>-152.26830000000001</v>
      </c>
      <c r="M4127">
        <v>200</v>
      </c>
      <c r="N4127" t="str">
        <f t="shared" si="128"/>
        <v>Republican</v>
      </c>
      <c r="O4127" t="s">
        <v>70</v>
      </c>
      <c r="P4127">
        <v>0.46899999999999997</v>
      </c>
      <c r="Q4127">
        <v>835000</v>
      </c>
    </row>
    <row r="4128" spans="1:17">
      <c r="A4128">
        <v>110</v>
      </c>
      <c r="B4128">
        <f>VLOOKUP(A4128,year_congress_lookup!$A$1:$B$10,2)</f>
        <v>2008</v>
      </c>
      <c r="C4128">
        <v>20303</v>
      </c>
      <c r="D4128" s="1" t="s">
        <v>1787</v>
      </c>
      <c r="E4128" t="s">
        <v>155</v>
      </c>
      <c r="F4128" t="str">
        <f>VLOOKUP(E4128&amp;"*",state_latlong_lookup!$A$1:$D$56,2,FALSE)</f>
        <v>AZ</v>
      </c>
      <c r="G4128" t="str">
        <f>VLOOKUP(E4128&amp;"*",state_latlong_lookup!$A$1:$D$56,1,FALSE)</f>
        <v>ARIZONA</v>
      </c>
      <c r="H4128" t="str">
        <f t="shared" si="129"/>
        <v>110_AZ_01</v>
      </c>
      <c r="I4128">
        <f>IF(B4128=2012,IF(D4128="00",K4128,VLOOKUP(H4128,district_latlong_lookup!$A$1:$F$439,5,FALSE)),0)</f>
        <v>0</v>
      </c>
      <c r="J4128">
        <f>IF(B4128=2012,IF(D4128="00",L4128,VLOOKUP(H4128,district_latlong_lookup!$A$1:$F$439,6,FALSE)),0)</f>
        <v>0</v>
      </c>
      <c r="K4128">
        <f>VLOOKUP(E4128&amp;"*",state_latlong_lookup!$A$1:$D$56,3,FALSE)</f>
        <v>33.7712</v>
      </c>
      <c r="L4128">
        <f>VLOOKUP(E4128&amp;"*",state_latlong_lookup!$A$1:$D$56,4,FALSE)</f>
        <v>-111.3877</v>
      </c>
      <c r="M4128">
        <v>200</v>
      </c>
      <c r="N4128" t="str">
        <f t="shared" si="128"/>
        <v>Republican</v>
      </c>
      <c r="O4128" t="s">
        <v>954</v>
      </c>
      <c r="P4128">
        <v>0.41099999999999998</v>
      </c>
      <c r="Q4128">
        <v>765500</v>
      </c>
    </row>
    <row r="4129" spans="1:17">
      <c r="A4129">
        <v>110</v>
      </c>
      <c r="B4129">
        <f>VLOOKUP(A4129,year_congress_lookup!$A$1:$B$10,2)</f>
        <v>2008</v>
      </c>
      <c r="C4129">
        <v>20304</v>
      </c>
      <c r="D4129" s="1" t="s">
        <v>1788</v>
      </c>
      <c r="E4129" t="s">
        <v>155</v>
      </c>
      <c r="F4129" t="str">
        <f>VLOOKUP(E4129&amp;"*",state_latlong_lookup!$A$1:$D$56,2,FALSE)</f>
        <v>AZ</v>
      </c>
      <c r="G4129" t="str">
        <f>VLOOKUP(E4129&amp;"*",state_latlong_lookup!$A$1:$D$56,1,FALSE)</f>
        <v>ARIZONA</v>
      </c>
      <c r="H4129" t="str">
        <f t="shared" si="129"/>
        <v>110_AZ_02</v>
      </c>
      <c r="I4129">
        <f>IF(B4129=2012,IF(D4129="00",K4129,VLOOKUP(H4129,district_latlong_lookup!$A$1:$F$439,5,FALSE)),0)</f>
        <v>0</v>
      </c>
      <c r="J4129">
        <f>IF(B4129=2012,IF(D4129="00",L4129,VLOOKUP(H4129,district_latlong_lookup!$A$1:$F$439,6,FALSE)),0)</f>
        <v>0</v>
      </c>
      <c r="K4129">
        <f>VLOOKUP(E4129&amp;"*",state_latlong_lookup!$A$1:$D$56,3,FALSE)</f>
        <v>33.7712</v>
      </c>
      <c r="L4129">
        <f>VLOOKUP(E4129&amp;"*",state_latlong_lookup!$A$1:$D$56,4,FALSE)</f>
        <v>-111.3877</v>
      </c>
      <c r="M4129">
        <v>200</v>
      </c>
      <c r="N4129" t="str">
        <f t="shared" si="128"/>
        <v>Republican</v>
      </c>
      <c r="O4129" t="s">
        <v>610</v>
      </c>
      <c r="P4129">
        <v>0.89400000000000002</v>
      </c>
      <c r="Q4129">
        <v>808000</v>
      </c>
    </row>
    <row r="4130" spans="1:17">
      <c r="A4130">
        <v>110</v>
      </c>
      <c r="B4130">
        <f>VLOOKUP(A4130,year_congress_lookup!$A$1:$B$10,2)</f>
        <v>2008</v>
      </c>
      <c r="C4130">
        <v>29501</v>
      </c>
      <c r="D4130" s="1" t="s">
        <v>1789</v>
      </c>
      <c r="E4130" t="s">
        <v>155</v>
      </c>
      <c r="F4130" t="str">
        <f>VLOOKUP(E4130&amp;"*",state_latlong_lookup!$A$1:$D$56,2,FALSE)</f>
        <v>AZ</v>
      </c>
      <c r="G4130" t="str">
        <f>VLOOKUP(E4130&amp;"*",state_latlong_lookup!$A$1:$D$56,1,FALSE)</f>
        <v>ARIZONA</v>
      </c>
      <c r="H4130" t="str">
        <f t="shared" si="129"/>
        <v>110_AZ_03</v>
      </c>
      <c r="I4130">
        <f>IF(B4130=2012,IF(D4130="00",K4130,VLOOKUP(H4130,district_latlong_lookup!$A$1:$F$439,5,FALSE)),0)</f>
        <v>0</v>
      </c>
      <c r="J4130">
        <f>IF(B4130=2012,IF(D4130="00",L4130,VLOOKUP(H4130,district_latlong_lookup!$A$1:$F$439,6,FALSE)),0)</f>
        <v>0</v>
      </c>
      <c r="K4130">
        <f>VLOOKUP(E4130&amp;"*",state_latlong_lookup!$A$1:$D$56,3,FALSE)</f>
        <v>33.7712</v>
      </c>
      <c r="L4130">
        <f>VLOOKUP(E4130&amp;"*",state_latlong_lookup!$A$1:$D$56,4,FALSE)</f>
        <v>-111.3877</v>
      </c>
      <c r="M4130">
        <v>200</v>
      </c>
      <c r="N4130" t="str">
        <f t="shared" si="128"/>
        <v>Republican</v>
      </c>
      <c r="O4130" t="s">
        <v>768</v>
      </c>
      <c r="P4130">
        <v>0.93799999999999994</v>
      </c>
      <c r="Q4130">
        <v>477500</v>
      </c>
    </row>
    <row r="4131" spans="1:17">
      <c r="A4131">
        <v>110</v>
      </c>
      <c r="B4131">
        <f>VLOOKUP(A4131,year_congress_lookup!$A$1:$B$10,2)</f>
        <v>2008</v>
      </c>
      <c r="C4131">
        <v>29101</v>
      </c>
      <c r="D4131" s="1" t="s">
        <v>1790</v>
      </c>
      <c r="E4131" t="s">
        <v>155</v>
      </c>
      <c r="F4131" t="str">
        <f>VLOOKUP(E4131&amp;"*",state_latlong_lookup!$A$1:$D$56,2,FALSE)</f>
        <v>AZ</v>
      </c>
      <c r="G4131" t="str">
        <f>VLOOKUP(E4131&amp;"*",state_latlong_lookup!$A$1:$D$56,1,FALSE)</f>
        <v>ARIZONA</v>
      </c>
      <c r="H4131" t="str">
        <f t="shared" si="129"/>
        <v>110_AZ_04</v>
      </c>
      <c r="I4131">
        <f>IF(B4131=2012,IF(D4131="00",K4131,VLOOKUP(H4131,district_latlong_lookup!$A$1:$F$439,5,FALSE)),0)</f>
        <v>0</v>
      </c>
      <c r="J4131">
        <f>IF(B4131=2012,IF(D4131="00",L4131,VLOOKUP(H4131,district_latlong_lookup!$A$1:$F$439,6,FALSE)),0)</f>
        <v>0</v>
      </c>
      <c r="K4131">
        <f>VLOOKUP(E4131&amp;"*",state_latlong_lookup!$A$1:$D$56,3,FALSE)</f>
        <v>33.7712</v>
      </c>
      <c r="L4131">
        <f>VLOOKUP(E4131&amp;"*",state_latlong_lookup!$A$1:$D$56,4,FALSE)</f>
        <v>-111.3877</v>
      </c>
      <c r="M4131">
        <v>100</v>
      </c>
      <c r="N4131" t="str">
        <f t="shared" si="128"/>
        <v>Democrat</v>
      </c>
      <c r="O4131" t="s">
        <v>413</v>
      </c>
      <c r="P4131">
        <v>-0.442</v>
      </c>
      <c r="Q4131">
        <v>10000</v>
      </c>
    </row>
    <row r="4132" spans="1:17">
      <c r="A4132">
        <v>110</v>
      </c>
      <c r="B4132">
        <f>VLOOKUP(A4132,year_congress_lookup!$A$1:$B$10,2)</f>
        <v>2008</v>
      </c>
      <c r="C4132">
        <v>20700</v>
      </c>
      <c r="D4132" s="1" t="s">
        <v>1791</v>
      </c>
      <c r="E4132" t="s">
        <v>155</v>
      </c>
      <c r="F4132" t="str">
        <f>VLOOKUP(E4132&amp;"*",state_latlong_lookup!$A$1:$D$56,2,FALSE)</f>
        <v>AZ</v>
      </c>
      <c r="G4132" t="str">
        <f>VLOOKUP(E4132&amp;"*",state_latlong_lookup!$A$1:$D$56,1,FALSE)</f>
        <v>ARIZONA</v>
      </c>
      <c r="H4132" t="str">
        <f t="shared" si="129"/>
        <v>110_AZ_05</v>
      </c>
      <c r="I4132">
        <f>IF(B4132=2012,IF(D4132="00",K4132,VLOOKUP(H4132,district_latlong_lookup!$A$1:$F$439,5,FALSE)),0)</f>
        <v>0</v>
      </c>
      <c r="J4132">
        <f>IF(B4132=2012,IF(D4132="00",L4132,VLOOKUP(H4132,district_latlong_lookup!$A$1:$F$439,6,FALSE)),0)</f>
        <v>0</v>
      </c>
      <c r="K4132">
        <f>VLOOKUP(E4132&amp;"*",state_latlong_lookup!$A$1:$D$56,3,FALSE)</f>
        <v>33.7712</v>
      </c>
      <c r="L4132">
        <f>VLOOKUP(E4132&amp;"*",state_latlong_lookup!$A$1:$D$56,4,FALSE)</f>
        <v>-111.3877</v>
      </c>
      <c r="M4132">
        <v>100</v>
      </c>
      <c r="N4132" t="str">
        <f t="shared" si="128"/>
        <v>Democrat</v>
      </c>
      <c r="O4132" t="s">
        <v>23</v>
      </c>
      <c r="P4132">
        <v>-2.9000000000000001E-2</v>
      </c>
      <c r="Q4132">
        <v>10000</v>
      </c>
    </row>
    <row r="4133" spans="1:17">
      <c r="A4133">
        <v>110</v>
      </c>
      <c r="B4133">
        <f>VLOOKUP(A4133,year_congress_lookup!$A$1:$B$10,2)</f>
        <v>2008</v>
      </c>
      <c r="C4133">
        <v>20100</v>
      </c>
      <c r="D4133" s="1" t="s">
        <v>1792</v>
      </c>
      <c r="E4133" t="s">
        <v>155</v>
      </c>
      <c r="F4133" t="str">
        <f>VLOOKUP(E4133&amp;"*",state_latlong_lookup!$A$1:$D$56,2,FALSE)</f>
        <v>AZ</v>
      </c>
      <c r="G4133" t="str">
        <f>VLOOKUP(E4133&amp;"*",state_latlong_lookup!$A$1:$D$56,1,FALSE)</f>
        <v>ARIZONA</v>
      </c>
      <c r="H4133" t="str">
        <f t="shared" si="129"/>
        <v>110_AZ_06</v>
      </c>
      <c r="I4133">
        <f>IF(B4133=2012,IF(D4133="00",K4133,VLOOKUP(H4133,district_latlong_lookup!$A$1:$F$439,5,FALSE)),0)</f>
        <v>0</v>
      </c>
      <c r="J4133">
        <f>IF(B4133=2012,IF(D4133="00",L4133,VLOOKUP(H4133,district_latlong_lookup!$A$1:$F$439,6,FALSE)),0)</f>
        <v>0</v>
      </c>
      <c r="K4133">
        <f>VLOOKUP(E4133&amp;"*",state_latlong_lookup!$A$1:$D$56,3,FALSE)</f>
        <v>33.7712</v>
      </c>
      <c r="L4133">
        <f>VLOOKUP(E4133&amp;"*",state_latlong_lookup!$A$1:$D$56,4,FALSE)</f>
        <v>-111.3877</v>
      </c>
      <c r="M4133">
        <v>200</v>
      </c>
      <c r="N4133" t="str">
        <f t="shared" si="128"/>
        <v>Republican</v>
      </c>
      <c r="O4133" t="s">
        <v>621</v>
      </c>
      <c r="P4133">
        <v>0.997</v>
      </c>
      <c r="Q4133">
        <v>558000</v>
      </c>
    </row>
    <row r="4134" spans="1:17">
      <c r="A4134">
        <v>110</v>
      </c>
      <c r="B4134">
        <f>VLOOKUP(A4134,year_congress_lookup!$A$1:$B$10,2)</f>
        <v>2008</v>
      </c>
      <c r="C4134">
        <v>20305</v>
      </c>
      <c r="D4134" s="1" t="s">
        <v>1793</v>
      </c>
      <c r="E4134" t="s">
        <v>155</v>
      </c>
      <c r="F4134" t="str">
        <f>VLOOKUP(E4134&amp;"*",state_latlong_lookup!$A$1:$D$56,2,FALSE)</f>
        <v>AZ</v>
      </c>
      <c r="G4134" t="str">
        <f>VLOOKUP(E4134&amp;"*",state_latlong_lookup!$A$1:$D$56,1,FALSE)</f>
        <v>ARIZONA</v>
      </c>
      <c r="H4134" t="str">
        <f t="shared" si="129"/>
        <v>110_AZ_07</v>
      </c>
      <c r="I4134">
        <f>IF(B4134=2012,IF(D4134="00",K4134,VLOOKUP(H4134,district_latlong_lookup!$A$1:$F$439,5,FALSE)),0)</f>
        <v>0</v>
      </c>
      <c r="J4134">
        <f>IF(B4134=2012,IF(D4134="00",L4134,VLOOKUP(H4134,district_latlong_lookup!$A$1:$F$439,6,FALSE)),0)</f>
        <v>0</v>
      </c>
      <c r="K4134">
        <f>VLOOKUP(E4134&amp;"*",state_latlong_lookup!$A$1:$D$56,3,FALSE)</f>
        <v>33.7712</v>
      </c>
      <c r="L4134">
        <f>VLOOKUP(E4134&amp;"*",state_latlong_lookup!$A$1:$D$56,4,FALSE)</f>
        <v>-111.3877</v>
      </c>
      <c r="M4134">
        <v>100</v>
      </c>
      <c r="N4134" t="str">
        <f t="shared" si="128"/>
        <v>Democrat</v>
      </c>
      <c r="O4134" t="s">
        <v>955</v>
      </c>
      <c r="P4134">
        <v>-0.58599999999999997</v>
      </c>
      <c r="Q4134">
        <v>729500</v>
      </c>
    </row>
    <row r="4135" spans="1:17">
      <c r="A4135">
        <v>110</v>
      </c>
      <c r="B4135">
        <f>VLOOKUP(A4135,year_congress_lookup!$A$1:$B$10,2)</f>
        <v>2008</v>
      </c>
      <c r="C4135">
        <v>20701</v>
      </c>
      <c r="D4135" s="1" t="s">
        <v>1795</v>
      </c>
      <c r="E4135" t="s">
        <v>155</v>
      </c>
      <c r="F4135" t="str">
        <f>VLOOKUP(E4135&amp;"*",state_latlong_lookup!$A$1:$D$56,2,FALSE)</f>
        <v>AZ</v>
      </c>
      <c r="G4135" t="str">
        <f>VLOOKUP(E4135&amp;"*",state_latlong_lookup!$A$1:$D$56,1,FALSE)</f>
        <v>ARIZONA</v>
      </c>
      <c r="H4135" t="str">
        <f t="shared" si="129"/>
        <v>110_AZ_08</v>
      </c>
      <c r="I4135">
        <f>IF(B4135=2012,IF(D4135="00",K4135,VLOOKUP(H4135,district_latlong_lookup!$A$1:$F$439,5,FALSE)),0)</f>
        <v>0</v>
      </c>
      <c r="J4135">
        <f>IF(B4135=2012,IF(D4135="00",L4135,VLOOKUP(H4135,district_latlong_lookup!$A$1:$F$439,6,FALSE)),0)</f>
        <v>0</v>
      </c>
      <c r="K4135">
        <f>VLOOKUP(E4135&amp;"*",state_latlong_lookup!$A$1:$D$56,3,FALSE)</f>
        <v>33.7712</v>
      </c>
      <c r="L4135">
        <f>VLOOKUP(E4135&amp;"*",state_latlong_lookup!$A$1:$D$56,4,FALSE)</f>
        <v>-111.3877</v>
      </c>
      <c r="M4135">
        <v>100</v>
      </c>
      <c r="N4135" t="str">
        <f t="shared" si="128"/>
        <v>Democrat</v>
      </c>
      <c r="O4135" t="s">
        <v>1077</v>
      </c>
      <c r="P4135">
        <v>-0.104</v>
      </c>
      <c r="Q4135">
        <v>305000</v>
      </c>
    </row>
    <row r="4136" spans="1:17">
      <c r="A4136">
        <v>110</v>
      </c>
      <c r="B4136">
        <f>VLOOKUP(A4136,year_congress_lookup!$A$1:$B$10,2)</f>
        <v>2008</v>
      </c>
      <c r="C4136">
        <v>29702</v>
      </c>
      <c r="D4136" s="1" t="s">
        <v>1787</v>
      </c>
      <c r="E4136" t="s">
        <v>56</v>
      </c>
      <c r="F4136" t="str">
        <f>VLOOKUP(E4136&amp;"*",state_latlong_lookup!$A$1:$D$56,2,FALSE)</f>
        <v>AR</v>
      </c>
      <c r="G4136" t="str">
        <f>VLOOKUP(E4136&amp;"*",state_latlong_lookup!$A$1:$D$56,1,FALSE)</f>
        <v>ARKANSAS</v>
      </c>
      <c r="H4136" t="str">
        <f t="shared" si="129"/>
        <v>110_AR_01</v>
      </c>
      <c r="I4136">
        <f>IF(B4136=2012,IF(D4136="00",K4136,VLOOKUP(H4136,district_latlong_lookup!$A$1:$F$439,5,FALSE)),0)</f>
        <v>0</v>
      </c>
      <c r="J4136">
        <f>IF(B4136=2012,IF(D4136="00",L4136,VLOOKUP(H4136,district_latlong_lookup!$A$1:$F$439,6,FALSE)),0)</f>
        <v>0</v>
      </c>
      <c r="K4136">
        <f>VLOOKUP(E4136&amp;"*",state_latlong_lookup!$A$1:$D$56,3,FALSE)</f>
        <v>34.951300000000003</v>
      </c>
      <c r="L4136">
        <f>VLOOKUP(E4136&amp;"*",state_latlong_lookup!$A$1:$D$56,4,FALSE)</f>
        <v>-92.380899999999997</v>
      </c>
      <c r="M4136">
        <v>100</v>
      </c>
      <c r="N4136" t="str">
        <f t="shared" si="128"/>
        <v>Democrat</v>
      </c>
      <c r="O4136" t="s">
        <v>132</v>
      </c>
      <c r="P4136">
        <v>-0.312</v>
      </c>
      <c r="Q4136">
        <v>1271000</v>
      </c>
    </row>
    <row r="4137" spans="1:17">
      <c r="A4137">
        <v>110</v>
      </c>
      <c r="B4137">
        <f>VLOOKUP(A4137,year_congress_lookup!$A$1:$B$10,2)</f>
        <v>2008</v>
      </c>
      <c r="C4137">
        <v>29703</v>
      </c>
      <c r="D4137" s="1" t="s">
        <v>1788</v>
      </c>
      <c r="E4137" t="s">
        <v>56</v>
      </c>
      <c r="F4137" t="str">
        <f>VLOOKUP(E4137&amp;"*",state_latlong_lookup!$A$1:$D$56,2,FALSE)</f>
        <v>AR</v>
      </c>
      <c r="G4137" t="str">
        <f>VLOOKUP(E4137&amp;"*",state_latlong_lookup!$A$1:$D$56,1,FALSE)</f>
        <v>ARKANSAS</v>
      </c>
      <c r="H4137" t="str">
        <f t="shared" si="129"/>
        <v>110_AR_02</v>
      </c>
      <c r="I4137">
        <f>IF(B4137=2012,IF(D4137="00",K4137,VLOOKUP(H4137,district_latlong_lookup!$A$1:$F$439,5,FALSE)),0)</f>
        <v>0</v>
      </c>
      <c r="J4137">
        <f>IF(B4137=2012,IF(D4137="00",L4137,VLOOKUP(H4137,district_latlong_lookup!$A$1:$F$439,6,FALSE)),0)</f>
        <v>0</v>
      </c>
      <c r="K4137">
        <f>VLOOKUP(E4137&amp;"*",state_latlong_lookup!$A$1:$D$56,3,FALSE)</f>
        <v>34.951300000000003</v>
      </c>
      <c r="L4137">
        <f>VLOOKUP(E4137&amp;"*",state_latlong_lookup!$A$1:$D$56,4,FALSE)</f>
        <v>-92.380899999999997</v>
      </c>
      <c r="M4137">
        <v>100</v>
      </c>
      <c r="N4137" t="str">
        <f t="shared" si="128"/>
        <v>Democrat</v>
      </c>
      <c r="O4137" t="s">
        <v>831</v>
      </c>
      <c r="P4137">
        <v>-0.245</v>
      </c>
      <c r="Q4137">
        <v>10000</v>
      </c>
    </row>
    <row r="4138" spans="1:17">
      <c r="A4138">
        <v>110</v>
      </c>
      <c r="B4138">
        <f>VLOOKUP(A4138,year_congress_lookup!$A$1:$B$10,2)</f>
        <v>2008</v>
      </c>
      <c r="C4138">
        <v>20101</v>
      </c>
      <c r="D4138" s="1" t="s">
        <v>1789</v>
      </c>
      <c r="E4138" t="s">
        <v>56</v>
      </c>
      <c r="F4138" t="str">
        <f>VLOOKUP(E4138&amp;"*",state_latlong_lookup!$A$1:$D$56,2,FALSE)</f>
        <v>AR</v>
      </c>
      <c r="G4138" t="str">
        <f>VLOOKUP(E4138&amp;"*",state_latlong_lookup!$A$1:$D$56,1,FALSE)</f>
        <v>ARKANSAS</v>
      </c>
      <c r="H4138" t="str">
        <f t="shared" si="129"/>
        <v>110_AR_03</v>
      </c>
      <c r="I4138">
        <f>IF(B4138=2012,IF(D4138="00",K4138,VLOOKUP(H4138,district_latlong_lookup!$A$1:$F$439,5,FALSE)),0)</f>
        <v>0</v>
      </c>
      <c r="J4138">
        <f>IF(B4138=2012,IF(D4138="00",L4138,VLOOKUP(H4138,district_latlong_lookup!$A$1:$F$439,6,FALSE)),0)</f>
        <v>0</v>
      </c>
      <c r="K4138">
        <f>VLOOKUP(E4138&amp;"*",state_latlong_lookup!$A$1:$D$56,3,FALSE)</f>
        <v>34.951300000000003</v>
      </c>
      <c r="L4138">
        <f>VLOOKUP(E4138&amp;"*",state_latlong_lookup!$A$1:$D$56,4,FALSE)</f>
        <v>-92.380899999999997</v>
      </c>
      <c r="M4138">
        <v>200</v>
      </c>
      <c r="N4138" t="str">
        <f t="shared" si="128"/>
        <v>Republican</v>
      </c>
      <c r="O4138" t="s">
        <v>392</v>
      </c>
      <c r="P4138">
        <v>0.57199999999999995</v>
      </c>
      <c r="Q4138">
        <v>182000</v>
      </c>
    </row>
    <row r="4139" spans="1:17">
      <c r="A4139">
        <v>110</v>
      </c>
      <c r="B4139">
        <f>VLOOKUP(A4139,year_congress_lookup!$A$1:$B$10,2)</f>
        <v>2008</v>
      </c>
      <c r="C4139">
        <v>20102</v>
      </c>
      <c r="D4139" s="1" t="s">
        <v>1790</v>
      </c>
      <c r="E4139" t="s">
        <v>56</v>
      </c>
      <c r="F4139" t="str">
        <f>VLOOKUP(E4139&amp;"*",state_latlong_lookup!$A$1:$D$56,2,FALSE)</f>
        <v>AR</v>
      </c>
      <c r="G4139" t="str">
        <f>VLOOKUP(E4139&amp;"*",state_latlong_lookup!$A$1:$D$56,1,FALSE)</f>
        <v>ARKANSAS</v>
      </c>
      <c r="H4139" t="str">
        <f t="shared" si="129"/>
        <v>110_AR_04</v>
      </c>
      <c r="I4139">
        <f>IF(B4139=2012,IF(D4139="00",K4139,VLOOKUP(H4139,district_latlong_lookup!$A$1:$F$439,5,FALSE)),0)</f>
        <v>0</v>
      </c>
      <c r="J4139">
        <f>IF(B4139=2012,IF(D4139="00",L4139,VLOOKUP(H4139,district_latlong_lookup!$A$1:$F$439,6,FALSE)),0)</f>
        <v>0</v>
      </c>
      <c r="K4139">
        <f>VLOOKUP(E4139&amp;"*",state_latlong_lookup!$A$1:$D$56,3,FALSE)</f>
        <v>34.951300000000003</v>
      </c>
      <c r="L4139">
        <f>VLOOKUP(E4139&amp;"*",state_latlong_lookup!$A$1:$D$56,4,FALSE)</f>
        <v>-92.380899999999997</v>
      </c>
      <c r="M4139">
        <v>100</v>
      </c>
      <c r="N4139" t="str">
        <f t="shared" si="128"/>
        <v>Democrat</v>
      </c>
      <c r="O4139" t="s">
        <v>29</v>
      </c>
      <c r="P4139">
        <v>-0.14099999999999999</v>
      </c>
      <c r="Q4139">
        <v>799000</v>
      </c>
    </row>
    <row r="4140" spans="1:17">
      <c r="A4140">
        <v>110</v>
      </c>
      <c r="B4140">
        <f>VLOOKUP(A4140,year_congress_lookup!$A$1:$B$10,2)</f>
        <v>2008</v>
      </c>
      <c r="C4140">
        <v>29901</v>
      </c>
      <c r="D4140" s="1" t="s">
        <v>1787</v>
      </c>
      <c r="E4140" t="s">
        <v>90</v>
      </c>
      <c r="F4140" t="str">
        <f>VLOOKUP(E4140&amp;"*",state_latlong_lookup!$A$1:$D$56,2,FALSE)</f>
        <v>CA</v>
      </c>
      <c r="G4140" t="str">
        <f>VLOOKUP(E4140&amp;"*",state_latlong_lookup!$A$1:$D$56,1,FALSE)</f>
        <v>CALIFORNIA</v>
      </c>
      <c r="H4140" t="str">
        <f t="shared" si="129"/>
        <v>110_CA_01</v>
      </c>
      <c r="I4140">
        <f>IF(B4140=2012,IF(D4140="00",K4140,VLOOKUP(H4140,district_latlong_lookup!$A$1:$F$439,5,FALSE)),0)</f>
        <v>0</v>
      </c>
      <c r="J4140">
        <f>IF(B4140=2012,IF(D4140="00",L4140,VLOOKUP(H4140,district_latlong_lookup!$A$1:$F$439,6,FALSE)),0)</f>
        <v>0</v>
      </c>
      <c r="K4140">
        <f>VLOOKUP(E4140&amp;"*",state_latlong_lookup!$A$1:$D$56,3,FALSE)</f>
        <v>36.17</v>
      </c>
      <c r="L4140">
        <f>VLOOKUP(E4140&amp;"*",state_latlong_lookup!$A$1:$D$56,4,FALSE)</f>
        <v>-119.7462</v>
      </c>
      <c r="M4140">
        <v>100</v>
      </c>
      <c r="N4140" t="str">
        <f t="shared" si="128"/>
        <v>Democrat</v>
      </c>
      <c r="O4140" t="s">
        <v>44</v>
      </c>
      <c r="P4140">
        <v>-0.41299999999999998</v>
      </c>
      <c r="Q4140">
        <v>962000</v>
      </c>
    </row>
    <row r="4141" spans="1:17">
      <c r="A4141">
        <v>110</v>
      </c>
      <c r="B4141">
        <f>VLOOKUP(A4141,year_congress_lookup!$A$1:$B$10,2)</f>
        <v>2008</v>
      </c>
      <c r="C4141">
        <v>15420</v>
      </c>
      <c r="D4141" s="1" t="s">
        <v>1788</v>
      </c>
      <c r="E4141" t="s">
        <v>90</v>
      </c>
      <c r="F4141" t="str">
        <f>VLOOKUP(E4141&amp;"*",state_latlong_lookup!$A$1:$D$56,2,FALSE)</f>
        <v>CA</v>
      </c>
      <c r="G4141" t="str">
        <f>VLOOKUP(E4141&amp;"*",state_latlong_lookup!$A$1:$D$56,1,FALSE)</f>
        <v>CALIFORNIA</v>
      </c>
      <c r="H4141" t="str">
        <f t="shared" si="129"/>
        <v>110_CA_02</v>
      </c>
      <c r="I4141">
        <f>IF(B4141=2012,IF(D4141="00",K4141,VLOOKUP(H4141,district_latlong_lookup!$A$1:$F$439,5,FALSE)),0)</f>
        <v>0</v>
      </c>
      <c r="J4141">
        <f>IF(B4141=2012,IF(D4141="00",L4141,VLOOKUP(H4141,district_latlong_lookup!$A$1:$F$439,6,FALSE)),0)</f>
        <v>0</v>
      </c>
      <c r="K4141">
        <f>VLOOKUP(E4141&amp;"*",state_latlong_lookup!$A$1:$D$56,3,FALSE)</f>
        <v>36.17</v>
      </c>
      <c r="L4141">
        <f>VLOOKUP(E4141&amp;"*",state_latlong_lookup!$A$1:$D$56,4,FALSE)</f>
        <v>-119.7462</v>
      </c>
      <c r="M4141">
        <v>200</v>
      </c>
      <c r="N4141" t="str">
        <f t="shared" si="128"/>
        <v>Republican</v>
      </c>
      <c r="O4141" t="s">
        <v>419</v>
      </c>
      <c r="P4141">
        <v>0.70399999999999996</v>
      </c>
      <c r="Q4141">
        <v>1142000</v>
      </c>
    </row>
    <row r="4142" spans="1:17">
      <c r="A4142">
        <v>110</v>
      </c>
      <c r="B4142">
        <f>VLOOKUP(A4142,year_congress_lookup!$A$1:$B$10,2)</f>
        <v>2008</v>
      </c>
      <c r="C4142">
        <v>14647</v>
      </c>
      <c r="D4142" s="1" t="s">
        <v>1789</v>
      </c>
      <c r="E4142" t="s">
        <v>90</v>
      </c>
      <c r="F4142" t="str">
        <f>VLOOKUP(E4142&amp;"*",state_latlong_lookup!$A$1:$D$56,2,FALSE)</f>
        <v>CA</v>
      </c>
      <c r="G4142" t="str">
        <f>VLOOKUP(E4142&amp;"*",state_latlong_lookup!$A$1:$D$56,1,FALSE)</f>
        <v>CALIFORNIA</v>
      </c>
      <c r="H4142" t="str">
        <f t="shared" si="129"/>
        <v>110_CA_03</v>
      </c>
      <c r="I4142">
        <f>IF(B4142=2012,IF(D4142="00",K4142,VLOOKUP(H4142,district_latlong_lookup!$A$1:$F$439,5,FALSE)),0)</f>
        <v>0</v>
      </c>
      <c r="J4142">
        <f>IF(B4142=2012,IF(D4142="00",L4142,VLOOKUP(H4142,district_latlong_lookup!$A$1:$F$439,6,FALSE)),0)</f>
        <v>0</v>
      </c>
      <c r="K4142">
        <f>VLOOKUP(E4142&amp;"*",state_latlong_lookup!$A$1:$D$56,3,FALSE)</f>
        <v>36.17</v>
      </c>
      <c r="L4142">
        <f>VLOOKUP(E4142&amp;"*",state_latlong_lookup!$A$1:$D$56,4,FALSE)</f>
        <v>-119.7462</v>
      </c>
      <c r="M4142">
        <v>200</v>
      </c>
      <c r="N4142" t="str">
        <f t="shared" si="128"/>
        <v>Republican</v>
      </c>
      <c r="O4142" t="s">
        <v>1050</v>
      </c>
      <c r="P4142">
        <v>0.65800000000000003</v>
      </c>
      <c r="Q4142">
        <v>464500</v>
      </c>
    </row>
    <row r="4143" spans="1:17">
      <c r="A4143">
        <v>110</v>
      </c>
      <c r="B4143">
        <f>VLOOKUP(A4143,year_congress_lookup!$A$1:$B$10,2)</f>
        <v>2008</v>
      </c>
      <c r="C4143">
        <v>29104</v>
      </c>
      <c r="D4143" s="1" t="s">
        <v>1790</v>
      </c>
      <c r="E4143" t="s">
        <v>90</v>
      </c>
      <c r="F4143" t="str">
        <f>VLOOKUP(E4143&amp;"*",state_latlong_lookup!$A$1:$D$56,2,FALSE)</f>
        <v>CA</v>
      </c>
      <c r="G4143" t="str">
        <f>VLOOKUP(E4143&amp;"*",state_latlong_lookup!$A$1:$D$56,1,FALSE)</f>
        <v>CALIFORNIA</v>
      </c>
      <c r="H4143" t="str">
        <f t="shared" si="129"/>
        <v>110_CA_04</v>
      </c>
      <c r="I4143">
        <f>IF(B4143=2012,IF(D4143="00",K4143,VLOOKUP(H4143,district_latlong_lookup!$A$1:$F$439,5,FALSE)),0)</f>
        <v>0</v>
      </c>
      <c r="J4143">
        <f>IF(B4143=2012,IF(D4143="00",L4143,VLOOKUP(H4143,district_latlong_lookup!$A$1:$F$439,6,FALSE)),0)</f>
        <v>0</v>
      </c>
      <c r="K4143">
        <f>VLOOKUP(E4143&amp;"*",state_latlong_lookup!$A$1:$D$56,3,FALSE)</f>
        <v>36.17</v>
      </c>
      <c r="L4143">
        <f>VLOOKUP(E4143&amp;"*",state_latlong_lookup!$A$1:$D$56,4,FALSE)</f>
        <v>-119.7462</v>
      </c>
      <c r="M4143">
        <v>200</v>
      </c>
      <c r="N4143" t="str">
        <f t="shared" si="128"/>
        <v>Republican</v>
      </c>
      <c r="O4143" t="s">
        <v>957</v>
      </c>
      <c r="P4143">
        <v>0.623</v>
      </c>
      <c r="Q4143">
        <v>709500</v>
      </c>
    </row>
    <row r="4144" spans="1:17">
      <c r="A4144">
        <v>110</v>
      </c>
      <c r="B4144">
        <f>VLOOKUP(A4144,year_congress_lookup!$A$1:$B$10,2)</f>
        <v>2008</v>
      </c>
      <c r="C4144">
        <v>20538</v>
      </c>
      <c r="D4144" s="1" t="s">
        <v>1791</v>
      </c>
      <c r="E4144" t="s">
        <v>90</v>
      </c>
      <c r="F4144" t="str">
        <f>VLOOKUP(E4144&amp;"*",state_latlong_lookup!$A$1:$D$56,2,FALSE)</f>
        <v>CA</v>
      </c>
      <c r="G4144" t="str">
        <f>VLOOKUP(E4144&amp;"*",state_latlong_lookup!$A$1:$D$56,1,FALSE)</f>
        <v>CALIFORNIA</v>
      </c>
      <c r="H4144" t="str">
        <f t="shared" si="129"/>
        <v>110_CA_05</v>
      </c>
      <c r="I4144">
        <f>IF(B4144=2012,IF(D4144="00",K4144,VLOOKUP(H4144,district_latlong_lookup!$A$1:$F$439,5,FALSE)),0)</f>
        <v>0</v>
      </c>
      <c r="J4144">
        <f>IF(B4144=2012,IF(D4144="00",L4144,VLOOKUP(H4144,district_latlong_lookup!$A$1:$F$439,6,FALSE)),0)</f>
        <v>0</v>
      </c>
      <c r="K4144">
        <f>VLOOKUP(E4144&amp;"*",state_latlong_lookup!$A$1:$D$56,3,FALSE)</f>
        <v>36.17</v>
      </c>
      <c r="L4144">
        <f>VLOOKUP(E4144&amp;"*",state_latlong_lookup!$A$1:$D$56,4,FALSE)</f>
        <v>-119.7462</v>
      </c>
      <c r="M4144">
        <v>100</v>
      </c>
      <c r="N4144" t="str">
        <f t="shared" si="128"/>
        <v>Democrat</v>
      </c>
      <c r="O4144" t="s">
        <v>421</v>
      </c>
      <c r="P4144">
        <v>-0.42799999999999999</v>
      </c>
      <c r="Q4144">
        <v>819500</v>
      </c>
    </row>
    <row r="4145" spans="1:17">
      <c r="A4145">
        <v>110</v>
      </c>
      <c r="B4145">
        <f>VLOOKUP(A4145,year_congress_lookup!$A$1:$B$10,2)</f>
        <v>2008</v>
      </c>
      <c r="C4145">
        <v>29309</v>
      </c>
      <c r="D4145" s="1" t="s">
        <v>1792</v>
      </c>
      <c r="E4145" t="s">
        <v>90</v>
      </c>
      <c r="F4145" t="str">
        <f>VLOOKUP(E4145&amp;"*",state_latlong_lookup!$A$1:$D$56,2,FALSE)</f>
        <v>CA</v>
      </c>
      <c r="G4145" t="str">
        <f>VLOOKUP(E4145&amp;"*",state_latlong_lookup!$A$1:$D$56,1,FALSE)</f>
        <v>CALIFORNIA</v>
      </c>
      <c r="H4145" t="str">
        <f t="shared" si="129"/>
        <v>110_CA_06</v>
      </c>
      <c r="I4145">
        <f>IF(B4145=2012,IF(D4145="00",K4145,VLOOKUP(H4145,district_latlong_lookup!$A$1:$F$439,5,FALSE)),0)</f>
        <v>0</v>
      </c>
      <c r="J4145">
        <f>IF(B4145=2012,IF(D4145="00",L4145,VLOOKUP(H4145,district_latlong_lookup!$A$1:$F$439,6,FALSE)),0)</f>
        <v>0</v>
      </c>
      <c r="K4145">
        <f>VLOOKUP(E4145&amp;"*",state_latlong_lookup!$A$1:$D$56,3,FALSE)</f>
        <v>36.17</v>
      </c>
      <c r="L4145">
        <f>VLOOKUP(E4145&amp;"*",state_latlong_lookup!$A$1:$D$56,4,FALSE)</f>
        <v>-119.7462</v>
      </c>
      <c r="M4145">
        <v>100</v>
      </c>
      <c r="N4145" t="str">
        <f t="shared" si="128"/>
        <v>Democrat</v>
      </c>
      <c r="O4145" t="s">
        <v>422</v>
      </c>
      <c r="P4145">
        <v>-0.625</v>
      </c>
      <c r="Q4145">
        <v>186000</v>
      </c>
    </row>
    <row r="4146" spans="1:17">
      <c r="A4146">
        <v>110</v>
      </c>
      <c r="B4146">
        <f>VLOOKUP(A4146,year_congress_lookup!$A$1:$B$10,2)</f>
        <v>2008</v>
      </c>
      <c r="C4146">
        <v>14256</v>
      </c>
      <c r="D4146" s="1" t="s">
        <v>1793</v>
      </c>
      <c r="E4146" t="s">
        <v>90</v>
      </c>
      <c r="F4146" t="str">
        <f>VLOOKUP(E4146&amp;"*",state_latlong_lookup!$A$1:$D$56,2,FALSE)</f>
        <v>CA</v>
      </c>
      <c r="G4146" t="str">
        <f>VLOOKUP(E4146&amp;"*",state_latlong_lookup!$A$1:$D$56,1,FALSE)</f>
        <v>CALIFORNIA</v>
      </c>
      <c r="H4146" t="str">
        <f t="shared" si="129"/>
        <v>110_CA_07</v>
      </c>
      <c r="I4146">
        <f>IF(B4146=2012,IF(D4146="00",K4146,VLOOKUP(H4146,district_latlong_lookup!$A$1:$F$439,5,FALSE)),0)</f>
        <v>0</v>
      </c>
      <c r="J4146">
        <f>IF(B4146=2012,IF(D4146="00",L4146,VLOOKUP(H4146,district_latlong_lookup!$A$1:$F$439,6,FALSE)),0)</f>
        <v>0</v>
      </c>
      <c r="K4146">
        <f>VLOOKUP(E4146&amp;"*",state_latlong_lookup!$A$1:$D$56,3,FALSE)</f>
        <v>36.17</v>
      </c>
      <c r="L4146">
        <f>VLOOKUP(E4146&amp;"*",state_latlong_lookup!$A$1:$D$56,4,FALSE)</f>
        <v>-119.7462</v>
      </c>
      <c r="M4146">
        <v>100</v>
      </c>
      <c r="N4146" t="str">
        <f t="shared" si="128"/>
        <v>Democrat</v>
      </c>
      <c r="O4146" t="s">
        <v>76</v>
      </c>
      <c r="P4146">
        <v>-0.63600000000000001</v>
      </c>
      <c r="Q4146">
        <v>516000</v>
      </c>
    </row>
    <row r="4147" spans="1:17">
      <c r="A4147">
        <v>110</v>
      </c>
      <c r="B4147">
        <f>VLOOKUP(A4147,year_congress_lookup!$A$1:$B$10,2)</f>
        <v>2008</v>
      </c>
      <c r="C4147">
        <v>15448</v>
      </c>
      <c r="D4147" s="1" t="s">
        <v>1795</v>
      </c>
      <c r="E4147" t="s">
        <v>90</v>
      </c>
      <c r="F4147" t="str">
        <f>VLOOKUP(E4147&amp;"*",state_latlong_lookup!$A$1:$D$56,2,FALSE)</f>
        <v>CA</v>
      </c>
      <c r="G4147" t="str">
        <f>VLOOKUP(E4147&amp;"*",state_latlong_lookup!$A$1:$D$56,1,FALSE)</f>
        <v>CALIFORNIA</v>
      </c>
      <c r="H4147" t="str">
        <f t="shared" si="129"/>
        <v>110_CA_08</v>
      </c>
      <c r="I4147">
        <f>IF(B4147=2012,IF(D4147="00",K4147,VLOOKUP(H4147,district_latlong_lookup!$A$1:$F$439,5,FALSE)),0)</f>
        <v>0</v>
      </c>
      <c r="J4147">
        <f>IF(B4147=2012,IF(D4147="00",L4147,VLOOKUP(H4147,district_latlong_lookup!$A$1:$F$439,6,FALSE)),0)</f>
        <v>0</v>
      </c>
      <c r="K4147">
        <f>VLOOKUP(E4147&amp;"*",state_latlong_lookup!$A$1:$D$56,3,FALSE)</f>
        <v>36.17</v>
      </c>
      <c r="L4147">
        <f>VLOOKUP(E4147&amp;"*",state_latlong_lookup!$A$1:$D$56,4,FALSE)</f>
        <v>-119.7462</v>
      </c>
      <c r="M4147">
        <v>100</v>
      </c>
      <c r="N4147" t="str">
        <f t="shared" si="128"/>
        <v>Democrat</v>
      </c>
      <c r="O4147" t="s">
        <v>424</v>
      </c>
      <c r="P4147">
        <v>-0.42799999999999999</v>
      </c>
      <c r="Q4147">
        <v>600000</v>
      </c>
    </row>
    <row r="4148" spans="1:17">
      <c r="A4148">
        <v>110</v>
      </c>
      <c r="B4148">
        <f>VLOOKUP(A4148,year_congress_lookup!$A$1:$B$10,2)</f>
        <v>2008</v>
      </c>
      <c r="C4148">
        <v>29778</v>
      </c>
      <c r="D4148" s="1" t="s">
        <v>1796</v>
      </c>
      <c r="E4148" t="s">
        <v>90</v>
      </c>
      <c r="F4148" t="str">
        <f>VLOOKUP(E4148&amp;"*",state_latlong_lookup!$A$1:$D$56,2,FALSE)</f>
        <v>CA</v>
      </c>
      <c r="G4148" t="str">
        <f>VLOOKUP(E4148&amp;"*",state_latlong_lookup!$A$1:$D$56,1,FALSE)</f>
        <v>CALIFORNIA</v>
      </c>
      <c r="H4148" t="str">
        <f t="shared" si="129"/>
        <v>110_CA_09</v>
      </c>
      <c r="I4148">
        <f>IF(B4148=2012,IF(D4148="00",K4148,VLOOKUP(H4148,district_latlong_lookup!$A$1:$F$439,5,FALSE)),0)</f>
        <v>0</v>
      </c>
      <c r="J4148">
        <f>IF(B4148=2012,IF(D4148="00",L4148,VLOOKUP(H4148,district_latlong_lookup!$A$1:$F$439,6,FALSE)),0)</f>
        <v>0</v>
      </c>
      <c r="K4148">
        <f>VLOOKUP(E4148&amp;"*",state_latlong_lookup!$A$1:$D$56,3,FALSE)</f>
        <v>36.17</v>
      </c>
      <c r="L4148">
        <f>VLOOKUP(E4148&amp;"*",state_latlong_lookup!$A$1:$D$56,4,FALSE)</f>
        <v>-119.7462</v>
      </c>
      <c r="M4148">
        <v>100</v>
      </c>
      <c r="N4148" t="str">
        <f t="shared" si="128"/>
        <v>Democrat</v>
      </c>
      <c r="O4148" t="s">
        <v>17</v>
      </c>
      <c r="P4148">
        <v>-0.69399999999999995</v>
      </c>
      <c r="Q4148">
        <v>689000</v>
      </c>
    </row>
    <row r="4149" spans="1:17">
      <c r="A4149">
        <v>110</v>
      </c>
      <c r="B4149">
        <f>VLOOKUP(A4149,year_congress_lookup!$A$1:$B$10,2)</f>
        <v>2008</v>
      </c>
      <c r="C4149">
        <v>29705</v>
      </c>
      <c r="D4149" s="1" t="s">
        <v>1797</v>
      </c>
      <c r="E4149" t="s">
        <v>90</v>
      </c>
      <c r="F4149" t="str">
        <f>VLOOKUP(E4149&amp;"*",state_latlong_lookup!$A$1:$D$56,2,FALSE)</f>
        <v>CA</v>
      </c>
      <c r="G4149" t="str">
        <f>VLOOKUP(E4149&amp;"*",state_latlong_lookup!$A$1:$D$56,1,FALSE)</f>
        <v>CALIFORNIA</v>
      </c>
      <c r="H4149" t="str">
        <f t="shared" si="129"/>
        <v>110_CA_10</v>
      </c>
      <c r="I4149">
        <f>IF(B4149=2012,IF(D4149="00",K4149,VLOOKUP(H4149,district_latlong_lookup!$A$1:$F$439,5,FALSE)),0)</f>
        <v>0</v>
      </c>
      <c r="J4149">
        <f>IF(B4149=2012,IF(D4149="00",L4149,VLOOKUP(H4149,district_latlong_lookup!$A$1:$F$439,6,FALSE)),0)</f>
        <v>0</v>
      </c>
      <c r="K4149">
        <f>VLOOKUP(E4149&amp;"*",state_latlong_lookup!$A$1:$D$56,3,FALSE)</f>
        <v>36.17</v>
      </c>
      <c r="L4149">
        <f>VLOOKUP(E4149&amp;"*",state_latlong_lookup!$A$1:$D$56,4,FALSE)</f>
        <v>-119.7462</v>
      </c>
      <c r="M4149">
        <v>100</v>
      </c>
      <c r="N4149" t="str">
        <f t="shared" si="128"/>
        <v>Democrat</v>
      </c>
      <c r="O4149" t="s">
        <v>832</v>
      </c>
      <c r="P4149">
        <v>-0.317</v>
      </c>
      <c r="Q4149">
        <v>10000</v>
      </c>
    </row>
    <row r="4150" spans="1:17">
      <c r="A4150">
        <v>110</v>
      </c>
      <c r="B4150">
        <f>VLOOKUP(A4150,year_congress_lookup!$A$1:$B$10,2)</f>
        <v>2008</v>
      </c>
      <c r="C4150">
        <v>20702</v>
      </c>
      <c r="D4150" s="1" t="s">
        <v>1798</v>
      </c>
      <c r="E4150" t="s">
        <v>90</v>
      </c>
      <c r="F4150" t="str">
        <f>VLOOKUP(E4150&amp;"*",state_latlong_lookup!$A$1:$D$56,2,FALSE)</f>
        <v>CA</v>
      </c>
      <c r="G4150" t="str">
        <f>VLOOKUP(E4150&amp;"*",state_latlong_lookup!$A$1:$D$56,1,FALSE)</f>
        <v>CALIFORNIA</v>
      </c>
      <c r="H4150" t="str">
        <f t="shared" si="129"/>
        <v>110_CA_11</v>
      </c>
      <c r="I4150">
        <f>IF(B4150=2012,IF(D4150="00",K4150,VLOOKUP(H4150,district_latlong_lookup!$A$1:$F$439,5,FALSE)),0)</f>
        <v>0</v>
      </c>
      <c r="J4150">
        <f>IF(B4150=2012,IF(D4150="00",L4150,VLOOKUP(H4150,district_latlong_lookup!$A$1:$F$439,6,FALSE)),0)</f>
        <v>0</v>
      </c>
      <c r="K4150">
        <f>VLOOKUP(E4150&amp;"*",state_latlong_lookup!$A$1:$D$56,3,FALSE)</f>
        <v>36.17</v>
      </c>
      <c r="L4150">
        <f>VLOOKUP(E4150&amp;"*",state_latlong_lookup!$A$1:$D$56,4,FALSE)</f>
        <v>-119.7462</v>
      </c>
      <c r="M4150">
        <v>100</v>
      </c>
      <c r="N4150" t="str">
        <f t="shared" si="128"/>
        <v>Democrat</v>
      </c>
      <c r="O4150" t="s">
        <v>1078</v>
      </c>
      <c r="P4150">
        <v>-0.22500000000000001</v>
      </c>
      <c r="Q4150">
        <v>697500</v>
      </c>
    </row>
    <row r="4151" spans="1:17">
      <c r="A4151">
        <v>110</v>
      </c>
      <c r="B4151">
        <f>VLOOKUP(A4151,year_congress_lookup!$A$1:$B$10,2)</f>
        <v>2008</v>
      </c>
      <c r="C4151">
        <v>14837</v>
      </c>
      <c r="D4151" s="1" t="s">
        <v>1799</v>
      </c>
      <c r="E4151" t="s">
        <v>90</v>
      </c>
      <c r="F4151" t="str">
        <f>VLOOKUP(E4151&amp;"*",state_latlong_lookup!$A$1:$D$56,2,FALSE)</f>
        <v>CA</v>
      </c>
      <c r="G4151" t="str">
        <f>VLOOKUP(E4151&amp;"*",state_latlong_lookup!$A$1:$D$56,1,FALSE)</f>
        <v>CALIFORNIA</v>
      </c>
      <c r="H4151" t="str">
        <f t="shared" si="129"/>
        <v>110_CA_12</v>
      </c>
      <c r="I4151">
        <f>IF(B4151=2012,IF(D4151="00",K4151,VLOOKUP(H4151,district_latlong_lookup!$A$1:$F$439,5,FALSE)),0)</f>
        <v>0</v>
      </c>
      <c r="J4151">
        <f>IF(B4151=2012,IF(D4151="00",L4151,VLOOKUP(H4151,district_latlong_lookup!$A$1:$F$439,6,FALSE)),0)</f>
        <v>0</v>
      </c>
      <c r="K4151">
        <f>VLOOKUP(E4151&amp;"*",state_latlong_lookup!$A$1:$D$56,3,FALSE)</f>
        <v>36.17</v>
      </c>
      <c r="L4151">
        <f>VLOOKUP(E4151&amp;"*",state_latlong_lookup!$A$1:$D$56,4,FALSE)</f>
        <v>-119.7462</v>
      </c>
      <c r="M4151">
        <v>100</v>
      </c>
      <c r="N4151" t="str">
        <f t="shared" si="128"/>
        <v>Democrat</v>
      </c>
      <c r="O4151" t="s">
        <v>428</v>
      </c>
      <c r="P4151">
        <v>-0.38300000000000001</v>
      </c>
      <c r="Q4151">
        <v>10000</v>
      </c>
    </row>
    <row r="4152" spans="1:17">
      <c r="A4152">
        <v>110</v>
      </c>
      <c r="B4152">
        <f>VLOOKUP(A4152,year_congress_lookup!$A$1:$B$10,2)</f>
        <v>2008</v>
      </c>
      <c r="C4152">
        <v>20762</v>
      </c>
      <c r="D4152" s="1" t="s">
        <v>1799</v>
      </c>
      <c r="E4152" t="s">
        <v>90</v>
      </c>
      <c r="F4152" t="str">
        <f>VLOOKUP(E4152&amp;"*",state_latlong_lookup!$A$1:$D$56,2,FALSE)</f>
        <v>CA</v>
      </c>
      <c r="G4152" t="str">
        <f>VLOOKUP(E4152&amp;"*",state_latlong_lookup!$A$1:$D$56,1,FALSE)</f>
        <v>CALIFORNIA</v>
      </c>
      <c r="H4152" t="str">
        <f t="shared" si="129"/>
        <v>110_CA_12</v>
      </c>
      <c r="I4152">
        <f>IF(B4152=2012,IF(D4152="00",K4152,VLOOKUP(H4152,district_latlong_lookup!$A$1:$F$439,5,FALSE)),0)</f>
        <v>0</v>
      </c>
      <c r="J4152">
        <f>IF(B4152=2012,IF(D4152="00",L4152,VLOOKUP(H4152,district_latlong_lookup!$A$1:$F$439,6,FALSE)),0)</f>
        <v>0</v>
      </c>
      <c r="K4152">
        <f>VLOOKUP(E4152&amp;"*",state_latlong_lookup!$A$1:$D$56,3,FALSE)</f>
        <v>36.17</v>
      </c>
      <c r="L4152">
        <f>VLOOKUP(E4152&amp;"*",state_latlong_lookup!$A$1:$D$56,4,FALSE)</f>
        <v>-119.7462</v>
      </c>
      <c r="M4152">
        <v>100</v>
      </c>
      <c r="N4152" t="str">
        <f t="shared" si="128"/>
        <v>Democrat</v>
      </c>
      <c r="O4152" t="s">
        <v>1079</v>
      </c>
      <c r="P4152">
        <v>-0.48</v>
      </c>
      <c r="Q4152">
        <v>374500</v>
      </c>
    </row>
    <row r="4153" spans="1:17">
      <c r="A4153">
        <v>110</v>
      </c>
      <c r="B4153">
        <f>VLOOKUP(A4153,year_congress_lookup!$A$1:$B$10,2)</f>
        <v>2008</v>
      </c>
      <c r="C4153">
        <v>14053</v>
      </c>
      <c r="D4153" s="1" t="s">
        <v>1800</v>
      </c>
      <c r="E4153" t="s">
        <v>90</v>
      </c>
      <c r="F4153" t="str">
        <f>VLOOKUP(E4153&amp;"*",state_latlong_lookup!$A$1:$D$56,2,FALSE)</f>
        <v>CA</v>
      </c>
      <c r="G4153" t="str">
        <f>VLOOKUP(E4153&amp;"*",state_latlong_lookup!$A$1:$D$56,1,FALSE)</f>
        <v>CALIFORNIA</v>
      </c>
      <c r="H4153" t="str">
        <f t="shared" si="129"/>
        <v>110_CA_13</v>
      </c>
      <c r="I4153">
        <f>IF(B4153=2012,IF(D4153="00",K4153,VLOOKUP(H4153,district_latlong_lookup!$A$1:$F$439,5,FALSE)),0)</f>
        <v>0</v>
      </c>
      <c r="J4153">
        <f>IF(B4153=2012,IF(D4153="00",L4153,VLOOKUP(H4153,district_latlong_lookup!$A$1:$F$439,6,FALSE)),0)</f>
        <v>0</v>
      </c>
      <c r="K4153">
        <f>VLOOKUP(E4153&amp;"*",state_latlong_lookup!$A$1:$D$56,3,FALSE)</f>
        <v>36.17</v>
      </c>
      <c r="L4153">
        <f>VLOOKUP(E4153&amp;"*",state_latlong_lookup!$A$1:$D$56,4,FALSE)</f>
        <v>-119.7462</v>
      </c>
      <c r="M4153">
        <v>100</v>
      </c>
      <c r="N4153" t="str">
        <f t="shared" si="128"/>
        <v>Democrat</v>
      </c>
      <c r="O4153" t="s">
        <v>109</v>
      </c>
      <c r="P4153">
        <v>-0.7</v>
      </c>
      <c r="Q4153">
        <v>585500</v>
      </c>
    </row>
    <row r="4154" spans="1:17">
      <c r="A4154">
        <v>110</v>
      </c>
      <c r="B4154">
        <f>VLOOKUP(A4154,year_congress_lookup!$A$1:$B$10,2)</f>
        <v>2008</v>
      </c>
      <c r="C4154">
        <v>29312</v>
      </c>
      <c r="D4154" s="1" t="s">
        <v>1801</v>
      </c>
      <c r="E4154" t="s">
        <v>90</v>
      </c>
      <c r="F4154" t="str">
        <f>VLOOKUP(E4154&amp;"*",state_latlong_lookup!$A$1:$D$56,2,FALSE)</f>
        <v>CA</v>
      </c>
      <c r="G4154" t="str">
        <f>VLOOKUP(E4154&amp;"*",state_latlong_lookup!$A$1:$D$56,1,FALSE)</f>
        <v>CALIFORNIA</v>
      </c>
      <c r="H4154" t="str">
        <f t="shared" si="129"/>
        <v>110_CA_14</v>
      </c>
      <c r="I4154">
        <f>IF(B4154=2012,IF(D4154="00",K4154,VLOOKUP(H4154,district_latlong_lookup!$A$1:$F$439,5,FALSE)),0)</f>
        <v>0</v>
      </c>
      <c r="J4154">
        <f>IF(B4154=2012,IF(D4154="00",L4154,VLOOKUP(H4154,district_latlong_lookup!$A$1:$F$439,6,FALSE)),0)</f>
        <v>0</v>
      </c>
      <c r="K4154">
        <f>VLOOKUP(E4154&amp;"*",state_latlong_lookup!$A$1:$D$56,3,FALSE)</f>
        <v>36.17</v>
      </c>
      <c r="L4154">
        <f>VLOOKUP(E4154&amp;"*",state_latlong_lookup!$A$1:$D$56,4,FALSE)</f>
        <v>-119.7462</v>
      </c>
      <c r="M4154">
        <v>100</v>
      </c>
      <c r="N4154" t="str">
        <f t="shared" si="128"/>
        <v>Democrat</v>
      </c>
      <c r="O4154" t="s">
        <v>429</v>
      </c>
      <c r="P4154">
        <v>-0.376</v>
      </c>
      <c r="Q4154">
        <v>813500</v>
      </c>
    </row>
    <row r="4155" spans="1:17">
      <c r="A4155">
        <v>110</v>
      </c>
      <c r="B4155">
        <f>VLOOKUP(A4155,year_congress_lookup!$A$1:$B$10,2)</f>
        <v>2008</v>
      </c>
      <c r="C4155">
        <v>20103</v>
      </c>
      <c r="D4155" s="1" t="s">
        <v>1802</v>
      </c>
      <c r="E4155" t="s">
        <v>90</v>
      </c>
      <c r="F4155" t="str">
        <f>VLOOKUP(E4155&amp;"*",state_latlong_lookup!$A$1:$D$56,2,FALSE)</f>
        <v>CA</v>
      </c>
      <c r="G4155" t="str">
        <f>VLOOKUP(E4155&amp;"*",state_latlong_lookup!$A$1:$D$56,1,FALSE)</f>
        <v>CALIFORNIA</v>
      </c>
      <c r="H4155" t="str">
        <f t="shared" si="129"/>
        <v>110_CA_15</v>
      </c>
      <c r="I4155">
        <f>IF(B4155=2012,IF(D4155="00",K4155,VLOOKUP(H4155,district_latlong_lookup!$A$1:$F$439,5,FALSE)),0)</f>
        <v>0</v>
      </c>
      <c r="J4155">
        <f>IF(B4155=2012,IF(D4155="00",L4155,VLOOKUP(H4155,district_latlong_lookup!$A$1:$F$439,6,FALSE)),0)</f>
        <v>0</v>
      </c>
      <c r="K4155">
        <f>VLOOKUP(E4155&amp;"*",state_latlong_lookup!$A$1:$D$56,3,FALSE)</f>
        <v>36.17</v>
      </c>
      <c r="L4155">
        <f>VLOOKUP(E4155&amp;"*",state_latlong_lookup!$A$1:$D$56,4,FALSE)</f>
        <v>-119.7462</v>
      </c>
      <c r="M4155">
        <v>100</v>
      </c>
      <c r="N4155" t="str">
        <f t="shared" si="128"/>
        <v>Democrat</v>
      </c>
      <c r="O4155" t="s">
        <v>929</v>
      </c>
      <c r="P4155">
        <v>-0.54600000000000004</v>
      </c>
      <c r="Q4155">
        <v>32000</v>
      </c>
    </row>
    <row r="4156" spans="1:17">
      <c r="A4156">
        <v>110</v>
      </c>
      <c r="B4156">
        <f>VLOOKUP(A4156,year_congress_lookup!$A$1:$B$10,2)</f>
        <v>2008</v>
      </c>
      <c r="C4156">
        <v>29504</v>
      </c>
      <c r="D4156" s="1" t="s">
        <v>1803</v>
      </c>
      <c r="E4156" t="s">
        <v>90</v>
      </c>
      <c r="F4156" t="str">
        <f>VLOOKUP(E4156&amp;"*",state_latlong_lookup!$A$1:$D$56,2,FALSE)</f>
        <v>CA</v>
      </c>
      <c r="G4156" t="str">
        <f>VLOOKUP(E4156&amp;"*",state_latlong_lookup!$A$1:$D$56,1,FALSE)</f>
        <v>CALIFORNIA</v>
      </c>
      <c r="H4156" t="str">
        <f t="shared" si="129"/>
        <v>110_CA_16</v>
      </c>
      <c r="I4156">
        <f>IF(B4156=2012,IF(D4156="00",K4156,VLOOKUP(H4156,district_latlong_lookup!$A$1:$F$439,5,FALSE)),0)</f>
        <v>0</v>
      </c>
      <c r="J4156">
        <f>IF(B4156=2012,IF(D4156="00",L4156,VLOOKUP(H4156,district_latlong_lookup!$A$1:$F$439,6,FALSE)),0)</f>
        <v>0</v>
      </c>
      <c r="K4156">
        <f>VLOOKUP(E4156&amp;"*",state_latlong_lookup!$A$1:$D$56,3,FALSE)</f>
        <v>36.17</v>
      </c>
      <c r="L4156">
        <f>VLOOKUP(E4156&amp;"*",state_latlong_lookup!$A$1:$D$56,4,FALSE)</f>
        <v>-119.7462</v>
      </c>
      <c r="M4156">
        <v>100</v>
      </c>
      <c r="N4156" t="str">
        <f t="shared" si="128"/>
        <v>Democrat</v>
      </c>
      <c r="O4156" t="s">
        <v>771</v>
      </c>
      <c r="P4156">
        <v>-0.41499999999999998</v>
      </c>
      <c r="Q4156">
        <v>381000</v>
      </c>
    </row>
    <row r="4157" spans="1:17">
      <c r="A4157">
        <v>110</v>
      </c>
      <c r="B4157">
        <f>VLOOKUP(A4157,year_congress_lookup!$A$1:$B$10,2)</f>
        <v>2008</v>
      </c>
      <c r="C4157">
        <v>29313</v>
      </c>
      <c r="D4157" s="1" t="s">
        <v>1804</v>
      </c>
      <c r="E4157" t="s">
        <v>90</v>
      </c>
      <c r="F4157" t="str">
        <f>VLOOKUP(E4157&amp;"*",state_latlong_lookup!$A$1:$D$56,2,FALSE)</f>
        <v>CA</v>
      </c>
      <c r="G4157" t="str">
        <f>VLOOKUP(E4157&amp;"*",state_latlong_lookup!$A$1:$D$56,1,FALSE)</f>
        <v>CALIFORNIA</v>
      </c>
      <c r="H4157" t="str">
        <f t="shared" si="129"/>
        <v>110_CA_17</v>
      </c>
      <c r="I4157">
        <f>IF(B4157=2012,IF(D4157="00",K4157,VLOOKUP(H4157,district_latlong_lookup!$A$1:$F$439,5,FALSE)),0)</f>
        <v>0</v>
      </c>
      <c r="J4157">
        <f>IF(B4157=2012,IF(D4157="00",L4157,VLOOKUP(H4157,district_latlong_lookup!$A$1:$F$439,6,FALSE)),0)</f>
        <v>0</v>
      </c>
      <c r="K4157">
        <f>VLOOKUP(E4157&amp;"*",state_latlong_lookup!$A$1:$D$56,3,FALSE)</f>
        <v>36.17</v>
      </c>
      <c r="L4157">
        <f>VLOOKUP(E4157&amp;"*",state_latlong_lookup!$A$1:$D$56,4,FALSE)</f>
        <v>-119.7462</v>
      </c>
      <c r="M4157">
        <v>100</v>
      </c>
      <c r="N4157" t="str">
        <f t="shared" si="128"/>
        <v>Democrat</v>
      </c>
      <c r="O4157" t="s">
        <v>432</v>
      </c>
      <c r="P4157">
        <v>-0.48499999999999999</v>
      </c>
      <c r="Q4157">
        <v>870000</v>
      </c>
    </row>
    <row r="4158" spans="1:17">
      <c r="A4158">
        <v>110</v>
      </c>
      <c r="B4158">
        <f>VLOOKUP(A4158,year_congress_lookup!$A$1:$B$10,2)</f>
        <v>2008</v>
      </c>
      <c r="C4158">
        <v>20306</v>
      </c>
      <c r="D4158" s="1" t="s">
        <v>1805</v>
      </c>
      <c r="E4158" t="s">
        <v>90</v>
      </c>
      <c r="F4158" t="str">
        <f>VLOOKUP(E4158&amp;"*",state_latlong_lookup!$A$1:$D$56,2,FALSE)</f>
        <v>CA</v>
      </c>
      <c r="G4158" t="str">
        <f>VLOOKUP(E4158&amp;"*",state_latlong_lookup!$A$1:$D$56,1,FALSE)</f>
        <v>CALIFORNIA</v>
      </c>
      <c r="H4158" t="str">
        <f t="shared" si="129"/>
        <v>110_CA_18</v>
      </c>
      <c r="I4158">
        <f>IF(B4158=2012,IF(D4158="00",K4158,VLOOKUP(H4158,district_latlong_lookup!$A$1:$F$439,5,FALSE)),0)</f>
        <v>0</v>
      </c>
      <c r="J4158">
        <f>IF(B4158=2012,IF(D4158="00",L4158,VLOOKUP(H4158,district_latlong_lookup!$A$1:$F$439,6,FALSE)),0)</f>
        <v>0</v>
      </c>
      <c r="K4158">
        <f>VLOOKUP(E4158&amp;"*",state_latlong_lookup!$A$1:$D$56,3,FALSE)</f>
        <v>36.17</v>
      </c>
      <c r="L4158">
        <f>VLOOKUP(E4158&amp;"*",state_latlong_lookup!$A$1:$D$56,4,FALSE)</f>
        <v>-119.7462</v>
      </c>
      <c r="M4158">
        <v>100</v>
      </c>
      <c r="N4158" t="str">
        <f t="shared" si="128"/>
        <v>Democrat</v>
      </c>
      <c r="O4158" t="s">
        <v>958</v>
      </c>
      <c r="P4158">
        <v>-0.22700000000000001</v>
      </c>
      <c r="Q4158">
        <v>7877500</v>
      </c>
    </row>
    <row r="4159" spans="1:17">
      <c r="A4159">
        <v>110</v>
      </c>
      <c r="B4159">
        <f>VLOOKUP(A4159,year_congress_lookup!$A$1:$B$10,2)</f>
        <v>2008</v>
      </c>
      <c r="C4159">
        <v>29505</v>
      </c>
      <c r="D4159" s="1" t="s">
        <v>1806</v>
      </c>
      <c r="E4159" t="s">
        <v>90</v>
      </c>
      <c r="F4159" t="str">
        <f>VLOOKUP(E4159&amp;"*",state_latlong_lookup!$A$1:$D$56,2,FALSE)</f>
        <v>CA</v>
      </c>
      <c r="G4159" t="str">
        <f>VLOOKUP(E4159&amp;"*",state_latlong_lookup!$A$1:$D$56,1,FALSE)</f>
        <v>CALIFORNIA</v>
      </c>
      <c r="H4159" t="str">
        <f t="shared" si="129"/>
        <v>110_CA_19</v>
      </c>
      <c r="I4159">
        <f>IF(B4159=2012,IF(D4159="00",K4159,VLOOKUP(H4159,district_latlong_lookup!$A$1:$F$439,5,FALSE)),0)</f>
        <v>0</v>
      </c>
      <c r="J4159">
        <f>IF(B4159=2012,IF(D4159="00",L4159,VLOOKUP(H4159,district_latlong_lookup!$A$1:$F$439,6,FALSE)),0)</f>
        <v>0</v>
      </c>
      <c r="K4159">
        <f>VLOOKUP(E4159&amp;"*",state_latlong_lookup!$A$1:$D$56,3,FALSE)</f>
        <v>36.17</v>
      </c>
      <c r="L4159">
        <f>VLOOKUP(E4159&amp;"*",state_latlong_lookup!$A$1:$D$56,4,FALSE)</f>
        <v>-119.7462</v>
      </c>
      <c r="M4159">
        <v>200</v>
      </c>
      <c r="N4159" t="str">
        <f t="shared" si="128"/>
        <v>Republican</v>
      </c>
      <c r="O4159" t="s">
        <v>959</v>
      </c>
      <c r="P4159">
        <v>0.67200000000000004</v>
      </c>
      <c r="Q4159">
        <v>1104000</v>
      </c>
    </row>
    <row r="4160" spans="1:17">
      <c r="A4160">
        <v>110</v>
      </c>
      <c r="B4160">
        <f>VLOOKUP(A4160,year_congress_lookup!$A$1:$B$10,2)</f>
        <v>2008</v>
      </c>
      <c r="C4160">
        <v>20501</v>
      </c>
      <c r="D4160" s="1" t="s">
        <v>1807</v>
      </c>
      <c r="E4160" t="s">
        <v>90</v>
      </c>
      <c r="F4160" t="str">
        <f>VLOOKUP(E4160&amp;"*",state_latlong_lookup!$A$1:$D$56,2,FALSE)</f>
        <v>CA</v>
      </c>
      <c r="G4160" t="str">
        <f>VLOOKUP(E4160&amp;"*",state_latlong_lookup!$A$1:$D$56,1,FALSE)</f>
        <v>CALIFORNIA</v>
      </c>
      <c r="H4160" t="str">
        <f t="shared" si="129"/>
        <v>110_CA_20</v>
      </c>
      <c r="I4160">
        <f>IF(B4160=2012,IF(D4160="00",K4160,VLOOKUP(H4160,district_latlong_lookup!$A$1:$F$439,5,FALSE)),0)</f>
        <v>0</v>
      </c>
      <c r="J4160">
        <f>IF(B4160=2012,IF(D4160="00",L4160,VLOOKUP(H4160,district_latlong_lookup!$A$1:$F$439,6,FALSE)),0)</f>
        <v>0</v>
      </c>
      <c r="K4160">
        <f>VLOOKUP(E4160&amp;"*",state_latlong_lookup!$A$1:$D$56,3,FALSE)</f>
        <v>36.17</v>
      </c>
      <c r="L4160">
        <f>VLOOKUP(E4160&amp;"*",state_latlong_lookup!$A$1:$D$56,4,FALSE)</f>
        <v>-119.7462</v>
      </c>
      <c r="M4160">
        <v>100</v>
      </c>
      <c r="N4160" t="str">
        <f t="shared" si="128"/>
        <v>Democrat</v>
      </c>
      <c r="O4160" t="s">
        <v>1051</v>
      </c>
      <c r="P4160">
        <v>-0.192</v>
      </c>
      <c r="Q4160">
        <v>785000</v>
      </c>
    </row>
    <row r="4161" spans="1:17">
      <c r="A4161">
        <v>110</v>
      </c>
      <c r="B4161">
        <f>VLOOKUP(A4161,year_congress_lookup!$A$1:$B$10,2)</f>
        <v>2008</v>
      </c>
      <c r="C4161">
        <v>20307</v>
      </c>
      <c r="D4161" s="1" t="s">
        <v>1808</v>
      </c>
      <c r="E4161" t="s">
        <v>90</v>
      </c>
      <c r="F4161" t="str">
        <f>VLOOKUP(E4161&amp;"*",state_latlong_lookup!$A$1:$D$56,2,FALSE)</f>
        <v>CA</v>
      </c>
      <c r="G4161" t="str">
        <f>VLOOKUP(E4161&amp;"*",state_latlong_lookup!$A$1:$D$56,1,FALSE)</f>
        <v>CALIFORNIA</v>
      </c>
      <c r="H4161" t="str">
        <f t="shared" si="129"/>
        <v>110_CA_21</v>
      </c>
      <c r="I4161">
        <f>IF(B4161=2012,IF(D4161="00",K4161,VLOOKUP(H4161,district_latlong_lookup!$A$1:$F$439,5,FALSE)),0)</f>
        <v>0</v>
      </c>
      <c r="J4161">
        <f>IF(B4161=2012,IF(D4161="00",L4161,VLOOKUP(H4161,district_latlong_lookup!$A$1:$F$439,6,FALSE)),0)</f>
        <v>0</v>
      </c>
      <c r="K4161">
        <f>VLOOKUP(E4161&amp;"*",state_latlong_lookup!$A$1:$D$56,3,FALSE)</f>
        <v>36.17</v>
      </c>
      <c r="L4161">
        <f>VLOOKUP(E4161&amp;"*",state_latlong_lookup!$A$1:$D$56,4,FALSE)</f>
        <v>-119.7462</v>
      </c>
      <c r="M4161">
        <v>200</v>
      </c>
      <c r="N4161" t="str">
        <f t="shared" si="128"/>
        <v>Republican</v>
      </c>
      <c r="O4161" t="s">
        <v>960</v>
      </c>
      <c r="P4161">
        <v>0.65900000000000003</v>
      </c>
      <c r="Q4161">
        <v>1127500</v>
      </c>
    </row>
    <row r="4162" spans="1:17">
      <c r="A4162">
        <v>110</v>
      </c>
      <c r="B4162">
        <f>VLOOKUP(A4162,year_congress_lookup!$A$1:$B$10,2)</f>
        <v>2008</v>
      </c>
      <c r="C4162">
        <v>20703</v>
      </c>
      <c r="D4162" s="1" t="s">
        <v>1809</v>
      </c>
      <c r="E4162" t="s">
        <v>90</v>
      </c>
      <c r="F4162" t="str">
        <f>VLOOKUP(E4162&amp;"*",state_latlong_lookup!$A$1:$D$56,2,FALSE)</f>
        <v>CA</v>
      </c>
      <c r="G4162" t="str">
        <f>VLOOKUP(E4162&amp;"*",state_latlong_lookup!$A$1:$D$56,1,FALSE)</f>
        <v>CALIFORNIA</v>
      </c>
      <c r="H4162" t="str">
        <f t="shared" si="129"/>
        <v>110_CA_22</v>
      </c>
      <c r="I4162">
        <f>IF(B4162=2012,IF(D4162="00",K4162,VLOOKUP(H4162,district_latlong_lookup!$A$1:$F$439,5,FALSE)),0)</f>
        <v>0</v>
      </c>
      <c r="J4162">
        <f>IF(B4162=2012,IF(D4162="00",L4162,VLOOKUP(H4162,district_latlong_lookup!$A$1:$F$439,6,FALSE)),0)</f>
        <v>0</v>
      </c>
      <c r="K4162">
        <f>VLOOKUP(E4162&amp;"*",state_latlong_lookup!$A$1:$D$56,3,FALSE)</f>
        <v>36.17</v>
      </c>
      <c r="L4162">
        <f>VLOOKUP(E4162&amp;"*",state_latlong_lookup!$A$1:$D$56,4,FALSE)</f>
        <v>-119.7462</v>
      </c>
      <c r="M4162">
        <v>200</v>
      </c>
      <c r="N4162" t="str">
        <f t="shared" ref="N4162:N4225" si="130">IF(M4162=100,"Democrat",IF(M4162=200,"Republican",IF(M4162=328,"Independent")))</f>
        <v>Republican</v>
      </c>
      <c r="O4162" t="s">
        <v>185</v>
      </c>
      <c r="P4162">
        <v>0.65200000000000002</v>
      </c>
      <c r="Q4162">
        <v>1208500</v>
      </c>
    </row>
    <row r="4163" spans="1:17">
      <c r="A4163">
        <v>110</v>
      </c>
      <c r="B4163">
        <f>VLOOKUP(A4163,year_congress_lookup!$A$1:$B$10,2)</f>
        <v>2008</v>
      </c>
      <c r="C4163">
        <v>29774</v>
      </c>
      <c r="D4163" s="1" t="s">
        <v>1810</v>
      </c>
      <c r="E4163" t="s">
        <v>90</v>
      </c>
      <c r="F4163" t="str">
        <f>VLOOKUP(E4163&amp;"*",state_latlong_lookup!$A$1:$D$56,2,FALSE)</f>
        <v>CA</v>
      </c>
      <c r="G4163" t="str">
        <f>VLOOKUP(E4163&amp;"*",state_latlong_lookup!$A$1:$D$56,1,FALSE)</f>
        <v>CALIFORNIA</v>
      </c>
      <c r="H4163" t="str">
        <f t="shared" ref="H4163:H4226" si="131">CONCATENATE(A4163,"_",F4163,"_",D4163)</f>
        <v>110_CA_23</v>
      </c>
      <c r="I4163">
        <f>IF(B4163=2012,IF(D4163="00",K4163,VLOOKUP(H4163,district_latlong_lookup!$A$1:$F$439,5,FALSE)),0)</f>
        <v>0</v>
      </c>
      <c r="J4163">
        <f>IF(B4163=2012,IF(D4163="00",L4163,VLOOKUP(H4163,district_latlong_lookup!$A$1:$F$439,6,FALSE)),0)</f>
        <v>0</v>
      </c>
      <c r="K4163">
        <f>VLOOKUP(E4163&amp;"*",state_latlong_lookup!$A$1:$D$56,3,FALSE)</f>
        <v>36.17</v>
      </c>
      <c r="L4163">
        <f>VLOOKUP(E4163&amp;"*",state_latlong_lookup!$A$1:$D$56,4,FALSE)</f>
        <v>-119.7462</v>
      </c>
      <c r="M4163">
        <v>100</v>
      </c>
      <c r="N4163" t="str">
        <f t="shared" si="130"/>
        <v>Democrat</v>
      </c>
      <c r="O4163" t="s">
        <v>833</v>
      </c>
      <c r="P4163">
        <v>-0.41099999999999998</v>
      </c>
      <c r="Q4163">
        <v>1170000</v>
      </c>
    </row>
    <row r="4164" spans="1:17">
      <c r="A4164">
        <v>110</v>
      </c>
      <c r="B4164">
        <f>VLOOKUP(A4164,year_congress_lookup!$A$1:$B$10,2)</f>
        <v>2008</v>
      </c>
      <c r="C4164">
        <v>15413</v>
      </c>
      <c r="D4164" s="1" t="s">
        <v>1811</v>
      </c>
      <c r="E4164" t="s">
        <v>90</v>
      </c>
      <c r="F4164" t="str">
        <f>VLOOKUP(E4164&amp;"*",state_latlong_lookup!$A$1:$D$56,2,FALSE)</f>
        <v>CA</v>
      </c>
      <c r="G4164" t="str">
        <f>VLOOKUP(E4164&amp;"*",state_latlong_lookup!$A$1:$D$56,1,FALSE)</f>
        <v>CALIFORNIA</v>
      </c>
      <c r="H4164" t="str">
        <f t="shared" si="131"/>
        <v>110_CA_24</v>
      </c>
      <c r="I4164">
        <f>IF(B4164=2012,IF(D4164="00",K4164,VLOOKUP(H4164,district_latlong_lookup!$A$1:$F$439,5,FALSE)),0)</f>
        <v>0</v>
      </c>
      <c r="J4164">
        <f>IF(B4164=2012,IF(D4164="00",L4164,VLOOKUP(H4164,district_latlong_lookup!$A$1:$F$439,6,FALSE)),0)</f>
        <v>0</v>
      </c>
      <c r="K4164">
        <f>VLOOKUP(E4164&amp;"*",state_latlong_lookup!$A$1:$D$56,3,FALSE)</f>
        <v>36.17</v>
      </c>
      <c r="L4164">
        <f>VLOOKUP(E4164&amp;"*",state_latlong_lookup!$A$1:$D$56,4,FALSE)</f>
        <v>-119.7462</v>
      </c>
      <c r="M4164">
        <v>200</v>
      </c>
      <c r="N4164" t="str">
        <f t="shared" si="130"/>
        <v>Republican</v>
      </c>
      <c r="O4164" t="s">
        <v>438</v>
      </c>
      <c r="P4164">
        <v>0.56200000000000006</v>
      </c>
      <c r="Q4164">
        <v>1053000</v>
      </c>
    </row>
    <row r="4165" spans="1:17">
      <c r="A4165">
        <v>110</v>
      </c>
      <c r="B4165">
        <f>VLOOKUP(A4165,year_congress_lookup!$A$1:$B$10,2)</f>
        <v>2008</v>
      </c>
      <c r="C4165">
        <v>29315</v>
      </c>
      <c r="D4165" s="1" t="s">
        <v>1812</v>
      </c>
      <c r="E4165" t="s">
        <v>90</v>
      </c>
      <c r="F4165" t="str">
        <f>VLOOKUP(E4165&amp;"*",state_latlong_lookup!$A$1:$D$56,2,FALSE)</f>
        <v>CA</v>
      </c>
      <c r="G4165" t="str">
        <f>VLOOKUP(E4165&amp;"*",state_latlong_lookup!$A$1:$D$56,1,FALSE)</f>
        <v>CALIFORNIA</v>
      </c>
      <c r="H4165" t="str">
        <f t="shared" si="131"/>
        <v>110_CA_25</v>
      </c>
      <c r="I4165">
        <f>IF(B4165=2012,IF(D4165="00",K4165,VLOOKUP(H4165,district_latlong_lookup!$A$1:$F$439,5,FALSE)),0)</f>
        <v>0</v>
      </c>
      <c r="J4165">
        <f>IF(B4165=2012,IF(D4165="00",L4165,VLOOKUP(H4165,district_latlong_lookup!$A$1:$F$439,6,FALSE)),0)</f>
        <v>0</v>
      </c>
      <c r="K4165">
        <f>VLOOKUP(E4165&amp;"*",state_latlong_lookup!$A$1:$D$56,3,FALSE)</f>
        <v>36.17</v>
      </c>
      <c r="L4165">
        <f>VLOOKUP(E4165&amp;"*",state_latlong_lookup!$A$1:$D$56,4,FALSE)</f>
        <v>-119.7462</v>
      </c>
      <c r="M4165">
        <v>200</v>
      </c>
      <c r="N4165" t="str">
        <f t="shared" si="130"/>
        <v>Republican</v>
      </c>
      <c r="O4165" t="s">
        <v>440</v>
      </c>
      <c r="P4165">
        <v>0.59399999999999997</v>
      </c>
      <c r="Q4165">
        <v>10000</v>
      </c>
    </row>
    <row r="4166" spans="1:17">
      <c r="A4166">
        <v>110</v>
      </c>
      <c r="B4166">
        <f>VLOOKUP(A4166,year_congress_lookup!$A$1:$B$10,2)</f>
        <v>2008</v>
      </c>
      <c r="C4166">
        <v>14813</v>
      </c>
      <c r="D4166" s="1" t="s">
        <v>1813</v>
      </c>
      <c r="E4166" t="s">
        <v>90</v>
      </c>
      <c r="F4166" t="str">
        <f>VLOOKUP(E4166&amp;"*",state_latlong_lookup!$A$1:$D$56,2,FALSE)</f>
        <v>CA</v>
      </c>
      <c r="G4166" t="str">
        <f>VLOOKUP(E4166&amp;"*",state_latlong_lookup!$A$1:$D$56,1,FALSE)</f>
        <v>CALIFORNIA</v>
      </c>
      <c r="H4166" t="str">
        <f t="shared" si="131"/>
        <v>110_CA_26</v>
      </c>
      <c r="I4166">
        <f>IF(B4166=2012,IF(D4166="00",K4166,VLOOKUP(H4166,district_latlong_lookup!$A$1:$F$439,5,FALSE)),0)</f>
        <v>0</v>
      </c>
      <c r="J4166">
        <f>IF(B4166=2012,IF(D4166="00",L4166,VLOOKUP(H4166,district_latlong_lookup!$A$1:$F$439,6,FALSE)),0)</f>
        <v>0</v>
      </c>
      <c r="K4166">
        <f>VLOOKUP(E4166&amp;"*",state_latlong_lookup!$A$1:$D$56,3,FALSE)</f>
        <v>36.17</v>
      </c>
      <c r="L4166">
        <f>VLOOKUP(E4166&amp;"*",state_latlong_lookup!$A$1:$D$56,4,FALSE)</f>
        <v>-119.7462</v>
      </c>
      <c r="M4166">
        <v>200</v>
      </c>
      <c r="N4166" t="str">
        <f t="shared" si="130"/>
        <v>Republican</v>
      </c>
      <c r="O4166" t="s">
        <v>961</v>
      </c>
      <c r="P4166">
        <v>0.59199999999999997</v>
      </c>
      <c r="Q4166">
        <v>354500</v>
      </c>
    </row>
    <row r="4167" spans="1:17">
      <c r="A4167">
        <v>110</v>
      </c>
      <c r="B4167">
        <f>VLOOKUP(A4167,year_congress_lookup!$A$1:$B$10,2)</f>
        <v>2008</v>
      </c>
      <c r="C4167">
        <v>29707</v>
      </c>
      <c r="D4167" s="1" t="s">
        <v>1814</v>
      </c>
      <c r="E4167" t="s">
        <v>90</v>
      </c>
      <c r="F4167" t="str">
        <f>VLOOKUP(E4167&amp;"*",state_latlong_lookup!$A$1:$D$56,2,FALSE)</f>
        <v>CA</v>
      </c>
      <c r="G4167" t="str">
        <f>VLOOKUP(E4167&amp;"*",state_latlong_lookup!$A$1:$D$56,1,FALSE)</f>
        <v>CALIFORNIA</v>
      </c>
      <c r="H4167" t="str">
        <f t="shared" si="131"/>
        <v>110_CA_27</v>
      </c>
      <c r="I4167">
        <f>IF(B4167=2012,IF(D4167="00",K4167,VLOOKUP(H4167,district_latlong_lookup!$A$1:$F$439,5,FALSE)),0)</f>
        <v>0</v>
      </c>
      <c r="J4167">
        <f>IF(B4167=2012,IF(D4167="00",L4167,VLOOKUP(H4167,district_latlong_lookup!$A$1:$F$439,6,FALSE)),0)</f>
        <v>0</v>
      </c>
      <c r="K4167">
        <f>VLOOKUP(E4167&amp;"*",state_latlong_lookup!$A$1:$D$56,3,FALSE)</f>
        <v>36.17</v>
      </c>
      <c r="L4167">
        <f>VLOOKUP(E4167&amp;"*",state_latlong_lookup!$A$1:$D$56,4,FALSE)</f>
        <v>-119.7462</v>
      </c>
      <c r="M4167">
        <v>100</v>
      </c>
      <c r="N4167" t="str">
        <f t="shared" si="130"/>
        <v>Democrat</v>
      </c>
      <c r="O4167" t="s">
        <v>19</v>
      </c>
      <c r="P4167">
        <v>-0.36299999999999999</v>
      </c>
      <c r="Q4167">
        <v>561000</v>
      </c>
    </row>
    <row r="4168" spans="1:17">
      <c r="A4168">
        <v>110</v>
      </c>
      <c r="B4168">
        <f>VLOOKUP(A4168,year_congress_lookup!$A$1:$B$10,2)</f>
        <v>2008</v>
      </c>
      <c r="C4168">
        <v>15005</v>
      </c>
      <c r="D4168" s="1" t="s">
        <v>1815</v>
      </c>
      <c r="E4168" t="s">
        <v>90</v>
      </c>
      <c r="F4168" t="str">
        <f>VLOOKUP(E4168&amp;"*",state_latlong_lookup!$A$1:$D$56,2,FALSE)</f>
        <v>CA</v>
      </c>
      <c r="G4168" t="str">
        <f>VLOOKUP(E4168&amp;"*",state_latlong_lookup!$A$1:$D$56,1,FALSE)</f>
        <v>CALIFORNIA</v>
      </c>
      <c r="H4168" t="str">
        <f t="shared" si="131"/>
        <v>110_CA_28</v>
      </c>
      <c r="I4168">
        <f>IF(B4168=2012,IF(D4168="00",K4168,VLOOKUP(H4168,district_latlong_lookup!$A$1:$F$439,5,FALSE)),0)</f>
        <v>0</v>
      </c>
      <c r="J4168">
        <f>IF(B4168=2012,IF(D4168="00",L4168,VLOOKUP(H4168,district_latlong_lookup!$A$1:$F$439,6,FALSE)),0)</f>
        <v>0</v>
      </c>
      <c r="K4168">
        <f>VLOOKUP(E4168&amp;"*",state_latlong_lookup!$A$1:$D$56,3,FALSE)</f>
        <v>36.17</v>
      </c>
      <c r="L4168">
        <f>VLOOKUP(E4168&amp;"*",state_latlong_lookup!$A$1:$D$56,4,FALSE)</f>
        <v>-119.7462</v>
      </c>
      <c r="M4168">
        <v>100</v>
      </c>
      <c r="N4168" t="str">
        <f t="shared" si="130"/>
        <v>Democrat</v>
      </c>
      <c r="O4168" t="s">
        <v>441</v>
      </c>
      <c r="P4168">
        <v>-0.35599999999999998</v>
      </c>
      <c r="Q4168">
        <v>199500</v>
      </c>
    </row>
    <row r="4169" spans="1:17">
      <c r="A4169">
        <v>110</v>
      </c>
      <c r="B4169">
        <f>VLOOKUP(A4169,year_congress_lookup!$A$1:$B$10,2)</f>
        <v>2008</v>
      </c>
      <c r="C4169">
        <v>20104</v>
      </c>
      <c r="D4169" s="1" t="s">
        <v>1816</v>
      </c>
      <c r="E4169" t="s">
        <v>90</v>
      </c>
      <c r="F4169" t="str">
        <f>VLOOKUP(E4169&amp;"*",state_latlong_lookup!$A$1:$D$56,2,FALSE)</f>
        <v>CA</v>
      </c>
      <c r="G4169" t="str">
        <f>VLOOKUP(E4169&amp;"*",state_latlong_lookup!$A$1:$D$56,1,FALSE)</f>
        <v>CALIFORNIA</v>
      </c>
      <c r="H4169" t="str">
        <f t="shared" si="131"/>
        <v>110_CA_29</v>
      </c>
      <c r="I4169">
        <f>IF(B4169=2012,IF(D4169="00",K4169,VLOOKUP(H4169,district_latlong_lookup!$A$1:$F$439,5,FALSE)),0)</f>
        <v>0</v>
      </c>
      <c r="J4169">
        <f>IF(B4169=2012,IF(D4169="00",L4169,VLOOKUP(H4169,district_latlong_lookup!$A$1:$F$439,6,FALSE)),0)</f>
        <v>0</v>
      </c>
      <c r="K4169">
        <f>VLOOKUP(E4169&amp;"*",state_latlong_lookup!$A$1:$D$56,3,FALSE)</f>
        <v>36.17</v>
      </c>
      <c r="L4169">
        <f>VLOOKUP(E4169&amp;"*",state_latlong_lookup!$A$1:$D$56,4,FALSE)</f>
        <v>-119.7462</v>
      </c>
      <c r="M4169">
        <v>100</v>
      </c>
      <c r="N4169" t="str">
        <f t="shared" si="130"/>
        <v>Democrat</v>
      </c>
      <c r="O4169" t="s">
        <v>615</v>
      </c>
      <c r="P4169">
        <v>-0.315</v>
      </c>
      <c r="Q4169">
        <v>10000</v>
      </c>
    </row>
    <row r="4170" spans="1:17">
      <c r="A4170">
        <v>110</v>
      </c>
      <c r="B4170">
        <f>VLOOKUP(A4170,year_congress_lookup!$A$1:$B$10,2)</f>
        <v>2008</v>
      </c>
      <c r="C4170">
        <v>14280</v>
      </c>
      <c r="D4170" s="1" t="s">
        <v>1817</v>
      </c>
      <c r="E4170" t="s">
        <v>90</v>
      </c>
      <c r="F4170" t="str">
        <f>VLOOKUP(E4170&amp;"*",state_latlong_lookup!$A$1:$D$56,2,FALSE)</f>
        <v>CA</v>
      </c>
      <c r="G4170" t="str">
        <f>VLOOKUP(E4170&amp;"*",state_latlong_lookup!$A$1:$D$56,1,FALSE)</f>
        <v>CALIFORNIA</v>
      </c>
      <c r="H4170" t="str">
        <f t="shared" si="131"/>
        <v>110_CA_30</v>
      </c>
      <c r="I4170">
        <f>IF(B4170=2012,IF(D4170="00",K4170,VLOOKUP(H4170,district_latlong_lookup!$A$1:$F$439,5,FALSE)),0)</f>
        <v>0</v>
      </c>
      <c r="J4170">
        <f>IF(B4170=2012,IF(D4170="00",L4170,VLOOKUP(H4170,district_latlong_lookup!$A$1:$F$439,6,FALSE)),0)</f>
        <v>0</v>
      </c>
      <c r="K4170">
        <f>VLOOKUP(E4170&amp;"*",state_latlong_lookup!$A$1:$D$56,3,FALSE)</f>
        <v>36.17</v>
      </c>
      <c r="L4170">
        <f>VLOOKUP(E4170&amp;"*",state_latlong_lookup!$A$1:$D$56,4,FALSE)</f>
        <v>-119.7462</v>
      </c>
      <c r="M4170">
        <v>100</v>
      </c>
      <c r="N4170" t="str">
        <f t="shared" si="130"/>
        <v>Democrat</v>
      </c>
      <c r="O4170" t="s">
        <v>444</v>
      </c>
      <c r="P4170">
        <v>-0.46700000000000003</v>
      </c>
      <c r="Q4170">
        <v>10000</v>
      </c>
    </row>
    <row r="4171" spans="1:17">
      <c r="A4171">
        <v>110</v>
      </c>
      <c r="B4171">
        <f>VLOOKUP(A4171,year_congress_lookup!$A$1:$B$10,2)</f>
        <v>2008</v>
      </c>
      <c r="C4171">
        <v>29316</v>
      </c>
      <c r="D4171" s="1" t="s">
        <v>1818</v>
      </c>
      <c r="E4171" t="s">
        <v>90</v>
      </c>
      <c r="F4171" t="str">
        <f>VLOOKUP(E4171&amp;"*",state_latlong_lookup!$A$1:$D$56,2,FALSE)</f>
        <v>CA</v>
      </c>
      <c r="G4171" t="str">
        <f>VLOOKUP(E4171&amp;"*",state_latlong_lookup!$A$1:$D$56,1,FALSE)</f>
        <v>CALIFORNIA</v>
      </c>
      <c r="H4171" t="str">
        <f t="shared" si="131"/>
        <v>110_CA_31</v>
      </c>
      <c r="I4171">
        <f>IF(B4171=2012,IF(D4171="00",K4171,VLOOKUP(H4171,district_latlong_lookup!$A$1:$F$439,5,FALSE)),0)</f>
        <v>0</v>
      </c>
      <c r="J4171">
        <f>IF(B4171=2012,IF(D4171="00",L4171,VLOOKUP(H4171,district_latlong_lookup!$A$1:$F$439,6,FALSE)),0)</f>
        <v>0</v>
      </c>
      <c r="K4171">
        <f>VLOOKUP(E4171&amp;"*",state_latlong_lookup!$A$1:$D$56,3,FALSE)</f>
        <v>36.17</v>
      </c>
      <c r="L4171">
        <f>VLOOKUP(E4171&amp;"*",state_latlong_lookup!$A$1:$D$56,4,FALSE)</f>
        <v>-119.7462</v>
      </c>
      <c r="M4171">
        <v>100</v>
      </c>
      <c r="N4171" t="str">
        <f t="shared" si="130"/>
        <v>Democrat</v>
      </c>
      <c r="O4171" t="s">
        <v>445</v>
      </c>
      <c r="P4171">
        <v>-0.46500000000000002</v>
      </c>
      <c r="Q4171">
        <v>496000</v>
      </c>
    </row>
    <row r="4172" spans="1:17">
      <c r="A4172">
        <v>110</v>
      </c>
      <c r="B4172">
        <f>VLOOKUP(A4172,year_congress_lookup!$A$1:$B$10,2)</f>
        <v>2008</v>
      </c>
      <c r="C4172">
        <v>20105</v>
      </c>
      <c r="D4172" s="1" t="s">
        <v>1819</v>
      </c>
      <c r="E4172" t="s">
        <v>90</v>
      </c>
      <c r="F4172" t="str">
        <f>VLOOKUP(E4172&amp;"*",state_latlong_lookup!$A$1:$D$56,2,FALSE)</f>
        <v>CA</v>
      </c>
      <c r="G4172" t="str">
        <f>VLOOKUP(E4172&amp;"*",state_latlong_lookup!$A$1:$D$56,1,FALSE)</f>
        <v>CALIFORNIA</v>
      </c>
      <c r="H4172" t="str">
        <f t="shared" si="131"/>
        <v>110_CA_32</v>
      </c>
      <c r="I4172">
        <f>IF(B4172=2012,IF(D4172="00",K4172,VLOOKUP(H4172,district_latlong_lookup!$A$1:$F$439,5,FALSE)),0)</f>
        <v>0</v>
      </c>
      <c r="J4172">
        <f>IF(B4172=2012,IF(D4172="00",L4172,VLOOKUP(H4172,district_latlong_lookup!$A$1:$F$439,6,FALSE)),0)</f>
        <v>0</v>
      </c>
      <c r="K4172">
        <f>VLOOKUP(E4172&amp;"*",state_latlong_lookup!$A$1:$D$56,3,FALSE)</f>
        <v>36.17</v>
      </c>
      <c r="L4172">
        <f>VLOOKUP(E4172&amp;"*",state_latlong_lookup!$A$1:$D$56,4,FALSE)</f>
        <v>-119.7462</v>
      </c>
      <c r="M4172">
        <v>100</v>
      </c>
      <c r="N4172" t="str">
        <f t="shared" si="130"/>
        <v>Democrat</v>
      </c>
      <c r="O4172" t="s">
        <v>930</v>
      </c>
      <c r="P4172">
        <v>-0.50900000000000001</v>
      </c>
      <c r="Q4172">
        <v>359000</v>
      </c>
    </row>
    <row r="4173" spans="1:17">
      <c r="A4173">
        <v>110</v>
      </c>
      <c r="B4173">
        <f>VLOOKUP(A4173,year_congress_lookup!$A$1:$B$10,2)</f>
        <v>2008</v>
      </c>
      <c r="C4173">
        <v>20106</v>
      </c>
      <c r="D4173" s="1" t="s">
        <v>1820</v>
      </c>
      <c r="E4173" t="s">
        <v>90</v>
      </c>
      <c r="F4173" t="str">
        <f>VLOOKUP(E4173&amp;"*",state_latlong_lookup!$A$1:$D$56,2,FALSE)</f>
        <v>CA</v>
      </c>
      <c r="G4173" t="str">
        <f>VLOOKUP(E4173&amp;"*",state_latlong_lookup!$A$1:$D$56,1,FALSE)</f>
        <v>CALIFORNIA</v>
      </c>
      <c r="H4173" t="str">
        <f t="shared" si="131"/>
        <v>110_CA_33</v>
      </c>
      <c r="I4173">
        <f>IF(B4173=2012,IF(D4173="00",K4173,VLOOKUP(H4173,district_latlong_lookup!$A$1:$F$439,5,FALSE)),0)</f>
        <v>0</v>
      </c>
      <c r="J4173">
        <f>IF(B4173=2012,IF(D4173="00",L4173,VLOOKUP(H4173,district_latlong_lookup!$A$1:$F$439,6,FALSE)),0)</f>
        <v>0</v>
      </c>
      <c r="K4173">
        <f>VLOOKUP(E4173&amp;"*",state_latlong_lookup!$A$1:$D$56,3,FALSE)</f>
        <v>36.17</v>
      </c>
      <c r="L4173">
        <f>VLOOKUP(E4173&amp;"*",state_latlong_lookup!$A$1:$D$56,4,FALSE)</f>
        <v>-119.7462</v>
      </c>
      <c r="M4173">
        <v>100</v>
      </c>
      <c r="N4173" t="str">
        <f t="shared" si="130"/>
        <v>Democrat</v>
      </c>
      <c r="O4173" t="s">
        <v>34</v>
      </c>
      <c r="P4173">
        <v>-0.53400000000000003</v>
      </c>
      <c r="Q4173">
        <v>549000</v>
      </c>
    </row>
    <row r="4174" spans="1:17">
      <c r="A4174">
        <v>110</v>
      </c>
      <c r="B4174">
        <f>VLOOKUP(A4174,year_congress_lookup!$A$1:$B$10,2)</f>
        <v>2008</v>
      </c>
      <c r="C4174">
        <v>29317</v>
      </c>
      <c r="D4174" s="1" t="s">
        <v>1821</v>
      </c>
      <c r="E4174" t="s">
        <v>90</v>
      </c>
      <c r="F4174" t="str">
        <f>VLOOKUP(E4174&amp;"*",state_latlong_lookup!$A$1:$D$56,2,FALSE)</f>
        <v>CA</v>
      </c>
      <c r="G4174" t="str">
        <f>VLOOKUP(E4174&amp;"*",state_latlong_lookup!$A$1:$D$56,1,FALSE)</f>
        <v>CALIFORNIA</v>
      </c>
      <c r="H4174" t="str">
        <f t="shared" si="131"/>
        <v>110_CA_34</v>
      </c>
      <c r="I4174">
        <f>IF(B4174=2012,IF(D4174="00",K4174,VLOOKUP(H4174,district_latlong_lookup!$A$1:$F$439,5,FALSE)),0)</f>
        <v>0</v>
      </c>
      <c r="J4174">
        <f>IF(B4174=2012,IF(D4174="00",L4174,VLOOKUP(H4174,district_latlong_lookup!$A$1:$F$439,6,FALSE)),0)</f>
        <v>0</v>
      </c>
      <c r="K4174">
        <f>VLOOKUP(E4174&amp;"*",state_latlong_lookup!$A$1:$D$56,3,FALSE)</f>
        <v>36.17</v>
      </c>
      <c r="L4174">
        <f>VLOOKUP(E4174&amp;"*",state_latlong_lookup!$A$1:$D$56,4,FALSE)</f>
        <v>-119.7462</v>
      </c>
      <c r="M4174">
        <v>100</v>
      </c>
      <c r="N4174" t="str">
        <f t="shared" si="130"/>
        <v>Democrat</v>
      </c>
      <c r="O4174" t="s">
        <v>962</v>
      </c>
      <c r="P4174">
        <v>-0.434</v>
      </c>
      <c r="Q4174">
        <v>812000</v>
      </c>
    </row>
    <row r="4175" spans="1:17">
      <c r="A4175">
        <v>110</v>
      </c>
      <c r="B4175">
        <f>VLOOKUP(A4175,year_congress_lookup!$A$1:$B$10,2)</f>
        <v>2008</v>
      </c>
      <c r="C4175">
        <v>29106</v>
      </c>
      <c r="D4175" s="1" t="s">
        <v>1822</v>
      </c>
      <c r="E4175" t="s">
        <v>90</v>
      </c>
      <c r="F4175" t="str">
        <f>VLOOKUP(E4175&amp;"*",state_latlong_lookup!$A$1:$D$56,2,FALSE)</f>
        <v>CA</v>
      </c>
      <c r="G4175" t="str">
        <f>VLOOKUP(E4175&amp;"*",state_latlong_lookup!$A$1:$D$56,1,FALSE)</f>
        <v>CALIFORNIA</v>
      </c>
      <c r="H4175" t="str">
        <f t="shared" si="131"/>
        <v>110_CA_35</v>
      </c>
      <c r="I4175">
        <f>IF(B4175=2012,IF(D4175="00",K4175,VLOOKUP(H4175,district_latlong_lookup!$A$1:$F$439,5,FALSE)),0)</f>
        <v>0</v>
      </c>
      <c r="J4175">
        <f>IF(B4175=2012,IF(D4175="00",L4175,VLOOKUP(H4175,district_latlong_lookup!$A$1:$F$439,6,FALSE)),0)</f>
        <v>0</v>
      </c>
      <c r="K4175">
        <f>VLOOKUP(E4175&amp;"*",state_latlong_lookup!$A$1:$D$56,3,FALSE)</f>
        <v>36.17</v>
      </c>
      <c r="L4175">
        <f>VLOOKUP(E4175&amp;"*",state_latlong_lookup!$A$1:$D$56,4,FALSE)</f>
        <v>-119.7462</v>
      </c>
      <c r="M4175">
        <v>100</v>
      </c>
      <c r="N4175" t="str">
        <f t="shared" si="130"/>
        <v>Democrat</v>
      </c>
      <c r="O4175" t="s">
        <v>449</v>
      </c>
      <c r="P4175">
        <v>-0.61699999999999999</v>
      </c>
      <c r="Q4175">
        <v>820000</v>
      </c>
    </row>
    <row r="4176" spans="1:17">
      <c r="A4176">
        <v>110</v>
      </c>
      <c r="B4176">
        <f>VLOOKUP(A4176,year_congress_lookup!$A$1:$B$10,2)</f>
        <v>2008</v>
      </c>
      <c r="C4176">
        <v>29318</v>
      </c>
      <c r="D4176" s="1" t="s">
        <v>1823</v>
      </c>
      <c r="E4176" t="s">
        <v>90</v>
      </c>
      <c r="F4176" t="str">
        <f>VLOOKUP(E4176&amp;"*",state_latlong_lookup!$A$1:$D$56,2,FALSE)</f>
        <v>CA</v>
      </c>
      <c r="G4176" t="str">
        <f>VLOOKUP(E4176&amp;"*",state_latlong_lookup!$A$1:$D$56,1,FALSE)</f>
        <v>CALIFORNIA</v>
      </c>
      <c r="H4176" t="str">
        <f t="shared" si="131"/>
        <v>110_CA_36</v>
      </c>
      <c r="I4176">
        <f>IF(B4176=2012,IF(D4176="00",K4176,VLOOKUP(H4176,district_latlong_lookup!$A$1:$F$439,5,FALSE)),0)</f>
        <v>0</v>
      </c>
      <c r="J4176">
        <f>IF(B4176=2012,IF(D4176="00",L4176,VLOOKUP(H4176,district_latlong_lookup!$A$1:$F$439,6,FALSE)),0)</f>
        <v>0</v>
      </c>
      <c r="K4176">
        <f>VLOOKUP(E4176&amp;"*",state_latlong_lookup!$A$1:$D$56,3,FALSE)</f>
        <v>36.17</v>
      </c>
      <c r="L4176">
        <f>VLOOKUP(E4176&amp;"*",state_latlong_lookup!$A$1:$D$56,4,FALSE)</f>
        <v>-119.7462</v>
      </c>
      <c r="M4176">
        <v>100</v>
      </c>
      <c r="N4176" t="str">
        <f t="shared" si="130"/>
        <v>Democrat</v>
      </c>
      <c r="O4176" t="s">
        <v>450</v>
      </c>
      <c r="P4176">
        <v>-0.28000000000000003</v>
      </c>
      <c r="Q4176">
        <v>716000</v>
      </c>
    </row>
    <row r="4177" spans="1:17">
      <c r="A4177">
        <v>110</v>
      </c>
      <c r="B4177">
        <f>VLOOKUP(A4177,year_congress_lookup!$A$1:$B$10,2)</f>
        <v>2008</v>
      </c>
      <c r="C4177">
        <v>29586</v>
      </c>
      <c r="D4177" s="1" t="s">
        <v>1824</v>
      </c>
      <c r="E4177" t="s">
        <v>90</v>
      </c>
      <c r="F4177" t="str">
        <f>VLOOKUP(E4177&amp;"*",state_latlong_lookup!$A$1:$D$56,2,FALSE)</f>
        <v>CA</v>
      </c>
      <c r="G4177" t="str">
        <f>VLOOKUP(E4177&amp;"*",state_latlong_lookup!$A$1:$D$56,1,FALSE)</f>
        <v>CALIFORNIA</v>
      </c>
      <c r="H4177" t="str">
        <f t="shared" si="131"/>
        <v>110_CA_37</v>
      </c>
      <c r="I4177">
        <f>IF(B4177=2012,IF(D4177="00",K4177,VLOOKUP(H4177,district_latlong_lookup!$A$1:$F$439,5,FALSE)),0)</f>
        <v>0</v>
      </c>
      <c r="J4177">
        <f>IF(B4177=2012,IF(D4177="00",L4177,VLOOKUP(H4177,district_latlong_lookup!$A$1:$F$439,6,FALSE)),0)</f>
        <v>0</v>
      </c>
      <c r="K4177">
        <f>VLOOKUP(E4177&amp;"*",state_latlong_lookup!$A$1:$D$56,3,FALSE)</f>
        <v>36.17</v>
      </c>
      <c r="L4177">
        <f>VLOOKUP(E4177&amp;"*",state_latlong_lookup!$A$1:$D$56,4,FALSE)</f>
        <v>-119.7462</v>
      </c>
      <c r="M4177">
        <v>100</v>
      </c>
      <c r="N4177" t="str">
        <f t="shared" si="130"/>
        <v>Democrat</v>
      </c>
      <c r="O4177" t="s">
        <v>963</v>
      </c>
      <c r="P4177">
        <v>-0.38</v>
      </c>
      <c r="Q4177">
        <v>4523500</v>
      </c>
    </row>
    <row r="4178" spans="1:17">
      <c r="A4178">
        <v>110</v>
      </c>
      <c r="B4178">
        <f>VLOOKUP(A4178,year_congress_lookup!$A$1:$B$10,2)</f>
        <v>2008</v>
      </c>
      <c r="C4178">
        <v>20752</v>
      </c>
      <c r="D4178" s="1" t="s">
        <v>1824</v>
      </c>
      <c r="E4178" t="s">
        <v>90</v>
      </c>
      <c r="F4178" t="str">
        <f>VLOOKUP(E4178&amp;"*",state_latlong_lookup!$A$1:$D$56,2,FALSE)</f>
        <v>CA</v>
      </c>
      <c r="G4178" t="str">
        <f>VLOOKUP(E4178&amp;"*",state_latlong_lookup!$A$1:$D$56,1,FALSE)</f>
        <v>CALIFORNIA</v>
      </c>
      <c r="H4178" t="str">
        <f t="shared" si="131"/>
        <v>110_CA_37</v>
      </c>
      <c r="I4178">
        <f>IF(B4178=2012,IF(D4178="00",K4178,VLOOKUP(H4178,district_latlong_lookup!$A$1:$F$439,5,FALSE)),0)</f>
        <v>0</v>
      </c>
      <c r="J4178">
        <f>IF(B4178=2012,IF(D4178="00",L4178,VLOOKUP(H4178,district_latlong_lookup!$A$1:$F$439,6,FALSE)),0)</f>
        <v>0</v>
      </c>
      <c r="K4178">
        <f>VLOOKUP(E4178&amp;"*",state_latlong_lookup!$A$1:$D$56,3,FALSE)</f>
        <v>36.17</v>
      </c>
      <c r="L4178">
        <f>VLOOKUP(E4178&amp;"*",state_latlong_lookup!$A$1:$D$56,4,FALSE)</f>
        <v>-119.7462</v>
      </c>
      <c r="M4178">
        <v>100</v>
      </c>
      <c r="N4178" t="str">
        <f t="shared" si="130"/>
        <v>Democrat</v>
      </c>
      <c r="O4178" t="s">
        <v>104</v>
      </c>
      <c r="P4178">
        <v>-0.32600000000000001</v>
      </c>
      <c r="Q4178">
        <v>1346000</v>
      </c>
    </row>
    <row r="4179" spans="1:17">
      <c r="A4179">
        <v>110</v>
      </c>
      <c r="B4179">
        <f>VLOOKUP(A4179,year_congress_lookup!$A$1:$B$10,2)</f>
        <v>2008</v>
      </c>
      <c r="C4179">
        <v>29903</v>
      </c>
      <c r="D4179" s="1" t="s">
        <v>1825</v>
      </c>
      <c r="E4179" t="s">
        <v>90</v>
      </c>
      <c r="F4179" t="str">
        <f>VLOOKUP(E4179&amp;"*",state_latlong_lookup!$A$1:$D$56,2,FALSE)</f>
        <v>CA</v>
      </c>
      <c r="G4179" t="str">
        <f>VLOOKUP(E4179&amp;"*",state_latlong_lookup!$A$1:$D$56,1,FALSE)</f>
        <v>CALIFORNIA</v>
      </c>
      <c r="H4179" t="str">
        <f t="shared" si="131"/>
        <v>110_CA_38</v>
      </c>
      <c r="I4179">
        <f>IF(B4179=2012,IF(D4179="00",K4179,VLOOKUP(H4179,district_latlong_lookup!$A$1:$F$439,5,FALSE)),0)</f>
        <v>0</v>
      </c>
      <c r="J4179">
        <f>IF(B4179=2012,IF(D4179="00",L4179,VLOOKUP(H4179,district_latlong_lookup!$A$1:$F$439,6,FALSE)),0)</f>
        <v>0</v>
      </c>
      <c r="K4179">
        <f>VLOOKUP(E4179&amp;"*",state_latlong_lookup!$A$1:$D$56,3,FALSE)</f>
        <v>36.17</v>
      </c>
      <c r="L4179">
        <f>VLOOKUP(E4179&amp;"*",state_latlong_lookup!$A$1:$D$56,4,FALSE)</f>
        <v>-119.7462</v>
      </c>
      <c r="M4179">
        <v>100</v>
      </c>
      <c r="N4179" t="str">
        <f t="shared" si="130"/>
        <v>Democrat</v>
      </c>
      <c r="O4179" t="s">
        <v>964</v>
      </c>
      <c r="P4179">
        <v>-0.45800000000000002</v>
      </c>
      <c r="Q4179">
        <v>1136000</v>
      </c>
    </row>
    <row r="4180" spans="1:17">
      <c r="A4180">
        <v>110</v>
      </c>
      <c r="B4180">
        <f>VLOOKUP(A4180,year_congress_lookup!$A$1:$B$10,2)</f>
        <v>2008</v>
      </c>
      <c r="C4180">
        <v>20310</v>
      </c>
      <c r="D4180" s="1" t="s">
        <v>1826</v>
      </c>
      <c r="E4180" t="s">
        <v>90</v>
      </c>
      <c r="F4180" t="str">
        <f>VLOOKUP(E4180&amp;"*",state_latlong_lookup!$A$1:$D$56,2,FALSE)</f>
        <v>CA</v>
      </c>
      <c r="G4180" t="str">
        <f>VLOOKUP(E4180&amp;"*",state_latlong_lookup!$A$1:$D$56,1,FALSE)</f>
        <v>CALIFORNIA</v>
      </c>
      <c r="H4180" t="str">
        <f t="shared" si="131"/>
        <v>110_CA_39</v>
      </c>
      <c r="I4180">
        <f>IF(B4180=2012,IF(D4180="00",K4180,VLOOKUP(H4180,district_latlong_lookup!$A$1:$F$439,5,FALSE)),0)</f>
        <v>0</v>
      </c>
      <c r="J4180">
        <f>IF(B4180=2012,IF(D4180="00",L4180,VLOOKUP(H4180,district_latlong_lookup!$A$1:$F$439,6,FALSE)),0)</f>
        <v>0</v>
      </c>
      <c r="K4180">
        <f>VLOOKUP(E4180&amp;"*",state_latlong_lookup!$A$1:$D$56,3,FALSE)</f>
        <v>36.17</v>
      </c>
      <c r="L4180">
        <f>VLOOKUP(E4180&amp;"*",state_latlong_lookup!$A$1:$D$56,4,FALSE)</f>
        <v>-119.7462</v>
      </c>
      <c r="M4180">
        <v>100</v>
      </c>
      <c r="N4180" t="str">
        <f t="shared" si="130"/>
        <v>Democrat</v>
      </c>
      <c r="O4180" t="s">
        <v>837</v>
      </c>
      <c r="P4180">
        <v>-0.502</v>
      </c>
      <c r="Q4180">
        <v>10000</v>
      </c>
    </row>
    <row r="4181" spans="1:17">
      <c r="A4181">
        <v>110</v>
      </c>
      <c r="B4181">
        <f>VLOOKUP(A4181,year_congress_lookup!$A$1:$B$10,2)</f>
        <v>2008</v>
      </c>
      <c r="C4181">
        <v>29321</v>
      </c>
      <c r="D4181" s="1" t="s">
        <v>1827</v>
      </c>
      <c r="E4181" t="s">
        <v>90</v>
      </c>
      <c r="F4181" t="str">
        <f>VLOOKUP(E4181&amp;"*",state_latlong_lookup!$A$1:$D$56,2,FALSE)</f>
        <v>CA</v>
      </c>
      <c r="G4181" t="str">
        <f>VLOOKUP(E4181&amp;"*",state_latlong_lookup!$A$1:$D$56,1,FALSE)</f>
        <v>CALIFORNIA</v>
      </c>
      <c r="H4181" t="str">
        <f t="shared" si="131"/>
        <v>110_CA_40</v>
      </c>
      <c r="I4181">
        <f>IF(B4181=2012,IF(D4181="00",K4181,VLOOKUP(H4181,district_latlong_lookup!$A$1:$F$439,5,FALSE)),0)</f>
        <v>0</v>
      </c>
      <c r="J4181">
        <f>IF(B4181=2012,IF(D4181="00",L4181,VLOOKUP(H4181,district_latlong_lookup!$A$1:$F$439,6,FALSE)),0)</f>
        <v>0</v>
      </c>
      <c r="K4181">
        <f>VLOOKUP(E4181&amp;"*",state_latlong_lookup!$A$1:$D$56,3,FALSE)</f>
        <v>36.17</v>
      </c>
      <c r="L4181">
        <f>VLOOKUP(E4181&amp;"*",state_latlong_lookup!$A$1:$D$56,4,FALSE)</f>
        <v>-119.7462</v>
      </c>
      <c r="M4181">
        <v>200</v>
      </c>
      <c r="N4181" t="str">
        <f t="shared" si="130"/>
        <v>Republican</v>
      </c>
      <c r="O4181" t="s">
        <v>453</v>
      </c>
      <c r="P4181">
        <v>0.91</v>
      </c>
      <c r="Q4181">
        <v>6346500</v>
      </c>
    </row>
    <row r="4182" spans="1:17">
      <c r="A4182">
        <v>110</v>
      </c>
      <c r="B4182">
        <f>VLOOKUP(A4182,year_congress_lookup!$A$1:$B$10,2)</f>
        <v>2008</v>
      </c>
      <c r="C4182">
        <v>14644</v>
      </c>
      <c r="D4182" s="1" t="s">
        <v>1828</v>
      </c>
      <c r="E4182" t="s">
        <v>90</v>
      </c>
      <c r="F4182" t="str">
        <f>VLOOKUP(E4182&amp;"*",state_latlong_lookup!$A$1:$D$56,2,FALSE)</f>
        <v>CA</v>
      </c>
      <c r="G4182" t="str">
        <f>VLOOKUP(E4182&amp;"*",state_latlong_lookup!$A$1:$D$56,1,FALSE)</f>
        <v>CALIFORNIA</v>
      </c>
      <c r="H4182" t="str">
        <f t="shared" si="131"/>
        <v>110_CA_41</v>
      </c>
      <c r="I4182">
        <f>IF(B4182=2012,IF(D4182="00",K4182,VLOOKUP(H4182,district_latlong_lookup!$A$1:$F$439,5,FALSE)),0)</f>
        <v>0</v>
      </c>
      <c r="J4182">
        <f>IF(B4182=2012,IF(D4182="00",L4182,VLOOKUP(H4182,district_latlong_lookup!$A$1:$F$439,6,FALSE)),0)</f>
        <v>0</v>
      </c>
      <c r="K4182">
        <f>VLOOKUP(E4182&amp;"*",state_latlong_lookup!$A$1:$D$56,3,FALSE)</f>
        <v>36.17</v>
      </c>
      <c r="L4182">
        <f>VLOOKUP(E4182&amp;"*",state_latlong_lookup!$A$1:$D$56,4,FALSE)</f>
        <v>-119.7462</v>
      </c>
      <c r="M4182">
        <v>200</v>
      </c>
      <c r="N4182" t="str">
        <f t="shared" si="130"/>
        <v>Republican</v>
      </c>
      <c r="O4182" t="s">
        <v>79</v>
      </c>
      <c r="P4182">
        <v>0.52700000000000002</v>
      </c>
      <c r="Q4182">
        <v>287500</v>
      </c>
    </row>
    <row r="4183" spans="1:17">
      <c r="A4183">
        <v>110</v>
      </c>
      <c r="B4183">
        <f>VLOOKUP(A4183,year_congress_lookup!$A$1:$B$10,2)</f>
        <v>2008</v>
      </c>
      <c r="C4183">
        <v>29905</v>
      </c>
      <c r="D4183" s="1" t="s">
        <v>1829</v>
      </c>
      <c r="E4183" t="s">
        <v>90</v>
      </c>
      <c r="F4183" t="str">
        <f>VLOOKUP(E4183&amp;"*",state_latlong_lookup!$A$1:$D$56,2,FALSE)</f>
        <v>CA</v>
      </c>
      <c r="G4183" t="str">
        <f>VLOOKUP(E4183&amp;"*",state_latlong_lookup!$A$1:$D$56,1,FALSE)</f>
        <v>CALIFORNIA</v>
      </c>
      <c r="H4183" t="str">
        <f t="shared" si="131"/>
        <v>110_CA_42</v>
      </c>
      <c r="I4183">
        <f>IF(B4183=2012,IF(D4183="00",K4183,VLOOKUP(H4183,district_latlong_lookup!$A$1:$F$439,5,FALSE)),0)</f>
        <v>0</v>
      </c>
      <c r="J4183">
        <f>IF(B4183=2012,IF(D4183="00",L4183,VLOOKUP(H4183,district_latlong_lookup!$A$1:$F$439,6,FALSE)),0)</f>
        <v>0</v>
      </c>
      <c r="K4183">
        <f>VLOOKUP(E4183&amp;"*",state_latlong_lookup!$A$1:$D$56,3,FALSE)</f>
        <v>36.17</v>
      </c>
      <c r="L4183">
        <f>VLOOKUP(E4183&amp;"*",state_latlong_lookup!$A$1:$D$56,4,FALSE)</f>
        <v>-119.7462</v>
      </c>
      <c r="M4183">
        <v>200</v>
      </c>
      <c r="N4183" t="str">
        <f t="shared" si="130"/>
        <v>Republican</v>
      </c>
      <c r="O4183" t="s">
        <v>76</v>
      </c>
      <c r="P4183">
        <v>0.64300000000000002</v>
      </c>
      <c r="Q4183">
        <v>378000</v>
      </c>
    </row>
    <row r="4184" spans="1:17">
      <c r="A4184">
        <v>110</v>
      </c>
      <c r="B4184">
        <f>VLOOKUP(A4184,year_congress_lookup!$A$1:$B$10,2)</f>
        <v>2008</v>
      </c>
      <c r="C4184">
        <v>29942</v>
      </c>
      <c r="D4184" s="1" t="s">
        <v>1830</v>
      </c>
      <c r="E4184" t="s">
        <v>90</v>
      </c>
      <c r="F4184" t="str">
        <f>VLOOKUP(E4184&amp;"*",state_latlong_lookup!$A$1:$D$56,2,FALSE)</f>
        <v>CA</v>
      </c>
      <c r="G4184" t="str">
        <f>VLOOKUP(E4184&amp;"*",state_latlong_lookup!$A$1:$D$56,1,FALSE)</f>
        <v>CALIFORNIA</v>
      </c>
      <c r="H4184" t="str">
        <f t="shared" si="131"/>
        <v>110_CA_43</v>
      </c>
      <c r="I4184">
        <f>IF(B4184=2012,IF(D4184="00",K4184,VLOOKUP(H4184,district_latlong_lookup!$A$1:$F$439,5,FALSE)),0)</f>
        <v>0</v>
      </c>
      <c r="J4184">
        <f>IF(B4184=2012,IF(D4184="00",L4184,VLOOKUP(H4184,district_latlong_lookup!$A$1:$F$439,6,FALSE)),0)</f>
        <v>0</v>
      </c>
      <c r="K4184">
        <f>VLOOKUP(E4184&amp;"*",state_latlong_lookup!$A$1:$D$56,3,FALSE)</f>
        <v>36.17</v>
      </c>
      <c r="L4184">
        <f>VLOOKUP(E4184&amp;"*",state_latlong_lookup!$A$1:$D$56,4,FALSE)</f>
        <v>-119.7462</v>
      </c>
      <c r="M4184">
        <v>100</v>
      </c>
      <c r="N4184" t="str">
        <f t="shared" si="130"/>
        <v>Democrat</v>
      </c>
      <c r="O4184" t="s">
        <v>965</v>
      </c>
      <c r="P4184">
        <v>-0.32700000000000001</v>
      </c>
      <c r="Q4184">
        <v>587000</v>
      </c>
    </row>
    <row r="4185" spans="1:17">
      <c r="A4185">
        <v>110</v>
      </c>
      <c r="B4185">
        <f>VLOOKUP(A4185,year_congress_lookup!$A$1:$B$10,2)</f>
        <v>2008</v>
      </c>
      <c r="C4185">
        <v>29323</v>
      </c>
      <c r="D4185" s="1" t="s">
        <v>1831</v>
      </c>
      <c r="E4185" t="s">
        <v>90</v>
      </c>
      <c r="F4185" t="str">
        <f>VLOOKUP(E4185&amp;"*",state_latlong_lookup!$A$1:$D$56,2,FALSE)</f>
        <v>CA</v>
      </c>
      <c r="G4185" t="str">
        <f>VLOOKUP(E4185&amp;"*",state_latlong_lookup!$A$1:$D$56,1,FALSE)</f>
        <v>CALIFORNIA</v>
      </c>
      <c r="H4185" t="str">
        <f t="shared" si="131"/>
        <v>110_CA_44</v>
      </c>
      <c r="I4185">
        <f>IF(B4185=2012,IF(D4185="00",K4185,VLOOKUP(H4185,district_latlong_lookup!$A$1:$F$439,5,FALSE)),0)</f>
        <v>0</v>
      </c>
      <c r="J4185">
        <f>IF(B4185=2012,IF(D4185="00",L4185,VLOOKUP(H4185,district_latlong_lookup!$A$1:$F$439,6,FALSE)),0)</f>
        <v>0</v>
      </c>
      <c r="K4185">
        <f>VLOOKUP(E4185&amp;"*",state_latlong_lookup!$A$1:$D$56,3,FALSE)</f>
        <v>36.17</v>
      </c>
      <c r="L4185">
        <f>VLOOKUP(E4185&amp;"*",state_latlong_lookup!$A$1:$D$56,4,FALSE)</f>
        <v>-119.7462</v>
      </c>
      <c r="M4185">
        <v>200</v>
      </c>
      <c r="N4185" t="str">
        <f t="shared" si="130"/>
        <v>Republican</v>
      </c>
      <c r="O4185" t="s">
        <v>457</v>
      </c>
      <c r="P4185">
        <v>0.52700000000000002</v>
      </c>
      <c r="Q4185">
        <v>755000</v>
      </c>
    </row>
    <row r="4186" spans="1:17">
      <c r="A4186">
        <v>110</v>
      </c>
      <c r="B4186">
        <f>VLOOKUP(A4186,year_congress_lookup!$A$1:$B$10,2)</f>
        <v>2008</v>
      </c>
      <c r="C4186">
        <v>29775</v>
      </c>
      <c r="D4186" s="1" t="s">
        <v>1832</v>
      </c>
      <c r="E4186" t="s">
        <v>90</v>
      </c>
      <c r="F4186" t="str">
        <f>VLOOKUP(E4186&amp;"*",state_latlong_lookup!$A$1:$D$56,2,FALSE)</f>
        <v>CA</v>
      </c>
      <c r="G4186" t="str">
        <f>VLOOKUP(E4186&amp;"*",state_latlong_lookup!$A$1:$D$56,1,FALSE)</f>
        <v>CALIFORNIA</v>
      </c>
      <c r="H4186" t="str">
        <f t="shared" si="131"/>
        <v>110_CA_45</v>
      </c>
      <c r="I4186">
        <f>IF(B4186=2012,IF(D4186="00",K4186,VLOOKUP(H4186,district_latlong_lookup!$A$1:$F$439,5,FALSE)),0)</f>
        <v>0</v>
      </c>
      <c r="J4186">
        <f>IF(B4186=2012,IF(D4186="00",L4186,VLOOKUP(H4186,district_latlong_lookup!$A$1:$F$439,6,FALSE)),0)</f>
        <v>0</v>
      </c>
      <c r="K4186">
        <f>VLOOKUP(E4186&amp;"*",state_latlong_lookup!$A$1:$D$56,3,FALSE)</f>
        <v>36.17</v>
      </c>
      <c r="L4186">
        <f>VLOOKUP(E4186&amp;"*",state_latlong_lookup!$A$1:$D$56,4,FALSE)</f>
        <v>-119.7462</v>
      </c>
      <c r="M4186">
        <v>200</v>
      </c>
      <c r="N4186" t="str">
        <f t="shared" si="130"/>
        <v>Republican</v>
      </c>
      <c r="O4186" t="s">
        <v>775</v>
      </c>
      <c r="P4186">
        <v>0.63600000000000001</v>
      </c>
      <c r="Q4186">
        <v>10000</v>
      </c>
    </row>
    <row r="4187" spans="1:17">
      <c r="A4187">
        <v>110</v>
      </c>
      <c r="B4187">
        <f>VLOOKUP(A4187,year_congress_lookup!$A$1:$B$10,2)</f>
        <v>2008</v>
      </c>
      <c r="C4187">
        <v>15621</v>
      </c>
      <c r="D4187" s="1" t="s">
        <v>1833</v>
      </c>
      <c r="E4187" t="s">
        <v>90</v>
      </c>
      <c r="F4187" t="str">
        <f>VLOOKUP(E4187&amp;"*",state_latlong_lookup!$A$1:$D$56,2,FALSE)</f>
        <v>CA</v>
      </c>
      <c r="G4187" t="str">
        <f>VLOOKUP(E4187&amp;"*",state_latlong_lookup!$A$1:$D$56,1,FALSE)</f>
        <v>CALIFORNIA</v>
      </c>
      <c r="H4187" t="str">
        <f t="shared" si="131"/>
        <v>110_CA_46</v>
      </c>
      <c r="I4187">
        <f>IF(B4187=2012,IF(D4187="00",K4187,VLOOKUP(H4187,district_latlong_lookup!$A$1:$F$439,5,FALSE)),0)</f>
        <v>0</v>
      </c>
      <c r="J4187">
        <f>IF(B4187=2012,IF(D4187="00",L4187,VLOOKUP(H4187,district_latlong_lookup!$A$1:$F$439,6,FALSE)),0)</f>
        <v>0</v>
      </c>
      <c r="K4187">
        <f>VLOOKUP(E4187&amp;"*",state_latlong_lookup!$A$1:$D$56,3,FALSE)</f>
        <v>36.17</v>
      </c>
      <c r="L4187">
        <f>VLOOKUP(E4187&amp;"*",state_latlong_lookup!$A$1:$D$56,4,FALSE)</f>
        <v>-119.7462</v>
      </c>
      <c r="M4187">
        <v>200</v>
      </c>
      <c r="N4187" t="str">
        <f t="shared" si="130"/>
        <v>Republican</v>
      </c>
      <c r="O4187" t="s">
        <v>966</v>
      </c>
      <c r="P4187">
        <v>0.89700000000000002</v>
      </c>
      <c r="Q4187">
        <v>10000</v>
      </c>
    </row>
    <row r="4188" spans="1:17">
      <c r="A4188">
        <v>110</v>
      </c>
      <c r="B4188">
        <f>VLOOKUP(A4188,year_congress_lookup!$A$1:$B$10,2)</f>
        <v>2008</v>
      </c>
      <c r="C4188">
        <v>29709</v>
      </c>
      <c r="D4188" s="1" t="s">
        <v>1834</v>
      </c>
      <c r="E4188" t="s">
        <v>90</v>
      </c>
      <c r="F4188" t="str">
        <f>VLOOKUP(E4188&amp;"*",state_latlong_lookup!$A$1:$D$56,2,FALSE)</f>
        <v>CA</v>
      </c>
      <c r="G4188" t="str">
        <f>VLOOKUP(E4188&amp;"*",state_latlong_lookup!$A$1:$D$56,1,FALSE)</f>
        <v>CALIFORNIA</v>
      </c>
      <c r="H4188" t="str">
        <f t="shared" si="131"/>
        <v>110_CA_47</v>
      </c>
      <c r="I4188">
        <f>IF(B4188=2012,IF(D4188="00",K4188,VLOOKUP(H4188,district_latlong_lookup!$A$1:$F$439,5,FALSE)),0)</f>
        <v>0</v>
      </c>
      <c r="J4188">
        <f>IF(B4188=2012,IF(D4188="00",L4188,VLOOKUP(H4188,district_latlong_lookup!$A$1:$F$439,6,FALSE)),0)</f>
        <v>0</v>
      </c>
      <c r="K4188">
        <f>VLOOKUP(E4188&amp;"*",state_latlong_lookup!$A$1:$D$56,3,FALSE)</f>
        <v>36.17</v>
      </c>
      <c r="L4188">
        <f>VLOOKUP(E4188&amp;"*",state_latlong_lookup!$A$1:$D$56,4,FALSE)</f>
        <v>-119.7462</v>
      </c>
      <c r="M4188">
        <v>100</v>
      </c>
      <c r="N4188" t="str">
        <f t="shared" si="130"/>
        <v>Democrat</v>
      </c>
      <c r="O4188" t="s">
        <v>837</v>
      </c>
      <c r="P4188">
        <v>-0.379</v>
      </c>
      <c r="Q4188">
        <v>129500</v>
      </c>
    </row>
    <row r="4189" spans="1:17">
      <c r="A4189">
        <v>110</v>
      </c>
      <c r="B4189">
        <f>VLOOKUP(A4189,year_congress_lookup!$A$1:$B$10,2)</f>
        <v>2008</v>
      </c>
      <c r="C4189">
        <v>20539</v>
      </c>
      <c r="D4189" s="1" t="s">
        <v>1835</v>
      </c>
      <c r="E4189" t="s">
        <v>90</v>
      </c>
      <c r="F4189" t="str">
        <f>VLOOKUP(E4189&amp;"*",state_latlong_lookup!$A$1:$D$56,2,FALSE)</f>
        <v>CA</v>
      </c>
      <c r="G4189" t="str">
        <f>VLOOKUP(E4189&amp;"*",state_latlong_lookup!$A$1:$D$56,1,FALSE)</f>
        <v>CALIFORNIA</v>
      </c>
      <c r="H4189" t="str">
        <f t="shared" si="131"/>
        <v>110_CA_48</v>
      </c>
      <c r="I4189">
        <f>IF(B4189=2012,IF(D4189="00",K4189,VLOOKUP(H4189,district_latlong_lookup!$A$1:$F$439,5,FALSE)),0)</f>
        <v>0</v>
      </c>
      <c r="J4189">
        <f>IF(B4189=2012,IF(D4189="00",L4189,VLOOKUP(H4189,district_latlong_lookup!$A$1:$F$439,6,FALSE)),0)</f>
        <v>0</v>
      </c>
      <c r="K4189">
        <f>VLOOKUP(E4189&amp;"*",state_latlong_lookup!$A$1:$D$56,3,FALSE)</f>
        <v>36.17</v>
      </c>
      <c r="L4189">
        <f>VLOOKUP(E4189&amp;"*",state_latlong_lookup!$A$1:$D$56,4,FALSE)</f>
        <v>-119.7462</v>
      </c>
      <c r="M4189">
        <v>200</v>
      </c>
      <c r="N4189" t="str">
        <f t="shared" si="130"/>
        <v>Republican</v>
      </c>
      <c r="O4189" t="s">
        <v>43</v>
      </c>
      <c r="P4189">
        <v>0.98399999999999999</v>
      </c>
      <c r="Q4189">
        <v>768500</v>
      </c>
    </row>
    <row r="4190" spans="1:17">
      <c r="A4190">
        <v>110</v>
      </c>
      <c r="B4190">
        <f>VLOOKUP(A4190,year_congress_lookup!$A$1:$B$10,2)</f>
        <v>2008</v>
      </c>
      <c r="C4190">
        <v>20107</v>
      </c>
      <c r="D4190" s="1" t="s">
        <v>1836</v>
      </c>
      <c r="E4190" t="s">
        <v>90</v>
      </c>
      <c r="F4190" t="str">
        <f>VLOOKUP(E4190&amp;"*",state_latlong_lookup!$A$1:$D$56,2,FALSE)</f>
        <v>CA</v>
      </c>
      <c r="G4190" t="str">
        <f>VLOOKUP(E4190&amp;"*",state_latlong_lookup!$A$1:$D$56,1,FALSE)</f>
        <v>CALIFORNIA</v>
      </c>
      <c r="H4190" t="str">
        <f t="shared" si="131"/>
        <v>110_CA_49</v>
      </c>
      <c r="I4190">
        <f>IF(B4190=2012,IF(D4190="00",K4190,VLOOKUP(H4190,district_latlong_lookup!$A$1:$F$439,5,FALSE)),0)</f>
        <v>0</v>
      </c>
      <c r="J4190">
        <f>IF(B4190=2012,IF(D4190="00",L4190,VLOOKUP(H4190,district_latlong_lookup!$A$1:$F$439,6,FALSE)),0)</f>
        <v>0</v>
      </c>
      <c r="K4190">
        <f>VLOOKUP(E4190&amp;"*",state_latlong_lookup!$A$1:$D$56,3,FALSE)</f>
        <v>36.17</v>
      </c>
      <c r="L4190">
        <f>VLOOKUP(E4190&amp;"*",state_latlong_lookup!$A$1:$D$56,4,FALSE)</f>
        <v>-119.7462</v>
      </c>
      <c r="M4190">
        <v>200</v>
      </c>
      <c r="N4190" t="str">
        <f t="shared" si="130"/>
        <v>Republican</v>
      </c>
      <c r="O4190" t="s">
        <v>931</v>
      </c>
      <c r="P4190">
        <v>0.73699999999999999</v>
      </c>
      <c r="Q4190">
        <v>553500</v>
      </c>
    </row>
    <row r="4191" spans="1:17">
      <c r="A4191">
        <v>110</v>
      </c>
      <c r="B4191">
        <f>VLOOKUP(A4191,year_congress_lookup!$A$1:$B$10,2)</f>
        <v>2008</v>
      </c>
      <c r="C4191">
        <v>29508</v>
      </c>
      <c r="D4191" s="1" t="s">
        <v>1837</v>
      </c>
      <c r="E4191" t="s">
        <v>90</v>
      </c>
      <c r="F4191" t="str">
        <f>VLOOKUP(E4191&amp;"*",state_latlong_lookup!$A$1:$D$56,2,FALSE)</f>
        <v>CA</v>
      </c>
      <c r="G4191" t="str">
        <f>VLOOKUP(E4191&amp;"*",state_latlong_lookup!$A$1:$D$56,1,FALSE)</f>
        <v>CALIFORNIA</v>
      </c>
      <c r="H4191" t="str">
        <f t="shared" si="131"/>
        <v>110_CA_50</v>
      </c>
      <c r="I4191">
        <f>IF(B4191=2012,IF(D4191="00",K4191,VLOOKUP(H4191,district_latlong_lookup!$A$1:$F$439,5,FALSE)),0)</f>
        <v>0</v>
      </c>
      <c r="J4191">
        <f>IF(B4191=2012,IF(D4191="00",L4191,VLOOKUP(H4191,district_latlong_lookup!$A$1:$F$439,6,FALSE)),0)</f>
        <v>0</v>
      </c>
      <c r="K4191">
        <f>VLOOKUP(E4191&amp;"*",state_latlong_lookup!$A$1:$D$56,3,FALSE)</f>
        <v>36.17</v>
      </c>
      <c r="L4191">
        <f>VLOOKUP(E4191&amp;"*",state_latlong_lookup!$A$1:$D$56,4,FALSE)</f>
        <v>-119.7462</v>
      </c>
      <c r="M4191">
        <v>200</v>
      </c>
      <c r="N4191" t="str">
        <f t="shared" si="130"/>
        <v>Republican</v>
      </c>
      <c r="O4191" t="s">
        <v>601</v>
      </c>
      <c r="P4191">
        <v>0.752</v>
      </c>
      <c r="Q4191">
        <v>1037000</v>
      </c>
    </row>
    <row r="4192" spans="1:17">
      <c r="A4192">
        <v>110</v>
      </c>
      <c r="B4192">
        <f>VLOOKUP(A4192,year_congress_lookup!$A$1:$B$10,2)</f>
        <v>2008</v>
      </c>
      <c r="C4192">
        <v>29325</v>
      </c>
      <c r="D4192" s="1" t="s">
        <v>1838</v>
      </c>
      <c r="E4192" t="s">
        <v>90</v>
      </c>
      <c r="F4192" t="str">
        <f>VLOOKUP(E4192&amp;"*",state_latlong_lookup!$A$1:$D$56,2,FALSE)</f>
        <v>CA</v>
      </c>
      <c r="G4192" t="str">
        <f>VLOOKUP(E4192&amp;"*",state_latlong_lookup!$A$1:$D$56,1,FALSE)</f>
        <v>CALIFORNIA</v>
      </c>
      <c r="H4192" t="str">
        <f t="shared" si="131"/>
        <v>110_CA_51</v>
      </c>
      <c r="I4192">
        <f>IF(B4192=2012,IF(D4192="00",K4192,VLOOKUP(H4192,district_latlong_lookup!$A$1:$F$439,5,FALSE)),0)</f>
        <v>0</v>
      </c>
      <c r="J4192">
        <f>IF(B4192=2012,IF(D4192="00",L4192,VLOOKUP(H4192,district_latlong_lookup!$A$1:$F$439,6,FALSE)),0)</f>
        <v>0</v>
      </c>
      <c r="K4192">
        <f>VLOOKUP(E4192&amp;"*",state_latlong_lookup!$A$1:$D$56,3,FALSE)</f>
        <v>36.17</v>
      </c>
      <c r="L4192">
        <f>VLOOKUP(E4192&amp;"*",state_latlong_lookup!$A$1:$D$56,4,FALSE)</f>
        <v>-119.7462</v>
      </c>
      <c r="M4192">
        <v>100</v>
      </c>
      <c r="N4192" t="str">
        <f t="shared" si="130"/>
        <v>Democrat</v>
      </c>
      <c r="O4192" t="s">
        <v>464</v>
      </c>
      <c r="P4192">
        <v>-0.64900000000000002</v>
      </c>
      <c r="Q4192">
        <v>404000</v>
      </c>
    </row>
    <row r="4193" spans="1:18">
      <c r="A4193">
        <v>110</v>
      </c>
      <c r="B4193">
        <f>VLOOKUP(A4193,year_congress_lookup!$A$1:$B$10,2)</f>
        <v>2008</v>
      </c>
      <c r="C4193">
        <v>14835</v>
      </c>
      <c r="D4193" s="1" t="s">
        <v>1839</v>
      </c>
      <c r="E4193" t="s">
        <v>90</v>
      </c>
      <c r="F4193" t="str">
        <f>VLOOKUP(E4193&amp;"*",state_latlong_lookup!$A$1:$D$56,2,FALSE)</f>
        <v>CA</v>
      </c>
      <c r="G4193" t="str">
        <f>VLOOKUP(E4193&amp;"*",state_latlong_lookup!$A$1:$D$56,1,FALSE)</f>
        <v>CALIFORNIA</v>
      </c>
      <c r="H4193" t="str">
        <f t="shared" si="131"/>
        <v>110_CA_52</v>
      </c>
      <c r="I4193">
        <f>IF(B4193=2012,IF(D4193="00",K4193,VLOOKUP(H4193,district_latlong_lookup!$A$1:$F$439,5,FALSE)),0)</f>
        <v>0</v>
      </c>
      <c r="J4193">
        <f>IF(B4193=2012,IF(D4193="00",L4193,VLOOKUP(H4193,district_latlong_lookup!$A$1:$F$439,6,FALSE)),0)</f>
        <v>0</v>
      </c>
      <c r="K4193">
        <f>VLOOKUP(E4193&amp;"*",state_latlong_lookup!$A$1:$D$56,3,FALSE)</f>
        <v>36.17</v>
      </c>
      <c r="L4193">
        <f>VLOOKUP(E4193&amp;"*",state_latlong_lookup!$A$1:$D$56,4,FALSE)</f>
        <v>-119.7462</v>
      </c>
      <c r="M4193">
        <v>200</v>
      </c>
      <c r="N4193" t="str">
        <f t="shared" si="130"/>
        <v>Republican</v>
      </c>
      <c r="O4193" t="s">
        <v>35</v>
      </c>
      <c r="P4193">
        <v>0.626</v>
      </c>
      <c r="Q4193">
        <v>10000</v>
      </c>
    </row>
    <row r="4194" spans="1:18">
      <c r="A4194">
        <v>110</v>
      </c>
      <c r="B4194">
        <f>VLOOKUP(A4194,year_congress_lookup!$A$1:$B$10,2)</f>
        <v>2008</v>
      </c>
      <c r="C4194">
        <v>20108</v>
      </c>
      <c r="D4194" s="1" t="s">
        <v>1840</v>
      </c>
      <c r="E4194" t="s">
        <v>90</v>
      </c>
      <c r="F4194" t="str">
        <f>VLOOKUP(E4194&amp;"*",state_latlong_lookup!$A$1:$D$56,2,FALSE)</f>
        <v>CA</v>
      </c>
      <c r="G4194" t="str">
        <f>VLOOKUP(E4194&amp;"*",state_latlong_lookup!$A$1:$D$56,1,FALSE)</f>
        <v>CALIFORNIA</v>
      </c>
      <c r="H4194" t="str">
        <f t="shared" si="131"/>
        <v>110_CA_53</v>
      </c>
      <c r="I4194">
        <f>IF(B4194=2012,IF(D4194="00",K4194,VLOOKUP(H4194,district_latlong_lookup!$A$1:$F$439,5,FALSE)),0)</f>
        <v>0</v>
      </c>
      <c r="J4194">
        <f>IF(B4194=2012,IF(D4194="00",L4194,VLOOKUP(H4194,district_latlong_lookup!$A$1:$F$439,6,FALSE)),0)</f>
        <v>0</v>
      </c>
      <c r="K4194">
        <f>VLOOKUP(E4194&amp;"*",state_latlong_lookup!$A$1:$D$56,3,FALSE)</f>
        <v>36.17</v>
      </c>
      <c r="L4194">
        <f>VLOOKUP(E4194&amp;"*",state_latlong_lookup!$A$1:$D$56,4,FALSE)</f>
        <v>-119.7462</v>
      </c>
      <c r="M4194">
        <v>100</v>
      </c>
      <c r="N4194" t="str">
        <f t="shared" si="130"/>
        <v>Democrat</v>
      </c>
      <c r="O4194" t="s">
        <v>62</v>
      </c>
      <c r="P4194">
        <v>-0.313</v>
      </c>
      <c r="Q4194">
        <v>359500</v>
      </c>
    </row>
    <row r="4195" spans="1:18">
      <c r="A4195">
        <v>110</v>
      </c>
      <c r="B4195">
        <f>VLOOKUP(A4195,year_congress_lookup!$A$1:$B$10,2)</f>
        <v>2008</v>
      </c>
      <c r="C4195">
        <v>29710</v>
      </c>
      <c r="D4195" s="1" t="s">
        <v>1787</v>
      </c>
      <c r="E4195" t="s">
        <v>123</v>
      </c>
      <c r="F4195" t="str">
        <f>VLOOKUP(E4195&amp;"*",state_latlong_lookup!$A$1:$D$56,2,FALSE)</f>
        <v>CO</v>
      </c>
      <c r="G4195" t="str">
        <f>VLOOKUP(E4195&amp;"*",state_latlong_lookup!$A$1:$D$56,1,FALSE)</f>
        <v>COLORADO</v>
      </c>
      <c r="H4195" t="str">
        <f t="shared" si="131"/>
        <v>110_CO_01</v>
      </c>
      <c r="I4195">
        <f>IF(B4195=2012,IF(D4195="00",K4195,VLOOKUP(H4195,district_latlong_lookup!$A$1:$F$439,5,FALSE)),0)</f>
        <v>0</v>
      </c>
      <c r="J4195">
        <f>IF(B4195=2012,IF(D4195="00",L4195,VLOOKUP(H4195,district_latlong_lookup!$A$1:$F$439,6,FALSE)),0)</f>
        <v>0</v>
      </c>
      <c r="K4195">
        <f>VLOOKUP(E4195&amp;"*",state_latlong_lookup!$A$1:$D$56,3,FALSE)</f>
        <v>39.064599999999999</v>
      </c>
      <c r="L4195">
        <f>VLOOKUP(E4195&amp;"*",state_latlong_lookup!$A$1:$D$56,4,FALSE)</f>
        <v>-105.3272</v>
      </c>
      <c r="M4195">
        <v>100</v>
      </c>
      <c r="N4195" t="str">
        <f t="shared" si="130"/>
        <v>Democrat</v>
      </c>
      <c r="O4195" t="s">
        <v>838</v>
      </c>
      <c r="P4195">
        <v>-0.42</v>
      </c>
      <c r="Q4195">
        <v>335500</v>
      </c>
    </row>
    <row r="4196" spans="1:18">
      <c r="A4196">
        <v>110</v>
      </c>
      <c r="B4196">
        <f>VLOOKUP(A4196,year_congress_lookup!$A$1:$B$10,2)</f>
        <v>2008</v>
      </c>
      <c r="C4196">
        <v>29906</v>
      </c>
      <c r="D4196" s="1" t="s">
        <v>1788</v>
      </c>
      <c r="E4196" t="s">
        <v>123</v>
      </c>
      <c r="F4196" t="str">
        <f>VLOOKUP(E4196&amp;"*",state_latlong_lookup!$A$1:$D$56,2,FALSE)</f>
        <v>CO</v>
      </c>
      <c r="G4196" t="str">
        <f>VLOOKUP(E4196&amp;"*",state_latlong_lookup!$A$1:$D$56,1,FALSE)</f>
        <v>COLORADO</v>
      </c>
      <c r="H4196" t="str">
        <f t="shared" si="131"/>
        <v>110_CO_02</v>
      </c>
      <c r="I4196">
        <f>IF(B4196=2012,IF(D4196="00",K4196,VLOOKUP(H4196,district_latlong_lookup!$A$1:$F$439,5,FALSE)),0)</f>
        <v>0</v>
      </c>
      <c r="J4196">
        <f>IF(B4196=2012,IF(D4196="00",L4196,VLOOKUP(H4196,district_latlong_lookup!$A$1:$F$439,6,FALSE)),0)</f>
        <v>0</v>
      </c>
      <c r="K4196">
        <f>VLOOKUP(E4196&amp;"*",state_latlong_lookup!$A$1:$D$56,3,FALSE)</f>
        <v>39.064599999999999</v>
      </c>
      <c r="L4196">
        <f>VLOOKUP(E4196&amp;"*",state_latlong_lookup!$A$1:$D$56,4,FALSE)</f>
        <v>-105.3272</v>
      </c>
      <c r="M4196">
        <v>100</v>
      </c>
      <c r="N4196" t="str">
        <f t="shared" si="130"/>
        <v>Democrat</v>
      </c>
      <c r="O4196" t="s">
        <v>376</v>
      </c>
      <c r="P4196">
        <v>-0.32100000000000001</v>
      </c>
      <c r="Q4196">
        <v>1333500</v>
      </c>
    </row>
    <row r="4197" spans="1:18">
      <c r="A4197">
        <v>110</v>
      </c>
      <c r="B4197">
        <f>VLOOKUP(A4197,year_congress_lookup!$A$1:$B$10,2)</f>
        <v>2008</v>
      </c>
      <c r="C4197">
        <v>20502</v>
      </c>
      <c r="D4197" s="1" t="s">
        <v>1789</v>
      </c>
      <c r="E4197" t="s">
        <v>123</v>
      </c>
      <c r="F4197" t="str">
        <f>VLOOKUP(E4197&amp;"*",state_latlong_lookup!$A$1:$D$56,2,FALSE)</f>
        <v>CO</v>
      </c>
      <c r="G4197" t="str">
        <f>VLOOKUP(E4197&amp;"*",state_latlong_lookup!$A$1:$D$56,1,FALSE)</f>
        <v>COLORADO</v>
      </c>
      <c r="H4197" t="str">
        <f t="shared" si="131"/>
        <v>110_CO_03</v>
      </c>
      <c r="I4197">
        <f>IF(B4197=2012,IF(D4197="00",K4197,VLOOKUP(H4197,district_latlong_lookup!$A$1:$F$439,5,FALSE)),0)</f>
        <v>0</v>
      </c>
      <c r="J4197">
        <f>IF(B4197=2012,IF(D4197="00",L4197,VLOOKUP(H4197,district_latlong_lookup!$A$1:$F$439,6,FALSE)),0)</f>
        <v>0</v>
      </c>
      <c r="K4197">
        <f>VLOOKUP(E4197&amp;"*",state_latlong_lookup!$A$1:$D$56,3,FALSE)</f>
        <v>39.064599999999999</v>
      </c>
      <c r="L4197">
        <f>VLOOKUP(E4197&amp;"*",state_latlong_lookup!$A$1:$D$56,4,FALSE)</f>
        <v>-105.3272</v>
      </c>
      <c r="M4197">
        <v>100</v>
      </c>
      <c r="N4197" t="str">
        <f t="shared" si="130"/>
        <v>Democrat</v>
      </c>
      <c r="O4197" t="s">
        <v>357</v>
      </c>
      <c r="P4197">
        <v>-0.245</v>
      </c>
      <c r="Q4197">
        <v>10000</v>
      </c>
    </row>
    <row r="4198" spans="1:18">
      <c r="A4198">
        <v>110</v>
      </c>
      <c r="B4198">
        <f>VLOOKUP(A4198,year_congress_lookup!$A$1:$B$10,2)</f>
        <v>2008</v>
      </c>
      <c r="C4198">
        <v>20311</v>
      </c>
      <c r="D4198" s="1" t="s">
        <v>1790</v>
      </c>
      <c r="E4198" t="s">
        <v>123</v>
      </c>
      <c r="F4198" t="str">
        <f>VLOOKUP(E4198&amp;"*",state_latlong_lookup!$A$1:$D$56,2,FALSE)</f>
        <v>CO</v>
      </c>
      <c r="G4198" t="str">
        <f>VLOOKUP(E4198&amp;"*",state_latlong_lookup!$A$1:$D$56,1,FALSE)</f>
        <v>COLORADO</v>
      </c>
      <c r="H4198" t="str">
        <f t="shared" si="131"/>
        <v>110_CO_04</v>
      </c>
      <c r="I4198">
        <f>IF(B4198=2012,IF(D4198="00",K4198,VLOOKUP(H4198,district_latlong_lookup!$A$1:$F$439,5,FALSE)),0)</f>
        <v>0</v>
      </c>
      <c r="J4198">
        <f>IF(B4198=2012,IF(D4198="00",L4198,VLOOKUP(H4198,district_latlong_lookup!$A$1:$F$439,6,FALSE)),0)</f>
        <v>0</v>
      </c>
      <c r="K4198">
        <f>VLOOKUP(E4198&amp;"*",state_latlong_lookup!$A$1:$D$56,3,FALSE)</f>
        <v>39.064599999999999</v>
      </c>
      <c r="L4198">
        <f>VLOOKUP(E4198&amp;"*",state_latlong_lookup!$A$1:$D$56,4,FALSE)</f>
        <v>-105.3272</v>
      </c>
      <c r="M4198">
        <v>200</v>
      </c>
      <c r="N4198" t="str">
        <f t="shared" si="130"/>
        <v>Republican</v>
      </c>
      <c r="O4198" t="s">
        <v>969</v>
      </c>
      <c r="P4198">
        <v>0.70499999999999996</v>
      </c>
      <c r="Q4198">
        <v>445500</v>
      </c>
    </row>
    <row r="4199" spans="1:18">
      <c r="A4199">
        <v>110</v>
      </c>
      <c r="B4199">
        <f>VLOOKUP(A4199,year_congress_lookup!$A$1:$B$10,2)</f>
        <v>2008</v>
      </c>
      <c r="C4199">
        <v>20704</v>
      </c>
      <c r="D4199" s="1" t="s">
        <v>1791</v>
      </c>
      <c r="E4199" t="s">
        <v>123</v>
      </c>
      <c r="F4199" t="str">
        <f>VLOOKUP(E4199&amp;"*",state_latlong_lookup!$A$1:$D$56,2,FALSE)</f>
        <v>CO</v>
      </c>
      <c r="G4199" t="str">
        <f>VLOOKUP(E4199&amp;"*",state_latlong_lookup!$A$1:$D$56,1,FALSE)</f>
        <v>COLORADO</v>
      </c>
      <c r="H4199" t="str">
        <f t="shared" si="131"/>
        <v>110_CO_05</v>
      </c>
      <c r="I4199">
        <f>IF(B4199=2012,IF(D4199="00",K4199,VLOOKUP(H4199,district_latlong_lookup!$A$1:$F$439,5,FALSE)),0)</f>
        <v>0</v>
      </c>
      <c r="J4199">
        <f>IF(B4199=2012,IF(D4199="00",L4199,VLOOKUP(H4199,district_latlong_lookup!$A$1:$F$439,6,FALSE)),0)</f>
        <v>0</v>
      </c>
      <c r="K4199">
        <f>VLOOKUP(E4199&amp;"*",state_latlong_lookup!$A$1:$D$56,3,FALSE)</f>
        <v>39.064599999999999</v>
      </c>
      <c r="L4199">
        <f>VLOOKUP(E4199&amp;"*",state_latlong_lookup!$A$1:$D$56,4,FALSE)</f>
        <v>-105.3272</v>
      </c>
      <c r="M4199">
        <v>200</v>
      </c>
      <c r="N4199" t="str">
        <f t="shared" si="130"/>
        <v>Republican</v>
      </c>
      <c r="O4199" t="s">
        <v>1080</v>
      </c>
      <c r="P4199">
        <v>0.84199999999999997</v>
      </c>
      <c r="Q4199">
        <v>2841000</v>
      </c>
      <c r="R4199" t="s">
        <v>1251</v>
      </c>
    </row>
    <row r="4200" spans="1:18">
      <c r="A4200">
        <v>110</v>
      </c>
      <c r="B4200">
        <f>VLOOKUP(A4200,year_congress_lookup!$A$1:$B$10,2)</f>
        <v>2008</v>
      </c>
      <c r="C4200">
        <v>29907</v>
      </c>
      <c r="D4200" s="1" t="s">
        <v>1792</v>
      </c>
      <c r="E4200" t="s">
        <v>123</v>
      </c>
      <c r="F4200" t="str">
        <f>VLOOKUP(E4200&amp;"*",state_latlong_lookup!$A$1:$D$56,2,FALSE)</f>
        <v>CO</v>
      </c>
      <c r="G4200" t="str">
        <f>VLOOKUP(E4200&amp;"*",state_latlong_lookup!$A$1:$D$56,1,FALSE)</f>
        <v>COLORADO</v>
      </c>
      <c r="H4200" t="str">
        <f t="shared" si="131"/>
        <v>110_CO_06</v>
      </c>
      <c r="I4200">
        <f>IF(B4200=2012,IF(D4200="00",K4200,VLOOKUP(H4200,district_latlong_lookup!$A$1:$F$439,5,FALSE)),0)</f>
        <v>0</v>
      </c>
      <c r="J4200">
        <f>IF(B4200=2012,IF(D4200="00",L4200,VLOOKUP(H4200,district_latlong_lookup!$A$1:$F$439,6,FALSE)),0)</f>
        <v>0</v>
      </c>
      <c r="K4200">
        <f>VLOOKUP(E4200&amp;"*",state_latlong_lookup!$A$1:$D$56,3,FALSE)</f>
        <v>39.064599999999999</v>
      </c>
      <c r="L4200">
        <f>VLOOKUP(E4200&amp;"*",state_latlong_lookup!$A$1:$D$56,4,FALSE)</f>
        <v>-105.3272</v>
      </c>
      <c r="M4200">
        <v>200</v>
      </c>
      <c r="N4200" t="str">
        <f t="shared" si="130"/>
        <v>Republican</v>
      </c>
      <c r="O4200" t="s">
        <v>970</v>
      </c>
      <c r="P4200">
        <v>0.90600000000000003</v>
      </c>
      <c r="Q4200">
        <v>2295000</v>
      </c>
      <c r="R4200" t="s">
        <v>1252</v>
      </c>
    </row>
    <row r="4201" spans="1:18">
      <c r="A4201">
        <v>110</v>
      </c>
      <c r="B4201">
        <f>VLOOKUP(A4201,year_congress_lookup!$A$1:$B$10,2)</f>
        <v>2008</v>
      </c>
      <c r="C4201">
        <v>20705</v>
      </c>
      <c r="D4201" s="1" t="s">
        <v>1793</v>
      </c>
      <c r="E4201" t="s">
        <v>123</v>
      </c>
      <c r="F4201" t="str">
        <f>VLOOKUP(E4201&amp;"*",state_latlong_lookup!$A$1:$D$56,2,FALSE)</f>
        <v>CO</v>
      </c>
      <c r="G4201" t="str">
        <f>VLOOKUP(E4201&amp;"*",state_latlong_lookup!$A$1:$D$56,1,FALSE)</f>
        <v>COLORADO</v>
      </c>
      <c r="H4201" t="str">
        <f t="shared" si="131"/>
        <v>110_CO_07</v>
      </c>
      <c r="I4201">
        <f>IF(B4201=2012,IF(D4201="00",K4201,VLOOKUP(H4201,district_latlong_lookup!$A$1:$F$439,5,FALSE)),0)</f>
        <v>0</v>
      </c>
      <c r="J4201">
        <f>IF(B4201=2012,IF(D4201="00",L4201,VLOOKUP(H4201,district_latlong_lookup!$A$1:$F$439,6,FALSE)),0)</f>
        <v>0</v>
      </c>
      <c r="K4201">
        <f>VLOOKUP(E4201&amp;"*",state_latlong_lookup!$A$1:$D$56,3,FALSE)</f>
        <v>39.064599999999999</v>
      </c>
      <c r="L4201">
        <f>VLOOKUP(E4201&amp;"*",state_latlong_lookup!$A$1:$D$56,4,FALSE)</f>
        <v>-105.3272</v>
      </c>
      <c r="M4201">
        <v>100</v>
      </c>
      <c r="N4201" t="str">
        <f t="shared" si="130"/>
        <v>Democrat</v>
      </c>
      <c r="O4201" t="s">
        <v>1081</v>
      </c>
      <c r="P4201">
        <v>-0.28599999999999998</v>
      </c>
      <c r="Q4201">
        <v>882500</v>
      </c>
      <c r="R4201" t="s">
        <v>1253</v>
      </c>
    </row>
    <row r="4202" spans="1:18">
      <c r="A4202">
        <v>110</v>
      </c>
      <c r="B4202">
        <f>VLOOKUP(A4202,year_congress_lookup!$A$1:$B$10,2)</f>
        <v>2008</v>
      </c>
      <c r="C4202">
        <v>29908</v>
      </c>
      <c r="D4202" s="1" t="s">
        <v>1787</v>
      </c>
      <c r="E4202" t="s">
        <v>0</v>
      </c>
      <c r="F4202" t="str">
        <f>VLOOKUP(E4202&amp;"*",state_latlong_lookup!$A$1:$D$56,2,FALSE)</f>
        <v>CT</v>
      </c>
      <c r="G4202" t="str">
        <f>VLOOKUP(E4202&amp;"*",state_latlong_lookup!$A$1:$D$56,1,FALSE)</f>
        <v>CONNECTICUT</v>
      </c>
      <c r="H4202" t="str">
        <f t="shared" si="131"/>
        <v>110_CT_01</v>
      </c>
      <c r="I4202">
        <f>IF(B4202=2012,IF(D4202="00",K4202,VLOOKUP(H4202,district_latlong_lookup!$A$1:$F$439,5,FALSE)),0)</f>
        <v>0</v>
      </c>
      <c r="J4202">
        <f>IF(B4202=2012,IF(D4202="00",L4202,VLOOKUP(H4202,district_latlong_lookup!$A$1:$F$439,6,FALSE)),0)</f>
        <v>0</v>
      </c>
      <c r="K4202">
        <f>VLOOKUP(E4202&amp;"*",state_latlong_lookup!$A$1:$D$56,3,FALSE)</f>
        <v>41.583399999999997</v>
      </c>
      <c r="L4202">
        <f>VLOOKUP(E4202&amp;"*",state_latlong_lookup!$A$1:$D$56,4,FALSE)</f>
        <v>-72.762200000000007</v>
      </c>
      <c r="M4202">
        <v>100</v>
      </c>
      <c r="N4202" t="str">
        <f t="shared" si="130"/>
        <v>Democrat</v>
      </c>
      <c r="O4202" t="s">
        <v>972</v>
      </c>
      <c r="P4202">
        <v>-0.41499999999999998</v>
      </c>
      <c r="Q4202">
        <v>732500</v>
      </c>
      <c r="R4202" t="s">
        <v>1254</v>
      </c>
    </row>
    <row r="4203" spans="1:18">
      <c r="A4203">
        <v>110</v>
      </c>
      <c r="B4203">
        <f>VLOOKUP(A4203,year_congress_lookup!$A$1:$B$10,2)</f>
        <v>2008</v>
      </c>
      <c r="C4203">
        <v>20706</v>
      </c>
      <c r="D4203" s="1" t="s">
        <v>1788</v>
      </c>
      <c r="E4203" t="s">
        <v>0</v>
      </c>
      <c r="F4203" t="str">
        <f>VLOOKUP(E4203&amp;"*",state_latlong_lookup!$A$1:$D$56,2,FALSE)</f>
        <v>CT</v>
      </c>
      <c r="G4203" t="str">
        <f>VLOOKUP(E4203&amp;"*",state_latlong_lookup!$A$1:$D$56,1,FALSE)</f>
        <v>CONNECTICUT</v>
      </c>
      <c r="H4203" t="str">
        <f t="shared" si="131"/>
        <v>110_CT_02</v>
      </c>
      <c r="I4203">
        <f>IF(B4203=2012,IF(D4203="00",K4203,VLOOKUP(H4203,district_latlong_lookup!$A$1:$F$439,5,FALSE)),0)</f>
        <v>0</v>
      </c>
      <c r="J4203">
        <f>IF(B4203=2012,IF(D4203="00",L4203,VLOOKUP(H4203,district_latlong_lookup!$A$1:$F$439,6,FALSE)),0)</f>
        <v>0</v>
      </c>
      <c r="K4203">
        <f>VLOOKUP(E4203&amp;"*",state_latlong_lookup!$A$1:$D$56,3,FALSE)</f>
        <v>41.583399999999997</v>
      </c>
      <c r="L4203">
        <f>VLOOKUP(E4203&amp;"*",state_latlong_lookup!$A$1:$D$56,4,FALSE)</f>
        <v>-72.762200000000007</v>
      </c>
      <c r="M4203">
        <v>100</v>
      </c>
      <c r="N4203" t="str">
        <f t="shared" si="130"/>
        <v>Democrat</v>
      </c>
      <c r="O4203" t="s">
        <v>1082</v>
      </c>
      <c r="P4203">
        <v>-0.34499999999999997</v>
      </c>
      <c r="Q4203">
        <v>10000</v>
      </c>
      <c r="R4203" t="s">
        <v>1255</v>
      </c>
    </row>
    <row r="4204" spans="1:18">
      <c r="A4204">
        <v>110</v>
      </c>
      <c r="B4204">
        <f>VLOOKUP(A4204,year_congress_lookup!$A$1:$B$10,2)</f>
        <v>2008</v>
      </c>
      <c r="C4204">
        <v>29109</v>
      </c>
      <c r="D4204" s="1" t="s">
        <v>1789</v>
      </c>
      <c r="E4204" t="s">
        <v>0</v>
      </c>
      <c r="F4204" t="str">
        <f>VLOOKUP(E4204&amp;"*",state_latlong_lookup!$A$1:$D$56,2,FALSE)</f>
        <v>CT</v>
      </c>
      <c r="G4204" t="str">
        <f>VLOOKUP(E4204&amp;"*",state_latlong_lookup!$A$1:$D$56,1,FALSE)</f>
        <v>CONNECTICUT</v>
      </c>
      <c r="H4204" t="str">
        <f t="shared" si="131"/>
        <v>110_CT_03</v>
      </c>
      <c r="I4204">
        <f>IF(B4204=2012,IF(D4204="00",K4204,VLOOKUP(H4204,district_latlong_lookup!$A$1:$F$439,5,FALSE)),0)</f>
        <v>0</v>
      </c>
      <c r="J4204">
        <f>IF(B4204=2012,IF(D4204="00",L4204,VLOOKUP(H4204,district_latlong_lookup!$A$1:$F$439,6,FALSE)),0)</f>
        <v>0</v>
      </c>
      <c r="K4204">
        <f>VLOOKUP(E4204&amp;"*",state_latlong_lookup!$A$1:$D$56,3,FALSE)</f>
        <v>41.583399999999997</v>
      </c>
      <c r="L4204">
        <f>VLOOKUP(E4204&amp;"*",state_latlong_lookup!$A$1:$D$56,4,FALSE)</f>
        <v>-72.762200000000007</v>
      </c>
      <c r="M4204">
        <v>100</v>
      </c>
      <c r="N4204" t="str">
        <f t="shared" si="130"/>
        <v>Democrat</v>
      </c>
      <c r="O4204" t="s">
        <v>473</v>
      </c>
      <c r="P4204">
        <v>-0.434</v>
      </c>
      <c r="Q4204">
        <v>436500</v>
      </c>
    </row>
    <row r="4205" spans="1:18">
      <c r="A4205">
        <v>110</v>
      </c>
      <c r="B4205">
        <f>VLOOKUP(A4205,year_congress_lookup!$A$1:$B$10,2)</f>
        <v>2008</v>
      </c>
      <c r="C4205">
        <v>15449</v>
      </c>
      <c r="D4205" s="1" t="s">
        <v>1790</v>
      </c>
      <c r="E4205" t="s">
        <v>0</v>
      </c>
      <c r="F4205" t="str">
        <f>VLOOKUP(E4205&amp;"*",state_latlong_lookup!$A$1:$D$56,2,FALSE)</f>
        <v>CT</v>
      </c>
      <c r="G4205" t="str">
        <f>VLOOKUP(E4205&amp;"*",state_latlong_lookup!$A$1:$D$56,1,FALSE)</f>
        <v>CONNECTICUT</v>
      </c>
      <c r="H4205" t="str">
        <f t="shared" si="131"/>
        <v>110_CT_04</v>
      </c>
      <c r="I4205">
        <f>IF(B4205=2012,IF(D4205="00",K4205,VLOOKUP(H4205,district_latlong_lookup!$A$1:$F$439,5,FALSE)),0)</f>
        <v>0</v>
      </c>
      <c r="J4205">
        <f>IF(B4205=2012,IF(D4205="00",L4205,VLOOKUP(H4205,district_latlong_lookup!$A$1:$F$439,6,FALSE)),0)</f>
        <v>0</v>
      </c>
      <c r="K4205">
        <f>VLOOKUP(E4205&amp;"*",state_latlong_lookup!$A$1:$D$56,3,FALSE)</f>
        <v>41.583399999999997</v>
      </c>
      <c r="L4205">
        <f>VLOOKUP(E4205&amp;"*",state_latlong_lookup!$A$1:$D$56,4,FALSE)</f>
        <v>-72.762200000000007</v>
      </c>
      <c r="M4205">
        <v>200</v>
      </c>
      <c r="N4205" t="str">
        <f t="shared" si="130"/>
        <v>Republican</v>
      </c>
      <c r="O4205" t="s">
        <v>474</v>
      </c>
      <c r="P4205">
        <v>0.39900000000000002</v>
      </c>
      <c r="Q4205">
        <v>642000</v>
      </c>
    </row>
    <row r="4206" spans="1:18">
      <c r="A4206">
        <v>110</v>
      </c>
      <c r="B4206">
        <f>VLOOKUP(A4206,year_congress_lookup!$A$1:$B$10,2)</f>
        <v>2008</v>
      </c>
      <c r="C4206">
        <v>20707</v>
      </c>
      <c r="D4206" s="1" t="s">
        <v>1791</v>
      </c>
      <c r="E4206" t="s">
        <v>0</v>
      </c>
      <c r="F4206" t="str">
        <f>VLOOKUP(E4206&amp;"*",state_latlong_lookup!$A$1:$D$56,2,FALSE)</f>
        <v>CT</v>
      </c>
      <c r="G4206" t="str">
        <f>VLOOKUP(E4206&amp;"*",state_latlong_lookup!$A$1:$D$56,1,FALSE)</f>
        <v>CONNECTICUT</v>
      </c>
      <c r="H4206" t="str">
        <f t="shared" si="131"/>
        <v>110_CT_05</v>
      </c>
      <c r="I4206">
        <f>IF(B4206=2012,IF(D4206="00",K4206,VLOOKUP(H4206,district_latlong_lookup!$A$1:$F$439,5,FALSE)),0)</f>
        <v>0</v>
      </c>
      <c r="J4206">
        <f>IF(B4206=2012,IF(D4206="00",L4206,VLOOKUP(H4206,district_latlong_lookup!$A$1:$F$439,6,FALSE)),0)</f>
        <v>0</v>
      </c>
      <c r="K4206">
        <f>VLOOKUP(E4206&amp;"*",state_latlong_lookup!$A$1:$D$56,3,FALSE)</f>
        <v>41.583399999999997</v>
      </c>
      <c r="L4206">
        <f>VLOOKUP(E4206&amp;"*",state_latlong_lookup!$A$1:$D$56,4,FALSE)</f>
        <v>-72.762200000000007</v>
      </c>
      <c r="M4206">
        <v>100</v>
      </c>
      <c r="N4206" t="str">
        <f t="shared" si="130"/>
        <v>Democrat</v>
      </c>
      <c r="O4206" t="s">
        <v>141</v>
      </c>
      <c r="P4206">
        <v>-0.28999999999999998</v>
      </c>
      <c r="Q4206">
        <v>640000</v>
      </c>
    </row>
    <row r="4207" spans="1:18">
      <c r="A4207">
        <v>110</v>
      </c>
      <c r="B4207">
        <f>VLOOKUP(A4207,year_congress_lookup!$A$1:$B$10,2)</f>
        <v>2008</v>
      </c>
      <c r="C4207">
        <v>29327</v>
      </c>
      <c r="D4207" s="1" t="s">
        <v>1787</v>
      </c>
      <c r="E4207" t="s">
        <v>3</v>
      </c>
      <c r="F4207" t="str">
        <f>VLOOKUP(E4207&amp;"*",state_latlong_lookup!$A$1:$D$56,2,FALSE)</f>
        <v>DE</v>
      </c>
      <c r="G4207" t="str">
        <f>VLOOKUP(E4207&amp;"*",state_latlong_lookup!$A$1:$D$56,1,FALSE)</f>
        <v>DELAWARE</v>
      </c>
      <c r="H4207" t="str">
        <f t="shared" si="131"/>
        <v>110_DE_01</v>
      </c>
      <c r="I4207">
        <f>IF(B4207=2012,IF(D4207="00",K4207,VLOOKUP(H4207,district_latlong_lookup!$A$1:$F$439,5,FALSE)),0)</f>
        <v>0</v>
      </c>
      <c r="J4207">
        <f>IF(B4207=2012,IF(D4207="00",L4207,VLOOKUP(H4207,district_latlong_lookup!$A$1:$F$439,6,FALSE)),0)</f>
        <v>0</v>
      </c>
      <c r="K4207">
        <f>VLOOKUP(E4207&amp;"*",state_latlong_lookup!$A$1:$D$56,3,FALSE)</f>
        <v>39.349800000000002</v>
      </c>
      <c r="L4207">
        <f>VLOOKUP(E4207&amp;"*",state_latlong_lookup!$A$1:$D$56,4,FALSE)</f>
        <v>-75.514799999999994</v>
      </c>
      <c r="M4207">
        <v>200</v>
      </c>
      <c r="N4207" t="str">
        <f t="shared" si="130"/>
        <v>Republican</v>
      </c>
      <c r="O4207" t="s">
        <v>477</v>
      </c>
      <c r="P4207">
        <v>0.56200000000000006</v>
      </c>
      <c r="Q4207">
        <v>863000</v>
      </c>
      <c r="R4207" t="s">
        <v>1256</v>
      </c>
    </row>
    <row r="4208" spans="1:18">
      <c r="A4208">
        <v>110</v>
      </c>
      <c r="B4208">
        <f>VLOOKUP(A4208,year_congress_lookup!$A$1:$B$10,2)</f>
        <v>2008</v>
      </c>
      <c r="C4208">
        <v>20110</v>
      </c>
      <c r="D4208" s="1" t="s">
        <v>1787</v>
      </c>
      <c r="E4208" t="s">
        <v>81</v>
      </c>
      <c r="F4208" t="str">
        <f>VLOOKUP(E4208&amp;"*",state_latlong_lookup!$A$1:$D$56,2,FALSE)</f>
        <v>FL</v>
      </c>
      <c r="G4208" t="str">
        <f>VLOOKUP(E4208&amp;"*",state_latlong_lookup!$A$1:$D$56,1,FALSE)</f>
        <v>FLORIDA</v>
      </c>
      <c r="H4208" t="str">
        <f t="shared" si="131"/>
        <v>110_FL_01</v>
      </c>
      <c r="I4208">
        <f>IF(B4208=2012,IF(D4208="00",K4208,VLOOKUP(H4208,district_latlong_lookup!$A$1:$F$439,5,FALSE)),0)</f>
        <v>0</v>
      </c>
      <c r="J4208">
        <f>IF(B4208=2012,IF(D4208="00",L4208,VLOOKUP(H4208,district_latlong_lookup!$A$1:$F$439,6,FALSE)),0)</f>
        <v>0</v>
      </c>
      <c r="K4208">
        <f>VLOOKUP(E4208&amp;"*",state_latlong_lookup!$A$1:$D$56,3,FALSE)</f>
        <v>27.833300000000001</v>
      </c>
      <c r="L4208">
        <f>VLOOKUP(E4208&amp;"*",state_latlong_lookup!$A$1:$D$56,4,FALSE)</f>
        <v>-81.716999999999999</v>
      </c>
      <c r="M4208">
        <v>200</v>
      </c>
      <c r="N4208" t="str">
        <f t="shared" si="130"/>
        <v>Republican</v>
      </c>
      <c r="O4208" t="s">
        <v>76</v>
      </c>
      <c r="P4208">
        <v>0.79</v>
      </c>
      <c r="Q4208">
        <v>1388500</v>
      </c>
      <c r="R4208" t="s">
        <v>1257</v>
      </c>
    </row>
    <row r="4209" spans="1:18">
      <c r="A4209">
        <v>110</v>
      </c>
      <c r="B4209">
        <f>VLOOKUP(A4209,year_congress_lookup!$A$1:$B$10,2)</f>
        <v>2008</v>
      </c>
      <c r="C4209">
        <v>29713</v>
      </c>
      <c r="D4209" s="1" t="s">
        <v>1788</v>
      </c>
      <c r="E4209" t="s">
        <v>81</v>
      </c>
      <c r="F4209" t="str">
        <f>VLOOKUP(E4209&amp;"*",state_latlong_lookup!$A$1:$D$56,2,FALSE)</f>
        <v>FL</v>
      </c>
      <c r="G4209" t="str">
        <f>VLOOKUP(E4209&amp;"*",state_latlong_lookup!$A$1:$D$56,1,FALSE)</f>
        <v>FLORIDA</v>
      </c>
      <c r="H4209" t="str">
        <f t="shared" si="131"/>
        <v>110_FL_02</v>
      </c>
      <c r="I4209">
        <f>IF(B4209=2012,IF(D4209="00",K4209,VLOOKUP(H4209,district_latlong_lookup!$A$1:$F$439,5,FALSE)),0)</f>
        <v>0</v>
      </c>
      <c r="J4209">
        <f>IF(B4209=2012,IF(D4209="00",L4209,VLOOKUP(H4209,district_latlong_lookup!$A$1:$F$439,6,FALSE)),0)</f>
        <v>0</v>
      </c>
      <c r="K4209">
        <f>VLOOKUP(E4209&amp;"*",state_latlong_lookup!$A$1:$D$56,3,FALSE)</f>
        <v>27.833300000000001</v>
      </c>
      <c r="L4209">
        <f>VLOOKUP(E4209&amp;"*",state_latlong_lookup!$A$1:$D$56,4,FALSE)</f>
        <v>-81.716999999999999</v>
      </c>
      <c r="M4209">
        <v>100</v>
      </c>
      <c r="N4209" t="str">
        <f t="shared" si="130"/>
        <v>Democrat</v>
      </c>
      <c r="O4209" t="s">
        <v>841</v>
      </c>
      <c r="P4209">
        <v>-0.158</v>
      </c>
      <c r="Q4209">
        <v>10000</v>
      </c>
      <c r="R4209" t="s">
        <v>1258</v>
      </c>
    </row>
    <row r="4210" spans="1:18">
      <c r="A4210">
        <v>110</v>
      </c>
      <c r="B4210">
        <f>VLOOKUP(A4210,year_congress_lookup!$A$1:$B$10,2)</f>
        <v>2008</v>
      </c>
      <c r="C4210">
        <v>29328</v>
      </c>
      <c r="D4210" s="1" t="s">
        <v>1789</v>
      </c>
      <c r="E4210" t="s">
        <v>81</v>
      </c>
      <c r="F4210" t="str">
        <f>VLOOKUP(E4210&amp;"*",state_latlong_lookup!$A$1:$D$56,2,FALSE)</f>
        <v>FL</v>
      </c>
      <c r="G4210" t="str">
        <f>VLOOKUP(E4210&amp;"*",state_latlong_lookup!$A$1:$D$56,1,FALSE)</f>
        <v>FLORIDA</v>
      </c>
      <c r="H4210" t="str">
        <f t="shared" si="131"/>
        <v>110_FL_03</v>
      </c>
      <c r="I4210">
        <f>IF(B4210=2012,IF(D4210="00",K4210,VLOOKUP(H4210,district_latlong_lookup!$A$1:$F$439,5,FALSE)),0)</f>
        <v>0</v>
      </c>
      <c r="J4210">
        <f>IF(B4210=2012,IF(D4210="00",L4210,VLOOKUP(H4210,district_latlong_lookup!$A$1:$F$439,6,FALSE)),0)</f>
        <v>0</v>
      </c>
      <c r="K4210">
        <f>VLOOKUP(E4210&amp;"*",state_latlong_lookup!$A$1:$D$56,3,FALSE)</f>
        <v>27.833300000000001</v>
      </c>
      <c r="L4210">
        <f>VLOOKUP(E4210&amp;"*",state_latlong_lookup!$A$1:$D$56,4,FALSE)</f>
        <v>-81.716999999999999</v>
      </c>
      <c r="M4210">
        <v>100</v>
      </c>
      <c r="N4210" t="str">
        <f t="shared" si="130"/>
        <v>Democrat</v>
      </c>
      <c r="O4210" t="s">
        <v>27</v>
      </c>
      <c r="P4210">
        <v>-0.38200000000000001</v>
      </c>
      <c r="Q4210">
        <v>2223000</v>
      </c>
      <c r="R4210" t="s">
        <v>1259</v>
      </c>
    </row>
    <row r="4211" spans="1:18">
      <c r="A4211">
        <v>110</v>
      </c>
      <c r="B4211">
        <f>VLOOKUP(A4211,year_congress_lookup!$A$1:$B$10,2)</f>
        <v>2008</v>
      </c>
      <c r="C4211">
        <v>20111</v>
      </c>
      <c r="D4211" s="1" t="s">
        <v>1790</v>
      </c>
      <c r="E4211" t="s">
        <v>81</v>
      </c>
      <c r="F4211" t="str">
        <f>VLOOKUP(E4211&amp;"*",state_latlong_lookup!$A$1:$D$56,2,FALSE)</f>
        <v>FL</v>
      </c>
      <c r="G4211" t="str">
        <f>VLOOKUP(E4211&amp;"*",state_latlong_lookup!$A$1:$D$56,1,FALSE)</f>
        <v>FLORIDA</v>
      </c>
      <c r="H4211" t="str">
        <f t="shared" si="131"/>
        <v>110_FL_04</v>
      </c>
      <c r="I4211">
        <f>IF(B4211=2012,IF(D4211="00",K4211,VLOOKUP(H4211,district_latlong_lookup!$A$1:$F$439,5,FALSE)),0)</f>
        <v>0</v>
      </c>
      <c r="J4211">
        <f>IF(B4211=2012,IF(D4211="00",L4211,VLOOKUP(H4211,district_latlong_lookup!$A$1:$F$439,6,FALSE)),0)</f>
        <v>0</v>
      </c>
      <c r="K4211">
        <f>VLOOKUP(E4211&amp;"*",state_latlong_lookup!$A$1:$D$56,3,FALSE)</f>
        <v>27.833300000000001</v>
      </c>
      <c r="L4211">
        <f>VLOOKUP(E4211&amp;"*",state_latlong_lookup!$A$1:$D$56,4,FALSE)</f>
        <v>-81.716999999999999</v>
      </c>
      <c r="M4211">
        <v>200</v>
      </c>
      <c r="N4211" t="str">
        <f t="shared" si="130"/>
        <v>Republican</v>
      </c>
      <c r="O4211" t="s">
        <v>932</v>
      </c>
      <c r="P4211">
        <v>0.52900000000000003</v>
      </c>
      <c r="Q4211">
        <v>598000</v>
      </c>
      <c r="R4211" t="s">
        <v>1260</v>
      </c>
    </row>
    <row r="4212" spans="1:18">
      <c r="A4212">
        <v>110</v>
      </c>
      <c r="B4212">
        <f>VLOOKUP(A4212,year_congress_lookup!$A$1:$B$10,2)</f>
        <v>2008</v>
      </c>
      <c r="C4212">
        <v>20313</v>
      </c>
      <c r="D4212" s="1" t="s">
        <v>1791</v>
      </c>
      <c r="E4212" t="s">
        <v>81</v>
      </c>
      <c r="F4212" t="str">
        <f>VLOOKUP(E4212&amp;"*",state_latlong_lookup!$A$1:$D$56,2,FALSE)</f>
        <v>FL</v>
      </c>
      <c r="G4212" t="str">
        <f>VLOOKUP(E4212&amp;"*",state_latlong_lookup!$A$1:$D$56,1,FALSE)</f>
        <v>FLORIDA</v>
      </c>
      <c r="H4212" t="str">
        <f t="shared" si="131"/>
        <v>110_FL_05</v>
      </c>
      <c r="I4212">
        <f>IF(B4212=2012,IF(D4212="00",K4212,VLOOKUP(H4212,district_latlong_lookup!$A$1:$F$439,5,FALSE)),0)</f>
        <v>0</v>
      </c>
      <c r="J4212">
        <f>IF(B4212=2012,IF(D4212="00",L4212,VLOOKUP(H4212,district_latlong_lookup!$A$1:$F$439,6,FALSE)),0)</f>
        <v>0</v>
      </c>
      <c r="K4212">
        <f>VLOOKUP(E4212&amp;"*",state_latlong_lookup!$A$1:$D$56,3,FALSE)</f>
        <v>27.833300000000001</v>
      </c>
      <c r="L4212">
        <f>VLOOKUP(E4212&amp;"*",state_latlong_lookup!$A$1:$D$56,4,FALSE)</f>
        <v>-81.716999999999999</v>
      </c>
      <c r="M4212">
        <v>200</v>
      </c>
      <c r="N4212" t="str">
        <f t="shared" si="130"/>
        <v>Republican</v>
      </c>
      <c r="O4212" t="s">
        <v>973</v>
      </c>
      <c r="P4212">
        <v>0.52</v>
      </c>
      <c r="Q4212">
        <v>536000</v>
      </c>
      <c r="R4212" t="s">
        <v>1261</v>
      </c>
    </row>
    <row r="4213" spans="1:18">
      <c r="A4213">
        <v>110</v>
      </c>
      <c r="B4213">
        <f>VLOOKUP(A4213,year_congress_lookup!$A$1:$B$10,2)</f>
        <v>2008</v>
      </c>
      <c r="C4213">
        <v>15627</v>
      </c>
      <c r="D4213" s="1" t="s">
        <v>1792</v>
      </c>
      <c r="E4213" t="s">
        <v>81</v>
      </c>
      <c r="F4213" t="str">
        <f>VLOOKUP(E4213&amp;"*",state_latlong_lookup!$A$1:$D$56,2,FALSE)</f>
        <v>FL</v>
      </c>
      <c r="G4213" t="str">
        <f>VLOOKUP(E4213&amp;"*",state_latlong_lookup!$A$1:$D$56,1,FALSE)</f>
        <v>FLORIDA</v>
      </c>
      <c r="H4213" t="str">
        <f t="shared" si="131"/>
        <v>110_FL_06</v>
      </c>
      <c r="I4213">
        <f>IF(B4213=2012,IF(D4213="00",K4213,VLOOKUP(H4213,district_latlong_lookup!$A$1:$F$439,5,FALSE)),0)</f>
        <v>0</v>
      </c>
      <c r="J4213">
        <f>IF(B4213=2012,IF(D4213="00",L4213,VLOOKUP(H4213,district_latlong_lookup!$A$1:$F$439,6,FALSE)),0)</f>
        <v>0</v>
      </c>
      <c r="K4213">
        <f>VLOOKUP(E4213&amp;"*",state_latlong_lookup!$A$1:$D$56,3,FALSE)</f>
        <v>27.833300000000001</v>
      </c>
      <c r="L4213">
        <f>VLOOKUP(E4213&amp;"*",state_latlong_lookup!$A$1:$D$56,4,FALSE)</f>
        <v>-81.716999999999999</v>
      </c>
      <c r="M4213">
        <v>200</v>
      </c>
      <c r="N4213" t="str">
        <f t="shared" si="130"/>
        <v>Republican</v>
      </c>
      <c r="O4213" t="s">
        <v>482</v>
      </c>
      <c r="P4213">
        <v>0.76400000000000001</v>
      </c>
      <c r="Q4213">
        <v>676500</v>
      </c>
      <c r="R4213" t="s">
        <v>1262</v>
      </c>
    </row>
    <row r="4214" spans="1:18">
      <c r="A4214">
        <v>110</v>
      </c>
      <c r="B4214">
        <f>VLOOKUP(A4214,year_congress_lookup!$A$1:$B$10,2)</f>
        <v>2008</v>
      </c>
      <c r="C4214">
        <v>29331</v>
      </c>
      <c r="D4214" s="1" t="s">
        <v>1793</v>
      </c>
      <c r="E4214" t="s">
        <v>81</v>
      </c>
      <c r="F4214" t="str">
        <f>VLOOKUP(E4214&amp;"*",state_latlong_lookup!$A$1:$D$56,2,FALSE)</f>
        <v>FL</v>
      </c>
      <c r="G4214" t="str">
        <f>VLOOKUP(E4214&amp;"*",state_latlong_lookup!$A$1:$D$56,1,FALSE)</f>
        <v>FLORIDA</v>
      </c>
      <c r="H4214" t="str">
        <f t="shared" si="131"/>
        <v>110_FL_07</v>
      </c>
      <c r="I4214">
        <f>IF(B4214=2012,IF(D4214="00",K4214,VLOOKUP(H4214,district_latlong_lookup!$A$1:$F$439,5,FALSE)),0)</f>
        <v>0</v>
      </c>
      <c r="J4214">
        <f>IF(B4214=2012,IF(D4214="00",L4214,VLOOKUP(H4214,district_latlong_lookup!$A$1:$F$439,6,FALSE)),0)</f>
        <v>0</v>
      </c>
      <c r="K4214">
        <f>VLOOKUP(E4214&amp;"*",state_latlong_lookup!$A$1:$D$56,3,FALSE)</f>
        <v>27.833300000000001</v>
      </c>
      <c r="L4214">
        <f>VLOOKUP(E4214&amp;"*",state_latlong_lookup!$A$1:$D$56,4,FALSE)</f>
        <v>-81.716999999999999</v>
      </c>
      <c r="M4214">
        <v>200</v>
      </c>
      <c r="N4214" t="str">
        <f t="shared" si="130"/>
        <v>Republican</v>
      </c>
      <c r="O4214" t="s">
        <v>483</v>
      </c>
      <c r="P4214">
        <v>0.64100000000000001</v>
      </c>
      <c r="Q4214">
        <v>333500</v>
      </c>
      <c r="R4214" t="s">
        <v>1263</v>
      </c>
    </row>
    <row r="4215" spans="1:18">
      <c r="A4215">
        <v>110</v>
      </c>
      <c r="B4215">
        <f>VLOOKUP(A4215,year_congress_lookup!$A$1:$B$10,2)</f>
        <v>2008</v>
      </c>
      <c r="C4215">
        <v>20112</v>
      </c>
      <c r="D4215" s="1" t="s">
        <v>1795</v>
      </c>
      <c r="E4215" t="s">
        <v>81</v>
      </c>
      <c r="F4215" t="str">
        <f>VLOOKUP(E4215&amp;"*",state_latlong_lookup!$A$1:$D$56,2,FALSE)</f>
        <v>FL</v>
      </c>
      <c r="G4215" t="str">
        <f>VLOOKUP(E4215&amp;"*",state_latlong_lookup!$A$1:$D$56,1,FALSE)</f>
        <v>FLORIDA</v>
      </c>
      <c r="H4215" t="str">
        <f t="shared" si="131"/>
        <v>110_FL_08</v>
      </c>
      <c r="I4215">
        <f>IF(B4215=2012,IF(D4215="00",K4215,VLOOKUP(H4215,district_latlong_lookup!$A$1:$F$439,5,FALSE)),0)</f>
        <v>0</v>
      </c>
      <c r="J4215">
        <f>IF(B4215=2012,IF(D4215="00",L4215,VLOOKUP(H4215,district_latlong_lookup!$A$1:$F$439,6,FALSE)),0)</f>
        <v>0</v>
      </c>
      <c r="K4215">
        <f>VLOOKUP(E4215&amp;"*",state_latlong_lookup!$A$1:$D$56,3,FALSE)</f>
        <v>27.833300000000001</v>
      </c>
      <c r="L4215">
        <f>VLOOKUP(E4215&amp;"*",state_latlong_lookup!$A$1:$D$56,4,FALSE)</f>
        <v>-81.716999999999999</v>
      </c>
      <c r="M4215">
        <v>200</v>
      </c>
      <c r="N4215" t="str">
        <f t="shared" si="130"/>
        <v>Republican</v>
      </c>
      <c r="O4215" t="s">
        <v>933</v>
      </c>
      <c r="P4215">
        <v>0.63500000000000001</v>
      </c>
      <c r="Q4215">
        <v>710000</v>
      </c>
      <c r="R4215" t="s">
        <v>1264</v>
      </c>
    </row>
    <row r="4216" spans="1:18">
      <c r="A4216">
        <v>110</v>
      </c>
      <c r="B4216">
        <f>VLOOKUP(A4216,year_congress_lookup!$A$1:$B$10,2)</f>
        <v>2008</v>
      </c>
      <c r="C4216">
        <v>20758</v>
      </c>
      <c r="D4216" s="1" t="s">
        <v>1796</v>
      </c>
      <c r="E4216" t="s">
        <v>81</v>
      </c>
      <c r="F4216" t="str">
        <f>VLOOKUP(E4216&amp;"*",state_latlong_lookup!$A$1:$D$56,2,FALSE)</f>
        <v>FL</v>
      </c>
      <c r="G4216" t="str">
        <f>VLOOKUP(E4216&amp;"*",state_latlong_lookup!$A$1:$D$56,1,FALSE)</f>
        <v>FLORIDA</v>
      </c>
      <c r="H4216" t="str">
        <f t="shared" si="131"/>
        <v>110_FL_09</v>
      </c>
      <c r="I4216">
        <f>IF(B4216=2012,IF(D4216="00",K4216,VLOOKUP(H4216,district_latlong_lookup!$A$1:$F$439,5,FALSE)),0)</f>
        <v>0</v>
      </c>
      <c r="J4216">
        <f>IF(B4216=2012,IF(D4216="00",L4216,VLOOKUP(H4216,district_latlong_lookup!$A$1:$F$439,6,FALSE)),0)</f>
        <v>0</v>
      </c>
      <c r="K4216">
        <f>VLOOKUP(E4216&amp;"*",state_latlong_lookup!$A$1:$D$56,3,FALSE)</f>
        <v>27.833300000000001</v>
      </c>
      <c r="L4216">
        <f>VLOOKUP(E4216&amp;"*",state_latlong_lookup!$A$1:$D$56,4,FALSE)</f>
        <v>-81.716999999999999</v>
      </c>
      <c r="M4216">
        <v>200</v>
      </c>
      <c r="N4216" t="str">
        <f t="shared" si="130"/>
        <v>Republican</v>
      </c>
      <c r="O4216" t="s">
        <v>974</v>
      </c>
      <c r="P4216">
        <v>0.55400000000000005</v>
      </c>
      <c r="Q4216">
        <v>10000</v>
      </c>
      <c r="R4216" t="s">
        <v>1265</v>
      </c>
    </row>
    <row r="4217" spans="1:18">
      <c r="A4217">
        <v>110</v>
      </c>
      <c r="B4217">
        <f>VLOOKUP(A4217,year_congress_lookup!$A$1:$B$10,2)</f>
        <v>2008</v>
      </c>
      <c r="C4217">
        <v>13047</v>
      </c>
      <c r="D4217" s="1" t="s">
        <v>1797</v>
      </c>
      <c r="E4217" t="s">
        <v>81</v>
      </c>
      <c r="F4217" t="str">
        <f>VLOOKUP(E4217&amp;"*",state_latlong_lookup!$A$1:$D$56,2,FALSE)</f>
        <v>FL</v>
      </c>
      <c r="G4217" t="str">
        <f>VLOOKUP(E4217&amp;"*",state_latlong_lookup!$A$1:$D$56,1,FALSE)</f>
        <v>FLORIDA</v>
      </c>
      <c r="H4217" t="str">
        <f t="shared" si="131"/>
        <v>110_FL_10</v>
      </c>
      <c r="I4217">
        <f>IF(B4217=2012,IF(D4217="00",K4217,VLOOKUP(H4217,district_latlong_lookup!$A$1:$F$439,5,FALSE)),0)</f>
        <v>0</v>
      </c>
      <c r="J4217">
        <f>IF(B4217=2012,IF(D4217="00",L4217,VLOOKUP(H4217,district_latlong_lookup!$A$1:$F$439,6,FALSE)),0)</f>
        <v>0</v>
      </c>
      <c r="K4217">
        <f>VLOOKUP(E4217&amp;"*",state_latlong_lookup!$A$1:$D$56,3,FALSE)</f>
        <v>27.833300000000001</v>
      </c>
      <c r="L4217">
        <f>VLOOKUP(E4217&amp;"*",state_latlong_lookup!$A$1:$D$56,4,FALSE)</f>
        <v>-81.716999999999999</v>
      </c>
      <c r="M4217">
        <v>200</v>
      </c>
      <c r="N4217" t="str">
        <f t="shared" si="130"/>
        <v>Republican</v>
      </c>
      <c r="O4217" t="s">
        <v>70</v>
      </c>
      <c r="P4217">
        <v>0.48099999999999998</v>
      </c>
      <c r="Q4217">
        <v>34500</v>
      </c>
      <c r="R4217" t="s">
        <v>1266</v>
      </c>
    </row>
    <row r="4218" spans="1:18">
      <c r="A4218">
        <v>110</v>
      </c>
      <c r="B4218">
        <f>VLOOKUP(A4218,year_congress_lookup!$A$1:$B$10,2)</f>
        <v>2008</v>
      </c>
      <c r="C4218">
        <v>20708</v>
      </c>
      <c r="D4218" s="1" t="s">
        <v>1798</v>
      </c>
      <c r="E4218" t="s">
        <v>81</v>
      </c>
      <c r="F4218" t="str">
        <f>VLOOKUP(E4218&amp;"*",state_latlong_lookup!$A$1:$D$56,2,FALSE)</f>
        <v>FL</v>
      </c>
      <c r="G4218" t="str">
        <f>VLOOKUP(E4218&amp;"*",state_latlong_lookup!$A$1:$D$56,1,FALSE)</f>
        <v>FLORIDA</v>
      </c>
      <c r="H4218" t="str">
        <f t="shared" si="131"/>
        <v>110_FL_11</v>
      </c>
      <c r="I4218">
        <f>IF(B4218=2012,IF(D4218="00",K4218,VLOOKUP(H4218,district_latlong_lookup!$A$1:$F$439,5,FALSE)),0)</f>
        <v>0</v>
      </c>
      <c r="J4218">
        <f>IF(B4218=2012,IF(D4218="00",L4218,VLOOKUP(H4218,district_latlong_lookup!$A$1:$F$439,6,FALSE)),0)</f>
        <v>0</v>
      </c>
      <c r="K4218">
        <f>VLOOKUP(E4218&amp;"*",state_latlong_lookup!$A$1:$D$56,3,FALSE)</f>
        <v>27.833300000000001</v>
      </c>
      <c r="L4218">
        <f>VLOOKUP(E4218&amp;"*",state_latlong_lookup!$A$1:$D$56,4,FALSE)</f>
        <v>-81.716999999999999</v>
      </c>
      <c r="M4218">
        <v>100</v>
      </c>
      <c r="N4218" t="str">
        <f t="shared" si="130"/>
        <v>Democrat</v>
      </c>
      <c r="O4218" t="s">
        <v>1083</v>
      </c>
      <c r="P4218">
        <v>-0.39600000000000002</v>
      </c>
      <c r="Q4218">
        <v>407500</v>
      </c>
      <c r="R4218" t="s">
        <v>1267</v>
      </c>
    </row>
    <row r="4219" spans="1:18">
      <c r="A4219">
        <v>110</v>
      </c>
      <c r="B4219">
        <f>VLOOKUP(A4219,year_congress_lookup!$A$1:$B$10,2)</f>
        <v>2008</v>
      </c>
      <c r="C4219">
        <v>20113</v>
      </c>
      <c r="D4219" s="1" t="s">
        <v>1799</v>
      </c>
      <c r="E4219" t="s">
        <v>81</v>
      </c>
      <c r="F4219" t="str">
        <f>VLOOKUP(E4219&amp;"*",state_latlong_lookup!$A$1:$D$56,2,FALSE)</f>
        <v>FL</v>
      </c>
      <c r="G4219" t="str">
        <f>VLOOKUP(E4219&amp;"*",state_latlong_lookup!$A$1:$D$56,1,FALSE)</f>
        <v>FLORIDA</v>
      </c>
      <c r="H4219" t="str">
        <f t="shared" si="131"/>
        <v>110_FL_12</v>
      </c>
      <c r="I4219">
        <f>IF(B4219=2012,IF(D4219="00",K4219,VLOOKUP(H4219,district_latlong_lookup!$A$1:$F$439,5,FALSE)),0)</f>
        <v>0</v>
      </c>
      <c r="J4219">
        <f>IF(B4219=2012,IF(D4219="00",L4219,VLOOKUP(H4219,district_latlong_lookup!$A$1:$F$439,6,FALSE)),0)</f>
        <v>0</v>
      </c>
      <c r="K4219">
        <f>VLOOKUP(E4219&amp;"*",state_latlong_lookup!$A$1:$D$56,3,FALSE)</f>
        <v>27.833300000000001</v>
      </c>
      <c r="L4219">
        <f>VLOOKUP(E4219&amp;"*",state_latlong_lookup!$A$1:$D$56,4,FALSE)</f>
        <v>-81.716999999999999</v>
      </c>
      <c r="M4219">
        <v>200</v>
      </c>
      <c r="N4219" t="str">
        <f t="shared" si="130"/>
        <v>Republican</v>
      </c>
      <c r="O4219" t="s">
        <v>934</v>
      </c>
      <c r="P4219">
        <v>0.61299999999999999</v>
      </c>
      <c r="Q4219">
        <v>431000</v>
      </c>
    </row>
    <row r="4220" spans="1:18">
      <c r="A4220">
        <v>110</v>
      </c>
      <c r="B4220">
        <f>VLOOKUP(A4220,year_congress_lookup!$A$1:$B$10,2)</f>
        <v>2008</v>
      </c>
      <c r="C4220">
        <v>20709</v>
      </c>
      <c r="D4220" s="1" t="s">
        <v>1800</v>
      </c>
      <c r="E4220" t="s">
        <v>81</v>
      </c>
      <c r="F4220" t="str">
        <f>VLOOKUP(E4220&amp;"*",state_latlong_lookup!$A$1:$D$56,2,FALSE)</f>
        <v>FL</v>
      </c>
      <c r="G4220" t="str">
        <f>VLOOKUP(E4220&amp;"*",state_latlong_lookup!$A$1:$D$56,1,FALSE)</f>
        <v>FLORIDA</v>
      </c>
      <c r="H4220" t="str">
        <f t="shared" si="131"/>
        <v>110_FL_13</v>
      </c>
      <c r="I4220">
        <f>IF(B4220=2012,IF(D4220="00",K4220,VLOOKUP(H4220,district_latlong_lookup!$A$1:$F$439,5,FALSE)),0)</f>
        <v>0</v>
      </c>
      <c r="J4220">
        <f>IF(B4220=2012,IF(D4220="00",L4220,VLOOKUP(H4220,district_latlong_lookup!$A$1:$F$439,6,FALSE)),0)</f>
        <v>0</v>
      </c>
      <c r="K4220">
        <f>VLOOKUP(E4220&amp;"*",state_latlong_lookup!$A$1:$D$56,3,FALSE)</f>
        <v>27.833300000000001</v>
      </c>
      <c r="L4220">
        <f>VLOOKUP(E4220&amp;"*",state_latlong_lookup!$A$1:$D$56,4,FALSE)</f>
        <v>-81.716999999999999</v>
      </c>
      <c r="M4220">
        <v>200</v>
      </c>
      <c r="N4220" t="str">
        <f t="shared" si="130"/>
        <v>Republican</v>
      </c>
      <c r="O4220" t="s">
        <v>54</v>
      </c>
      <c r="P4220">
        <v>0.56100000000000005</v>
      </c>
      <c r="Q4220">
        <v>846000</v>
      </c>
      <c r="R4220" t="s">
        <v>1268</v>
      </c>
    </row>
    <row r="4221" spans="1:18">
      <c r="A4221">
        <v>110</v>
      </c>
      <c r="B4221">
        <f>VLOOKUP(A4221,year_congress_lookup!$A$1:$B$10,2)</f>
        <v>2008</v>
      </c>
      <c r="C4221">
        <v>20503</v>
      </c>
      <c r="D4221" s="1" t="s">
        <v>1801</v>
      </c>
      <c r="E4221" t="s">
        <v>81</v>
      </c>
      <c r="F4221" t="str">
        <f>VLOOKUP(E4221&amp;"*",state_latlong_lookup!$A$1:$D$56,2,FALSE)</f>
        <v>FL</v>
      </c>
      <c r="G4221" t="str">
        <f>VLOOKUP(E4221&amp;"*",state_latlong_lookup!$A$1:$D$56,1,FALSE)</f>
        <v>FLORIDA</v>
      </c>
      <c r="H4221" t="str">
        <f t="shared" si="131"/>
        <v>110_FL_14</v>
      </c>
      <c r="I4221">
        <f>IF(B4221=2012,IF(D4221="00",K4221,VLOOKUP(H4221,district_latlong_lookup!$A$1:$F$439,5,FALSE)),0)</f>
        <v>0</v>
      </c>
      <c r="J4221">
        <f>IF(B4221=2012,IF(D4221="00",L4221,VLOOKUP(H4221,district_latlong_lookup!$A$1:$F$439,6,FALSE)),0)</f>
        <v>0</v>
      </c>
      <c r="K4221">
        <f>VLOOKUP(E4221&amp;"*",state_latlong_lookup!$A$1:$D$56,3,FALSE)</f>
        <v>27.833300000000001</v>
      </c>
      <c r="L4221">
        <f>VLOOKUP(E4221&amp;"*",state_latlong_lookup!$A$1:$D$56,4,FALSE)</f>
        <v>-81.716999999999999</v>
      </c>
      <c r="M4221">
        <v>200</v>
      </c>
      <c r="N4221" t="str">
        <f t="shared" si="130"/>
        <v>Republican</v>
      </c>
      <c r="O4221" t="s">
        <v>258</v>
      </c>
      <c r="P4221">
        <v>0.80300000000000005</v>
      </c>
      <c r="Q4221">
        <v>1299000</v>
      </c>
    </row>
    <row r="4222" spans="1:18">
      <c r="A4222">
        <v>110</v>
      </c>
      <c r="B4222">
        <f>VLOOKUP(A4222,year_congress_lookup!$A$1:$B$10,2)</f>
        <v>2008</v>
      </c>
      <c r="C4222">
        <v>29509</v>
      </c>
      <c r="D4222" s="1" t="s">
        <v>1802</v>
      </c>
      <c r="E4222" t="s">
        <v>81</v>
      </c>
      <c r="F4222" t="str">
        <f>VLOOKUP(E4222&amp;"*",state_latlong_lookup!$A$1:$D$56,2,FALSE)</f>
        <v>FL</v>
      </c>
      <c r="G4222" t="str">
        <f>VLOOKUP(E4222&amp;"*",state_latlong_lookup!$A$1:$D$56,1,FALSE)</f>
        <v>FLORIDA</v>
      </c>
      <c r="H4222" t="str">
        <f t="shared" si="131"/>
        <v>110_FL_15</v>
      </c>
      <c r="I4222">
        <f>IF(B4222=2012,IF(D4222="00",K4222,VLOOKUP(H4222,district_latlong_lookup!$A$1:$F$439,5,FALSE)),0)</f>
        <v>0</v>
      </c>
      <c r="J4222">
        <f>IF(B4222=2012,IF(D4222="00",L4222,VLOOKUP(H4222,district_latlong_lookup!$A$1:$F$439,6,FALSE)),0)</f>
        <v>0</v>
      </c>
      <c r="K4222">
        <f>VLOOKUP(E4222&amp;"*",state_latlong_lookup!$A$1:$D$56,3,FALSE)</f>
        <v>27.833300000000001</v>
      </c>
      <c r="L4222">
        <f>VLOOKUP(E4222&amp;"*",state_latlong_lookup!$A$1:$D$56,4,FALSE)</f>
        <v>-81.716999999999999</v>
      </c>
      <c r="M4222">
        <v>200</v>
      </c>
      <c r="N4222" t="str">
        <f t="shared" si="130"/>
        <v>Republican</v>
      </c>
      <c r="O4222" t="s">
        <v>684</v>
      </c>
      <c r="P4222">
        <v>0.66200000000000003</v>
      </c>
      <c r="Q4222">
        <v>1362000</v>
      </c>
      <c r="R4222" t="s">
        <v>1269</v>
      </c>
    </row>
    <row r="4223" spans="1:18">
      <c r="A4223">
        <v>110</v>
      </c>
      <c r="B4223">
        <f>VLOOKUP(A4223,year_congress_lookup!$A$1:$B$10,2)</f>
        <v>2008</v>
      </c>
      <c r="C4223">
        <v>20710</v>
      </c>
      <c r="D4223" s="1" t="s">
        <v>1803</v>
      </c>
      <c r="E4223" t="s">
        <v>81</v>
      </c>
      <c r="F4223" t="str">
        <f>VLOOKUP(E4223&amp;"*",state_latlong_lookup!$A$1:$D$56,2,FALSE)</f>
        <v>FL</v>
      </c>
      <c r="G4223" t="str">
        <f>VLOOKUP(E4223&amp;"*",state_latlong_lookup!$A$1:$D$56,1,FALSE)</f>
        <v>FLORIDA</v>
      </c>
      <c r="H4223" t="str">
        <f t="shared" si="131"/>
        <v>110_FL_16</v>
      </c>
      <c r="I4223">
        <f>IF(B4223=2012,IF(D4223="00",K4223,VLOOKUP(H4223,district_latlong_lookup!$A$1:$F$439,5,FALSE)),0)</f>
        <v>0</v>
      </c>
      <c r="J4223">
        <f>IF(B4223=2012,IF(D4223="00",L4223,VLOOKUP(H4223,district_latlong_lookup!$A$1:$F$439,6,FALSE)),0)</f>
        <v>0</v>
      </c>
      <c r="K4223">
        <f>VLOOKUP(E4223&amp;"*",state_latlong_lookup!$A$1:$D$56,3,FALSE)</f>
        <v>27.833300000000001</v>
      </c>
      <c r="L4223">
        <f>VLOOKUP(E4223&amp;"*",state_latlong_lookup!$A$1:$D$56,4,FALSE)</f>
        <v>-81.716999999999999</v>
      </c>
      <c r="M4223">
        <v>100</v>
      </c>
      <c r="N4223" t="str">
        <f t="shared" si="130"/>
        <v>Democrat</v>
      </c>
      <c r="O4223" t="s">
        <v>1084</v>
      </c>
      <c r="P4223">
        <v>-0.16600000000000001</v>
      </c>
      <c r="Q4223">
        <v>281500</v>
      </c>
      <c r="R4223" t="s">
        <v>1270</v>
      </c>
    </row>
    <row r="4224" spans="1:18">
      <c r="A4224">
        <v>110</v>
      </c>
      <c r="B4224">
        <f>VLOOKUP(A4224,year_congress_lookup!$A$1:$B$10,2)</f>
        <v>2008</v>
      </c>
      <c r="C4224">
        <v>20358</v>
      </c>
      <c r="D4224" s="1" t="s">
        <v>1804</v>
      </c>
      <c r="E4224" t="s">
        <v>81</v>
      </c>
      <c r="F4224" t="str">
        <f>VLOOKUP(E4224&amp;"*",state_latlong_lookup!$A$1:$D$56,2,FALSE)</f>
        <v>FL</v>
      </c>
      <c r="G4224" t="str">
        <f>VLOOKUP(E4224&amp;"*",state_latlong_lookup!$A$1:$D$56,1,FALSE)</f>
        <v>FLORIDA</v>
      </c>
      <c r="H4224" t="str">
        <f t="shared" si="131"/>
        <v>110_FL_17</v>
      </c>
      <c r="I4224">
        <f>IF(B4224=2012,IF(D4224="00",K4224,VLOOKUP(H4224,district_latlong_lookup!$A$1:$F$439,5,FALSE)),0)</f>
        <v>0</v>
      </c>
      <c r="J4224">
        <f>IF(B4224=2012,IF(D4224="00",L4224,VLOOKUP(H4224,district_latlong_lookup!$A$1:$F$439,6,FALSE)),0)</f>
        <v>0</v>
      </c>
      <c r="K4224">
        <f>VLOOKUP(E4224&amp;"*",state_latlong_lookup!$A$1:$D$56,3,FALSE)</f>
        <v>27.833300000000001</v>
      </c>
      <c r="L4224">
        <f>VLOOKUP(E4224&amp;"*",state_latlong_lookup!$A$1:$D$56,4,FALSE)</f>
        <v>-81.716999999999999</v>
      </c>
      <c r="M4224">
        <v>100</v>
      </c>
      <c r="N4224" t="str">
        <f t="shared" si="130"/>
        <v>Democrat</v>
      </c>
      <c r="O4224" t="s">
        <v>492</v>
      </c>
      <c r="P4224">
        <v>-0.34499999999999997</v>
      </c>
      <c r="Q4224">
        <v>679500</v>
      </c>
      <c r="R4224" t="s">
        <v>1271</v>
      </c>
    </row>
    <row r="4225" spans="1:18">
      <c r="A4225">
        <v>110</v>
      </c>
      <c r="B4225">
        <f>VLOOKUP(A4225,year_congress_lookup!$A$1:$B$10,2)</f>
        <v>2008</v>
      </c>
      <c r="C4225">
        <v>15634</v>
      </c>
      <c r="D4225" s="1" t="s">
        <v>1805</v>
      </c>
      <c r="E4225" t="s">
        <v>81</v>
      </c>
      <c r="F4225" t="str">
        <f>VLOOKUP(E4225&amp;"*",state_latlong_lookup!$A$1:$D$56,2,FALSE)</f>
        <v>FL</v>
      </c>
      <c r="G4225" t="str">
        <f>VLOOKUP(E4225&amp;"*",state_latlong_lookup!$A$1:$D$56,1,FALSE)</f>
        <v>FLORIDA</v>
      </c>
      <c r="H4225" t="str">
        <f t="shared" si="131"/>
        <v>110_FL_18</v>
      </c>
      <c r="I4225">
        <f>IF(B4225=2012,IF(D4225="00",K4225,VLOOKUP(H4225,district_latlong_lookup!$A$1:$F$439,5,FALSE)),0)</f>
        <v>0</v>
      </c>
      <c r="J4225">
        <f>IF(B4225=2012,IF(D4225="00",L4225,VLOOKUP(H4225,district_latlong_lookup!$A$1:$F$439,6,FALSE)),0)</f>
        <v>0</v>
      </c>
      <c r="K4225">
        <f>VLOOKUP(E4225&amp;"*",state_latlong_lookup!$A$1:$D$56,3,FALSE)</f>
        <v>27.833300000000001</v>
      </c>
      <c r="L4225">
        <f>VLOOKUP(E4225&amp;"*",state_latlong_lookup!$A$1:$D$56,4,FALSE)</f>
        <v>-81.716999999999999</v>
      </c>
      <c r="M4225">
        <v>200</v>
      </c>
      <c r="N4225" t="str">
        <f t="shared" si="130"/>
        <v>Republican</v>
      </c>
      <c r="O4225" t="s">
        <v>975</v>
      </c>
      <c r="P4225">
        <v>0.44600000000000001</v>
      </c>
      <c r="Q4225">
        <v>1197500</v>
      </c>
      <c r="R4225" t="s">
        <v>1272</v>
      </c>
    </row>
    <row r="4226" spans="1:18">
      <c r="A4226">
        <v>110</v>
      </c>
      <c r="B4226">
        <f>VLOOKUP(A4226,year_congress_lookup!$A$1:$B$10,2)</f>
        <v>2008</v>
      </c>
      <c r="C4226">
        <v>29715</v>
      </c>
      <c r="D4226" s="1" t="s">
        <v>1806</v>
      </c>
      <c r="E4226" t="s">
        <v>81</v>
      </c>
      <c r="F4226" t="str">
        <f>VLOOKUP(E4226&amp;"*",state_latlong_lookup!$A$1:$D$56,2,FALSE)</f>
        <v>FL</v>
      </c>
      <c r="G4226" t="str">
        <f>VLOOKUP(E4226&amp;"*",state_latlong_lookup!$A$1:$D$56,1,FALSE)</f>
        <v>FLORIDA</v>
      </c>
      <c r="H4226" t="str">
        <f t="shared" si="131"/>
        <v>110_FL_19</v>
      </c>
      <c r="I4226">
        <f>IF(B4226=2012,IF(D4226="00",K4226,VLOOKUP(H4226,district_latlong_lookup!$A$1:$F$439,5,FALSE)),0)</f>
        <v>0</v>
      </c>
      <c r="J4226">
        <f>IF(B4226=2012,IF(D4226="00",L4226,VLOOKUP(H4226,district_latlong_lookup!$A$1:$F$439,6,FALSE)),0)</f>
        <v>0</v>
      </c>
      <c r="K4226">
        <f>VLOOKUP(E4226&amp;"*",state_latlong_lookup!$A$1:$D$56,3,FALSE)</f>
        <v>27.833300000000001</v>
      </c>
      <c r="L4226">
        <f>VLOOKUP(E4226&amp;"*",state_latlong_lookup!$A$1:$D$56,4,FALSE)</f>
        <v>-81.716999999999999</v>
      </c>
      <c r="M4226">
        <v>100</v>
      </c>
      <c r="N4226" t="str">
        <f t="shared" ref="N4226:N4289" si="132">IF(M4226=100,"Democrat",IF(M4226=200,"Republican",IF(M4226=328,"Independent")))</f>
        <v>Democrat</v>
      </c>
      <c r="O4226" t="s">
        <v>842</v>
      </c>
      <c r="P4226">
        <v>-0.40600000000000003</v>
      </c>
      <c r="Q4226">
        <v>10000</v>
      </c>
    </row>
    <row r="4227" spans="1:18">
      <c r="A4227">
        <v>110</v>
      </c>
      <c r="B4227">
        <f>VLOOKUP(A4227,year_congress_lookup!$A$1:$B$10,2)</f>
        <v>2008</v>
      </c>
      <c r="C4227">
        <v>20504</v>
      </c>
      <c r="D4227" s="1" t="s">
        <v>1807</v>
      </c>
      <c r="E4227" t="s">
        <v>81</v>
      </c>
      <c r="F4227" t="str">
        <f>VLOOKUP(E4227&amp;"*",state_latlong_lookup!$A$1:$D$56,2,FALSE)</f>
        <v>FL</v>
      </c>
      <c r="G4227" t="str">
        <f>VLOOKUP(E4227&amp;"*",state_latlong_lookup!$A$1:$D$56,1,FALSE)</f>
        <v>FLORIDA</v>
      </c>
      <c r="H4227" t="str">
        <f t="shared" ref="H4227:H4290" si="133">CONCATENATE(A4227,"_",F4227,"_",D4227)</f>
        <v>110_FL_20</v>
      </c>
      <c r="I4227">
        <f>IF(B4227=2012,IF(D4227="00",K4227,VLOOKUP(H4227,district_latlong_lookup!$A$1:$F$439,5,FALSE)),0)</f>
        <v>0</v>
      </c>
      <c r="J4227">
        <f>IF(B4227=2012,IF(D4227="00",L4227,VLOOKUP(H4227,district_latlong_lookup!$A$1:$F$439,6,FALSE)),0)</f>
        <v>0</v>
      </c>
      <c r="K4227">
        <f>VLOOKUP(E4227&amp;"*",state_latlong_lookup!$A$1:$D$56,3,FALSE)</f>
        <v>27.833300000000001</v>
      </c>
      <c r="L4227">
        <f>VLOOKUP(E4227&amp;"*",state_latlong_lookup!$A$1:$D$56,4,FALSE)</f>
        <v>-81.716999999999999</v>
      </c>
      <c r="M4227">
        <v>100</v>
      </c>
      <c r="N4227" t="str">
        <f t="shared" si="132"/>
        <v>Democrat</v>
      </c>
      <c r="O4227" t="s">
        <v>1052</v>
      </c>
      <c r="P4227">
        <v>-0.38800000000000001</v>
      </c>
      <c r="Q4227">
        <v>770500</v>
      </c>
      <c r="R4227" t="s">
        <v>1273</v>
      </c>
    </row>
    <row r="4228" spans="1:18">
      <c r="A4228">
        <v>110</v>
      </c>
      <c r="B4228">
        <f>VLOOKUP(A4228,year_congress_lookup!$A$1:$B$10,2)</f>
        <v>2008</v>
      </c>
      <c r="C4228">
        <v>29336</v>
      </c>
      <c r="D4228" s="1" t="s">
        <v>1808</v>
      </c>
      <c r="E4228" t="s">
        <v>81</v>
      </c>
      <c r="F4228" t="str">
        <f>VLOOKUP(E4228&amp;"*",state_latlong_lookup!$A$1:$D$56,2,FALSE)</f>
        <v>FL</v>
      </c>
      <c r="G4228" t="str">
        <f>VLOOKUP(E4228&amp;"*",state_latlong_lookup!$A$1:$D$56,1,FALSE)</f>
        <v>FLORIDA</v>
      </c>
      <c r="H4228" t="str">
        <f t="shared" si="133"/>
        <v>110_FL_21</v>
      </c>
      <c r="I4228">
        <f>IF(B4228=2012,IF(D4228="00",K4228,VLOOKUP(H4228,district_latlong_lookup!$A$1:$F$439,5,FALSE)),0)</f>
        <v>0</v>
      </c>
      <c r="J4228">
        <f>IF(B4228=2012,IF(D4228="00",L4228,VLOOKUP(H4228,district_latlong_lookup!$A$1:$F$439,6,FALSE)),0)</f>
        <v>0</v>
      </c>
      <c r="K4228">
        <f>VLOOKUP(E4228&amp;"*",state_latlong_lookup!$A$1:$D$56,3,FALSE)</f>
        <v>27.833300000000001</v>
      </c>
      <c r="L4228">
        <f>VLOOKUP(E4228&amp;"*",state_latlong_lookup!$A$1:$D$56,4,FALSE)</f>
        <v>-81.716999999999999</v>
      </c>
      <c r="M4228">
        <v>200</v>
      </c>
      <c r="N4228" t="str">
        <f t="shared" si="132"/>
        <v>Republican</v>
      </c>
      <c r="O4228" t="s">
        <v>976</v>
      </c>
      <c r="P4228">
        <v>0.51</v>
      </c>
      <c r="Q4228">
        <v>10000</v>
      </c>
      <c r="R4228" t="s">
        <v>1274</v>
      </c>
    </row>
    <row r="4229" spans="1:18">
      <c r="A4229">
        <v>110</v>
      </c>
      <c r="B4229">
        <f>VLOOKUP(A4229,year_congress_lookup!$A$1:$B$10,2)</f>
        <v>2008</v>
      </c>
      <c r="C4229">
        <v>20711</v>
      </c>
      <c r="D4229" s="1" t="s">
        <v>1809</v>
      </c>
      <c r="E4229" t="s">
        <v>81</v>
      </c>
      <c r="F4229" t="str">
        <f>VLOOKUP(E4229&amp;"*",state_latlong_lookup!$A$1:$D$56,2,FALSE)</f>
        <v>FL</v>
      </c>
      <c r="G4229" t="str">
        <f>VLOOKUP(E4229&amp;"*",state_latlong_lookup!$A$1:$D$56,1,FALSE)</f>
        <v>FLORIDA</v>
      </c>
      <c r="H4229" t="str">
        <f t="shared" si="133"/>
        <v>110_FL_22</v>
      </c>
      <c r="I4229">
        <f>IF(B4229=2012,IF(D4229="00",K4229,VLOOKUP(H4229,district_latlong_lookup!$A$1:$F$439,5,FALSE)),0)</f>
        <v>0</v>
      </c>
      <c r="J4229">
        <f>IF(B4229=2012,IF(D4229="00",L4229,VLOOKUP(H4229,district_latlong_lookup!$A$1:$F$439,6,FALSE)),0)</f>
        <v>0</v>
      </c>
      <c r="K4229">
        <f>VLOOKUP(E4229&amp;"*",state_latlong_lookup!$A$1:$D$56,3,FALSE)</f>
        <v>27.833300000000001</v>
      </c>
      <c r="L4229">
        <f>VLOOKUP(E4229&amp;"*",state_latlong_lookup!$A$1:$D$56,4,FALSE)</f>
        <v>-81.716999999999999</v>
      </c>
      <c r="M4229">
        <v>100</v>
      </c>
      <c r="N4229" t="str">
        <f t="shared" si="132"/>
        <v>Democrat</v>
      </c>
      <c r="O4229" t="s">
        <v>611</v>
      </c>
      <c r="P4229">
        <v>-0.23100000000000001</v>
      </c>
      <c r="Q4229">
        <v>751500</v>
      </c>
      <c r="R4229" t="s">
        <v>1275</v>
      </c>
    </row>
    <row r="4230" spans="1:18">
      <c r="A4230">
        <v>110</v>
      </c>
      <c r="B4230">
        <f>VLOOKUP(A4230,year_congress_lookup!$A$1:$B$10,2)</f>
        <v>2008</v>
      </c>
      <c r="C4230">
        <v>29337</v>
      </c>
      <c r="D4230" s="1" t="s">
        <v>1810</v>
      </c>
      <c r="E4230" t="s">
        <v>81</v>
      </c>
      <c r="F4230" t="str">
        <f>VLOOKUP(E4230&amp;"*",state_latlong_lookup!$A$1:$D$56,2,FALSE)</f>
        <v>FL</v>
      </c>
      <c r="G4230" t="str">
        <f>VLOOKUP(E4230&amp;"*",state_latlong_lookup!$A$1:$D$56,1,FALSE)</f>
        <v>FLORIDA</v>
      </c>
      <c r="H4230" t="str">
        <f t="shared" si="133"/>
        <v>110_FL_23</v>
      </c>
      <c r="I4230">
        <f>IF(B4230=2012,IF(D4230="00",K4230,VLOOKUP(H4230,district_latlong_lookup!$A$1:$F$439,5,FALSE)),0)</f>
        <v>0</v>
      </c>
      <c r="J4230">
        <f>IF(B4230=2012,IF(D4230="00",L4230,VLOOKUP(H4230,district_latlong_lookup!$A$1:$F$439,6,FALSE)),0)</f>
        <v>0</v>
      </c>
      <c r="K4230">
        <f>VLOOKUP(E4230&amp;"*",state_latlong_lookup!$A$1:$D$56,3,FALSE)</f>
        <v>27.833300000000001</v>
      </c>
      <c r="L4230">
        <f>VLOOKUP(E4230&amp;"*",state_latlong_lookup!$A$1:$D$56,4,FALSE)</f>
        <v>-81.716999999999999</v>
      </c>
      <c r="M4230">
        <v>100</v>
      </c>
      <c r="N4230" t="str">
        <f t="shared" si="132"/>
        <v>Democrat</v>
      </c>
      <c r="O4230" t="s">
        <v>163</v>
      </c>
      <c r="P4230">
        <v>-0.52300000000000002</v>
      </c>
      <c r="Q4230">
        <v>10000</v>
      </c>
      <c r="R4230" t="s">
        <v>1276</v>
      </c>
    </row>
    <row r="4231" spans="1:18">
      <c r="A4231">
        <v>110</v>
      </c>
      <c r="B4231">
        <f>VLOOKUP(A4231,year_congress_lookup!$A$1:$B$10,2)</f>
        <v>2008</v>
      </c>
      <c r="C4231">
        <v>20315</v>
      </c>
      <c r="D4231" s="1" t="s">
        <v>1811</v>
      </c>
      <c r="E4231" t="s">
        <v>81</v>
      </c>
      <c r="F4231" t="str">
        <f>VLOOKUP(E4231&amp;"*",state_latlong_lookup!$A$1:$D$56,2,FALSE)</f>
        <v>FL</v>
      </c>
      <c r="G4231" t="str">
        <f>VLOOKUP(E4231&amp;"*",state_latlong_lookup!$A$1:$D$56,1,FALSE)</f>
        <v>FLORIDA</v>
      </c>
      <c r="H4231" t="str">
        <f t="shared" si="133"/>
        <v>110_FL_24</v>
      </c>
      <c r="I4231">
        <f>IF(B4231=2012,IF(D4231="00",K4231,VLOOKUP(H4231,district_latlong_lookup!$A$1:$F$439,5,FALSE)),0)</f>
        <v>0</v>
      </c>
      <c r="J4231">
        <f>IF(B4231=2012,IF(D4231="00",L4231,VLOOKUP(H4231,district_latlong_lookup!$A$1:$F$439,6,FALSE)),0)</f>
        <v>0</v>
      </c>
      <c r="K4231">
        <f>VLOOKUP(E4231&amp;"*",state_latlong_lookup!$A$1:$D$56,3,FALSE)</f>
        <v>27.833300000000001</v>
      </c>
      <c r="L4231">
        <f>VLOOKUP(E4231&amp;"*",state_latlong_lookup!$A$1:$D$56,4,FALSE)</f>
        <v>-81.716999999999999</v>
      </c>
      <c r="M4231">
        <v>200</v>
      </c>
      <c r="N4231" t="str">
        <f t="shared" si="132"/>
        <v>Republican</v>
      </c>
      <c r="O4231" t="s">
        <v>977</v>
      </c>
      <c r="P4231">
        <v>0.80300000000000005</v>
      </c>
      <c r="Q4231">
        <v>5007500</v>
      </c>
    </row>
    <row r="4232" spans="1:18">
      <c r="A4232">
        <v>110</v>
      </c>
      <c r="B4232">
        <f>VLOOKUP(A4232,year_congress_lookup!$A$1:$B$10,2)</f>
        <v>2008</v>
      </c>
      <c r="C4232">
        <v>20316</v>
      </c>
      <c r="D4232" s="1" t="s">
        <v>1812</v>
      </c>
      <c r="E4232" t="s">
        <v>81</v>
      </c>
      <c r="F4232" t="str">
        <f>VLOOKUP(E4232&amp;"*",state_latlong_lookup!$A$1:$D$56,2,FALSE)</f>
        <v>FL</v>
      </c>
      <c r="G4232" t="str">
        <f>VLOOKUP(E4232&amp;"*",state_latlong_lookup!$A$1:$D$56,1,FALSE)</f>
        <v>FLORIDA</v>
      </c>
      <c r="H4232" t="str">
        <f t="shared" si="133"/>
        <v>110_FL_25</v>
      </c>
      <c r="I4232">
        <f>IF(B4232=2012,IF(D4232="00",K4232,VLOOKUP(H4232,district_latlong_lookup!$A$1:$F$439,5,FALSE)),0)</f>
        <v>0</v>
      </c>
      <c r="J4232">
        <f>IF(B4232=2012,IF(D4232="00",L4232,VLOOKUP(H4232,district_latlong_lookup!$A$1:$F$439,6,FALSE)),0)</f>
        <v>0</v>
      </c>
      <c r="K4232">
        <f>VLOOKUP(E4232&amp;"*",state_latlong_lookup!$A$1:$D$56,3,FALSE)</f>
        <v>27.833300000000001</v>
      </c>
      <c r="L4232">
        <f>VLOOKUP(E4232&amp;"*",state_latlong_lookup!$A$1:$D$56,4,FALSE)</f>
        <v>-81.716999999999999</v>
      </c>
      <c r="M4232">
        <v>200</v>
      </c>
      <c r="N4232" t="str">
        <f t="shared" si="132"/>
        <v>Republican</v>
      </c>
      <c r="O4232" t="s">
        <v>978</v>
      </c>
      <c r="P4232">
        <v>0.51200000000000001</v>
      </c>
      <c r="Q4232">
        <v>616500</v>
      </c>
      <c r="R4232" t="s">
        <v>1277</v>
      </c>
    </row>
    <row r="4233" spans="1:18">
      <c r="A4233">
        <v>110</v>
      </c>
      <c r="B4233">
        <f>VLOOKUP(A4233,year_congress_lookup!$A$1:$B$10,2)</f>
        <v>2008</v>
      </c>
      <c r="C4233">
        <v>29338</v>
      </c>
      <c r="D4233" s="1" t="s">
        <v>1787</v>
      </c>
      <c r="E4233" t="s">
        <v>4</v>
      </c>
      <c r="F4233" t="str">
        <f>VLOOKUP(E4233&amp;"*",state_latlong_lookup!$A$1:$D$56,2,FALSE)</f>
        <v>GA</v>
      </c>
      <c r="G4233" t="str">
        <f>VLOOKUP(E4233&amp;"*",state_latlong_lookup!$A$1:$D$56,1,FALSE)</f>
        <v>GEORGIA</v>
      </c>
      <c r="H4233" t="str">
        <f t="shared" si="133"/>
        <v>110_GA_01</v>
      </c>
      <c r="I4233">
        <f>IF(B4233=2012,IF(D4233="00",K4233,VLOOKUP(H4233,district_latlong_lookup!$A$1:$F$439,5,FALSE)),0)</f>
        <v>0</v>
      </c>
      <c r="J4233">
        <f>IF(B4233=2012,IF(D4233="00",L4233,VLOOKUP(H4233,district_latlong_lookup!$A$1:$F$439,6,FALSE)),0)</f>
        <v>0</v>
      </c>
      <c r="K4233">
        <f>VLOOKUP(E4233&amp;"*",state_latlong_lookup!$A$1:$D$56,3,FALSE)</f>
        <v>32.986600000000003</v>
      </c>
      <c r="L4233">
        <f>VLOOKUP(E4233&amp;"*",state_latlong_lookup!$A$1:$D$56,4,FALSE)</f>
        <v>-83.648700000000005</v>
      </c>
      <c r="M4233">
        <v>200</v>
      </c>
      <c r="N4233" t="str">
        <f t="shared" si="132"/>
        <v>Republican</v>
      </c>
      <c r="O4233" t="s">
        <v>498</v>
      </c>
      <c r="P4233">
        <v>0.68600000000000005</v>
      </c>
      <c r="Q4233">
        <v>10000</v>
      </c>
      <c r="R4233" t="s">
        <v>1278</v>
      </c>
    </row>
    <row r="4234" spans="1:18">
      <c r="A4234">
        <v>110</v>
      </c>
      <c r="B4234">
        <f>VLOOKUP(A4234,year_congress_lookup!$A$1:$B$10,2)</f>
        <v>2008</v>
      </c>
      <c r="C4234">
        <v>29339</v>
      </c>
      <c r="D4234" s="1" t="s">
        <v>1788</v>
      </c>
      <c r="E4234" t="s">
        <v>4</v>
      </c>
      <c r="F4234" t="str">
        <f>VLOOKUP(E4234&amp;"*",state_latlong_lookup!$A$1:$D$56,2,FALSE)</f>
        <v>GA</v>
      </c>
      <c r="G4234" t="str">
        <f>VLOOKUP(E4234&amp;"*",state_latlong_lookup!$A$1:$D$56,1,FALSE)</f>
        <v>GEORGIA</v>
      </c>
      <c r="H4234" t="str">
        <f t="shared" si="133"/>
        <v>110_GA_02</v>
      </c>
      <c r="I4234">
        <f>IF(B4234=2012,IF(D4234="00",K4234,VLOOKUP(H4234,district_latlong_lookup!$A$1:$F$439,5,FALSE)),0)</f>
        <v>0</v>
      </c>
      <c r="J4234">
        <f>IF(B4234=2012,IF(D4234="00",L4234,VLOOKUP(H4234,district_latlong_lookup!$A$1:$F$439,6,FALSE)),0)</f>
        <v>0</v>
      </c>
      <c r="K4234">
        <f>VLOOKUP(E4234&amp;"*",state_latlong_lookup!$A$1:$D$56,3,FALSE)</f>
        <v>32.986600000000003</v>
      </c>
      <c r="L4234">
        <f>VLOOKUP(E4234&amp;"*",state_latlong_lookup!$A$1:$D$56,4,FALSE)</f>
        <v>-83.648700000000005</v>
      </c>
      <c r="M4234">
        <v>100</v>
      </c>
      <c r="N4234" t="str">
        <f t="shared" si="132"/>
        <v>Democrat</v>
      </c>
      <c r="O4234" t="s">
        <v>499</v>
      </c>
      <c r="P4234">
        <v>-0.23</v>
      </c>
      <c r="Q4234">
        <v>532000</v>
      </c>
      <c r="R4234" t="s">
        <v>1279</v>
      </c>
    </row>
    <row r="4235" spans="1:18">
      <c r="A4235">
        <v>110</v>
      </c>
      <c r="B4235">
        <f>VLOOKUP(A4235,year_congress_lookup!$A$1:$B$10,2)</f>
        <v>2008</v>
      </c>
      <c r="C4235">
        <v>20506</v>
      </c>
      <c r="D4235" s="1" t="s">
        <v>1789</v>
      </c>
      <c r="E4235" t="s">
        <v>4</v>
      </c>
      <c r="F4235" t="str">
        <f>VLOOKUP(E4235&amp;"*",state_latlong_lookup!$A$1:$D$56,2,FALSE)</f>
        <v>GA</v>
      </c>
      <c r="G4235" t="str">
        <f>VLOOKUP(E4235&amp;"*",state_latlong_lookup!$A$1:$D$56,1,FALSE)</f>
        <v>GEORGIA</v>
      </c>
      <c r="H4235" t="str">
        <f t="shared" si="133"/>
        <v>110_GA_03</v>
      </c>
      <c r="I4235">
        <f>IF(B4235=2012,IF(D4235="00",K4235,VLOOKUP(H4235,district_latlong_lookup!$A$1:$F$439,5,FALSE)),0)</f>
        <v>0</v>
      </c>
      <c r="J4235">
        <f>IF(B4235=2012,IF(D4235="00",L4235,VLOOKUP(H4235,district_latlong_lookup!$A$1:$F$439,6,FALSE)),0)</f>
        <v>0</v>
      </c>
      <c r="K4235">
        <f>VLOOKUP(E4235&amp;"*",state_latlong_lookup!$A$1:$D$56,3,FALSE)</f>
        <v>32.986600000000003</v>
      </c>
      <c r="L4235">
        <f>VLOOKUP(E4235&amp;"*",state_latlong_lookup!$A$1:$D$56,4,FALSE)</f>
        <v>-83.648700000000005</v>
      </c>
      <c r="M4235">
        <v>200</v>
      </c>
      <c r="N4235" t="str">
        <f t="shared" si="132"/>
        <v>Republican</v>
      </c>
      <c r="O4235" t="s">
        <v>1053</v>
      </c>
      <c r="P4235">
        <v>0.78700000000000003</v>
      </c>
      <c r="Q4235">
        <v>10000</v>
      </c>
      <c r="R4235" t="s">
        <v>1280</v>
      </c>
    </row>
    <row r="4236" spans="1:18">
      <c r="A4236">
        <v>110</v>
      </c>
      <c r="B4236">
        <f>VLOOKUP(A4236,year_congress_lookup!$A$1:$B$10,2)</f>
        <v>2008</v>
      </c>
      <c r="C4236">
        <v>20712</v>
      </c>
      <c r="D4236" s="1" t="s">
        <v>1790</v>
      </c>
      <c r="E4236" t="s">
        <v>4</v>
      </c>
      <c r="F4236" t="str">
        <f>VLOOKUP(E4236&amp;"*",state_latlong_lookup!$A$1:$D$56,2,FALSE)</f>
        <v>GA</v>
      </c>
      <c r="G4236" t="str">
        <f>VLOOKUP(E4236&amp;"*",state_latlong_lookup!$A$1:$D$56,1,FALSE)</f>
        <v>GEORGIA</v>
      </c>
      <c r="H4236" t="str">
        <f t="shared" si="133"/>
        <v>110_GA_04</v>
      </c>
      <c r="I4236">
        <f>IF(B4236=2012,IF(D4236="00",K4236,VLOOKUP(H4236,district_latlong_lookup!$A$1:$F$439,5,FALSE)),0)</f>
        <v>0</v>
      </c>
      <c r="J4236">
        <f>IF(B4236=2012,IF(D4236="00",L4236,VLOOKUP(H4236,district_latlong_lookup!$A$1:$F$439,6,FALSE)),0)</f>
        <v>0</v>
      </c>
      <c r="K4236">
        <f>VLOOKUP(E4236&amp;"*",state_latlong_lookup!$A$1:$D$56,3,FALSE)</f>
        <v>32.986600000000003</v>
      </c>
      <c r="L4236">
        <f>VLOOKUP(E4236&amp;"*",state_latlong_lookup!$A$1:$D$56,4,FALSE)</f>
        <v>-83.648700000000005</v>
      </c>
      <c r="M4236">
        <v>100</v>
      </c>
      <c r="N4236" t="str">
        <f t="shared" si="132"/>
        <v>Democrat</v>
      </c>
      <c r="O4236" t="s">
        <v>1</v>
      </c>
      <c r="P4236">
        <v>-0.433</v>
      </c>
      <c r="Q4236">
        <v>1131000</v>
      </c>
    </row>
    <row r="4237" spans="1:18">
      <c r="A4237">
        <v>110</v>
      </c>
      <c r="B4237">
        <f>VLOOKUP(A4237,year_congress_lookup!$A$1:$B$10,2)</f>
        <v>2008</v>
      </c>
      <c r="C4237">
        <v>15431</v>
      </c>
      <c r="D4237" s="1" t="s">
        <v>1791</v>
      </c>
      <c r="E4237" t="s">
        <v>4</v>
      </c>
      <c r="F4237" t="str">
        <f>VLOOKUP(E4237&amp;"*",state_latlong_lookup!$A$1:$D$56,2,FALSE)</f>
        <v>GA</v>
      </c>
      <c r="G4237" t="str">
        <f>VLOOKUP(E4237&amp;"*",state_latlong_lookup!$A$1:$D$56,1,FALSE)</f>
        <v>GEORGIA</v>
      </c>
      <c r="H4237" t="str">
        <f t="shared" si="133"/>
        <v>110_GA_05</v>
      </c>
      <c r="I4237">
        <f>IF(B4237=2012,IF(D4237="00",K4237,VLOOKUP(H4237,district_latlong_lookup!$A$1:$F$439,5,FALSE)),0)</f>
        <v>0</v>
      </c>
      <c r="J4237">
        <f>IF(B4237=2012,IF(D4237="00",L4237,VLOOKUP(H4237,district_latlong_lookup!$A$1:$F$439,6,FALSE)),0)</f>
        <v>0</v>
      </c>
      <c r="K4237">
        <f>VLOOKUP(E4237&amp;"*",state_latlong_lookup!$A$1:$D$56,3,FALSE)</f>
        <v>32.986600000000003</v>
      </c>
      <c r="L4237">
        <f>VLOOKUP(E4237&amp;"*",state_latlong_lookup!$A$1:$D$56,4,FALSE)</f>
        <v>-83.648700000000005</v>
      </c>
      <c r="M4237">
        <v>100</v>
      </c>
      <c r="N4237" t="str">
        <f t="shared" si="132"/>
        <v>Democrat</v>
      </c>
      <c r="O4237" t="s">
        <v>79</v>
      </c>
      <c r="P4237">
        <v>-0.58599999999999997</v>
      </c>
      <c r="Q4237">
        <v>685500</v>
      </c>
    </row>
    <row r="4238" spans="1:18">
      <c r="A4238">
        <v>110</v>
      </c>
      <c r="B4238">
        <f>VLOOKUP(A4238,year_congress_lookup!$A$1:$B$10,2)</f>
        <v>2008</v>
      </c>
      <c r="C4238">
        <v>20505</v>
      </c>
      <c r="D4238" s="1" t="s">
        <v>1792</v>
      </c>
      <c r="E4238" t="s">
        <v>4</v>
      </c>
      <c r="F4238" t="str">
        <f>VLOOKUP(E4238&amp;"*",state_latlong_lookup!$A$1:$D$56,2,FALSE)</f>
        <v>GA</v>
      </c>
      <c r="G4238" t="str">
        <f>VLOOKUP(E4238&amp;"*",state_latlong_lookup!$A$1:$D$56,1,FALSE)</f>
        <v>GEORGIA</v>
      </c>
      <c r="H4238" t="str">
        <f t="shared" si="133"/>
        <v>110_GA_06</v>
      </c>
      <c r="I4238">
        <f>IF(B4238=2012,IF(D4238="00",K4238,VLOOKUP(H4238,district_latlong_lookup!$A$1:$F$439,5,FALSE)),0)</f>
        <v>0</v>
      </c>
      <c r="J4238">
        <f>IF(B4238=2012,IF(D4238="00",L4238,VLOOKUP(H4238,district_latlong_lookup!$A$1:$F$439,6,FALSE)),0)</f>
        <v>0</v>
      </c>
      <c r="K4238">
        <f>VLOOKUP(E4238&amp;"*",state_latlong_lookup!$A$1:$D$56,3,FALSE)</f>
        <v>32.986600000000003</v>
      </c>
      <c r="L4238">
        <f>VLOOKUP(E4238&amp;"*",state_latlong_lookup!$A$1:$D$56,4,FALSE)</f>
        <v>-83.648700000000005</v>
      </c>
      <c r="M4238">
        <v>200</v>
      </c>
      <c r="N4238" t="str">
        <f t="shared" si="132"/>
        <v>Republican</v>
      </c>
      <c r="O4238" t="s">
        <v>1021</v>
      </c>
      <c r="P4238">
        <v>0.81599999999999995</v>
      </c>
      <c r="Q4238">
        <v>10000</v>
      </c>
      <c r="R4238" t="s">
        <v>1281</v>
      </c>
    </row>
    <row r="4239" spans="1:18">
      <c r="A4239">
        <v>110</v>
      </c>
      <c r="B4239">
        <f>VLOOKUP(A4239,year_congress_lookup!$A$1:$B$10,2)</f>
        <v>2008</v>
      </c>
      <c r="C4239">
        <v>29341</v>
      </c>
      <c r="D4239" s="1" t="s">
        <v>1793</v>
      </c>
      <c r="E4239" t="s">
        <v>4</v>
      </c>
      <c r="F4239" t="str">
        <f>VLOOKUP(E4239&amp;"*",state_latlong_lookup!$A$1:$D$56,2,FALSE)</f>
        <v>GA</v>
      </c>
      <c r="G4239" t="str">
        <f>VLOOKUP(E4239&amp;"*",state_latlong_lookup!$A$1:$D$56,1,FALSE)</f>
        <v>GEORGIA</v>
      </c>
      <c r="H4239" t="str">
        <f t="shared" si="133"/>
        <v>110_GA_07</v>
      </c>
      <c r="I4239">
        <f>IF(B4239=2012,IF(D4239="00",K4239,VLOOKUP(H4239,district_latlong_lookup!$A$1:$F$439,5,FALSE)),0)</f>
        <v>0</v>
      </c>
      <c r="J4239">
        <f>IF(B4239=2012,IF(D4239="00",L4239,VLOOKUP(H4239,district_latlong_lookup!$A$1:$F$439,6,FALSE)),0)</f>
        <v>0</v>
      </c>
      <c r="K4239">
        <f>VLOOKUP(E4239&amp;"*",state_latlong_lookup!$A$1:$D$56,3,FALSE)</f>
        <v>32.986600000000003</v>
      </c>
      <c r="L4239">
        <f>VLOOKUP(E4239&amp;"*",state_latlong_lookup!$A$1:$D$56,4,FALSE)</f>
        <v>-83.648700000000005</v>
      </c>
      <c r="M4239">
        <v>200</v>
      </c>
      <c r="N4239" t="str">
        <f t="shared" si="132"/>
        <v>Republican</v>
      </c>
      <c r="O4239" t="s">
        <v>500</v>
      </c>
      <c r="P4239">
        <v>0.81899999999999995</v>
      </c>
      <c r="Q4239">
        <v>518500</v>
      </c>
      <c r="R4239" t="s">
        <v>1281</v>
      </c>
    </row>
    <row r="4240" spans="1:18">
      <c r="A4240">
        <v>110</v>
      </c>
      <c r="B4240">
        <f>VLOOKUP(A4240,year_congress_lookup!$A$1:$B$10,2)</f>
        <v>2008</v>
      </c>
      <c r="C4240">
        <v>20317</v>
      </c>
      <c r="D4240" s="1" t="s">
        <v>1795</v>
      </c>
      <c r="E4240" t="s">
        <v>4</v>
      </c>
      <c r="F4240" t="str">
        <f>VLOOKUP(E4240&amp;"*",state_latlong_lookup!$A$1:$D$56,2,FALSE)</f>
        <v>GA</v>
      </c>
      <c r="G4240" t="str">
        <f>VLOOKUP(E4240&amp;"*",state_latlong_lookup!$A$1:$D$56,1,FALSE)</f>
        <v>GEORGIA</v>
      </c>
      <c r="H4240" t="str">
        <f t="shared" si="133"/>
        <v>110_GA_08</v>
      </c>
      <c r="I4240">
        <f>IF(B4240=2012,IF(D4240="00",K4240,VLOOKUP(H4240,district_latlong_lookup!$A$1:$F$439,5,FALSE)),0)</f>
        <v>0</v>
      </c>
      <c r="J4240">
        <f>IF(B4240=2012,IF(D4240="00",L4240,VLOOKUP(H4240,district_latlong_lookup!$A$1:$F$439,6,FALSE)),0)</f>
        <v>0</v>
      </c>
      <c r="K4240">
        <f>VLOOKUP(E4240&amp;"*",state_latlong_lookup!$A$1:$D$56,3,FALSE)</f>
        <v>32.986600000000003</v>
      </c>
      <c r="L4240">
        <f>VLOOKUP(E4240&amp;"*",state_latlong_lookup!$A$1:$D$56,4,FALSE)</f>
        <v>-83.648700000000005</v>
      </c>
      <c r="M4240">
        <v>100</v>
      </c>
      <c r="N4240" t="str">
        <f t="shared" si="132"/>
        <v>Democrat</v>
      </c>
      <c r="O4240" t="s">
        <v>31</v>
      </c>
      <c r="P4240">
        <v>-0.115</v>
      </c>
      <c r="Q4240">
        <v>426000</v>
      </c>
      <c r="R4240" t="s">
        <v>1282</v>
      </c>
    </row>
    <row r="4241" spans="1:18">
      <c r="A4241">
        <v>110</v>
      </c>
      <c r="B4241">
        <f>VLOOKUP(A4241,year_congress_lookup!$A$1:$B$10,2)</f>
        <v>2008</v>
      </c>
      <c r="C4241">
        <v>99342</v>
      </c>
      <c r="D4241" s="1" t="s">
        <v>1796</v>
      </c>
      <c r="E4241" t="s">
        <v>4</v>
      </c>
      <c r="F4241" t="str">
        <f>VLOOKUP(E4241&amp;"*",state_latlong_lookup!$A$1:$D$56,2,FALSE)</f>
        <v>GA</v>
      </c>
      <c r="G4241" t="str">
        <f>VLOOKUP(E4241&amp;"*",state_latlong_lookup!$A$1:$D$56,1,FALSE)</f>
        <v>GEORGIA</v>
      </c>
      <c r="H4241" t="str">
        <f t="shared" si="133"/>
        <v>110_GA_09</v>
      </c>
      <c r="I4241">
        <f>IF(B4241=2012,IF(D4241="00",K4241,VLOOKUP(H4241,district_latlong_lookup!$A$1:$F$439,5,FALSE)),0)</f>
        <v>0</v>
      </c>
      <c r="J4241">
        <f>IF(B4241=2012,IF(D4241="00",L4241,VLOOKUP(H4241,district_latlong_lookup!$A$1:$F$439,6,FALSE)),0)</f>
        <v>0</v>
      </c>
      <c r="K4241">
        <f>VLOOKUP(E4241&amp;"*",state_latlong_lookup!$A$1:$D$56,3,FALSE)</f>
        <v>32.986600000000003</v>
      </c>
      <c r="L4241">
        <f>VLOOKUP(E4241&amp;"*",state_latlong_lookup!$A$1:$D$56,4,FALSE)</f>
        <v>-83.648700000000005</v>
      </c>
      <c r="M4241">
        <v>200</v>
      </c>
      <c r="N4241" t="str">
        <f t="shared" si="132"/>
        <v>Republican</v>
      </c>
      <c r="O4241" t="s">
        <v>505</v>
      </c>
      <c r="P4241">
        <v>0.80800000000000005</v>
      </c>
      <c r="Q4241">
        <v>1730500</v>
      </c>
      <c r="R4241" t="s">
        <v>1283</v>
      </c>
    </row>
    <row r="4242" spans="1:18">
      <c r="A4242">
        <v>110</v>
      </c>
      <c r="B4242">
        <f>VLOOKUP(A4242,year_congress_lookup!$A$1:$B$10,2)</f>
        <v>2008</v>
      </c>
      <c r="C4242">
        <v>20753</v>
      </c>
      <c r="D4242" s="1" t="s">
        <v>1797</v>
      </c>
      <c r="E4242" t="s">
        <v>4</v>
      </c>
      <c r="F4242" t="str">
        <f>VLOOKUP(E4242&amp;"*",state_latlong_lookup!$A$1:$D$56,2,FALSE)</f>
        <v>GA</v>
      </c>
      <c r="G4242" t="str">
        <f>VLOOKUP(E4242&amp;"*",state_latlong_lookup!$A$1:$D$56,1,FALSE)</f>
        <v>GEORGIA</v>
      </c>
      <c r="H4242" t="str">
        <f t="shared" si="133"/>
        <v>110_GA_10</v>
      </c>
      <c r="I4242">
        <f>IF(B4242=2012,IF(D4242="00",K4242,VLOOKUP(H4242,district_latlong_lookup!$A$1:$F$439,5,FALSE)),0)</f>
        <v>0</v>
      </c>
      <c r="J4242">
        <f>IF(B4242=2012,IF(D4242="00",L4242,VLOOKUP(H4242,district_latlong_lookup!$A$1:$F$439,6,FALSE)),0)</f>
        <v>0</v>
      </c>
      <c r="K4242">
        <f>VLOOKUP(E4242&amp;"*",state_latlong_lookup!$A$1:$D$56,3,FALSE)</f>
        <v>32.986600000000003</v>
      </c>
      <c r="L4242">
        <f>VLOOKUP(E4242&amp;"*",state_latlong_lookup!$A$1:$D$56,4,FALSE)</f>
        <v>-83.648700000000005</v>
      </c>
      <c r="M4242">
        <v>200</v>
      </c>
      <c r="N4242" t="str">
        <f t="shared" si="132"/>
        <v>Republican</v>
      </c>
      <c r="O4242" t="s">
        <v>1085</v>
      </c>
      <c r="P4242">
        <v>0.97</v>
      </c>
      <c r="Q4242">
        <v>10000</v>
      </c>
    </row>
    <row r="4243" spans="1:18">
      <c r="A4243">
        <v>110</v>
      </c>
      <c r="B4243">
        <f>VLOOKUP(A4243,year_congress_lookup!$A$1:$B$10,2)</f>
        <v>2008</v>
      </c>
      <c r="C4243">
        <v>20319</v>
      </c>
      <c r="D4243" s="1" t="s">
        <v>1798</v>
      </c>
      <c r="E4243" t="s">
        <v>4</v>
      </c>
      <c r="F4243" t="str">
        <f>VLOOKUP(E4243&amp;"*",state_latlong_lookup!$A$1:$D$56,2,FALSE)</f>
        <v>GA</v>
      </c>
      <c r="G4243" t="str">
        <f>VLOOKUP(E4243&amp;"*",state_latlong_lookup!$A$1:$D$56,1,FALSE)</f>
        <v>GEORGIA</v>
      </c>
      <c r="H4243" t="str">
        <f t="shared" si="133"/>
        <v>110_GA_11</v>
      </c>
      <c r="I4243">
        <f>IF(B4243=2012,IF(D4243="00",K4243,VLOOKUP(H4243,district_latlong_lookup!$A$1:$F$439,5,FALSE)),0)</f>
        <v>0</v>
      </c>
      <c r="J4243">
        <f>IF(B4243=2012,IF(D4243="00",L4243,VLOOKUP(H4243,district_latlong_lookup!$A$1:$F$439,6,FALSE)),0)</f>
        <v>0</v>
      </c>
      <c r="K4243">
        <f>VLOOKUP(E4243&amp;"*",state_latlong_lookup!$A$1:$D$56,3,FALSE)</f>
        <v>32.986600000000003</v>
      </c>
      <c r="L4243">
        <f>VLOOKUP(E4243&amp;"*",state_latlong_lookup!$A$1:$D$56,4,FALSE)</f>
        <v>-83.648700000000005</v>
      </c>
      <c r="M4243">
        <v>200</v>
      </c>
      <c r="N4243" t="str">
        <f t="shared" si="132"/>
        <v>Republican</v>
      </c>
      <c r="O4243" t="s">
        <v>980</v>
      </c>
      <c r="P4243">
        <v>0.70299999999999996</v>
      </c>
      <c r="Q4243">
        <v>10000</v>
      </c>
      <c r="R4243" t="s">
        <v>1284</v>
      </c>
    </row>
    <row r="4244" spans="1:18">
      <c r="A4244">
        <v>110</v>
      </c>
      <c r="B4244">
        <f>VLOOKUP(A4244,year_congress_lookup!$A$1:$B$10,2)</f>
        <v>2008</v>
      </c>
      <c r="C4244">
        <v>20507</v>
      </c>
      <c r="D4244" s="1" t="s">
        <v>1799</v>
      </c>
      <c r="E4244" t="s">
        <v>4</v>
      </c>
      <c r="F4244" t="str">
        <f>VLOOKUP(E4244&amp;"*",state_latlong_lookup!$A$1:$D$56,2,FALSE)</f>
        <v>GA</v>
      </c>
      <c r="G4244" t="str">
        <f>VLOOKUP(E4244&amp;"*",state_latlong_lookup!$A$1:$D$56,1,FALSE)</f>
        <v>GEORGIA</v>
      </c>
      <c r="H4244" t="str">
        <f t="shared" si="133"/>
        <v>110_GA_12</v>
      </c>
      <c r="I4244">
        <f>IF(B4244=2012,IF(D4244="00",K4244,VLOOKUP(H4244,district_latlong_lookup!$A$1:$F$439,5,FALSE)),0)</f>
        <v>0</v>
      </c>
      <c r="J4244">
        <f>IF(B4244=2012,IF(D4244="00",L4244,VLOOKUP(H4244,district_latlong_lookup!$A$1:$F$439,6,FALSE)),0)</f>
        <v>0</v>
      </c>
      <c r="K4244">
        <f>VLOOKUP(E4244&amp;"*",state_latlong_lookup!$A$1:$D$56,3,FALSE)</f>
        <v>32.986600000000003</v>
      </c>
      <c r="L4244">
        <f>VLOOKUP(E4244&amp;"*",state_latlong_lookup!$A$1:$D$56,4,FALSE)</f>
        <v>-83.648700000000005</v>
      </c>
      <c r="M4244">
        <v>100</v>
      </c>
      <c r="N4244" t="str">
        <f t="shared" si="132"/>
        <v>Democrat</v>
      </c>
      <c r="O4244" t="s">
        <v>73</v>
      </c>
      <c r="P4244">
        <v>-8.5999999999999993E-2</v>
      </c>
      <c r="Q4244">
        <v>276000</v>
      </c>
      <c r="R4244" t="s">
        <v>1285</v>
      </c>
    </row>
    <row r="4245" spans="1:18">
      <c r="A4245">
        <v>110</v>
      </c>
      <c r="B4245">
        <f>VLOOKUP(A4245,year_congress_lookup!$A$1:$B$10,2)</f>
        <v>2008</v>
      </c>
      <c r="C4245">
        <v>20321</v>
      </c>
      <c r="D4245" s="1" t="s">
        <v>1800</v>
      </c>
      <c r="E4245" t="s">
        <v>4</v>
      </c>
      <c r="F4245" t="str">
        <f>VLOOKUP(E4245&amp;"*",state_latlong_lookup!$A$1:$D$56,2,FALSE)</f>
        <v>GA</v>
      </c>
      <c r="G4245" t="str">
        <f>VLOOKUP(E4245&amp;"*",state_latlong_lookup!$A$1:$D$56,1,FALSE)</f>
        <v>GEORGIA</v>
      </c>
      <c r="H4245" t="str">
        <f t="shared" si="133"/>
        <v>110_GA_13</v>
      </c>
      <c r="I4245">
        <f>IF(B4245=2012,IF(D4245="00",K4245,VLOOKUP(H4245,district_latlong_lookup!$A$1:$F$439,5,FALSE)),0)</f>
        <v>0</v>
      </c>
      <c r="J4245">
        <f>IF(B4245=2012,IF(D4245="00",L4245,VLOOKUP(H4245,district_latlong_lookup!$A$1:$F$439,6,FALSE)),0)</f>
        <v>0</v>
      </c>
      <c r="K4245">
        <f>VLOOKUP(E4245&amp;"*",state_latlong_lookup!$A$1:$D$56,3,FALSE)</f>
        <v>32.986600000000003</v>
      </c>
      <c r="L4245">
        <f>VLOOKUP(E4245&amp;"*",state_latlong_lookup!$A$1:$D$56,4,FALSE)</f>
        <v>-83.648700000000005</v>
      </c>
      <c r="M4245">
        <v>100</v>
      </c>
      <c r="N4245" t="str">
        <f t="shared" si="132"/>
        <v>Democrat</v>
      </c>
      <c r="O4245" t="s">
        <v>149</v>
      </c>
      <c r="P4245">
        <v>-0.27200000000000002</v>
      </c>
      <c r="Q4245">
        <v>10000</v>
      </c>
      <c r="R4245" t="s">
        <v>1286</v>
      </c>
    </row>
    <row r="4246" spans="1:18">
      <c r="A4246">
        <v>110</v>
      </c>
      <c r="B4246">
        <f>VLOOKUP(A4246,year_congress_lookup!$A$1:$B$10,2)</f>
        <v>2008</v>
      </c>
      <c r="C4246">
        <v>15245</v>
      </c>
      <c r="D4246" s="1" t="s">
        <v>1787</v>
      </c>
      <c r="E4246" t="s">
        <v>201</v>
      </c>
      <c r="F4246" t="str">
        <f>VLOOKUP(E4246&amp;"*",state_latlong_lookup!$A$1:$D$56,2,FALSE)</f>
        <v>HI</v>
      </c>
      <c r="G4246" t="str">
        <f>VLOOKUP(E4246&amp;"*",state_latlong_lookup!$A$1:$D$56,1,FALSE)</f>
        <v>HAWAII</v>
      </c>
      <c r="H4246" t="str">
        <f t="shared" si="133"/>
        <v>110_HI_01</v>
      </c>
      <c r="I4246">
        <f>IF(B4246=2012,IF(D4246="00",K4246,VLOOKUP(H4246,district_latlong_lookup!$A$1:$F$439,5,FALSE)),0)</f>
        <v>0</v>
      </c>
      <c r="J4246">
        <f>IF(B4246=2012,IF(D4246="00",L4246,VLOOKUP(H4246,district_latlong_lookup!$A$1:$F$439,6,FALSE)),0)</f>
        <v>0</v>
      </c>
      <c r="K4246">
        <f>VLOOKUP(E4246&amp;"*",state_latlong_lookup!$A$1:$D$56,3,FALSE)</f>
        <v>21.1098</v>
      </c>
      <c r="L4246">
        <f>VLOOKUP(E4246&amp;"*",state_latlong_lookup!$A$1:$D$56,4,FALSE)</f>
        <v>-157.53110000000001</v>
      </c>
      <c r="M4246">
        <v>100</v>
      </c>
      <c r="N4246" t="str">
        <f t="shared" si="132"/>
        <v>Democrat</v>
      </c>
      <c r="O4246" t="s">
        <v>981</v>
      </c>
      <c r="P4246">
        <v>-0.39100000000000001</v>
      </c>
      <c r="Q4246">
        <v>1204000</v>
      </c>
      <c r="R4246" t="s">
        <v>1287</v>
      </c>
    </row>
    <row r="4247" spans="1:18">
      <c r="A4247">
        <v>110</v>
      </c>
      <c r="B4247">
        <f>VLOOKUP(A4247,year_congress_lookup!$A$1:$B$10,2)</f>
        <v>2008</v>
      </c>
      <c r="C4247">
        <v>20713</v>
      </c>
      <c r="D4247" s="1" t="s">
        <v>1788</v>
      </c>
      <c r="E4247" t="s">
        <v>201</v>
      </c>
      <c r="F4247" t="str">
        <f>VLOOKUP(E4247&amp;"*",state_latlong_lookup!$A$1:$D$56,2,FALSE)</f>
        <v>HI</v>
      </c>
      <c r="G4247" t="str">
        <f>VLOOKUP(E4247&amp;"*",state_latlong_lookup!$A$1:$D$56,1,FALSE)</f>
        <v>HAWAII</v>
      </c>
      <c r="H4247" t="str">
        <f t="shared" si="133"/>
        <v>110_HI_02</v>
      </c>
      <c r="I4247">
        <f>IF(B4247=2012,IF(D4247="00",K4247,VLOOKUP(H4247,district_latlong_lookup!$A$1:$F$439,5,FALSE)),0)</f>
        <v>0</v>
      </c>
      <c r="J4247">
        <f>IF(B4247=2012,IF(D4247="00",L4247,VLOOKUP(H4247,district_latlong_lookup!$A$1:$F$439,6,FALSE)),0)</f>
        <v>0</v>
      </c>
      <c r="K4247">
        <f>VLOOKUP(E4247&amp;"*",state_latlong_lookup!$A$1:$D$56,3,FALSE)</f>
        <v>21.1098</v>
      </c>
      <c r="L4247">
        <f>VLOOKUP(E4247&amp;"*",state_latlong_lookup!$A$1:$D$56,4,FALSE)</f>
        <v>-157.53110000000001</v>
      </c>
      <c r="M4247">
        <v>100</v>
      </c>
      <c r="N4247" t="str">
        <f t="shared" si="132"/>
        <v>Democrat</v>
      </c>
      <c r="O4247" t="s">
        <v>1086</v>
      </c>
      <c r="P4247">
        <v>-0.49199999999999999</v>
      </c>
      <c r="Q4247">
        <v>587500</v>
      </c>
    </row>
    <row r="4248" spans="1:18">
      <c r="A4248">
        <v>110</v>
      </c>
      <c r="B4248">
        <f>VLOOKUP(A4248,year_congress_lookup!$A$1:$B$10,2)</f>
        <v>2008</v>
      </c>
      <c r="C4248">
        <v>20714</v>
      </c>
      <c r="D4248" s="1" t="s">
        <v>1787</v>
      </c>
      <c r="E4248" t="s">
        <v>125</v>
      </c>
      <c r="F4248" t="str">
        <f>VLOOKUP(E4248&amp;"*",state_latlong_lookup!$A$1:$D$56,2,FALSE)</f>
        <v>ID</v>
      </c>
      <c r="G4248" t="str">
        <f>VLOOKUP(E4248&amp;"*",state_latlong_lookup!$A$1:$D$56,1,FALSE)</f>
        <v>IDAHO</v>
      </c>
      <c r="H4248" t="str">
        <f t="shared" si="133"/>
        <v>110_ID_01</v>
      </c>
      <c r="I4248">
        <f>IF(B4248=2012,IF(D4248="00",K4248,VLOOKUP(H4248,district_latlong_lookup!$A$1:$F$439,5,FALSE)),0)</f>
        <v>0</v>
      </c>
      <c r="J4248">
        <f>IF(B4248=2012,IF(D4248="00",L4248,VLOOKUP(H4248,district_latlong_lookup!$A$1:$F$439,6,FALSE)),0)</f>
        <v>0</v>
      </c>
      <c r="K4248">
        <f>VLOOKUP(E4248&amp;"*",state_latlong_lookup!$A$1:$D$56,3,FALSE)</f>
        <v>44.239400000000003</v>
      </c>
      <c r="L4248">
        <f>VLOOKUP(E4248&amp;"*",state_latlong_lookup!$A$1:$D$56,4,FALSE)</f>
        <v>-114.5103</v>
      </c>
      <c r="M4248">
        <v>200</v>
      </c>
      <c r="N4248" t="str">
        <f t="shared" si="132"/>
        <v>Republican</v>
      </c>
      <c r="O4248" t="s">
        <v>1087</v>
      </c>
      <c r="P4248">
        <v>0.76</v>
      </c>
      <c r="Q4248">
        <v>443500</v>
      </c>
      <c r="R4248" t="s">
        <v>1288</v>
      </c>
    </row>
    <row r="4249" spans="1:18">
      <c r="A4249">
        <v>110</v>
      </c>
      <c r="B4249">
        <f>VLOOKUP(A4249,year_congress_lookup!$A$1:$B$10,2)</f>
        <v>2008</v>
      </c>
      <c r="C4249">
        <v>29910</v>
      </c>
      <c r="D4249" s="1" t="s">
        <v>1788</v>
      </c>
      <c r="E4249" t="s">
        <v>125</v>
      </c>
      <c r="F4249" t="str">
        <f>VLOOKUP(E4249&amp;"*",state_latlong_lookup!$A$1:$D$56,2,FALSE)</f>
        <v>ID</v>
      </c>
      <c r="G4249" t="str">
        <f>VLOOKUP(E4249&amp;"*",state_latlong_lookup!$A$1:$D$56,1,FALSE)</f>
        <v>IDAHO</v>
      </c>
      <c r="H4249" t="str">
        <f t="shared" si="133"/>
        <v>110_ID_02</v>
      </c>
      <c r="I4249">
        <f>IF(B4249=2012,IF(D4249="00",K4249,VLOOKUP(H4249,district_latlong_lookup!$A$1:$F$439,5,FALSE)),0)</f>
        <v>0</v>
      </c>
      <c r="J4249">
        <f>IF(B4249=2012,IF(D4249="00",L4249,VLOOKUP(H4249,district_latlong_lookup!$A$1:$F$439,6,FALSE)),0)</f>
        <v>0</v>
      </c>
      <c r="K4249">
        <f>VLOOKUP(E4249&amp;"*",state_latlong_lookup!$A$1:$D$56,3,FALSE)</f>
        <v>44.239400000000003</v>
      </c>
      <c r="L4249">
        <f>VLOOKUP(E4249&amp;"*",state_latlong_lookup!$A$1:$D$56,4,FALSE)</f>
        <v>-114.5103</v>
      </c>
      <c r="M4249">
        <v>200</v>
      </c>
      <c r="N4249" t="str">
        <f t="shared" si="132"/>
        <v>Republican</v>
      </c>
      <c r="O4249" t="s">
        <v>208</v>
      </c>
      <c r="P4249">
        <v>0.45800000000000002</v>
      </c>
      <c r="Q4249">
        <v>10000</v>
      </c>
      <c r="R4249" t="s">
        <v>1289</v>
      </c>
    </row>
    <row r="4250" spans="1:18">
      <c r="A4250">
        <v>110</v>
      </c>
      <c r="B4250">
        <f>VLOOKUP(A4250,year_congress_lookup!$A$1:$B$10,2)</f>
        <v>2008</v>
      </c>
      <c r="C4250">
        <v>29346</v>
      </c>
      <c r="D4250" s="1" t="s">
        <v>1787</v>
      </c>
      <c r="E4250" t="s">
        <v>46</v>
      </c>
      <c r="F4250" t="str">
        <f>VLOOKUP(E4250&amp;"*",state_latlong_lookup!$A$1:$D$56,2,FALSE)</f>
        <v>IL</v>
      </c>
      <c r="G4250" t="str">
        <f>VLOOKUP(E4250&amp;"*",state_latlong_lookup!$A$1:$D$56,1,FALSE)</f>
        <v>ILLINOIS</v>
      </c>
      <c r="H4250" t="str">
        <f t="shared" si="133"/>
        <v>110_IL_01</v>
      </c>
      <c r="I4250">
        <f>IF(B4250=2012,IF(D4250="00",K4250,VLOOKUP(H4250,district_latlong_lookup!$A$1:$F$439,5,FALSE)),0)</f>
        <v>0</v>
      </c>
      <c r="J4250">
        <f>IF(B4250=2012,IF(D4250="00",L4250,VLOOKUP(H4250,district_latlong_lookup!$A$1:$F$439,6,FALSE)),0)</f>
        <v>0</v>
      </c>
      <c r="K4250">
        <f>VLOOKUP(E4250&amp;"*",state_latlong_lookup!$A$1:$D$56,3,FALSE)</f>
        <v>40.336300000000001</v>
      </c>
      <c r="L4250">
        <f>VLOOKUP(E4250&amp;"*",state_latlong_lookup!$A$1:$D$56,4,FALSE)</f>
        <v>-89.002200000000002</v>
      </c>
      <c r="M4250">
        <v>100</v>
      </c>
      <c r="N4250" t="str">
        <f t="shared" si="132"/>
        <v>Democrat</v>
      </c>
      <c r="O4250" t="s">
        <v>511</v>
      </c>
      <c r="P4250">
        <v>-0.437</v>
      </c>
      <c r="Q4250">
        <v>382000</v>
      </c>
      <c r="R4250" t="s">
        <v>1289</v>
      </c>
    </row>
    <row r="4251" spans="1:18">
      <c r="A4251">
        <v>110</v>
      </c>
      <c r="B4251">
        <f>VLOOKUP(A4251,year_congress_lookup!$A$1:$B$10,2)</f>
        <v>2008</v>
      </c>
      <c r="C4251">
        <v>29585</v>
      </c>
      <c r="D4251" s="1" t="s">
        <v>1788</v>
      </c>
      <c r="E4251" t="s">
        <v>46</v>
      </c>
      <c r="F4251" t="str">
        <f>VLOOKUP(E4251&amp;"*",state_latlong_lookup!$A$1:$D$56,2,FALSE)</f>
        <v>IL</v>
      </c>
      <c r="G4251" t="str">
        <f>VLOOKUP(E4251&amp;"*",state_latlong_lookup!$A$1:$D$56,1,FALSE)</f>
        <v>ILLINOIS</v>
      </c>
      <c r="H4251" t="str">
        <f t="shared" si="133"/>
        <v>110_IL_02</v>
      </c>
      <c r="I4251">
        <f>IF(B4251=2012,IF(D4251="00",K4251,VLOOKUP(H4251,district_latlong_lookup!$A$1:$F$439,5,FALSE)),0)</f>
        <v>0</v>
      </c>
      <c r="J4251">
        <f>IF(B4251=2012,IF(D4251="00",L4251,VLOOKUP(H4251,district_latlong_lookup!$A$1:$F$439,6,FALSE)),0)</f>
        <v>0</v>
      </c>
      <c r="K4251">
        <f>VLOOKUP(E4251&amp;"*",state_latlong_lookup!$A$1:$D$56,3,FALSE)</f>
        <v>40.336300000000001</v>
      </c>
      <c r="L4251">
        <f>VLOOKUP(E4251&amp;"*",state_latlong_lookup!$A$1:$D$56,4,FALSE)</f>
        <v>-89.002200000000002</v>
      </c>
      <c r="M4251">
        <v>100</v>
      </c>
      <c r="N4251" t="str">
        <f t="shared" si="132"/>
        <v>Democrat</v>
      </c>
      <c r="O4251" t="s">
        <v>24</v>
      </c>
      <c r="P4251">
        <v>-0.53700000000000003</v>
      </c>
      <c r="Q4251">
        <v>1213000</v>
      </c>
      <c r="R4251" t="s">
        <v>1289</v>
      </c>
    </row>
    <row r="4252" spans="1:18">
      <c r="A4252">
        <v>110</v>
      </c>
      <c r="B4252">
        <f>VLOOKUP(A4252,year_congress_lookup!$A$1:$B$10,2)</f>
        <v>2008</v>
      </c>
      <c r="C4252">
        <v>20508</v>
      </c>
      <c r="D4252" s="1" t="s">
        <v>1789</v>
      </c>
      <c r="E4252" t="s">
        <v>46</v>
      </c>
      <c r="F4252" t="str">
        <f>VLOOKUP(E4252&amp;"*",state_latlong_lookup!$A$1:$D$56,2,FALSE)</f>
        <v>IL</v>
      </c>
      <c r="G4252" t="str">
        <f>VLOOKUP(E4252&amp;"*",state_latlong_lookup!$A$1:$D$56,1,FALSE)</f>
        <v>ILLINOIS</v>
      </c>
      <c r="H4252" t="str">
        <f t="shared" si="133"/>
        <v>110_IL_03</v>
      </c>
      <c r="I4252">
        <f>IF(B4252=2012,IF(D4252="00",K4252,VLOOKUP(H4252,district_latlong_lookup!$A$1:$F$439,5,FALSE)),0)</f>
        <v>0</v>
      </c>
      <c r="J4252">
        <f>IF(B4252=2012,IF(D4252="00",L4252,VLOOKUP(H4252,district_latlong_lookup!$A$1:$F$439,6,FALSE)),0)</f>
        <v>0</v>
      </c>
      <c r="K4252">
        <f>VLOOKUP(E4252&amp;"*",state_latlong_lookup!$A$1:$D$56,3,FALSE)</f>
        <v>40.336300000000001</v>
      </c>
      <c r="L4252">
        <f>VLOOKUP(E4252&amp;"*",state_latlong_lookup!$A$1:$D$56,4,FALSE)</f>
        <v>-89.002200000000002</v>
      </c>
      <c r="M4252">
        <v>100</v>
      </c>
      <c r="N4252" t="str">
        <f t="shared" si="132"/>
        <v>Democrat</v>
      </c>
      <c r="O4252" t="s">
        <v>512</v>
      </c>
      <c r="P4252">
        <v>-0.25800000000000001</v>
      </c>
      <c r="Q4252">
        <v>771500</v>
      </c>
      <c r="R4252" t="s">
        <v>1290</v>
      </c>
    </row>
    <row r="4253" spans="1:18">
      <c r="A4253">
        <v>110</v>
      </c>
      <c r="B4253">
        <f>VLOOKUP(A4253,year_congress_lookup!$A$1:$B$10,2)</f>
        <v>2008</v>
      </c>
      <c r="C4253">
        <v>29348</v>
      </c>
      <c r="D4253" s="1" t="s">
        <v>1790</v>
      </c>
      <c r="E4253" t="s">
        <v>46</v>
      </c>
      <c r="F4253" t="str">
        <f>VLOOKUP(E4253&amp;"*",state_latlong_lookup!$A$1:$D$56,2,FALSE)</f>
        <v>IL</v>
      </c>
      <c r="G4253" t="str">
        <f>VLOOKUP(E4253&amp;"*",state_latlong_lookup!$A$1:$D$56,1,FALSE)</f>
        <v>ILLINOIS</v>
      </c>
      <c r="H4253" t="str">
        <f t="shared" si="133"/>
        <v>110_IL_04</v>
      </c>
      <c r="I4253">
        <f>IF(B4253=2012,IF(D4253="00",K4253,VLOOKUP(H4253,district_latlong_lookup!$A$1:$F$439,5,FALSE)),0)</f>
        <v>0</v>
      </c>
      <c r="J4253">
        <f>IF(B4253=2012,IF(D4253="00",L4253,VLOOKUP(H4253,district_latlong_lookup!$A$1:$F$439,6,FALSE)),0)</f>
        <v>0</v>
      </c>
      <c r="K4253">
        <f>VLOOKUP(E4253&amp;"*",state_latlong_lookup!$A$1:$D$56,3,FALSE)</f>
        <v>40.336300000000001</v>
      </c>
      <c r="L4253">
        <f>VLOOKUP(E4253&amp;"*",state_latlong_lookup!$A$1:$D$56,4,FALSE)</f>
        <v>-89.002200000000002</v>
      </c>
      <c r="M4253">
        <v>100</v>
      </c>
      <c r="N4253" t="str">
        <f t="shared" si="132"/>
        <v>Democrat</v>
      </c>
      <c r="O4253" t="s">
        <v>982</v>
      </c>
      <c r="P4253">
        <v>-0.497</v>
      </c>
      <c r="Q4253">
        <v>1211500</v>
      </c>
      <c r="R4253" t="s">
        <v>1291</v>
      </c>
    </row>
    <row r="4254" spans="1:18">
      <c r="A4254">
        <v>110</v>
      </c>
      <c r="B4254">
        <f>VLOOKUP(A4254,year_congress_lookup!$A$1:$B$10,2)</f>
        <v>2008</v>
      </c>
      <c r="C4254">
        <v>20323</v>
      </c>
      <c r="D4254" s="1" t="s">
        <v>1791</v>
      </c>
      <c r="E4254" t="s">
        <v>46</v>
      </c>
      <c r="F4254" t="str">
        <f>VLOOKUP(E4254&amp;"*",state_latlong_lookup!$A$1:$D$56,2,FALSE)</f>
        <v>IL</v>
      </c>
      <c r="G4254" t="str">
        <f>VLOOKUP(E4254&amp;"*",state_latlong_lookup!$A$1:$D$56,1,FALSE)</f>
        <v>ILLINOIS</v>
      </c>
      <c r="H4254" t="str">
        <f t="shared" si="133"/>
        <v>110_IL_05</v>
      </c>
      <c r="I4254">
        <f>IF(B4254=2012,IF(D4254="00",K4254,VLOOKUP(H4254,district_latlong_lookup!$A$1:$F$439,5,FALSE)),0)</f>
        <v>0</v>
      </c>
      <c r="J4254">
        <f>IF(B4254=2012,IF(D4254="00",L4254,VLOOKUP(H4254,district_latlong_lookup!$A$1:$F$439,6,FALSE)),0)</f>
        <v>0</v>
      </c>
      <c r="K4254">
        <f>VLOOKUP(E4254&amp;"*",state_latlong_lookup!$A$1:$D$56,3,FALSE)</f>
        <v>40.336300000000001</v>
      </c>
      <c r="L4254">
        <f>VLOOKUP(E4254&amp;"*",state_latlong_lookup!$A$1:$D$56,4,FALSE)</f>
        <v>-89.002200000000002</v>
      </c>
      <c r="M4254">
        <v>100</v>
      </c>
      <c r="N4254" t="str">
        <f t="shared" si="132"/>
        <v>Democrat</v>
      </c>
      <c r="O4254" t="s">
        <v>983</v>
      </c>
      <c r="P4254">
        <v>-0.36199999999999999</v>
      </c>
      <c r="Q4254">
        <v>10000</v>
      </c>
      <c r="R4254" t="s">
        <v>1292</v>
      </c>
    </row>
    <row r="4255" spans="1:18">
      <c r="A4255">
        <v>110</v>
      </c>
      <c r="B4255">
        <f>VLOOKUP(A4255,year_congress_lookup!$A$1:$B$10,2)</f>
        <v>2008</v>
      </c>
      <c r="C4255">
        <v>20715</v>
      </c>
      <c r="D4255" s="1" t="s">
        <v>1792</v>
      </c>
      <c r="E4255" t="s">
        <v>46</v>
      </c>
      <c r="F4255" t="str">
        <f>VLOOKUP(E4255&amp;"*",state_latlong_lookup!$A$1:$D$56,2,FALSE)</f>
        <v>IL</v>
      </c>
      <c r="G4255" t="str">
        <f>VLOOKUP(E4255&amp;"*",state_latlong_lookup!$A$1:$D$56,1,FALSE)</f>
        <v>ILLINOIS</v>
      </c>
      <c r="H4255" t="str">
        <f t="shared" si="133"/>
        <v>110_IL_06</v>
      </c>
      <c r="I4255">
        <f>IF(B4255=2012,IF(D4255="00",K4255,VLOOKUP(H4255,district_latlong_lookup!$A$1:$F$439,5,FALSE)),0)</f>
        <v>0</v>
      </c>
      <c r="J4255">
        <f>IF(B4255=2012,IF(D4255="00",L4255,VLOOKUP(H4255,district_latlong_lookup!$A$1:$F$439,6,FALSE)),0)</f>
        <v>0</v>
      </c>
      <c r="K4255">
        <f>VLOOKUP(E4255&amp;"*",state_latlong_lookup!$A$1:$D$56,3,FALSE)</f>
        <v>40.336300000000001</v>
      </c>
      <c r="L4255">
        <f>VLOOKUP(E4255&amp;"*",state_latlong_lookup!$A$1:$D$56,4,FALSE)</f>
        <v>-89.002200000000002</v>
      </c>
      <c r="M4255">
        <v>200</v>
      </c>
      <c r="N4255" t="str">
        <f t="shared" si="132"/>
        <v>Republican</v>
      </c>
      <c r="O4255" t="s">
        <v>1088</v>
      </c>
      <c r="P4255">
        <v>0.66500000000000004</v>
      </c>
      <c r="Q4255">
        <v>414000</v>
      </c>
      <c r="R4255" t="s">
        <v>1293</v>
      </c>
    </row>
    <row r="4256" spans="1:18">
      <c r="A4256">
        <v>110</v>
      </c>
      <c r="B4256">
        <f>VLOOKUP(A4256,year_congress_lookup!$A$1:$B$10,2)</f>
        <v>2008</v>
      </c>
      <c r="C4256">
        <v>29717</v>
      </c>
      <c r="D4256" s="1" t="s">
        <v>1793</v>
      </c>
      <c r="E4256" t="s">
        <v>46</v>
      </c>
      <c r="F4256" t="str">
        <f>VLOOKUP(E4256&amp;"*",state_latlong_lookup!$A$1:$D$56,2,FALSE)</f>
        <v>IL</v>
      </c>
      <c r="G4256" t="str">
        <f>VLOOKUP(E4256&amp;"*",state_latlong_lookup!$A$1:$D$56,1,FALSE)</f>
        <v>ILLINOIS</v>
      </c>
      <c r="H4256" t="str">
        <f t="shared" si="133"/>
        <v>110_IL_07</v>
      </c>
      <c r="I4256">
        <f>IF(B4256=2012,IF(D4256="00",K4256,VLOOKUP(H4256,district_latlong_lookup!$A$1:$F$439,5,FALSE)),0)</f>
        <v>0</v>
      </c>
      <c r="J4256">
        <f>IF(B4256=2012,IF(D4256="00",L4256,VLOOKUP(H4256,district_latlong_lookup!$A$1:$F$439,6,FALSE)),0)</f>
        <v>0</v>
      </c>
      <c r="K4256">
        <f>VLOOKUP(E4256&amp;"*",state_latlong_lookup!$A$1:$D$56,3,FALSE)</f>
        <v>40.336300000000001</v>
      </c>
      <c r="L4256">
        <f>VLOOKUP(E4256&amp;"*",state_latlong_lookup!$A$1:$D$56,4,FALSE)</f>
        <v>-89.002200000000002</v>
      </c>
      <c r="M4256">
        <v>100</v>
      </c>
      <c r="N4256" t="str">
        <f t="shared" si="132"/>
        <v>Democrat</v>
      </c>
      <c r="O4256" t="s">
        <v>62</v>
      </c>
      <c r="P4256">
        <v>-0.48799999999999999</v>
      </c>
      <c r="Q4256">
        <v>544500</v>
      </c>
      <c r="R4256" t="s">
        <v>1294</v>
      </c>
    </row>
    <row r="4257" spans="1:18">
      <c r="A4257">
        <v>110</v>
      </c>
      <c r="B4257">
        <f>VLOOKUP(A4257,year_congress_lookup!$A$1:$B$10,2)</f>
        <v>2008</v>
      </c>
      <c r="C4257">
        <v>20509</v>
      </c>
      <c r="D4257" s="1" t="s">
        <v>1795</v>
      </c>
      <c r="E4257" t="s">
        <v>46</v>
      </c>
      <c r="F4257" t="str">
        <f>VLOOKUP(E4257&amp;"*",state_latlong_lookup!$A$1:$D$56,2,FALSE)</f>
        <v>IL</v>
      </c>
      <c r="G4257" t="str">
        <f>VLOOKUP(E4257&amp;"*",state_latlong_lookup!$A$1:$D$56,1,FALSE)</f>
        <v>ILLINOIS</v>
      </c>
      <c r="H4257" t="str">
        <f t="shared" si="133"/>
        <v>110_IL_08</v>
      </c>
      <c r="I4257">
        <f>IF(B4257=2012,IF(D4257="00",K4257,VLOOKUP(H4257,district_latlong_lookup!$A$1:$F$439,5,FALSE)),0)</f>
        <v>0</v>
      </c>
      <c r="J4257">
        <f>IF(B4257=2012,IF(D4257="00",L4257,VLOOKUP(H4257,district_latlong_lookup!$A$1:$F$439,6,FALSE)),0)</f>
        <v>0</v>
      </c>
      <c r="K4257">
        <f>VLOOKUP(E4257&amp;"*",state_latlong_lookup!$A$1:$D$56,3,FALSE)</f>
        <v>40.336300000000001</v>
      </c>
      <c r="L4257">
        <f>VLOOKUP(E4257&amp;"*",state_latlong_lookup!$A$1:$D$56,4,FALSE)</f>
        <v>-89.002200000000002</v>
      </c>
      <c r="M4257">
        <v>100</v>
      </c>
      <c r="N4257" t="str">
        <f t="shared" si="132"/>
        <v>Democrat</v>
      </c>
      <c r="O4257" t="s">
        <v>1054</v>
      </c>
      <c r="P4257">
        <v>-0.17899999999999999</v>
      </c>
      <c r="Q4257">
        <v>520000</v>
      </c>
      <c r="R4257" t="s">
        <v>1295</v>
      </c>
    </row>
    <row r="4258" spans="1:18">
      <c r="A4258">
        <v>110</v>
      </c>
      <c r="B4258">
        <f>VLOOKUP(A4258,year_congress_lookup!$A$1:$B$10,2)</f>
        <v>2008</v>
      </c>
      <c r="C4258">
        <v>29911</v>
      </c>
      <c r="D4258" s="1" t="s">
        <v>1796</v>
      </c>
      <c r="E4258" t="s">
        <v>46</v>
      </c>
      <c r="F4258" t="str">
        <f>VLOOKUP(E4258&amp;"*",state_latlong_lookup!$A$1:$D$56,2,FALSE)</f>
        <v>IL</v>
      </c>
      <c r="G4258" t="str">
        <f>VLOOKUP(E4258&amp;"*",state_latlong_lookup!$A$1:$D$56,1,FALSE)</f>
        <v>ILLINOIS</v>
      </c>
      <c r="H4258" t="str">
        <f t="shared" si="133"/>
        <v>110_IL_09</v>
      </c>
      <c r="I4258">
        <f>IF(B4258=2012,IF(D4258="00",K4258,VLOOKUP(H4258,district_latlong_lookup!$A$1:$F$439,5,FALSE)),0)</f>
        <v>0</v>
      </c>
      <c r="J4258">
        <f>IF(B4258=2012,IF(D4258="00",L4258,VLOOKUP(H4258,district_latlong_lookup!$A$1:$F$439,6,FALSE)),0)</f>
        <v>0</v>
      </c>
      <c r="K4258">
        <f>VLOOKUP(E4258&amp;"*",state_latlong_lookup!$A$1:$D$56,3,FALSE)</f>
        <v>40.336300000000001</v>
      </c>
      <c r="L4258">
        <f>VLOOKUP(E4258&amp;"*",state_latlong_lookup!$A$1:$D$56,4,FALSE)</f>
        <v>-89.002200000000002</v>
      </c>
      <c r="M4258">
        <v>100</v>
      </c>
      <c r="N4258" t="str">
        <f t="shared" si="132"/>
        <v>Democrat</v>
      </c>
      <c r="O4258" t="s">
        <v>984</v>
      </c>
      <c r="P4258">
        <v>-0.59799999999999998</v>
      </c>
      <c r="Q4258">
        <v>909000</v>
      </c>
      <c r="R4258" t="s">
        <v>1296</v>
      </c>
    </row>
    <row r="4259" spans="1:18">
      <c r="A4259">
        <v>110</v>
      </c>
      <c r="B4259">
        <f>VLOOKUP(A4259,year_congress_lookup!$A$1:$B$10,2)</f>
        <v>2008</v>
      </c>
      <c r="C4259">
        <v>20115</v>
      </c>
      <c r="D4259" s="1" t="s">
        <v>1797</v>
      </c>
      <c r="E4259" t="s">
        <v>46</v>
      </c>
      <c r="F4259" t="str">
        <f>VLOOKUP(E4259&amp;"*",state_latlong_lookup!$A$1:$D$56,2,FALSE)</f>
        <v>IL</v>
      </c>
      <c r="G4259" t="str">
        <f>VLOOKUP(E4259&amp;"*",state_latlong_lookup!$A$1:$D$56,1,FALSE)</f>
        <v>ILLINOIS</v>
      </c>
      <c r="H4259" t="str">
        <f t="shared" si="133"/>
        <v>110_IL_10</v>
      </c>
      <c r="I4259">
        <f>IF(B4259=2012,IF(D4259="00",K4259,VLOOKUP(H4259,district_latlong_lookup!$A$1:$F$439,5,FALSE)),0)</f>
        <v>0</v>
      </c>
      <c r="J4259">
        <f>IF(B4259=2012,IF(D4259="00",L4259,VLOOKUP(H4259,district_latlong_lookup!$A$1:$F$439,6,FALSE)),0)</f>
        <v>0</v>
      </c>
      <c r="K4259">
        <f>VLOOKUP(E4259&amp;"*",state_latlong_lookup!$A$1:$D$56,3,FALSE)</f>
        <v>40.336300000000001</v>
      </c>
      <c r="L4259">
        <f>VLOOKUP(E4259&amp;"*",state_latlong_lookup!$A$1:$D$56,4,FALSE)</f>
        <v>-89.002200000000002</v>
      </c>
      <c r="M4259">
        <v>200</v>
      </c>
      <c r="N4259" t="str">
        <f t="shared" si="132"/>
        <v>Republican</v>
      </c>
      <c r="O4259" t="s">
        <v>383</v>
      </c>
      <c r="P4259">
        <v>0.55900000000000005</v>
      </c>
      <c r="Q4259">
        <v>5588500</v>
      </c>
      <c r="R4259" t="s">
        <v>1297</v>
      </c>
    </row>
    <row r="4260" spans="1:18">
      <c r="A4260">
        <v>110</v>
      </c>
      <c r="B4260">
        <f>VLOOKUP(A4260,year_congress_lookup!$A$1:$B$10,2)</f>
        <v>2008</v>
      </c>
      <c r="C4260">
        <v>29516</v>
      </c>
      <c r="D4260" s="1" t="s">
        <v>1798</v>
      </c>
      <c r="E4260" t="s">
        <v>46</v>
      </c>
      <c r="F4260" t="str">
        <f>VLOOKUP(E4260&amp;"*",state_latlong_lookup!$A$1:$D$56,2,FALSE)</f>
        <v>IL</v>
      </c>
      <c r="G4260" t="str">
        <f>VLOOKUP(E4260&amp;"*",state_latlong_lookup!$A$1:$D$56,1,FALSE)</f>
        <v>ILLINOIS</v>
      </c>
      <c r="H4260" t="str">
        <f t="shared" si="133"/>
        <v>110_IL_11</v>
      </c>
      <c r="I4260">
        <f>IF(B4260=2012,IF(D4260="00",K4260,VLOOKUP(H4260,district_latlong_lookup!$A$1:$F$439,5,FALSE)),0)</f>
        <v>0</v>
      </c>
      <c r="J4260">
        <f>IF(B4260=2012,IF(D4260="00",L4260,VLOOKUP(H4260,district_latlong_lookup!$A$1:$F$439,6,FALSE)),0)</f>
        <v>0</v>
      </c>
      <c r="K4260">
        <f>VLOOKUP(E4260&amp;"*",state_latlong_lookup!$A$1:$D$56,3,FALSE)</f>
        <v>40.336300000000001</v>
      </c>
      <c r="L4260">
        <f>VLOOKUP(E4260&amp;"*",state_latlong_lookup!$A$1:$D$56,4,FALSE)</f>
        <v>-89.002200000000002</v>
      </c>
      <c r="M4260">
        <v>200</v>
      </c>
      <c r="N4260" t="str">
        <f t="shared" si="132"/>
        <v>Republican</v>
      </c>
      <c r="O4260" t="s">
        <v>91</v>
      </c>
      <c r="P4260">
        <v>0.497</v>
      </c>
      <c r="Q4260">
        <v>453000</v>
      </c>
      <c r="R4260" t="s">
        <v>1298</v>
      </c>
    </row>
    <row r="4261" spans="1:18">
      <c r="A4261">
        <v>110</v>
      </c>
      <c r="B4261">
        <f>VLOOKUP(A4261,year_congress_lookup!$A$1:$B$10,2)</f>
        <v>2008</v>
      </c>
      <c r="C4261">
        <v>15453</v>
      </c>
      <c r="D4261" s="1" t="s">
        <v>1799</v>
      </c>
      <c r="E4261" t="s">
        <v>46</v>
      </c>
      <c r="F4261" t="str">
        <f>VLOOKUP(E4261&amp;"*",state_latlong_lookup!$A$1:$D$56,2,FALSE)</f>
        <v>IL</v>
      </c>
      <c r="G4261" t="str">
        <f>VLOOKUP(E4261&amp;"*",state_latlong_lookup!$A$1:$D$56,1,FALSE)</f>
        <v>ILLINOIS</v>
      </c>
      <c r="H4261" t="str">
        <f t="shared" si="133"/>
        <v>110_IL_12</v>
      </c>
      <c r="I4261">
        <f>IF(B4261=2012,IF(D4261="00",K4261,VLOOKUP(H4261,district_latlong_lookup!$A$1:$F$439,5,FALSE)),0)</f>
        <v>0</v>
      </c>
      <c r="J4261">
        <f>IF(B4261=2012,IF(D4261="00",L4261,VLOOKUP(H4261,district_latlong_lookup!$A$1:$F$439,6,FALSE)),0)</f>
        <v>0</v>
      </c>
      <c r="K4261">
        <f>VLOOKUP(E4261&amp;"*",state_latlong_lookup!$A$1:$D$56,3,FALSE)</f>
        <v>40.336300000000001</v>
      </c>
      <c r="L4261">
        <f>VLOOKUP(E4261&amp;"*",state_latlong_lookup!$A$1:$D$56,4,FALSE)</f>
        <v>-89.002200000000002</v>
      </c>
      <c r="M4261">
        <v>100</v>
      </c>
      <c r="N4261" t="str">
        <f t="shared" si="132"/>
        <v>Democrat</v>
      </c>
      <c r="O4261" t="s">
        <v>518</v>
      </c>
      <c r="P4261">
        <v>-0.378</v>
      </c>
      <c r="Q4261">
        <v>572000</v>
      </c>
      <c r="R4261" t="s">
        <v>1299</v>
      </c>
    </row>
    <row r="4262" spans="1:18">
      <c r="A4262">
        <v>110</v>
      </c>
      <c r="B4262">
        <f>VLOOKUP(A4262,year_congress_lookup!$A$1:$B$10,2)</f>
        <v>2008</v>
      </c>
      <c r="C4262">
        <v>29912</v>
      </c>
      <c r="D4262" s="1" t="s">
        <v>1800</v>
      </c>
      <c r="E4262" t="s">
        <v>46</v>
      </c>
      <c r="F4262" t="str">
        <f>VLOOKUP(E4262&amp;"*",state_latlong_lookup!$A$1:$D$56,2,FALSE)</f>
        <v>IL</v>
      </c>
      <c r="G4262" t="str">
        <f>VLOOKUP(E4262&amp;"*",state_latlong_lookup!$A$1:$D$56,1,FALSE)</f>
        <v>ILLINOIS</v>
      </c>
      <c r="H4262" t="str">
        <f t="shared" si="133"/>
        <v>110_IL_13</v>
      </c>
      <c r="I4262">
        <f>IF(B4262=2012,IF(D4262="00",K4262,VLOOKUP(H4262,district_latlong_lookup!$A$1:$F$439,5,FALSE)),0)</f>
        <v>0</v>
      </c>
      <c r="J4262">
        <f>IF(B4262=2012,IF(D4262="00",L4262,VLOOKUP(H4262,district_latlong_lookup!$A$1:$F$439,6,FALSE)),0)</f>
        <v>0</v>
      </c>
      <c r="K4262">
        <f>VLOOKUP(E4262&amp;"*",state_latlong_lookup!$A$1:$D$56,3,FALSE)</f>
        <v>40.336300000000001</v>
      </c>
      <c r="L4262">
        <f>VLOOKUP(E4262&amp;"*",state_latlong_lookup!$A$1:$D$56,4,FALSE)</f>
        <v>-89.002200000000002</v>
      </c>
      <c r="M4262">
        <v>200</v>
      </c>
      <c r="N4262" t="str">
        <f t="shared" si="132"/>
        <v>Republican</v>
      </c>
      <c r="O4262" t="s">
        <v>985</v>
      </c>
      <c r="P4262">
        <v>0.623</v>
      </c>
      <c r="Q4262">
        <v>1768000</v>
      </c>
      <c r="R4262" t="s">
        <v>1300</v>
      </c>
    </row>
    <row r="4263" spans="1:18">
      <c r="A4263">
        <v>110</v>
      </c>
      <c r="B4263">
        <f>VLOOKUP(A4263,year_congress_lookup!$A$1:$B$10,2)</f>
        <v>2008</v>
      </c>
      <c r="C4263">
        <v>15417</v>
      </c>
      <c r="D4263" s="1" t="s">
        <v>1801</v>
      </c>
      <c r="E4263" t="s">
        <v>46</v>
      </c>
      <c r="F4263" t="str">
        <f>VLOOKUP(E4263&amp;"*",state_latlong_lookup!$A$1:$D$56,2,FALSE)</f>
        <v>IL</v>
      </c>
      <c r="G4263" t="str">
        <f>VLOOKUP(E4263&amp;"*",state_latlong_lookup!$A$1:$D$56,1,FALSE)</f>
        <v>ILLINOIS</v>
      </c>
      <c r="H4263" t="str">
        <f t="shared" si="133"/>
        <v>110_IL_14</v>
      </c>
      <c r="I4263">
        <f>IF(B4263=2012,IF(D4263="00",K4263,VLOOKUP(H4263,district_latlong_lookup!$A$1:$F$439,5,FALSE)),0)</f>
        <v>0</v>
      </c>
      <c r="J4263">
        <f>IF(B4263=2012,IF(D4263="00",L4263,VLOOKUP(H4263,district_latlong_lookup!$A$1:$F$439,6,FALSE)),0)</f>
        <v>0</v>
      </c>
      <c r="K4263">
        <f>VLOOKUP(E4263&amp;"*",state_latlong_lookup!$A$1:$D$56,3,FALSE)</f>
        <v>40.336300000000001</v>
      </c>
      <c r="L4263">
        <f>VLOOKUP(E4263&amp;"*",state_latlong_lookup!$A$1:$D$56,4,FALSE)</f>
        <v>-89.002200000000002</v>
      </c>
      <c r="M4263">
        <v>200</v>
      </c>
      <c r="N4263" t="str">
        <f t="shared" si="132"/>
        <v>Republican</v>
      </c>
      <c r="O4263" t="s">
        <v>520</v>
      </c>
      <c r="P4263">
        <v>0.64100000000000001</v>
      </c>
      <c r="Q4263">
        <v>773500</v>
      </c>
    </row>
    <row r="4264" spans="1:18">
      <c r="A4264">
        <v>110</v>
      </c>
      <c r="B4264">
        <f>VLOOKUP(A4264,year_congress_lookup!$A$1:$B$10,2)</f>
        <v>2008</v>
      </c>
      <c r="C4264">
        <v>20749</v>
      </c>
      <c r="D4264" s="1" t="s">
        <v>1801</v>
      </c>
      <c r="E4264" t="s">
        <v>46</v>
      </c>
      <c r="F4264" t="str">
        <f>VLOOKUP(E4264&amp;"*",state_latlong_lookup!$A$1:$D$56,2,FALSE)</f>
        <v>IL</v>
      </c>
      <c r="G4264" t="str">
        <f>VLOOKUP(E4264&amp;"*",state_latlong_lookup!$A$1:$D$56,1,FALSE)</f>
        <v>ILLINOIS</v>
      </c>
      <c r="H4264" t="str">
        <f t="shared" si="133"/>
        <v>110_IL_14</v>
      </c>
      <c r="I4264">
        <f>IF(B4264=2012,IF(D4264="00",K4264,VLOOKUP(H4264,district_latlong_lookup!$A$1:$F$439,5,FALSE)),0)</f>
        <v>0</v>
      </c>
      <c r="J4264">
        <f>IF(B4264=2012,IF(D4264="00",L4264,VLOOKUP(H4264,district_latlong_lookup!$A$1:$F$439,6,FALSE)),0)</f>
        <v>0</v>
      </c>
      <c r="K4264">
        <f>VLOOKUP(E4264&amp;"*",state_latlong_lookup!$A$1:$D$56,3,FALSE)</f>
        <v>40.336300000000001</v>
      </c>
      <c r="L4264">
        <f>VLOOKUP(E4264&amp;"*",state_latlong_lookup!$A$1:$D$56,4,FALSE)</f>
        <v>-89.002200000000002</v>
      </c>
      <c r="M4264">
        <v>100</v>
      </c>
      <c r="N4264" t="str">
        <f t="shared" si="132"/>
        <v>Democrat</v>
      </c>
      <c r="O4264" t="s">
        <v>14</v>
      </c>
      <c r="P4264">
        <v>-0.21199999999999999</v>
      </c>
      <c r="Q4264">
        <v>709000</v>
      </c>
      <c r="R4264" t="s">
        <v>1301</v>
      </c>
    </row>
    <row r="4265" spans="1:18">
      <c r="A4265">
        <v>110</v>
      </c>
      <c r="B4265">
        <f>VLOOKUP(A4265,year_congress_lookup!$A$1:$B$10,2)</f>
        <v>2008</v>
      </c>
      <c r="C4265">
        <v>20116</v>
      </c>
      <c r="D4265" s="1" t="s">
        <v>1802</v>
      </c>
      <c r="E4265" t="s">
        <v>46</v>
      </c>
      <c r="F4265" t="str">
        <f>VLOOKUP(E4265&amp;"*",state_latlong_lookup!$A$1:$D$56,2,FALSE)</f>
        <v>IL</v>
      </c>
      <c r="G4265" t="str">
        <f>VLOOKUP(E4265&amp;"*",state_latlong_lookup!$A$1:$D$56,1,FALSE)</f>
        <v>ILLINOIS</v>
      </c>
      <c r="H4265" t="str">
        <f t="shared" si="133"/>
        <v>110_IL_15</v>
      </c>
      <c r="I4265">
        <f>IF(B4265=2012,IF(D4265="00",K4265,VLOOKUP(H4265,district_latlong_lookup!$A$1:$F$439,5,FALSE)),0)</f>
        <v>0</v>
      </c>
      <c r="J4265">
        <f>IF(B4265=2012,IF(D4265="00",L4265,VLOOKUP(H4265,district_latlong_lookup!$A$1:$F$439,6,FALSE)),0)</f>
        <v>0</v>
      </c>
      <c r="K4265">
        <f>VLOOKUP(E4265&amp;"*",state_latlong_lookup!$A$1:$D$56,3,FALSE)</f>
        <v>40.336300000000001</v>
      </c>
      <c r="L4265">
        <f>VLOOKUP(E4265&amp;"*",state_latlong_lookup!$A$1:$D$56,4,FALSE)</f>
        <v>-89.002200000000002</v>
      </c>
      <c r="M4265">
        <v>200</v>
      </c>
      <c r="N4265" t="str">
        <f t="shared" si="132"/>
        <v>Republican</v>
      </c>
      <c r="O4265" t="s">
        <v>1</v>
      </c>
      <c r="P4265">
        <v>0.67200000000000004</v>
      </c>
      <c r="Q4265">
        <v>10000</v>
      </c>
      <c r="R4265" t="s">
        <v>1302</v>
      </c>
    </row>
    <row r="4266" spans="1:18">
      <c r="A4266">
        <v>110</v>
      </c>
      <c r="B4266">
        <f>VLOOKUP(A4266,year_congress_lookup!$A$1:$B$10,2)</f>
        <v>2008</v>
      </c>
      <c r="C4266">
        <v>29349</v>
      </c>
      <c r="D4266" s="1" t="s">
        <v>1803</v>
      </c>
      <c r="E4266" t="s">
        <v>46</v>
      </c>
      <c r="F4266" t="str">
        <f>VLOOKUP(E4266&amp;"*",state_latlong_lookup!$A$1:$D$56,2,FALSE)</f>
        <v>IL</v>
      </c>
      <c r="G4266" t="str">
        <f>VLOOKUP(E4266&amp;"*",state_latlong_lookup!$A$1:$D$56,1,FALSE)</f>
        <v>ILLINOIS</v>
      </c>
      <c r="H4266" t="str">
        <f t="shared" si="133"/>
        <v>110_IL_16</v>
      </c>
      <c r="I4266">
        <f>IF(B4266=2012,IF(D4266="00",K4266,VLOOKUP(H4266,district_latlong_lookup!$A$1:$F$439,5,FALSE)),0)</f>
        <v>0</v>
      </c>
      <c r="J4266">
        <f>IF(B4266=2012,IF(D4266="00",L4266,VLOOKUP(H4266,district_latlong_lookup!$A$1:$F$439,6,FALSE)),0)</f>
        <v>0</v>
      </c>
      <c r="K4266">
        <f>VLOOKUP(E4266&amp;"*",state_latlong_lookup!$A$1:$D$56,3,FALSE)</f>
        <v>40.336300000000001</v>
      </c>
      <c r="L4266">
        <f>VLOOKUP(E4266&amp;"*",state_latlong_lookup!$A$1:$D$56,4,FALSE)</f>
        <v>-89.002200000000002</v>
      </c>
      <c r="M4266">
        <v>200</v>
      </c>
      <c r="N4266" t="str">
        <f t="shared" si="132"/>
        <v>Republican</v>
      </c>
      <c r="O4266" t="s">
        <v>521</v>
      </c>
      <c r="P4266">
        <v>0.69699999999999995</v>
      </c>
      <c r="Q4266">
        <v>2807000</v>
      </c>
      <c r="R4266" t="s">
        <v>1303</v>
      </c>
    </row>
    <row r="4267" spans="1:18">
      <c r="A4267">
        <v>110</v>
      </c>
      <c r="B4267">
        <f>VLOOKUP(A4267,year_congress_lookup!$A$1:$B$10,2)</f>
        <v>2008</v>
      </c>
      <c r="C4267">
        <v>20716</v>
      </c>
      <c r="D4267" s="1" t="s">
        <v>1804</v>
      </c>
      <c r="E4267" t="s">
        <v>46</v>
      </c>
      <c r="F4267" t="str">
        <f>VLOOKUP(E4267&amp;"*",state_latlong_lookup!$A$1:$D$56,2,FALSE)</f>
        <v>IL</v>
      </c>
      <c r="G4267" t="str">
        <f>VLOOKUP(E4267&amp;"*",state_latlong_lookup!$A$1:$D$56,1,FALSE)</f>
        <v>ILLINOIS</v>
      </c>
      <c r="H4267" t="str">
        <f t="shared" si="133"/>
        <v>110_IL_17</v>
      </c>
      <c r="I4267">
        <f>IF(B4267=2012,IF(D4267="00",K4267,VLOOKUP(H4267,district_latlong_lookup!$A$1:$F$439,5,FALSE)),0)</f>
        <v>0</v>
      </c>
      <c r="J4267">
        <f>IF(B4267=2012,IF(D4267="00",L4267,VLOOKUP(H4267,district_latlong_lookup!$A$1:$F$439,6,FALSE)),0)</f>
        <v>0</v>
      </c>
      <c r="K4267">
        <f>VLOOKUP(E4267&amp;"*",state_latlong_lookup!$A$1:$D$56,3,FALSE)</f>
        <v>40.336300000000001</v>
      </c>
      <c r="L4267">
        <f>VLOOKUP(E4267&amp;"*",state_latlong_lookup!$A$1:$D$56,4,FALSE)</f>
        <v>-89.002200000000002</v>
      </c>
      <c r="M4267">
        <v>100</v>
      </c>
      <c r="N4267" t="str">
        <f t="shared" si="132"/>
        <v>Democrat</v>
      </c>
      <c r="O4267" t="s">
        <v>1089</v>
      </c>
      <c r="P4267">
        <v>-0.36699999999999999</v>
      </c>
      <c r="Q4267">
        <v>464500</v>
      </c>
      <c r="R4267" t="s">
        <v>1304</v>
      </c>
    </row>
    <row r="4268" spans="1:18">
      <c r="A4268">
        <v>110</v>
      </c>
      <c r="B4268">
        <f>VLOOKUP(A4268,year_congress_lookup!$A$1:$B$10,2)</f>
        <v>2008</v>
      </c>
      <c r="C4268">
        <v>29517</v>
      </c>
      <c r="D4268" s="1" t="s">
        <v>1805</v>
      </c>
      <c r="E4268" t="s">
        <v>46</v>
      </c>
      <c r="F4268" t="str">
        <f>VLOOKUP(E4268&amp;"*",state_latlong_lookup!$A$1:$D$56,2,FALSE)</f>
        <v>IL</v>
      </c>
      <c r="G4268" t="str">
        <f>VLOOKUP(E4268&amp;"*",state_latlong_lookup!$A$1:$D$56,1,FALSE)</f>
        <v>ILLINOIS</v>
      </c>
      <c r="H4268" t="str">
        <f t="shared" si="133"/>
        <v>110_IL_18</v>
      </c>
      <c r="I4268">
        <f>IF(B4268=2012,IF(D4268="00",K4268,VLOOKUP(H4268,district_latlong_lookup!$A$1:$F$439,5,FALSE)),0)</f>
        <v>0</v>
      </c>
      <c r="J4268">
        <f>IF(B4268=2012,IF(D4268="00",L4268,VLOOKUP(H4268,district_latlong_lookup!$A$1:$F$439,6,FALSE)),0)</f>
        <v>0</v>
      </c>
      <c r="K4268">
        <f>VLOOKUP(E4268&amp;"*",state_latlong_lookup!$A$1:$D$56,3,FALSE)</f>
        <v>40.336300000000001</v>
      </c>
      <c r="L4268">
        <f>VLOOKUP(E4268&amp;"*",state_latlong_lookup!$A$1:$D$56,4,FALSE)</f>
        <v>-89.002200000000002</v>
      </c>
      <c r="M4268">
        <v>200</v>
      </c>
      <c r="N4268" t="str">
        <f t="shared" si="132"/>
        <v>Republican</v>
      </c>
      <c r="O4268" t="s">
        <v>780</v>
      </c>
      <c r="P4268">
        <v>0.42199999999999999</v>
      </c>
      <c r="Q4268">
        <v>1670000</v>
      </c>
      <c r="R4268" t="s">
        <v>1305</v>
      </c>
    </row>
    <row r="4269" spans="1:18">
      <c r="A4269">
        <v>110</v>
      </c>
      <c r="B4269">
        <f>VLOOKUP(A4269,year_congress_lookup!$A$1:$B$10,2)</f>
        <v>2008</v>
      </c>
      <c r="C4269">
        <v>29718</v>
      </c>
      <c r="D4269" s="1" t="s">
        <v>1806</v>
      </c>
      <c r="E4269" t="s">
        <v>46</v>
      </c>
      <c r="F4269" t="str">
        <f>VLOOKUP(E4269&amp;"*",state_latlong_lookup!$A$1:$D$56,2,FALSE)</f>
        <v>IL</v>
      </c>
      <c r="G4269" t="str">
        <f>VLOOKUP(E4269&amp;"*",state_latlong_lookup!$A$1:$D$56,1,FALSE)</f>
        <v>ILLINOIS</v>
      </c>
      <c r="H4269" t="str">
        <f t="shared" si="133"/>
        <v>110_IL_19</v>
      </c>
      <c r="I4269">
        <f>IF(B4269=2012,IF(D4269="00",K4269,VLOOKUP(H4269,district_latlong_lookup!$A$1:$F$439,5,FALSE)),0)</f>
        <v>0</v>
      </c>
      <c r="J4269">
        <f>IF(B4269=2012,IF(D4269="00",L4269,VLOOKUP(H4269,district_latlong_lookup!$A$1:$F$439,6,FALSE)),0)</f>
        <v>0</v>
      </c>
      <c r="K4269">
        <f>VLOOKUP(E4269&amp;"*",state_latlong_lookup!$A$1:$D$56,3,FALSE)</f>
        <v>40.336300000000001</v>
      </c>
      <c r="L4269">
        <f>VLOOKUP(E4269&amp;"*",state_latlong_lookup!$A$1:$D$56,4,FALSE)</f>
        <v>-89.002200000000002</v>
      </c>
      <c r="M4269">
        <v>200</v>
      </c>
      <c r="N4269" t="str">
        <f t="shared" si="132"/>
        <v>Republican</v>
      </c>
      <c r="O4269" t="s">
        <v>844</v>
      </c>
      <c r="P4269">
        <v>0.57999999999999996</v>
      </c>
      <c r="Q4269">
        <v>1234500</v>
      </c>
      <c r="R4269" t="s">
        <v>1306</v>
      </c>
    </row>
    <row r="4270" spans="1:18">
      <c r="A4270">
        <v>110</v>
      </c>
      <c r="B4270">
        <f>VLOOKUP(A4270,year_congress_lookup!$A$1:$B$10,2)</f>
        <v>2008</v>
      </c>
      <c r="C4270">
        <v>15124</v>
      </c>
      <c r="D4270" s="1" t="s">
        <v>1787</v>
      </c>
      <c r="E4270" t="s">
        <v>45</v>
      </c>
      <c r="F4270" t="str">
        <f>VLOOKUP(E4270&amp;"*",state_latlong_lookup!$A$1:$D$56,2,FALSE)</f>
        <v>IN</v>
      </c>
      <c r="G4270" t="str">
        <f>VLOOKUP(E4270&amp;"*",state_latlong_lookup!$A$1:$D$56,1,FALSE)</f>
        <v>INDIANA</v>
      </c>
      <c r="H4270" t="str">
        <f t="shared" si="133"/>
        <v>110_IN_01</v>
      </c>
      <c r="I4270">
        <f>IF(B4270=2012,IF(D4270="00",K4270,VLOOKUP(H4270,district_latlong_lookup!$A$1:$F$439,5,FALSE)),0)</f>
        <v>0</v>
      </c>
      <c r="J4270">
        <f>IF(B4270=2012,IF(D4270="00",L4270,VLOOKUP(H4270,district_latlong_lookup!$A$1:$F$439,6,FALSE)),0)</f>
        <v>0</v>
      </c>
      <c r="K4270">
        <f>VLOOKUP(E4270&amp;"*",state_latlong_lookup!$A$1:$D$56,3,FALSE)</f>
        <v>39.864699999999999</v>
      </c>
      <c r="L4270">
        <f>VLOOKUP(E4270&amp;"*",state_latlong_lookup!$A$1:$D$56,4,FALSE)</f>
        <v>-86.260400000000004</v>
      </c>
      <c r="M4270">
        <v>100</v>
      </c>
      <c r="N4270" t="str">
        <f t="shared" si="132"/>
        <v>Democrat</v>
      </c>
      <c r="O4270" t="s">
        <v>525</v>
      </c>
      <c r="P4270">
        <v>-0.42799999999999999</v>
      </c>
      <c r="Q4270">
        <v>4721500</v>
      </c>
      <c r="R4270" t="s">
        <v>1307</v>
      </c>
    </row>
    <row r="4271" spans="1:18">
      <c r="A4271">
        <v>110</v>
      </c>
      <c r="B4271">
        <f>VLOOKUP(A4271,year_congress_lookup!$A$1:$B$10,2)</f>
        <v>2008</v>
      </c>
      <c r="C4271">
        <v>20717</v>
      </c>
      <c r="D4271" s="1" t="s">
        <v>1788</v>
      </c>
      <c r="E4271" t="s">
        <v>45</v>
      </c>
      <c r="F4271" t="str">
        <f>VLOOKUP(E4271&amp;"*",state_latlong_lookup!$A$1:$D$56,2,FALSE)</f>
        <v>IN</v>
      </c>
      <c r="G4271" t="str">
        <f>VLOOKUP(E4271&amp;"*",state_latlong_lookup!$A$1:$D$56,1,FALSE)</f>
        <v>INDIANA</v>
      </c>
      <c r="H4271" t="str">
        <f t="shared" si="133"/>
        <v>110_IN_02</v>
      </c>
      <c r="I4271">
        <f>IF(B4271=2012,IF(D4271="00",K4271,VLOOKUP(H4271,district_latlong_lookup!$A$1:$F$439,5,FALSE)),0)</f>
        <v>0</v>
      </c>
      <c r="J4271">
        <f>IF(B4271=2012,IF(D4271="00",L4271,VLOOKUP(H4271,district_latlong_lookup!$A$1:$F$439,6,FALSE)),0)</f>
        <v>0</v>
      </c>
      <c r="K4271">
        <f>VLOOKUP(E4271&amp;"*",state_latlong_lookup!$A$1:$D$56,3,FALSE)</f>
        <v>39.864699999999999</v>
      </c>
      <c r="L4271">
        <f>VLOOKUP(E4271&amp;"*",state_latlong_lookup!$A$1:$D$56,4,FALSE)</f>
        <v>-86.260400000000004</v>
      </c>
      <c r="M4271">
        <v>100</v>
      </c>
      <c r="N4271" t="str">
        <f t="shared" si="132"/>
        <v>Democrat</v>
      </c>
      <c r="O4271" t="s">
        <v>1090</v>
      </c>
      <c r="P4271">
        <v>-0.108</v>
      </c>
      <c r="Q4271">
        <v>3830000</v>
      </c>
      <c r="R4271" t="s">
        <v>1308</v>
      </c>
    </row>
    <row r="4272" spans="1:18">
      <c r="A4272">
        <v>110</v>
      </c>
      <c r="B4272">
        <f>VLOOKUP(A4272,year_congress_lookup!$A$1:$B$10,2)</f>
        <v>2008</v>
      </c>
      <c r="C4272">
        <v>29519</v>
      </c>
      <c r="D4272" s="1" t="s">
        <v>1789</v>
      </c>
      <c r="E4272" t="s">
        <v>45</v>
      </c>
      <c r="F4272" t="str">
        <f>VLOOKUP(E4272&amp;"*",state_latlong_lookup!$A$1:$D$56,2,FALSE)</f>
        <v>IN</v>
      </c>
      <c r="G4272" t="str">
        <f>VLOOKUP(E4272&amp;"*",state_latlong_lookup!$A$1:$D$56,1,FALSE)</f>
        <v>INDIANA</v>
      </c>
      <c r="H4272" t="str">
        <f t="shared" si="133"/>
        <v>110_IN_03</v>
      </c>
      <c r="I4272">
        <f>IF(B4272=2012,IF(D4272="00",K4272,VLOOKUP(H4272,district_latlong_lookup!$A$1:$F$439,5,FALSE)),0)</f>
        <v>0</v>
      </c>
      <c r="J4272">
        <f>IF(B4272=2012,IF(D4272="00",L4272,VLOOKUP(H4272,district_latlong_lookup!$A$1:$F$439,6,FALSE)),0)</f>
        <v>0</v>
      </c>
      <c r="K4272">
        <f>VLOOKUP(E4272&amp;"*",state_latlong_lookup!$A$1:$D$56,3,FALSE)</f>
        <v>39.864699999999999</v>
      </c>
      <c r="L4272">
        <f>VLOOKUP(E4272&amp;"*",state_latlong_lookup!$A$1:$D$56,4,FALSE)</f>
        <v>-86.260400000000004</v>
      </c>
      <c r="M4272">
        <v>200</v>
      </c>
      <c r="N4272" t="str">
        <f t="shared" si="132"/>
        <v>Republican</v>
      </c>
      <c r="O4272" t="s">
        <v>782</v>
      </c>
      <c r="P4272">
        <v>0.628</v>
      </c>
      <c r="Q4272">
        <v>1366500</v>
      </c>
    </row>
    <row r="4273" spans="1:18">
      <c r="A4273">
        <v>110</v>
      </c>
      <c r="B4273">
        <f>VLOOKUP(A4273,year_congress_lookup!$A$1:$B$10,2)</f>
        <v>2008</v>
      </c>
      <c r="C4273">
        <v>29350</v>
      </c>
      <c r="D4273" s="1" t="s">
        <v>1790</v>
      </c>
      <c r="E4273" t="s">
        <v>45</v>
      </c>
      <c r="F4273" t="str">
        <f>VLOOKUP(E4273&amp;"*",state_latlong_lookup!$A$1:$D$56,2,FALSE)</f>
        <v>IN</v>
      </c>
      <c r="G4273" t="str">
        <f>VLOOKUP(E4273&amp;"*",state_latlong_lookup!$A$1:$D$56,1,FALSE)</f>
        <v>INDIANA</v>
      </c>
      <c r="H4273" t="str">
        <f t="shared" si="133"/>
        <v>110_IN_04</v>
      </c>
      <c r="I4273">
        <f>IF(B4273=2012,IF(D4273="00",K4273,VLOOKUP(H4273,district_latlong_lookup!$A$1:$F$439,5,FALSE)),0)</f>
        <v>0</v>
      </c>
      <c r="J4273">
        <f>IF(B4273=2012,IF(D4273="00",L4273,VLOOKUP(H4273,district_latlong_lookup!$A$1:$F$439,6,FALSE)),0)</f>
        <v>0</v>
      </c>
      <c r="K4273">
        <f>VLOOKUP(E4273&amp;"*",state_latlong_lookup!$A$1:$D$56,3,FALSE)</f>
        <v>39.864699999999999</v>
      </c>
      <c r="L4273">
        <f>VLOOKUP(E4273&amp;"*",state_latlong_lookup!$A$1:$D$56,4,FALSE)</f>
        <v>-86.260400000000004</v>
      </c>
      <c r="M4273">
        <v>200</v>
      </c>
      <c r="N4273" t="str">
        <f t="shared" si="132"/>
        <v>Republican</v>
      </c>
      <c r="O4273" t="s">
        <v>528</v>
      </c>
      <c r="P4273">
        <v>0.626</v>
      </c>
      <c r="Q4273">
        <v>657500</v>
      </c>
      <c r="R4273" t="s">
        <v>1309</v>
      </c>
    </row>
    <row r="4274" spans="1:18">
      <c r="A4274">
        <v>110</v>
      </c>
      <c r="B4274">
        <f>VLOOKUP(A4274,year_congress_lookup!$A$1:$B$10,2)</f>
        <v>2008</v>
      </c>
      <c r="C4274">
        <v>15014</v>
      </c>
      <c r="D4274" s="1" t="s">
        <v>1791</v>
      </c>
      <c r="E4274" t="s">
        <v>45</v>
      </c>
      <c r="F4274" t="str">
        <f>VLOOKUP(E4274&amp;"*",state_latlong_lookup!$A$1:$D$56,2,FALSE)</f>
        <v>IN</v>
      </c>
      <c r="G4274" t="str">
        <f>VLOOKUP(E4274&amp;"*",state_latlong_lookup!$A$1:$D$56,1,FALSE)</f>
        <v>INDIANA</v>
      </c>
      <c r="H4274" t="str">
        <f t="shared" si="133"/>
        <v>110_IN_05</v>
      </c>
      <c r="I4274">
        <f>IF(B4274=2012,IF(D4274="00",K4274,VLOOKUP(H4274,district_latlong_lookup!$A$1:$F$439,5,FALSE)),0)</f>
        <v>0</v>
      </c>
      <c r="J4274">
        <f>IF(B4274=2012,IF(D4274="00",L4274,VLOOKUP(H4274,district_latlong_lookup!$A$1:$F$439,6,FALSE)),0)</f>
        <v>0</v>
      </c>
      <c r="K4274">
        <f>VLOOKUP(E4274&amp;"*",state_latlong_lookup!$A$1:$D$56,3,FALSE)</f>
        <v>39.864699999999999</v>
      </c>
      <c r="L4274">
        <f>VLOOKUP(E4274&amp;"*",state_latlong_lookup!$A$1:$D$56,4,FALSE)</f>
        <v>-86.260400000000004</v>
      </c>
      <c r="M4274">
        <v>200</v>
      </c>
      <c r="N4274" t="str">
        <f t="shared" si="132"/>
        <v>Republican</v>
      </c>
      <c r="O4274" t="s">
        <v>179</v>
      </c>
      <c r="P4274">
        <v>0.74199999999999999</v>
      </c>
      <c r="Q4274">
        <v>2248000</v>
      </c>
      <c r="R4274" t="s">
        <v>1310</v>
      </c>
    </row>
    <row r="4275" spans="1:18">
      <c r="A4275">
        <v>110</v>
      </c>
      <c r="B4275">
        <f>VLOOKUP(A4275,year_congress_lookup!$A$1:$B$10,2)</f>
        <v>2008</v>
      </c>
      <c r="C4275">
        <v>20117</v>
      </c>
      <c r="D4275" s="1" t="s">
        <v>1792</v>
      </c>
      <c r="E4275" t="s">
        <v>45</v>
      </c>
      <c r="F4275" t="str">
        <f>VLOOKUP(E4275&amp;"*",state_latlong_lookup!$A$1:$D$56,2,FALSE)</f>
        <v>IN</v>
      </c>
      <c r="G4275" t="str">
        <f>VLOOKUP(E4275&amp;"*",state_latlong_lookup!$A$1:$D$56,1,FALSE)</f>
        <v>INDIANA</v>
      </c>
      <c r="H4275" t="str">
        <f t="shared" si="133"/>
        <v>110_IN_06</v>
      </c>
      <c r="I4275">
        <f>IF(B4275=2012,IF(D4275="00",K4275,VLOOKUP(H4275,district_latlong_lookup!$A$1:$F$439,5,FALSE)),0)</f>
        <v>0</v>
      </c>
      <c r="J4275">
        <f>IF(B4275=2012,IF(D4275="00",L4275,VLOOKUP(H4275,district_latlong_lookup!$A$1:$F$439,6,FALSE)),0)</f>
        <v>0</v>
      </c>
      <c r="K4275">
        <f>VLOOKUP(E4275&amp;"*",state_latlong_lookup!$A$1:$D$56,3,FALSE)</f>
        <v>39.864699999999999</v>
      </c>
      <c r="L4275">
        <f>VLOOKUP(E4275&amp;"*",state_latlong_lookup!$A$1:$D$56,4,FALSE)</f>
        <v>-86.260400000000004</v>
      </c>
      <c r="M4275">
        <v>200</v>
      </c>
      <c r="N4275" t="str">
        <f t="shared" si="132"/>
        <v>Republican</v>
      </c>
      <c r="O4275" t="s">
        <v>936</v>
      </c>
      <c r="P4275">
        <v>0.82299999999999995</v>
      </c>
      <c r="Q4275">
        <v>556000</v>
      </c>
    </row>
    <row r="4276" spans="1:18">
      <c r="A4276">
        <v>110</v>
      </c>
      <c r="B4276">
        <f>VLOOKUP(A4276,year_congress_lookup!$A$1:$B$10,2)</f>
        <v>2008</v>
      </c>
      <c r="C4276">
        <v>29720</v>
      </c>
      <c r="D4276" s="1" t="s">
        <v>1793</v>
      </c>
      <c r="E4276" t="s">
        <v>45</v>
      </c>
      <c r="F4276" t="str">
        <f>VLOOKUP(E4276&amp;"*",state_latlong_lookup!$A$1:$D$56,2,FALSE)</f>
        <v>IN</v>
      </c>
      <c r="G4276" t="str">
        <f>VLOOKUP(E4276&amp;"*",state_latlong_lookup!$A$1:$D$56,1,FALSE)</f>
        <v>INDIANA</v>
      </c>
      <c r="H4276" t="str">
        <f t="shared" si="133"/>
        <v>110_IN_07</v>
      </c>
      <c r="I4276">
        <f>IF(B4276=2012,IF(D4276="00",K4276,VLOOKUP(H4276,district_latlong_lookup!$A$1:$F$439,5,FALSE)),0)</f>
        <v>0</v>
      </c>
      <c r="J4276">
        <f>IF(B4276=2012,IF(D4276="00",L4276,VLOOKUP(H4276,district_latlong_lookup!$A$1:$F$439,6,FALSE)),0)</f>
        <v>0</v>
      </c>
      <c r="K4276">
        <f>VLOOKUP(E4276&amp;"*",state_latlong_lookup!$A$1:$D$56,3,FALSE)</f>
        <v>39.864699999999999</v>
      </c>
      <c r="L4276">
        <f>VLOOKUP(E4276&amp;"*",state_latlong_lookup!$A$1:$D$56,4,FALSE)</f>
        <v>-86.260400000000004</v>
      </c>
      <c r="M4276">
        <v>100</v>
      </c>
      <c r="N4276" t="str">
        <f t="shared" si="132"/>
        <v>Democrat</v>
      </c>
      <c r="O4276" t="s">
        <v>846</v>
      </c>
      <c r="P4276">
        <v>-0.44900000000000001</v>
      </c>
      <c r="Q4276">
        <v>460500</v>
      </c>
    </row>
    <row r="4277" spans="1:18">
      <c r="A4277">
        <v>110</v>
      </c>
      <c r="B4277">
        <f>VLOOKUP(A4277,year_congress_lookup!$A$1:$B$10,2)</f>
        <v>2008</v>
      </c>
      <c r="C4277">
        <v>20757</v>
      </c>
      <c r="D4277" s="1" t="s">
        <v>1793</v>
      </c>
      <c r="E4277" t="s">
        <v>45</v>
      </c>
      <c r="F4277" t="str">
        <f>VLOOKUP(E4277&amp;"*",state_latlong_lookup!$A$1:$D$56,2,FALSE)</f>
        <v>IN</v>
      </c>
      <c r="G4277" t="str">
        <f>VLOOKUP(E4277&amp;"*",state_latlong_lookup!$A$1:$D$56,1,FALSE)</f>
        <v>INDIANA</v>
      </c>
      <c r="H4277" t="str">
        <f t="shared" si="133"/>
        <v>110_IN_07</v>
      </c>
      <c r="I4277">
        <f>IF(B4277=2012,IF(D4277="00",K4277,VLOOKUP(H4277,district_latlong_lookup!$A$1:$F$439,5,FALSE)),0)</f>
        <v>0</v>
      </c>
      <c r="J4277">
        <f>IF(B4277=2012,IF(D4277="00",L4277,VLOOKUP(H4277,district_latlong_lookup!$A$1:$F$439,6,FALSE)),0)</f>
        <v>0</v>
      </c>
      <c r="K4277">
        <f>VLOOKUP(E4277&amp;"*",state_latlong_lookup!$A$1:$D$56,3,FALSE)</f>
        <v>39.864699999999999</v>
      </c>
      <c r="L4277">
        <f>VLOOKUP(E4277&amp;"*",state_latlong_lookup!$A$1:$D$56,4,FALSE)</f>
        <v>-86.260400000000004</v>
      </c>
      <c r="M4277">
        <v>100</v>
      </c>
      <c r="N4277" t="str">
        <f t="shared" si="132"/>
        <v>Democrat</v>
      </c>
      <c r="O4277" t="s">
        <v>846</v>
      </c>
      <c r="P4277">
        <v>-0.39500000000000002</v>
      </c>
      <c r="Q4277">
        <v>10000</v>
      </c>
      <c r="R4277" t="s">
        <v>1311</v>
      </c>
    </row>
    <row r="4278" spans="1:18">
      <c r="A4278">
        <v>110</v>
      </c>
      <c r="B4278">
        <f>VLOOKUP(A4278,year_congress_lookup!$A$1:$B$10,2)</f>
        <v>2008</v>
      </c>
      <c r="C4278">
        <v>20718</v>
      </c>
      <c r="D4278" s="1" t="s">
        <v>1795</v>
      </c>
      <c r="E4278" t="s">
        <v>45</v>
      </c>
      <c r="F4278" t="str">
        <f>VLOOKUP(E4278&amp;"*",state_latlong_lookup!$A$1:$D$56,2,FALSE)</f>
        <v>IN</v>
      </c>
      <c r="G4278" t="str">
        <f>VLOOKUP(E4278&amp;"*",state_latlong_lookup!$A$1:$D$56,1,FALSE)</f>
        <v>INDIANA</v>
      </c>
      <c r="H4278" t="str">
        <f t="shared" si="133"/>
        <v>110_IN_08</v>
      </c>
      <c r="I4278">
        <f>IF(B4278=2012,IF(D4278="00",K4278,VLOOKUP(H4278,district_latlong_lookup!$A$1:$F$439,5,FALSE)),0)</f>
        <v>0</v>
      </c>
      <c r="J4278">
        <f>IF(B4278=2012,IF(D4278="00",L4278,VLOOKUP(H4278,district_latlong_lookup!$A$1:$F$439,6,FALSE)),0)</f>
        <v>0</v>
      </c>
      <c r="K4278">
        <f>VLOOKUP(E4278&amp;"*",state_latlong_lookup!$A$1:$D$56,3,FALSE)</f>
        <v>39.864699999999999</v>
      </c>
      <c r="L4278">
        <f>VLOOKUP(E4278&amp;"*",state_latlong_lookup!$A$1:$D$56,4,FALSE)</f>
        <v>-86.260400000000004</v>
      </c>
      <c r="M4278">
        <v>100</v>
      </c>
      <c r="N4278" t="str">
        <f t="shared" si="132"/>
        <v>Democrat</v>
      </c>
      <c r="O4278" t="s">
        <v>2</v>
      </c>
      <c r="P4278">
        <v>-0.114</v>
      </c>
      <c r="Q4278">
        <v>10000</v>
      </c>
    </row>
    <row r="4279" spans="1:18">
      <c r="A4279">
        <v>110</v>
      </c>
      <c r="B4279">
        <f>VLOOKUP(A4279,year_congress_lookup!$A$1:$B$10,2)</f>
        <v>2008</v>
      </c>
      <c r="C4279">
        <v>29914</v>
      </c>
      <c r="D4279" s="1" t="s">
        <v>1796</v>
      </c>
      <c r="E4279" t="s">
        <v>45</v>
      </c>
      <c r="F4279" t="str">
        <f>VLOOKUP(E4279&amp;"*",state_latlong_lookup!$A$1:$D$56,2,FALSE)</f>
        <v>IN</v>
      </c>
      <c r="G4279" t="str">
        <f>VLOOKUP(E4279&amp;"*",state_latlong_lookup!$A$1:$D$56,1,FALSE)</f>
        <v>INDIANA</v>
      </c>
      <c r="H4279" t="str">
        <f t="shared" si="133"/>
        <v>110_IN_09</v>
      </c>
      <c r="I4279">
        <f>IF(B4279=2012,IF(D4279="00",K4279,VLOOKUP(H4279,district_latlong_lookup!$A$1:$F$439,5,FALSE)),0)</f>
        <v>0</v>
      </c>
      <c r="J4279">
        <f>IF(B4279=2012,IF(D4279="00",L4279,VLOOKUP(H4279,district_latlong_lookup!$A$1:$F$439,6,FALSE)),0)</f>
        <v>0</v>
      </c>
      <c r="K4279">
        <f>VLOOKUP(E4279&amp;"*",state_latlong_lookup!$A$1:$D$56,3,FALSE)</f>
        <v>39.864699999999999</v>
      </c>
      <c r="L4279">
        <f>VLOOKUP(E4279&amp;"*",state_latlong_lookup!$A$1:$D$56,4,FALSE)</f>
        <v>-86.260400000000004</v>
      </c>
      <c r="M4279">
        <v>100</v>
      </c>
      <c r="N4279" t="str">
        <f t="shared" si="132"/>
        <v>Democrat</v>
      </c>
      <c r="O4279" t="s">
        <v>66</v>
      </c>
      <c r="P4279">
        <v>-2.5000000000000001E-2</v>
      </c>
      <c r="Q4279">
        <v>537500</v>
      </c>
      <c r="R4279" t="s">
        <v>1312</v>
      </c>
    </row>
    <row r="4280" spans="1:18">
      <c r="A4280">
        <v>110</v>
      </c>
      <c r="B4280">
        <f>VLOOKUP(A4280,year_congress_lookup!$A$1:$B$10,2)</f>
        <v>2008</v>
      </c>
      <c r="C4280">
        <v>20719</v>
      </c>
      <c r="D4280" s="1" t="s">
        <v>1787</v>
      </c>
      <c r="E4280" t="s">
        <v>84</v>
      </c>
      <c r="F4280" t="str">
        <f>VLOOKUP(E4280&amp;"*",state_latlong_lookup!$A$1:$D$56,2,FALSE)</f>
        <v>IA</v>
      </c>
      <c r="G4280" t="str">
        <f>VLOOKUP(E4280&amp;"*",state_latlong_lookup!$A$1:$D$56,1,FALSE)</f>
        <v>IOWA</v>
      </c>
      <c r="H4280" t="str">
        <f t="shared" si="133"/>
        <v>110_IA_01</v>
      </c>
      <c r="I4280">
        <f>IF(B4280=2012,IF(D4280="00",K4280,VLOOKUP(H4280,district_latlong_lookup!$A$1:$F$439,5,FALSE)),0)</f>
        <v>0</v>
      </c>
      <c r="J4280">
        <f>IF(B4280=2012,IF(D4280="00",L4280,VLOOKUP(H4280,district_latlong_lookup!$A$1:$F$439,6,FALSE)),0)</f>
        <v>0</v>
      </c>
      <c r="K4280">
        <f>VLOOKUP(E4280&amp;"*",state_latlong_lookup!$A$1:$D$56,3,FALSE)</f>
        <v>42.004600000000003</v>
      </c>
      <c r="L4280">
        <f>VLOOKUP(E4280&amp;"*",state_latlong_lookup!$A$1:$D$56,4,FALSE)</f>
        <v>-93.213999999999999</v>
      </c>
      <c r="M4280">
        <v>100</v>
      </c>
      <c r="N4280" t="str">
        <f t="shared" si="132"/>
        <v>Democrat</v>
      </c>
      <c r="O4280" t="s">
        <v>1091</v>
      </c>
      <c r="P4280">
        <v>-0.35299999999999998</v>
      </c>
      <c r="Q4280">
        <v>1020500</v>
      </c>
      <c r="R4280" t="s">
        <v>1313</v>
      </c>
    </row>
    <row r="4281" spans="1:18">
      <c r="A4281">
        <v>110</v>
      </c>
      <c r="B4281">
        <f>VLOOKUP(A4281,year_congress_lookup!$A$1:$B$10,2)</f>
        <v>2008</v>
      </c>
      <c r="C4281">
        <v>20720</v>
      </c>
      <c r="D4281" s="1" t="s">
        <v>1788</v>
      </c>
      <c r="E4281" t="s">
        <v>84</v>
      </c>
      <c r="F4281" t="str">
        <f>VLOOKUP(E4281&amp;"*",state_latlong_lookup!$A$1:$D$56,2,FALSE)</f>
        <v>IA</v>
      </c>
      <c r="G4281" t="str">
        <f>VLOOKUP(E4281&amp;"*",state_latlong_lookup!$A$1:$D$56,1,FALSE)</f>
        <v>IOWA</v>
      </c>
      <c r="H4281" t="str">
        <f t="shared" si="133"/>
        <v>110_IA_02</v>
      </c>
      <c r="I4281">
        <f>IF(B4281=2012,IF(D4281="00",K4281,VLOOKUP(H4281,district_latlong_lookup!$A$1:$F$439,5,FALSE)),0)</f>
        <v>0</v>
      </c>
      <c r="J4281">
        <f>IF(B4281=2012,IF(D4281="00",L4281,VLOOKUP(H4281,district_latlong_lookup!$A$1:$F$439,6,FALSE)),0)</f>
        <v>0</v>
      </c>
      <c r="K4281">
        <f>VLOOKUP(E4281&amp;"*",state_latlong_lookup!$A$1:$D$56,3,FALSE)</f>
        <v>42.004600000000003</v>
      </c>
      <c r="L4281">
        <f>VLOOKUP(E4281&amp;"*",state_latlong_lookup!$A$1:$D$56,4,FALSE)</f>
        <v>-93.213999999999999</v>
      </c>
      <c r="M4281">
        <v>100</v>
      </c>
      <c r="N4281" t="str">
        <f t="shared" si="132"/>
        <v>Democrat</v>
      </c>
      <c r="O4281" t="s">
        <v>1092</v>
      </c>
      <c r="P4281">
        <v>-0.308</v>
      </c>
      <c r="Q4281">
        <v>696000</v>
      </c>
      <c r="R4281" t="s">
        <v>1314</v>
      </c>
    </row>
    <row r="4282" spans="1:18">
      <c r="A4282">
        <v>110</v>
      </c>
      <c r="B4282">
        <f>VLOOKUP(A4282,year_congress_lookup!$A$1:$B$10,2)</f>
        <v>2008</v>
      </c>
      <c r="C4282">
        <v>29721</v>
      </c>
      <c r="D4282" s="1" t="s">
        <v>1789</v>
      </c>
      <c r="E4282" t="s">
        <v>84</v>
      </c>
      <c r="F4282" t="str">
        <f>VLOOKUP(E4282&amp;"*",state_latlong_lookup!$A$1:$D$56,2,FALSE)</f>
        <v>IA</v>
      </c>
      <c r="G4282" t="str">
        <f>VLOOKUP(E4282&amp;"*",state_latlong_lookup!$A$1:$D$56,1,FALSE)</f>
        <v>IOWA</v>
      </c>
      <c r="H4282" t="str">
        <f t="shared" si="133"/>
        <v>110_IA_03</v>
      </c>
      <c r="I4282">
        <f>IF(B4282=2012,IF(D4282="00",K4282,VLOOKUP(H4282,district_latlong_lookup!$A$1:$F$439,5,FALSE)),0)</f>
        <v>0</v>
      </c>
      <c r="J4282">
        <f>IF(B4282=2012,IF(D4282="00",L4282,VLOOKUP(H4282,district_latlong_lookup!$A$1:$F$439,6,FALSE)),0)</f>
        <v>0</v>
      </c>
      <c r="K4282">
        <f>VLOOKUP(E4282&amp;"*",state_latlong_lookup!$A$1:$D$56,3,FALSE)</f>
        <v>42.004600000000003</v>
      </c>
      <c r="L4282">
        <f>VLOOKUP(E4282&amp;"*",state_latlong_lookup!$A$1:$D$56,4,FALSE)</f>
        <v>-93.213999999999999</v>
      </c>
      <c r="M4282">
        <v>100</v>
      </c>
      <c r="N4282" t="str">
        <f t="shared" si="132"/>
        <v>Democrat</v>
      </c>
      <c r="O4282" t="s">
        <v>847</v>
      </c>
      <c r="P4282">
        <v>-0.23699999999999999</v>
      </c>
      <c r="Q4282">
        <v>1375500</v>
      </c>
      <c r="R4282" t="s">
        <v>1315</v>
      </c>
    </row>
    <row r="4283" spans="1:18">
      <c r="A4283">
        <v>110</v>
      </c>
      <c r="B4283">
        <f>VLOOKUP(A4283,year_congress_lookup!$A$1:$B$10,2)</f>
        <v>2008</v>
      </c>
      <c r="C4283">
        <v>29522</v>
      </c>
      <c r="D4283" s="1" t="s">
        <v>1790</v>
      </c>
      <c r="E4283" t="s">
        <v>84</v>
      </c>
      <c r="F4283" t="str">
        <f>VLOOKUP(E4283&amp;"*",state_latlong_lookup!$A$1:$D$56,2,FALSE)</f>
        <v>IA</v>
      </c>
      <c r="G4283" t="str">
        <f>VLOOKUP(E4283&amp;"*",state_latlong_lookup!$A$1:$D$56,1,FALSE)</f>
        <v>IOWA</v>
      </c>
      <c r="H4283" t="str">
        <f t="shared" si="133"/>
        <v>110_IA_04</v>
      </c>
      <c r="I4283">
        <f>IF(B4283=2012,IF(D4283="00",K4283,VLOOKUP(H4283,district_latlong_lookup!$A$1:$F$439,5,FALSE)),0)</f>
        <v>0</v>
      </c>
      <c r="J4283">
        <f>IF(B4283=2012,IF(D4283="00",L4283,VLOOKUP(H4283,district_latlong_lookup!$A$1:$F$439,6,FALSE)),0)</f>
        <v>0</v>
      </c>
      <c r="K4283">
        <f>VLOOKUP(E4283&amp;"*",state_latlong_lookup!$A$1:$D$56,3,FALSE)</f>
        <v>42.004600000000003</v>
      </c>
      <c r="L4283">
        <f>VLOOKUP(E4283&amp;"*",state_latlong_lookup!$A$1:$D$56,4,FALSE)</f>
        <v>-93.213999999999999</v>
      </c>
      <c r="M4283">
        <v>200</v>
      </c>
      <c r="N4283" t="str">
        <f t="shared" si="132"/>
        <v>Republican</v>
      </c>
      <c r="O4283" t="s">
        <v>103</v>
      </c>
      <c r="P4283">
        <v>0.47699999999999998</v>
      </c>
      <c r="Q4283">
        <v>317500</v>
      </c>
      <c r="R4283" t="s">
        <v>1316</v>
      </c>
    </row>
    <row r="4284" spans="1:18">
      <c r="A4284">
        <v>110</v>
      </c>
      <c r="B4284">
        <f>VLOOKUP(A4284,year_congress_lookup!$A$1:$B$10,2)</f>
        <v>2008</v>
      </c>
      <c r="C4284">
        <v>20325</v>
      </c>
      <c r="D4284" s="1" t="s">
        <v>1791</v>
      </c>
      <c r="E4284" t="s">
        <v>84</v>
      </c>
      <c r="F4284" t="str">
        <f>VLOOKUP(E4284&amp;"*",state_latlong_lookup!$A$1:$D$56,2,FALSE)</f>
        <v>IA</v>
      </c>
      <c r="G4284" t="str">
        <f>VLOOKUP(E4284&amp;"*",state_latlong_lookup!$A$1:$D$56,1,FALSE)</f>
        <v>IOWA</v>
      </c>
      <c r="H4284" t="str">
        <f t="shared" si="133"/>
        <v>110_IA_05</v>
      </c>
      <c r="I4284">
        <f>IF(B4284=2012,IF(D4284="00",K4284,VLOOKUP(H4284,district_latlong_lookup!$A$1:$F$439,5,FALSE)),0)</f>
        <v>0</v>
      </c>
      <c r="J4284">
        <f>IF(B4284=2012,IF(D4284="00",L4284,VLOOKUP(H4284,district_latlong_lookup!$A$1:$F$439,6,FALSE)),0)</f>
        <v>0</v>
      </c>
      <c r="K4284">
        <f>VLOOKUP(E4284&amp;"*",state_latlong_lookup!$A$1:$D$56,3,FALSE)</f>
        <v>42.004600000000003</v>
      </c>
      <c r="L4284">
        <f>VLOOKUP(E4284&amp;"*",state_latlong_lookup!$A$1:$D$56,4,FALSE)</f>
        <v>-93.213999999999999</v>
      </c>
      <c r="M4284">
        <v>200</v>
      </c>
      <c r="N4284" t="str">
        <f t="shared" si="132"/>
        <v>Republican</v>
      </c>
      <c r="O4284" t="s">
        <v>10</v>
      </c>
      <c r="P4284">
        <v>0.74399999999999999</v>
      </c>
      <c r="Q4284">
        <v>14087500</v>
      </c>
      <c r="R4284" t="s">
        <v>1317</v>
      </c>
    </row>
    <row r="4285" spans="1:18">
      <c r="A4285">
        <v>110</v>
      </c>
      <c r="B4285">
        <f>VLOOKUP(A4285,year_congress_lookup!$A$1:$B$10,2)</f>
        <v>2008</v>
      </c>
      <c r="C4285">
        <v>29722</v>
      </c>
      <c r="D4285" s="1" t="s">
        <v>1787</v>
      </c>
      <c r="E4285" t="s">
        <v>105</v>
      </c>
      <c r="F4285" t="str">
        <f>VLOOKUP(E4285&amp;"*",state_latlong_lookup!$A$1:$D$56,2,FALSE)</f>
        <v>KS</v>
      </c>
      <c r="G4285" t="str">
        <f>VLOOKUP(E4285&amp;"*",state_latlong_lookup!$A$1:$D$56,1,FALSE)</f>
        <v>KANSAS</v>
      </c>
      <c r="H4285" t="str">
        <f t="shared" si="133"/>
        <v>110_KS_01</v>
      </c>
      <c r="I4285">
        <f>IF(B4285=2012,IF(D4285="00",K4285,VLOOKUP(H4285,district_latlong_lookup!$A$1:$F$439,5,FALSE)),0)</f>
        <v>0</v>
      </c>
      <c r="J4285">
        <f>IF(B4285=2012,IF(D4285="00",L4285,VLOOKUP(H4285,district_latlong_lookup!$A$1:$F$439,6,FALSE)),0)</f>
        <v>0</v>
      </c>
      <c r="K4285">
        <f>VLOOKUP(E4285&amp;"*",state_latlong_lookup!$A$1:$D$56,3,FALSE)</f>
        <v>38.511099999999999</v>
      </c>
      <c r="L4285">
        <f>VLOOKUP(E4285&amp;"*",state_latlong_lookup!$A$1:$D$56,4,FALSE)</f>
        <v>-96.8005</v>
      </c>
      <c r="M4285">
        <v>200</v>
      </c>
      <c r="N4285" t="str">
        <f t="shared" si="132"/>
        <v>Republican</v>
      </c>
      <c r="O4285" t="s">
        <v>395</v>
      </c>
      <c r="P4285">
        <v>0.52600000000000002</v>
      </c>
      <c r="Q4285">
        <v>10482500</v>
      </c>
      <c r="R4285" t="s">
        <v>1318</v>
      </c>
    </row>
    <row r="4286" spans="1:18">
      <c r="A4286">
        <v>110</v>
      </c>
      <c r="B4286">
        <f>VLOOKUP(A4286,year_congress_lookup!$A$1:$B$10,2)</f>
        <v>2008</v>
      </c>
      <c r="C4286">
        <v>20721</v>
      </c>
      <c r="D4286" s="1" t="s">
        <v>1788</v>
      </c>
      <c r="E4286" t="s">
        <v>105</v>
      </c>
      <c r="F4286" t="str">
        <f>VLOOKUP(E4286&amp;"*",state_latlong_lookup!$A$1:$D$56,2,FALSE)</f>
        <v>KS</v>
      </c>
      <c r="G4286" t="str">
        <f>VLOOKUP(E4286&amp;"*",state_latlong_lookup!$A$1:$D$56,1,FALSE)</f>
        <v>KANSAS</v>
      </c>
      <c r="H4286" t="str">
        <f t="shared" si="133"/>
        <v>110_KS_02</v>
      </c>
      <c r="I4286">
        <f>IF(B4286=2012,IF(D4286="00",K4286,VLOOKUP(H4286,district_latlong_lookup!$A$1:$F$439,5,FALSE)),0)</f>
        <v>0</v>
      </c>
      <c r="J4286">
        <f>IF(B4286=2012,IF(D4286="00",L4286,VLOOKUP(H4286,district_latlong_lookup!$A$1:$F$439,6,FALSE)),0)</f>
        <v>0</v>
      </c>
      <c r="K4286">
        <f>VLOOKUP(E4286&amp;"*",state_latlong_lookup!$A$1:$D$56,3,FALSE)</f>
        <v>38.511099999999999</v>
      </c>
      <c r="L4286">
        <f>VLOOKUP(E4286&amp;"*",state_latlong_lookup!$A$1:$D$56,4,FALSE)</f>
        <v>-96.8005</v>
      </c>
      <c r="M4286">
        <v>100</v>
      </c>
      <c r="N4286" t="str">
        <f t="shared" si="132"/>
        <v>Democrat</v>
      </c>
      <c r="O4286" t="s">
        <v>1093</v>
      </c>
      <c r="P4286">
        <v>-0.188</v>
      </c>
      <c r="Q4286">
        <v>685500</v>
      </c>
      <c r="R4286" t="s">
        <v>1319</v>
      </c>
    </row>
    <row r="4287" spans="1:18">
      <c r="A4287">
        <v>110</v>
      </c>
      <c r="B4287">
        <f>VLOOKUP(A4287,year_congress_lookup!$A$1:$B$10,2)</f>
        <v>2008</v>
      </c>
      <c r="C4287">
        <v>29915</v>
      </c>
      <c r="D4287" s="1" t="s">
        <v>1789</v>
      </c>
      <c r="E4287" t="s">
        <v>105</v>
      </c>
      <c r="F4287" t="str">
        <f>VLOOKUP(E4287&amp;"*",state_latlong_lookup!$A$1:$D$56,2,FALSE)</f>
        <v>KS</v>
      </c>
      <c r="G4287" t="str">
        <f>VLOOKUP(E4287&amp;"*",state_latlong_lookup!$A$1:$D$56,1,FALSE)</f>
        <v>KANSAS</v>
      </c>
      <c r="H4287" t="str">
        <f t="shared" si="133"/>
        <v>110_KS_03</v>
      </c>
      <c r="I4287">
        <f>IF(B4287=2012,IF(D4287="00",K4287,VLOOKUP(H4287,district_latlong_lookup!$A$1:$F$439,5,FALSE)),0)</f>
        <v>0</v>
      </c>
      <c r="J4287">
        <f>IF(B4287=2012,IF(D4287="00",L4287,VLOOKUP(H4287,district_latlong_lookup!$A$1:$F$439,6,FALSE)),0)</f>
        <v>0</v>
      </c>
      <c r="K4287">
        <f>VLOOKUP(E4287&amp;"*",state_latlong_lookup!$A$1:$D$56,3,FALSE)</f>
        <v>38.511099999999999</v>
      </c>
      <c r="L4287">
        <f>VLOOKUP(E4287&amp;"*",state_latlong_lookup!$A$1:$D$56,4,FALSE)</f>
        <v>-96.8005</v>
      </c>
      <c r="M4287">
        <v>100</v>
      </c>
      <c r="N4287" t="str">
        <f t="shared" si="132"/>
        <v>Democrat</v>
      </c>
      <c r="O4287" t="s">
        <v>55</v>
      </c>
      <c r="P4287">
        <v>-0.248</v>
      </c>
      <c r="Q4287">
        <v>462500</v>
      </c>
      <c r="R4287" t="s">
        <v>1320</v>
      </c>
    </row>
    <row r="4288" spans="1:18">
      <c r="A4288">
        <v>110</v>
      </c>
      <c r="B4288">
        <f>VLOOKUP(A4288,year_congress_lookup!$A$1:$B$10,2)</f>
        <v>2008</v>
      </c>
      <c r="C4288">
        <v>29524</v>
      </c>
      <c r="D4288" s="1" t="s">
        <v>1790</v>
      </c>
      <c r="E4288" t="s">
        <v>105</v>
      </c>
      <c r="F4288" t="str">
        <f>VLOOKUP(E4288&amp;"*",state_latlong_lookup!$A$1:$D$56,2,FALSE)</f>
        <v>KS</v>
      </c>
      <c r="G4288" t="str">
        <f>VLOOKUP(E4288&amp;"*",state_latlong_lookup!$A$1:$D$56,1,FALSE)</f>
        <v>KANSAS</v>
      </c>
      <c r="H4288" t="str">
        <f t="shared" si="133"/>
        <v>110_KS_04</v>
      </c>
      <c r="I4288">
        <f>IF(B4288=2012,IF(D4288="00",K4288,VLOOKUP(H4288,district_latlong_lookup!$A$1:$F$439,5,FALSE)),0)</f>
        <v>0</v>
      </c>
      <c r="J4288">
        <f>IF(B4288=2012,IF(D4288="00",L4288,VLOOKUP(H4288,district_latlong_lookup!$A$1:$F$439,6,FALSE)),0)</f>
        <v>0</v>
      </c>
      <c r="K4288">
        <f>VLOOKUP(E4288&amp;"*",state_latlong_lookup!$A$1:$D$56,3,FALSE)</f>
        <v>38.511099999999999</v>
      </c>
      <c r="L4288">
        <f>VLOOKUP(E4288&amp;"*",state_latlong_lookup!$A$1:$D$56,4,FALSE)</f>
        <v>-96.8005</v>
      </c>
      <c r="M4288">
        <v>200</v>
      </c>
      <c r="N4288" t="str">
        <f t="shared" si="132"/>
        <v>Republican</v>
      </c>
      <c r="O4288" t="s">
        <v>785</v>
      </c>
      <c r="P4288">
        <v>0.55100000000000005</v>
      </c>
      <c r="Q4288">
        <v>1353500</v>
      </c>
    </row>
    <row r="4289" spans="1:18">
      <c r="A4289">
        <v>110</v>
      </c>
      <c r="B4289">
        <f>VLOOKUP(A4289,year_congress_lookup!$A$1:$B$10,2)</f>
        <v>2008</v>
      </c>
      <c r="C4289">
        <v>29525</v>
      </c>
      <c r="D4289" s="1" t="s">
        <v>1787</v>
      </c>
      <c r="E4289" t="s">
        <v>25</v>
      </c>
      <c r="F4289" t="str">
        <f>VLOOKUP(E4289&amp;"*",state_latlong_lookup!$A$1:$D$56,2,FALSE)</f>
        <v>KY</v>
      </c>
      <c r="G4289" t="str">
        <f>VLOOKUP(E4289&amp;"*",state_latlong_lookup!$A$1:$D$56,1,FALSE)</f>
        <v>KENTUCKY</v>
      </c>
      <c r="H4289" t="str">
        <f t="shared" si="133"/>
        <v>110_KY_01</v>
      </c>
      <c r="I4289">
        <f>IF(B4289=2012,IF(D4289="00",K4289,VLOOKUP(H4289,district_latlong_lookup!$A$1:$F$439,5,FALSE)),0)</f>
        <v>0</v>
      </c>
      <c r="J4289">
        <f>IF(B4289=2012,IF(D4289="00",L4289,VLOOKUP(H4289,district_latlong_lookup!$A$1:$F$439,6,FALSE)),0)</f>
        <v>0</v>
      </c>
      <c r="K4289">
        <f>VLOOKUP(E4289&amp;"*",state_latlong_lookup!$A$1:$D$56,3,FALSE)</f>
        <v>37.668999999999997</v>
      </c>
      <c r="L4289">
        <f>VLOOKUP(E4289&amp;"*",state_latlong_lookup!$A$1:$D$56,4,FALSE)</f>
        <v>-84.651399999999995</v>
      </c>
      <c r="M4289">
        <v>200</v>
      </c>
      <c r="N4289" t="str">
        <f t="shared" si="132"/>
        <v>Republican</v>
      </c>
      <c r="O4289" t="s">
        <v>989</v>
      </c>
      <c r="P4289">
        <v>0.48099999999999998</v>
      </c>
      <c r="Q4289">
        <v>383000</v>
      </c>
      <c r="R4289" t="s">
        <v>1321</v>
      </c>
    </row>
    <row r="4290" spans="1:18">
      <c r="A4290">
        <v>110</v>
      </c>
      <c r="B4290">
        <f>VLOOKUP(A4290,year_congress_lookup!$A$1:$B$10,2)</f>
        <v>2008</v>
      </c>
      <c r="C4290">
        <v>29352</v>
      </c>
      <c r="D4290" s="1" t="s">
        <v>1788</v>
      </c>
      <c r="E4290" t="s">
        <v>25</v>
      </c>
      <c r="F4290" t="str">
        <f>VLOOKUP(E4290&amp;"*",state_latlong_lookup!$A$1:$D$56,2,FALSE)</f>
        <v>KY</v>
      </c>
      <c r="G4290" t="str">
        <f>VLOOKUP(E4290&amp;"*",state_latlong_lookup!$A$1:$D$56,1,FALSE)</f>
        <v>KENTUCKY</v>
      </c>
      <c r="H4290" t="str">
        <f t="shared" si="133"/>
        <v>110_KY_02</v>
      </c>
      <c r="I4290">
        <f>IF(B4290=2012,IF(D4290="00",K4290,VLOOKUP(H4290,district_latlong_lookup!$A$1:$F$439,5,FALSE)),0)</f>
        <v>0</v>
      </c>
      <c r="J4290">
        <f>IF(B4290=2012,IF(D4290="00",L4290,VLOOKUP(H4290,district_latlong_lookup!$A$1:$F$439,6,FALSE)),0)</f>
        <v>0</v>
      </c>
      <c r="K4290">
        <f>VLOOKUP(E4290&amp;"*",state_latlong_lookup!$A$1:$D$56,3,FALSE)</f>
        <v>37.668999999999997</v>
      </c>
      <c r="L4290">
        <f>VLOOKUP(E4290&amp;"*",state_latlong_lookup!$A$1:$D$56,4,FALSE)</f>
        <v>-84.651399999999995</v>
      </c>
      <c r="M4290">
        <v>200</v>
      </c>
      <c r="N4290" t="str">
        <f t="shared" ref="N4290:N4353" si="134">IF(M4290=100,"Democrat",IF(M4290=200,"Republican",IF(M4290=328,"Independent")))</f>
        <v>Republican</v>
      </c>
      <c r="O4290" t="s">
        <v>79</v>
      </c>
      <c r="P4290">
        <v>0.56100000000000005</v>
      </c>
      <c r="Q4290">
        <v>703000</v>
      </c>
      <c r="R4290" t="s">
        <v>1322</v>
      </c>
    </row>
    <row r="4291" spans="1:18">
      <c r="A4291">
        <v>110</v>
      </c>
      <c r="B4291">
        <f>VLOOKUP(A4291,year_congress_lookup!$A$1:$B$10,2)</f>
        <v>2008</v>
      </c>
      <c r="C4291">
        <v>20723</v>
      </c>
      <c r="D4291" s="1" t="s">
        <v>1789</v>
      </c>
      <c r="E4291" t="s">
        <v>25</v>
      </c>
      <c r="F4291" t="str">
        <f>VLOOKUP(E4291&amp;"*",state_latlong_lookup!$A$1:$D$56,2,FALSE)</f>
        <v>KY</v>
      </c>
      <c r="G4291" t="str">
        <f>VLOOKUP(E4291&amp;"*",state_latlong_lookup!$A$1:$D$56,1,FALSE)</f>
        <v>KENTUCKY</v>
      </c>
      <c r="H4291" t="str">
        <f t="shared" ref="H4291:H4354" si="135">CONCATENATE(A4291,"_",F4291,"_",D4291)</f>
        <v>110_KY_03</v>
      </c>
      <c r="I4291">
        <f>IF(B4291=2012,IF(D4291="00",K4291,VLOOKUP(H4291,district_latlong_lookup!$A$1:$F$439,5,FALSE)),0)</f>
        <v>0</v>
      </c>
      <c r="J4291">
        <f>IF(B4291=2012,IF(D4291="00",L4291,VLOOKUP(H4291,district_latlong_lookup!$A$1:$F$439,6,FALSE)),0)</f>
        <v>0</v>
      </c>
      <c r="K4291">
        <f>VLOOKUP(E4291&amp;"*",state_latlong_lookup!$A$1:$D$56,3,FALSE)</f>
        <v>37.668999999999997</v>
      </c>
      <c r="L4291">
        <f>VLOOKUP(E4291&amp;"*",state_latlong_lookup!$A$1:$D$56,4,FALSE)</f>
        <v>-84.651399999999995</v>
      </c>
      <c r="M4291">
        <v>100</v>
      </c>
      <c r="N4291" t="str">
        <f t="shared" si="134"/>
        <v>Democrat</v>
      </c>
      <c r="O4291" t="s">
        <v>1094</v>
      </c>
      <c r="P4291">
        <v>-0.36699999999999999</v>
      </c>
      <c r="Q4291">
        <v>10000</v>
      </c>
      <c r="R4291" t="s">
        <v>1323</v>
      </c>
    </row>
    <row r="4292" spans="1:18">
      <c r="A4292">
        <v>110</v>
      </c>
      <c r="B4292">
        <f>VLOOKUP(A4292,year_congress_lookup!$A$1:$B$10,2)</f>
        <v>2008</v>
      </c>
      <c r="C4292">
        <v>20511</v>
      </c>
      <c r="D4292" s="1" t="s">
        <v>1790</v>
      </c>
      <c r="E4292" t="s">
        <v>25</v>
      </c>
      <c r="F4292" t="str">
        <f>VLOOKUP(E4292&amp;"*",state_latlong_lookup!$A$1:$D$56,2,FALSE)</f>
        <v>KY</v>
      </c>
      <c r="G4292" t="str">
        <f>VLOOKUP(E4292&amp;"*",state_latlong_lookup!$A$1:$D$56,1,FALSE)</f>
        <v>KENTUCKY</v>
      </c>
      <c r="H4292" t="str">
        <f t="shared" si="135"/>
        <v>110_KY_04</v>
      </c>
      <c r="I4292">
        <f>IF(B4292=2012,IF(D4292="00",K4292,VLOOKUP(H4292,district_latlong_lookup!$A$1:$F$439,5,FALSE)),0)</f>
        <v>0</v>
      </c>
      <c r="J4292">
        <f>IF(B4292=2012,IF(D4292="00",L4292,VLOOKUP(H4292,district_latlong_lookup!$A$1:$F$439,6,FALSE)),0)</f>
        <v>0</v>
      </c>
      <c r="K4292">
        <f>VLOOKUP(E4292&amp;"*",state_latlong_lookup!$A$1:$D$56,3,FALSE)</f>
        <v>37.668999999999997</v>
      </c>
      <c r="L4292">
        <f>VLOOKUP(E4292&amp;"*",state_latlong_lookup!$A$1:$D$56,4,FALSE)</f>
        <v>-84.651399999999995</v>
      </c>
      <c r="M4292">
        <v>200</v>
      </c>
      <c r="N4292" t="str">
        <f t="shared" si="134"/>
        <v>Republican</v>
      </c>
      <c r="O4292" t="s">
        <v>62</v>
      </c>
      <c r="P4292">
        <v>0.53900000000000003</v>
      </c>
      <c r="Q4292">
        <v>2258500</v>
      </c>
      <c r="R4292" t="s">
        <v>1324</v>
      </c>
    </row>
    <row r="4293" spans="1:18">
      <c r="A4293">
        <v>110</v>
      </c>
      <c r="B4293">
        <f>VLOOKUP(A4293,year_congress_lookup!$A$1:$B$10,2)</f>
        <v>2008</v>
      </c>
      <c r="C4293">
        <v>14854</v>
      </c>
      <c r="D4293" s="1" t="s">
        <v>1791</v>
      </c>
      <c r="E4293" t="s">
        <v>25</v>
      </c>
      <c r="F4293" t="str">
        <f>VLOOKUP(E4293&amp;"*",state_latlong_lookup!$A$1:$D$56,2,FALSE)</f>
        <v>KY</v>
      </c>
      <c r="G4293" t="str">
        <f>VLOOKUP(E4293&amp;"*",state_latlong_lookup!$A$1:$D$56,1,FALSE)</f>
        <v>KENTUCKY</v>
      </c>
      <c r="H4293" t="str">
        <f t="shared" si="135"/>
        <v>110_KY_05</v>
      </c>
      <c r="I4293">
        <f>IF(B4293=2012,IF(D4293="00",K4293,VLOOKUP(H4293,district_latlong_lookup!$A$1:$F$439,5,FALSE)),0)</f>
        <v>0</v>
      </c>
      <c r="J4293">
        <f>IF(B4293=2012,IF(D4293="00",L4293,VLOOKUP(H4293,district_latlong_lookup!$A$1:$F$439,6,FALSE)),0)</f>
        <v>0</v>
      </c>
      <c r="K4293">
        <f>VLOOKUP(E4293&amp;"*",state_latlong_lookup!$A$1:$D$56,3,FALSE)</f>
        <v>37.668999999999997</v>
      </c>
      <c r="L4293">
        <f>VLOOKUP(E4293&amp;"*",state_latlong_lookup!$A$1:$D$56,4,FALSE)</f>
        <v>-84.651399999999995</v>
      </c>
      <c r="M4293">
        <v>200</v>
      </c>
      <c r="N4293" t="str">
        <f t="shared" si="134"/>
        <v>Republican</v>
      </c>
      <c r="O4293" t="s">
        <v>542</v>
      </c>
      <c r="P4293">
        <v>0.49399999999999999</v>
      </c>
      <c r="Q4293">
        <v>884000</v>
      </c>
      <c r="R4293" t="s">
        <v>1325</v>
      </c>
    </row>
    <row r="4294" spans="1:18">
      <c r="A4294">
        <v>110</v>
      </c>
      <c r="B4294">
        <f>VLOOKUP(A4294,year_congress_lookup!$A$1:$B$10,2)</f>
        <v>2008</v>
      </c>
      <c r="C4294">
        <v>20326</v>
      </c>
      <c r="D4294" s="1" t="s">
        <v>1792</v>
      </c>
      <c r="E4294" t="s">
        <v>25</v>
      </c>
      <c r="F4294" t="str">
        <f>VLOOKUP(E4294&amp;"*",state_latlong_lookup!$A$1:$D$56,2,FALSE)</f>
        <v>KY</v>
      </c>
      <c r="G4294" t="str">
        <f>VLOOKUP(E4294&amp;"*",state_latlong_lookup!$A$1:$D$56,1,FALSE)</f>
        <v>KENTUCKY</v>
      </c>
      <c r="H4294" t="str">
        <f t="shared" si="135"/>
        <v>110_KY_06</v>
      </c>
      <c r="I4294">
        <f>IF(B4294=2012,IF(D4294="00",K4294,VLOOKUP(H4294,district_latlong_lookup!$A$1:$F$439,5,FALSE)),0)</f>
        <v>0</v>
      </c>
      <c r="J4294">
        <f>IF(B4294=2012,IF(D4294="00",L4294,VLOOKUP(H4294,district_latlong_lookup!$A$1:$F$439,6,FALSE)),0)</f>
        <v>0</v>
      </c>
      <c r="K4294">
        <f>VLOOKUP(E4294&amp;"*",state_latlong_lookup!$A$1:$D$56,3,FALSE)</f>
        <v>37.668999999999997</v>
      </c>
      <c r="L4294">
        <f>VLOOKUP(E4294&amp;"*",state_latlong_lookup!$A$1:$D$56,4,FALSE)</f>
        <v>-84.651399999999995</v>
      </c>
      <c r="M4294">
        <v>100</v>
      </c>
      <c r="N4294" t="str">
        <f t="shared" si="134"/>
        <v>Democrat</v>
      </c>
      <c r="O4294" t="s">
        <v>50</v>
      </c>
      <c r="P4294">
        <v>-0.19700000000000001</v>
      </c>
      <c r="Q4294">
        <v>10000</v>
      </c>
      <c r="R4294" t="s">
        <v>1326</v>
      </c>
    </row>
    <row r="4295" spans="1:18">
      <c r="A4295">
        <v>110</v>
      </c>
      <c r="B4295">
        <f>VLOOKUP(A4295,year_congress_lookup!$A$1:$B$10,2)</f>
        <v>2008</v>
      </c>
      <c r="C4295">
        <v>20512</v>
      </c>
      <c r="D4295" s="1" t="s">
        <v>1787</v>
      </c>
      <c r="E4295" t="s">
        <v>42</v>
      </c>
      <c r="F4295" t="str">
        <f>VLOOKUP(E4295&amp;"*",state_latlong_lookup!$A$1:$D$56,2,FALSE)</f>
        <v>LA</v>
      </c>
      <c r="G4295" t="str">
        <f>VLOOKUP(E4295&amp;"*",state_latlong_lookup!$A$1:$D$56,1,FALSE)</f>
        <v>LOUISIANNA</v>
      </c>
      <c r="H4295" t="str">
        <f t="shared" si="135"/>
        <v>110_LA_01</v>
      </c>
      <c r="I4295">
        <f>IF(B4295=2012,IF(D4295="00",K4295,VLOOKUP(H4295,district_latlong_lookup!$A$1:$F$439,5,FALSE)),0)</f>
        <v>0</v>
      </c>
      <c r="J4295">
        <f>IF(B4295=2012,IF(D4295="00",L4295,VLOOKUP(H4295,district_latlong_lookup!$A$1:$F$439,6,FALSE)),0)</f>
        <v>0</v>
      </c>
      <c r="K4295">
        <f>VLOOKUP(E4295&amp;"*",state_latlong_lookup!$A$1:$D$56,3,FALSE)</f>
        <v>31.180099999999999</v>
      </c>
      <c r="L4295">
        <f>VLOOKUP(E4295&amp;"*",state_latlong_lookup!$A$1:$D$56,4,FALSE)</f>
        <v>-91.874899999999997</v>
      </c>
      <c r="M4295">
        <v>200</v>
      </c>
      <c r="N4295" t="str">
        <f t="shared" si="134"/>
        <v>Republican</v>
      </c>
      <c r="O4295" t="s">
        <v>1056</v>
      </c>
      <c r="P4295">
        <v>0.53200000000000003</v>
      </c>
      <c r="Q4295">
        <v>10000</v>
      </c>
      <c r="R4295" t="s">
        <v>1327</v>
      </c>
    </row>
    <row r="4296" spans="1:18">
      <c r="A4296">
        <v>110</v>
      </c>
      <c r="B4296">
        <f>VLOOKUP(A4296,year_congress_lookup!$A$1:$B$10,2)</f>
        <v>2008</v>
      </c>
      <c r="C4296">
        <v>20759</v>
      </c>
      <c r="D4296" s="1" t="s">
        <v>1787</v>
      </c>
      <c r="E4296" t="s">
        <v>42</v>
      </c>
      <c r="F4296" t="str">
        <f>VLOOKUP(E4296&amp;"*",state_latlong_lookup!$A$1:$D$56,2,FALSE)</f>
        <v>LA</v>
      </c>
      <c r="G4296" t="str">
        <f>VLOOKUP(E4296&amp;"*",state_latlong_lookup!$A$1:$D$56,1,FALSE)</f>
        <v>LOUISIANNA</v>
      </c>
      <c r="H4296" t="str">
        <f t="shared" si="135"/>
        <v>110_LA_01</v>
      </c>
      <c r="I4296">
        <f>IF(B4296=2012,IF(D4296="00",K4296,VLOOKUP(H4296,district_latlong_lookup!$A$1:$F$439,5,FALSE)),0)</f>
        <v>0</v>
      </c>
      <c r="J4296">
        <f>IF(B4296=2012,IF(D4296="00",L4296,VLOOKUP(H4296,district_latlong_lookup!$A$1:$F$439,6,FALSE)),0)</f>
        <v>0</v>
      </c>
      <c r="K4296">
        <f>VLOOKUP(E4296&amp;"*",state_latlong_lookup!$A$1:$D$56,3,FALSE)</f>
        <v>31.180099999999999</v>
      </c>
      <c r="L4296">
        <f>VLOOKUP(E4296&amp;"*",state_latlong_lookup!$A$1:$D$56,4,FALSE)</f>
        <v>-91.874899999999997</v>
      </c>
      <c r="M4296">
        <v>200</v>
      </c>
      <c r="N4296" t="str">
        <f t="shared" si="134"/>
        <v>Republican</v>
      </c>
      <c r="O4296" t="s">
        <v>1095</v>
      </c>
      <c r="P4296">
        <v>0.74299999999999999</v>
      </c>
      <c r="Q4296">
        <v>1139500</v>
      </c>
      <c r="R4296" t="s">
        <v>1328</v>
      </c>
    </row>
    <row r="4297" spans="1:18">
      <c r="A4297">
        <v>110</v>
      </c>
      <c r="B4297">
        <f>VLOOKUP(A4297,year_congress_lookup!$A$1:$B$10,2)</f>
        <v>2008</v>
      </c>
      <c r="C4297">
        <v>29120</v>
      </c>
      <c r="D4297" s="1" t="s">
        <v>1788</v>
      </c>
      <c r="E4297" t="s">
        <v>42</v>
      </c>
      <c r="F4297" t="str">
        <f>VLOOKUP(E4297&amp;"*",state_latlong_lookup!$A$1:$D$56,2,FALSE)</f>
        <v>LA</v>
      </c>
      <c r="G4297" t="str">
        <f>VLOOKUP(E4297&amp;"*",state_latlong_lookup!$A$1:$D$56,1,FALSE)</f>
        <v>LOUISIANNA</v>
      </c>
      <c r="H4297" t="str">
        <f t="shared" si="135"/>
        <v>110_LA_02</v>
      </c>
      <c r="I4297">
        <f>IF(B4297=2012,IF(D4297="00",K4297,VLOOKUP(H4297,district_latlong_lookup!$A$1:$F$439,5,FALSE)),0)</f>
        <v>0</v>
      </c>
      <c r="J4297">
        <f>IF(B4297=2012,IF(D4297="00",L4297,VLOOKUP(H4297,district_latlong_lookup!$A$1:$F$439,6,FALSE)),0)</f>
        <v>0</v>
      </c>
      <c r="K4297">
        <f>VLOOKUP(E4297&amp;"*",state_latlong_lookup!$A$1:$D$56,3,FALSE)</f>
        <v>31.180099999999999</v>
      </c>
      <c r="L4297">
        <f>VLOOKUP(E4297&amp;"*",state_latlong_lookup!$A$1:$D$56,4,FALSE)</f>
        <v>-91.874899999999997</v>
      </c>
      <c r="M4297">
        <v>100</v>
      </c>
      <c r="N4297" t="str">
        <f t="shared" si="134"/>
        <v>Democrat</v>
      </c>
      <c r="O4297" t="s">
        <v>990</v>
      </c>
      <c r="P4297">
        <v>-0.34899999999999998</v>
      </c>
      <c r="Q4297">
        <v>580500</v>
      </c>
      <c r="R4297" t="s">
        <v>1329</v>
      </c>
    </row>
    <row r="4298" spans="1:18">
      <c r="A4298">
        <v>110</v>
      </c>
      <c r="B4298">
        <f>VLOOKUP(A4298,year_congress_lookup!$A$1:$B$10,2)</f>
        <v>2008</v>
      </c>
      <c r="C4298">
        <v>20513</v>
      </c>
      <c r="D4298" s="1" t="s">
        <v>1789</v>
      </c>
      <c r="E4298" t="s">
        <v>42</v>
      </c>
      <c r="F4298" t="str">
        <f>VLOOKUP(E4298&amp;"*",state_latlong_lookup!$A$1:$D$56,2,FALSE)</f>
        <v>LA</v>
      </c>
      <c r="G4298" t="str">
        <f>VLOOKUP(E4298&amp;"*",state_latlong_lookup!$A$1:$D$56,1,FALSE)</f>
        <v>LOUISIANNA</v>
      </c>
      <c r="H4298" t="str">
        <f t="shared" si="135"/>
        <v>110_LA_03</v>
      </c>
      <c r="I4298">
        <f>IF(B4298=2012,IF(D4298="00",K4298,VLOOKUP(H4298,district_latlong_lookup!$A$1:$F$439,5,FALSE)),0)</f>
        <v>0</v>
      </c>
      <c r="J4298">
        <f>IF(B4298=2012,IF(D4298="00",L4298,VLOOKUP(H4298,district_latlong_lookup!$A$1:$F$439,6,FALSE)),0)</f>
        <v>0</v>
      </c>
      <c r="K4298">
        <f>VLOOKUP(E4298&amp;"*",state_latlong_lookup!$A$1:$D$56,3,FALSE)</f>
        <v>31.180099999999999</v>
      </c>
      <c r="L4298">
        <f>VLOOKUP(E4298&amp;"*",state_latlong_lookup!$A$1:$D$56,4,FALSE)</f>
        <v>-91.874899999999997</v>
      </c>
      <c r="M4298">
        <v>100</v>
      </c>
      <c r="N4298" t="str">
        <f t="shared" si="134"/>
        <v>Democrat</v>
      </c>
      <c r="O4298" t="s">
        <v>1057</v>
      </c>
      <c r="P4298">
        <v>-0.16300000000000001</v>
      </c>
      <c r="Q4298">
        <v>1257000</v>
      </c>
      <c r="R4298" t="s">
        <v>1330</v>
      </c>
    </row>
    <row r="4299" spans="1:18">
      <c r="A4299">
        <v>110</v>
      </c>
      <c r="B4299">
        <f>VLOOKUP(A4299,year_congress_lookup!$A$1:$B$10,2)</f>
        <v>2008</v>
      </c>
      <c r="C4299">
        <v>15451</v>
      </c>
      <c r="D4299" s="1" t="s">
        <v>1790</v>
      </c>
      <c r="E4299" t="s">
        <v>42</v>
      </c>
      <c r="F4299" t="str">
        <f>VLOOKUP(E4299&amp;"*",state_latlong_lookup!$A$1:$D$56,2,FALSE)</f>
        <v>LA</v>
      </c>
      <c r="G4299" t="str">
        <f>VLOOKUP(E4299&amp;"*",state_latlong_lookup!$A$1:$D$56,1,FALSE)</f>
        <v>LOUISIANNA</v>
      </c>
      <c r="H4299" t="str">
        <f t="shared" si="135"/>
        <v>110_LA_04</v>
      </c>
      <c r="I4299">
        <f>IF(B4299=2012,IF(D4299="00",K4299,VLOOKUP(H4299,district_latlong_lookup!$A$1:$F$439,5,FALSE)),0)</f>
        <v>0</v>
      </c>
      <c r="J4299">
        <f>IF(B4299=2012,IF(D4299="00",L4299,VLOOKUP(H4299,district_latlong_lookup!$A$1:$F$439,6,FALSE)),0)</f>
        <v>0</v>
      </c>
      <c r="K4299">
        <f>VLOOKUP(E4299&amp;"*",state_latlong_lookup!$A$1:$D$56,3,FALSE)</f>
        <v>31.180099999999999</v>
      </c>
      <c r="L4299">
        <f>VLOOKUP(E4299&amp;"*",state_latlong_lookup!$A$1:$D$56,4,FALSE)</f>
        <v>-91.874899999999997</v>
      </c>
      <c r="M4299">
        <v>200</v>
      </c>
      <c r="N4299" t="str">
        <f t="shared" si="134"/>
        <v>Republican</v>
      </c>
      <c r="O4299" t="s">
        <v>547</v>
      </c>
      <c r="P4299">
        <v>0.56200000000000006</v>
      </c>
      <c r="Q4299">
        <v>10000</v>
      </c>
      <c r="R4299" t="s">
        <v>1331</v>
      </c>
    </row>
    <row r="4300" spans="1:18">
      <c r="A4300">
        <v>110</v>
      </c>
      <c r="B4300">
        <f>VLOOKUP(A4300,year_congress_lookup!$A$1:$B$10,2)</f>
        <v>2008</v>
      </c>
      <c r="C4300">
        <v>90327</v>
      </c>
      <c r="D4300" s="1" t="s">
        <v>1791</v>
      </c>
      <c r="E4300" t="s">
        <v>42</v>
      </c>
      <c r="F4300" t="str">
        <f>VLOOKUP(E4300&amp;"*",state_latlong_lookup!$A$1:$D$56,2,FALSE)</f>
        <v>LA</v>
      </c>
      <c r="G4300" t="str">
        <f>VLOOKUP(E4300&amp;"*",state_latlong_lookup!$A$1:$D$56,1,FALSE)</f>
        <v>LOUISIANNA</v>
      </c>
      <c r="H4300" t="str">
        <f t="shared" si="135"/>
        <v>110_LA_05</v>
      </c>
      <c r="I4300">
        <f>IF(B4300=2012,IF(D4300="00",K4300,VLOOKUP(H4300,district_latlong_lookup!$A$1:$F$439,5,FALSE)),0)</f>
        <v>0</v>
      </c>
      <c r="J4300">
        <f>IF(B4300=2012,IF(D4300="00",L4300,VLOOKUP(H4300,district_latlong_lookup!$A$1:$F$439,6,FALSE)),0)</f>
        <v>0</v>
      </c>
      <c r="K4300">
        <f>VLOOKUP(E4300&amp;"*",state_latlong_lookup!$A$1:$D$56,3,FALSE)</f>
        <v>31.180099999999999</v>
      </c>
      <c r="L4300">
        <f>VLOOKUP(E4300&amp;"*",state_latlong_lookup!$A$1:$D$56,4,FALSE)</f>
        <v>-91.874899999999997</v>
      </c>
      <c r="M4300">
        <v>200</v>
      </c>
      <c r="N4300" t="str">
        <f t="shared" si="134"/>
        <v>Republican</v>
      </c>
      <c r="O4300" t="s">
        <v>355</v>
      </c>
      <c r="P4300">
        <v>0.5</v>
      </c>
      <c r="Q4300">
        <v>10000</v>
      </c>
      <c r="R4300" t="s">
        <v>1332</v>
      </c>
    </row>
    <row r="4301" spans="1:18">
      <c r="A4301">
        <v>110</v>
      </c>
      <c r="B4301">
        <f>VLOOKUP(A4301,year_congress_lookup!$A$1:$B$10,2)</f>
        <v>2008</v>
      </c>
      <c r="C4301">
        <v>15401</v>
      </c>
      <c r="D4301" s="1" t="s">
        <v>1792</v>
      </c>
      <c r="E4301" t="s">
        <v>42</v>
      </c>
      <c r="F4301" t="str">
        <f>VLOOKUP(E4301&amp;"*",state_latlong_lookup!$A$1:$D$56,2,FALSE)</f>
        <v>LA</v>
      </c>
      <c r="G4301" t="str">
        <f>VLOOKUP(E4301&amp;"*",state_latlong_lookup!$A$1:$D$56,1,FALSE)</f>
        <v>LOUISIANNA</v>
      </c>
      <c r="H4301" t="str">
        <f t="shared" si="135"/>
        <v>110_LA_06</v>
      </c>
      <c r="I4301">
        <f>IF(B4301=2012,IF(D4301="00",K4301,VLOOKUP(H4301,district_latlong_lookup!$A$1:$F$439,5,FALSE)),0)</f>
        <v>0</v>
      </c>
      <c r="J4301">
        <f>IF(B4301=2012,IF(D4301="00",L4301,VLOOKUP(H4301,district_latlong_lookup!$A$1:$F$439,6,FALSE)),0)</f>
        <v>0</v>
      </c>
      <c r="K4301">
        <f>VLOOKUP(E4301&amp;"*",state_latlong_lookup!$A$1:$D$56,3,FALSE)</f>
        <v>31.180099999999999</v>
      </c>
      <c r="L4301">
        <f>VLOOKUP(E4301&amp;"*",state_latlong_lookup!$A$1:$D$56,4,FALSE)</f>
        <v>-91.874899999999997</v>
      </c>
      <c r="M4301">
        <v>200</v>
      </c>
      <c r="N4301" t="str">
        <f t="shared" si="134"/>
        <v>Republican</v>
      </c>
      <c r="O4301" t="s">
        <v>108</v>
      </c>
      <c r="P4301">
        <v>0.56100000000000005</v>
      </c>
      <c r="Q4301">
        <v>602500</v>
      </c>
      <c r="R4301" t="s">
        <v>1333</v>
      </c>
    </row>
    <row r="4302" spans="1:18">
      <c r="A4302">
        <v>110</v>
      </c>
      <c r="B4302">
        <f>VLOOKUP(A4302,year_congress_lookup!$A$1:$B$10,2)</f>
        <v>2008</v>
      </c>
      <c r="C4302">
        <v>20760</v>
      </c>
      <c r="D4302" s="1" t="s">
        <v>1792</v>
      </c>
      <c r="E4302" t="s">
        <v>42</v>
      </c>
      <c r="F4302" t="str">
        <f>VLOOKUP(E4302&amp;"*",state_latlong_lookup!$A$1:$D$56,2,FALSE)</f>
        <v>LA</v>
      </c>
      <c r="G4302" t="str">
        <f>VLOOKUP(E4302&amp;"*",state_latlong_lookup!$A$1:$D$56,1,FALSE)</f>
        <v>LOUISIANNA</v>
      </c>
      <c r="H4302" t="str">
        <f t="shared" si="135"/>
        <v>110_LA_06</v>
      </c>
      <c r="I4302">
        <f>IF(B4302=2012,IF(D4302="00",K4302,VLOOKUP(H4302,district_latlong_lookup!$A$1:$F$439,5,FALSE)),0)</f>
        <v>0</v>
      </c>
      <c r="J4302">
        <f>IF(B4302=2012,IF(D4302="00",L4302,VLOOKUP(H4302,district_latlong_lookup!$A$1:$F$439,6,FALSE)),0)</f>
        <v>0</v>
      </c>
      <c r="K4302">
        <f>VLOOKUP(E4302&amp;"*",state_latlong_lookup!$A$1:$D$56,3,FALSE)</f>
        <v>31.180099999999999</v>
      </c>
      <c r="L4302">
        <f>VLOOKUP(E4302&amp;"*",state_latlong_lookup!$A$1:$D$56,4,FALSE)</f>
        <v>-91.874899999999997</v>
      </c>
      <c r="M4302">
        <v>100</v>
      </c>
      <c r="N4302" t="str">
        <f t="shared" si="134"/>
        <v>Democrat</v>
      </c>
      <c r="O4302" t="s">
        <v>1096</v>
      </c>
      <c r="P4302">
        <v>6.0000000000000001E-3</v>
      </c>
      <c r="Q4302">
        <v>900000</v>
      </c>
      <c r="R4302" t="s">
        <v>1334</v>
      </c>
    </row>
    <row r="4303" spans="1:18">
      <c r="A4303">
        <v>110</v>
      </c>
      <c r="B4303">
        <f>VLOOKUP(A4303,year_congress_lookup!$A$1:$B$10,2)</f>
        <v>2008</v>
      </c>
      <c r="C4303">
        <v>20514</v>
      </c>
      <c r="D4303" s="1" t="s">
        <v>1793</v>
      </c>
      <c r="E4303" t="s">
        <v>42</v>
      </c>
      <c r="F4303" t="str">
        <f>VLOOKUP(E4303&amp;"*",state_latlong_lookup!$A$1:$D$56,2,FALSE)</f>
        <v>LA</v>
      </c>
      <c r="G4303" t="str">
        <f>VLOOKUP(E4303&amp;"*",state_latlong_lookup!$A$1:$D$56,1,FALSE)</f>
        <v>LOUISIANNA</v>
      </c>
      <c r="H4303" t="str">
        <f t="shared" si="135"/>
        <v>110_LA_07</v>
      </c>
      <c r="I4303">
        <f>IF(B4303=2012,IF(D4303="00",K4303,VLOOKUP(H4303,district_latlong_lookup!$A$1:$F$439,5,FALSE)),0)</f>
        <v>0</v>
      </c>
      <c r="J4303">
        <f>IF(B4303=2012,IF(D4303="00",L4303,VLOOKUP(H4303,district_latlong_lookup!$A$1:$F$439,6,FALSE)),0)</f>
        <v>0</v>
      </c>
      <c r="K4303">
        <f>VLOOKUP(E4303&amp;"*",state_latlong_lookup!$A$1:$D$56,3,FALSE)</f>
        <v>31.180099999999999</v>
      </c>
      <c r="L4303">
        <f>VLOOKUP(E4303&amp;"*",state_latlong_lookup!$A$1:$D$56,4,FALSE)</f>
        <v>-91.874899999999997</v>
      </c>
      <c r="M4303">
        <v>200</v>
      </c>
      <c r="N4303" t="str">
        <f t="shared" si="134"/>
        <v>Republican</v>
      </c>
      <c r="O4303" t="s">
        <v>1058</v>
      </c>
      <c r="P4303">
        <v>0.57699999999999996</v>
      </c>
      <c r="Q4303">
        <v>900000</v>
      </c>
      <c r="R4303" t="s">
        <v>1335</v>
      </c>
    </row>
    <row r="4304" spans="1:18">
      <c r="A4304">
        <v>110</v>
      </c>
      <c r="B4304">
        <f>VLOOKUP(A4304,year_congress_lookup!$A$1:$B$10,2)</f>
        <v>2008</v>
      </c>
      <c r="C4304">
        <v>29728</v>
      </c>
      <c r="D4304" s="1" t="s">
        <v>1787</v>
      </c>
      <c r="E4304" t="s">
        <v>49</v>
      </c>
      <c r="F4304" t="str">
        <f>VLOOKUP(E4304&amp;"*",state_latlong_lookup!$A$1:$D$56,2,FALSE)</f>
        <v>ME</v>
      </c>
      <c r="G4304" t="str">
        <f>VLOOKUP(E4304&amp;"*",state_latlong_lookup!$A$1:$D$56,1,FALSE)</f>
        <v>MAINE</v>
      </c>
      <c r="H4304" t="str">
        <f t="shared" si="135"/>
        <v>110_ME_01</v>
      </c>
      <c r="I4304">
        <f>IF(B4304=2012,IF(D4304="00",K4304,VLOOKUP(H4304,district_latlong_lookup!$A$1:$F$439,5,FALSE)),0)</f>
        <v>0</v>
      </c>
      <c r="J4304">
        <f>IF(B4304=2012,IF(D4304="00",L4304,VLOOKUP(H4304,district_latlong_lookup!$A$1:$F$439,6,FALSE)),0)</f>
        <v>0</v>
      </c>
      <c r="K4304">
        <f>VLOOKUP(E4304&amp;"*",state_latlong_lookup!$A$1:$D$56,3,FALSE)</f>
        <v>44.607399999999998</v>
      </c>
      <c r="L4304">
        <f>VLOOKUP(E4304&amp;"*",state_latlong_lookup!$A$1:$D$56,4,FALSE)</f>
        <v>-69.3977</v>
      </c>
      <c r="M4304">
        <v>100</v>
      </c>
      <c r="N4304" t="str">
        <f t="shared" si="134"/>
        <v>Democrat</v>
      </c>
      <c r="O4304" t="s">
        <v>71</v>
      </c>
      <c r="P4304">
        <v>-0.36799999999999999</v>
      </c>
      <c r="Q4304">
        <v>655500</v>
      </c>
      <c r="R4304" t="s">
        <v>1336</v>
      </c>
    </row>
    <row r="4305" spans="1:18">
      <c r="A4305">
        <v>110</v>
      </c>
      <c r="B4305">
        <f>VLOOKUP(A4305,year_congress_lookup!$A$1:$B$10,2)</f>
        <v>2008</v>
      </c>
      <c r="C4305">
        <v>20328</v>
      </c>
      <c r="D4305" s="1" t="s">
        <v>1788</v>
      </c>
      <c r="E4305" t="s">
        <v>49</v>
      </c>
      <c r="F4305" t="str">
        <f>VLOOKUP(E4305&amp;"*",state_latlong_lookup!$A$1:$D$56,2,FALSE)</f>
        <v>ME</v>
      </c>
      <c r="G4305" t="str">
        <f>VLOOKUP(E4305&amp;"*",state_latlong_lookup!$A$1:$D$56,1,FALSE)</f>
        <v>MAINE</v>
      </c>
      <c r="H4305" t="str">
        <f t="shared" si="135"/>
        <v>110_ME_02</v>
      </c>
      <c r="I4305">
        <f>IF(B4305=2012,IF(D4305="00",K4305,VLOOKUP(H4305,district_latlong_lookup!$A$1:$F$439,5,FALSE)),0)</f>
        <v>0</v>
      </c>
      <c r="J4305">
        <f>IF(B4305=2012,IF(D4305="00",L4305,VLOOKUP(H4305,district_latlong_lookup!$A$1:$F$439,6,FALSE)),0)</f>
        <v>0</v>
      </c>
      <c r="K4305">
        <f>VLOOKUP(E4305&amp;"*",state_latlong_lookup!$A$1:$D$56,3,FALSE)</f>
        <v>44.607399999999998</v>
      </c>
      <c r="L4305">
        <f>VLOOKUP(E4305&amp;"*",state_latlong_lookup!$A$1:$D$56,4,FALSE)</f>
        <v>-69.3977</v>
      </c>
      <c r="M4305">
        <v>100</v>
      </c>
      <c r="N4305" t="str">
        <f t="shared" si="134"/>
        <v>Democrat</v>
      </c>
      <c r="O4305" t="s">
        <v>991</v>
      </c>
      <c r="P4305">
        <v>-0.30299999999999999</v>
      </c>
      <c r="Q4305">
        <v>1375500</v>
      </c>
    </row>
    <row r="4306" spans="1:18">
      <c r="A4306">
        <v>110</v>
      </c>
      <c r="B4306">
        <f>VLOOKUP(A4306,year_congress_lookup!$A$1:$B$10,2)</f>
        <v>2008</v>
      </c>
      <c r="C4306">
        <v>29122</v>
      </c>
      <c r="D4306" s="1" t="s">
        <v>1787</v>
      </c>
      <c r="E4306" t="s">
        <v>5</v>
      </c>
      <c r="F4306" t="str">
        <f>VLOOKUP(E4306&amp;"*",state_latlong_lookup!$A$1:$D$56,2,FALSE)</f>
        <v>MD</v>
      </c>
      <c r="G4306" t="str">
        <f>VLOOKUP(E4306&amp;"*",state_latlong_lookup!$A$1:$D$56,1,FALSE)</f>
        <v>MARYLAND</v>
      </c>
      <c r="H4306" t="str">
        <f t="shared" si="135"/>
        <v>110_MD_01</v>
      </c>
      <c r="I4306">
        <f>IF(B4306=2012,IF(D4306="00",K4306,VLOOKUP(H4306,district_latlong_lookup!$A$1:$F$439,5,FALSE)),0)</f>
        <v>0</v>
      </c>
      <c r="J4306">
        <f>IF(B4306=2012,IF(D4306="00",L4306,VLOOKUP(H4306,district_latlong_lookup!$A$1:$F$439,6,FALSE)),0)</f>
        <v>0</v>
      </c>
      <c r="K4306">
        <f>VLOOKUP(E4306&amp;"*",state_latlong_lookup!$A$1:$D$56,3,FALSE)</f>
        <v>39.072400000000002</v>
      </c>
      <c r="L4306">
        <f>VLOOKUP(E4306&amp;"*",state_latlong_lookup!$A$1:$D$56,4,FALSE)</f>
        <v>-76.790199999999999</v>
      </c>
      <c r="M4306">
        <v>200</v>
      </c>
      <c r="N4306" t="str">
        <f t="shared" si="134"/>
        <v>Republican</v>
      </c>
      <c r="O4306" t="s">
        <v>992</v>
      </c>
      <c r="P4306">
        <v>0.40600000000000003</v>
      </c>
      <c r="Q4306">
        <v>186500</v>
      </c>
      <c r="R4306" t="s">
        <v>1337</v>
      </c>
    </row>
    <row r="4307" spans="1:18">
      <c r="A4307">
        <v>110</v>
      </c>
      <c r="B4307">
        <f>VLOOKUP(A4307,year_congress_lookup!$A$1:$B$10,2)</f>
        <v>2008</v>
      </c>
      <c r="C4307">
        <v>20329</v>
      </c>
      <c r="D4307" s="1" t="s">
        <v>1788</v>
      </c>
      <c r="E4307" t="s">
        <v>5</v>
      </c>
      <c r="F4307" t="str">
        <f>VLOOKUP(E4307&amp;"*",state_latlong_lookup!$A$1:$D$56,2,FALSE)</f>
        <v>MD</v>
      </c>
      <c r="G4307" t="str">
        <f>VLOOKUP(E4307&amp;"*",state_latlong_lookup!$A$1:$D$56,1,FALSE)</f>
        <v>MARYLAND</v>
      </c>
      <c r="H4307" t="str">
        <f t="shared" si="135"/>
        <v>110_MD_02</v>
      </c>
      <c r="I4307">
        <f>IF(B4307=2012,IF(D4307="00",K4307,VLOOKUP(H4307,district_latlong_lookup!$A$1:$F$439,5,FALSE)),0)</f>
        <v>0</v>
      </c>
      <c r="J4307">
        <f>IF(B4307=2012,IF(D4307="00",L4307,VLOOKUP(H4307,district_latlong_lookup!$A$1:$F$439,6,FALSE)),0)</f>
        <v>0</v>
      </c>
      <c r="K4307">
        <f>VLOOKUP(E4307&amp;"*",state_latlong_lookup!$A$1:$D$56,3,FALSE)</f>
        <v>39.072400000000002</v>
      </c>
      <c r="L4307">
        <f>VLOOKUP(E4307&amp;"*",state_latlong_lookup!$A$1:$D$56,4,FALSE)</f>
        <v>-76.790199999999999</v>
      </c>
      <c r="M4307">
        <v>100</v>
      </c>
      <c r="N4307" t="str">
        <f t="shared" si="134"/>
        <v>Democrat</v>
      </c>
      <c r="O4307" t="s">
        <v>993</v>
      </c>
      <c r="P4307">
        <v>-0.25700000000000001</v>
      </c>
      <c r="Q4307">
        <v>10000</v>
      </c>
      <c r="R4307" t="s">
        <v>1338</v>
      </c>
    </row>
    <row r="4308" spans="1:18">
      <c r="A4308">
        <v>110</v>
      </c>
      <c r="B4308">
        <f>VLOOKUP(A4308,year_congress_lookup!$A$1:$B$10,2)</f>
        <v>2008</v>
      </c>
      <c r="C4308">
        <v>20724</v>
      </c>
      <c r="D4308" s="1" t="s">
        <v>1789</v>
      </c>
      <c r="E4308" t="s">
        <v>5</v>
      </c>
      <c r="F4308" t="str">
        <f>VLOOKUP(E4308&amp;"*",state_latlong_lookup!$A$1:$D$56,2,FALSE)</f>
        <v>MD</v>
      </c>
      <c r="G4308" t="str">
        <f>VLOOKUP(E4308&amp;"*",state_latlong_lookup!$A$1:$D$56,1,FALSE)</f>
        <v>MARYLAND</v>
      </c>
      <c r="H4308" t="str">
        <f t="shared" si="135"/>
        <v>110_MD_03</v>
      </c>
      <c r="I4308">
        <f>IF(B4308=2012,IF(D4308="00",K4308,VLOOKUP(H4308,district_latlong_lookup!$A$1:$F$439,5,FALSE)),0)</f>
        <v>0</v>
      </c>
      <c r="J4308">
        <f>IF(B4308=2012,IF(D4308="00",L4308,VLOOKUP(H4308,district_latlong_lookup!$A$1:$F$439,6,FALSE)),0)</f>
        <v>0</v>
      </c>
      <c r="K4308">
        <f>VLOOKUP(E4308&amp;"*",state_latlong_lookup!$A$1:$D$56,3,FALSE)</f>
        <v>39.072400000000002</v>
      </c>
      <c r="L4308">
        <f>VLOOKUP(E4308&amp;"*",state_latlong_lookup!$A$1:$D$56,4,FALSE)</f>
        <v>-76.790199999999999</v>
      </c>
      <c r="M4308">
        <v>100</v>
      </c>
      <c r="N4308" t="str">
        <f t="shared" si="134"/>
        <v>Democrat</v>
      </c>
      <c r="O4308" t="s">
        <v>228</v>
      </c>
      <c r="P4308">
        <v>-0.41299999999999998</v>
      </c>
      <c r="Q4308">
        <v>389500</v>
      </c>
      <c r="R4308" t="s">
        <v>1339</v>
      </c>
    </row>
    <row r="4309" spans="1:18">
      <c r="A4309">
        <v>110</v>
      </c>
      <c r="B4309">
        <f>VLOOKUP(A4309,year_congress_lookup!$A$1:$B$10,2)</f>
        <v>2008</v>
      </c>
      <c r="C4309">
        <v>29355</v>
      </c>
      <c r="D4309" s="1" t="s">
        <v>1790</v>
      </c>
      <c r="E4309" t="s">
        <v>5</v>
      </c>
      <c r="F4309" t="str">
        <f>VLOOKUP(E4309&amp;"*",state_latlong_lookup!$A$1:$D$56,2,FALSE)</f>
        <v>MD</v>
      </c>
      <c r="G4309" t="str">
        <f>VLOOKUP(E4309&amp;"*",state_latlong_lookup!$A$1:$D$56,1,FALSE)</f>
        <v>MARYLAND</v>
      </c>
      <c r="H4309" t="str">
        <f t="shared" si="135"/>
        <v>110_MD_04</v>
      </c>
      <c r="I4309">
        <f>IF(B4309=2012,IF(D4309="00",K4309,VLOOKUP(H4309,district_latlong_lookup!$A$1:$F$439,5,FALSE)),0)</f>
        <v>0</v>
      </c>
      <c r="J4309">
        <f>IF(B4309=2012,IF(D4309="00",L4309,VLOOKUP(H4309,district_latlong_lookup!$A$1:$F$439,6,FALSE)),0)</f>
        <v>0</v>
      </c>
      <c r="K4309">
        <f>VLOOKUP(E4309&amp;"*",state_latlong_lookup!$A$1:$D$56,3,FALSE)</f>
        <v>39.072400000000002</v>
      </c>
      <c r="L4309">
        <f>VLOOKUP(E4309&amp;"*",state_latlong_lookup!$A$1:$D$56,4,FALSE)</f>
        <v>-76.790199999999999</v>
      </c>
      <c r="M4309">
        <v>100</v>
      </c>
      <c r="N4309" t="str">
        <f t="shared" si="134"/>
        <v>Democrat</v>
      </c>
      <c r="O4309" t="s">
        <v>552</v>
      </c>
      <c r="P4309">
        <v>-0.32500000000000001</v>
      </c>
      <c r="Q4309">
        <v>1340000</v>
      </c>
    </row>
    <row r="4310" spans="1:18">
      <c r="A4310">
        <v>110</v>
      </c>
      <c r="B4310">
        <f>VLOOKUP(A4310,year_congress_lookup!$A$1:$B$10,2)</f>
        <v>2008</v>
      </c>
      <c r="C4310">
        <v>20763</v>
      </c>
      <c r="D4310" s="1" t="s">
        <v>1790</v>
      </c>
      <c r="E4310" t="s">
        <v>5</v>
      </c>
      <c r="F4310" t="str">
        <f>VLOOKUP(E4310&amp;"*",state_latlong_lookup!$A$1:$D$56,2,FALSE)</f>
        <v>MD</v>
      </c>
      <c r="G4310" t="str">
        <f>VLOOKUP(E4310&amp;"*",state_latlong_lookup!$A$1:$D$56,1,FALSE)</f>
        <v>MARYLAND</v>
      </c>
      <c r="H4310" t="str">
        <f t="shared" si="135"/>
        <v>110_MD_04</v>
      </c>
      <c r="I4310">
        <f>IF(B4310=2012,IF(D4310="00",K4310,VLOOKUP(H4310,district_latlong_lookup!$A$1:$F$439,5,FALSE)),0)</f>
        <v>0</v>
      </c>
      <c r="J4310">
        <f>IF(B4310=2012,IF(D4310="00",L4310,VLOOKUP(H4310,district_latlong_lookup!$A$1:$F$439,6,FALSE)),0)</f>
        <v>0</v>
      </c>
      <c r="K4310">
        <f>VLOOKUP(E4310&amp;"*",state_latlong_lookup!$A$1:$D$56,3,FALSE)</f>
        <v>39.072400000000002</v>
      </c>
      <c r="L4310">
        <f>VLOOKUP(E4310&amp;"*",state_latlong_lookup!$A$1:$D$56,4,FALSE)</f>
        <v>-76.790199999999999</v>
      </c>
      <c r="M4310">
        <v>100</v>
      </c>
      <c r="N4310" t="str">
        <f t="shared" si="134"/>
        <v>Democrat</v>
      </c>
      <c r="O4310" t="s">
        <v>26</v>
      </c>
      <c r="P4310">
        <v>-0.55100000000000005</v>
      </c>
      <c r="Q4310">
        <v>1465000</v>
      </c>
      <c r="R4310" t="s">
        <v>1340</v>
      </c>
    </row>
    <row r="4311" spans="1:18">
      <c r="A4311">
        <v>110</v>
      </c>
      <c r="B4311">
        <f>VLOOKUP(A4311,year_congress_lookup!$A$1:$B$10,2)</f>
        <v>2008</v>
      </c>
      <c r="C4311">
        <v>14873</v>
      </c>
      <c r="D4311" s="1" t="s">
        <v>1791</v>
      </c>
      <c r="E4311" t="s">
        <v>5</v>
      </c>
      <c r="F4311" t="str">
        <f>VLOOKUP(E4311&amp;"*",state_latlong_lookup!$A$1:$D$56,2,FALSE)</f>
        <v>MD</v>
      </c>
      <c r="G4311" t="str">
        <f>VLOOKUP(E4311&amp;"*",state_latlong_lookup!$A$1:$D$56,1,FALSE)</f>
        <v>MARYLAND</v>
      </c>
      <c r="H4311" t="str">
        <f t="shared" si="135"/>
        <v>110_MD_05</v>
      </c>
      <c r="I4311">
        <f>IF(B4311=2012,IF(D4311="00",K4311,VLOOKUP(H4311,district_latlong_lookup!$A$1:$F$439,5,FALSE)),0)</f>
        <v>0</v>
      </c>
      <c r="J4311">
        <f>IF(B4311=2012,IF(D4311="00",L4311,VLOOKUP(H4311,district_latlong_lookup!$A$1:$F$439,6,FALSE)),0)</f>
        <v>0</v>
      </c>
      <c r="K4311">
        <f>VLOOKUP(E4311&amp;"*",state_latlong_lookup!$A$1:$D$56,3,FALSE)</f>
        <v>39.072400000000002</v>
      </c>
      <c r="L4311">
        <f>VLOOKUP(E4311&amp;"*",state_latlong_lookup!$A$1:$D$56,4,FALSE)</f>
        <v>-76.790199999999999</v>
      </c>
      <c r="M4311">
        <v>100</v>
      </c>
      <c r="N4311" t="str">
        <f t="shared" si="134"/>
        <v>Democrat</v>
      </c>
      <c r="O4311" t="s">
        <v>553</v>
      </c>
      <c r="P4311">
        <v>-0.33100000000000002</v>
      </c>
      <c r="Q4311">
        <v>2353000</v>
      </c>
      <c r="R4311" t="s">
        <v>1341</v>
      </c>
    </row>
    <row r="4312" spans="1:18">
      <c r="A4312">
        <v>110</v>
      </c>
      <c r="B4312">
        <f>VLOOKUP(A4312,year_congress_lookup!$A$1:$B$10,2)</f>
        <v>2008</v>
      </c>
      <c r="C4312">
        <v>29356</v>
      </c>
      <c r="D4312" s="1" t="s">
        <v>1792</v>
      </c>
      <c r="E4312" t="s">
        <v>5</v>
      </c>
      <c r="F4312" t="str">
        <f>VLOOKUP(E4312&amp;"*",state_latlong_lookup!$A$1:$D$56,2,FALSE)</f>
        <v>MD</v>
      </c>
      <c r="G4312" t="str">
        <f>VLOOKUP(E4312&amp;"*",state_latlong_lookup!$A$1:$D$56,1,FALSE)</f>
        <v>MARYLAND</v>
      </c>
      <c r="H4312" t="str">
        <f t="shared" si="135"/>
        <v>110_MD_06</v>
      </c>
      <c r="I4312">
        <f>IF(B4312=2012,IF(D4312="00",K4312,VLOOKUP(H4312,district_latlong_lookup!$A$1:$F$439,5,FALSE)),0)</f>
        <v>0</v>
      </c>
      <c r="J4312">
        <f>IF(B4312=2012,IF(D4312="00",L4312,VLOOKUP(H4312,district_latlong_lookup!$A$1:$F$439,6,FALSE)),0)</f>
        <v>0</v>
      </c>
      <c r="K4312">
        <f>VLOOKUP(E4312&amp;"*",state_latlong_lookup!$A$1:$D$56,3,FALSE)</f>
        <v>39.072400000000002</v>
      </c>
      <c r="L4312">
        <f>VLOOKUP(E4312&amp;"*",state_latlong_lookup!$A$1:$D$56,4,FALSE)</f>
        <v>-76.790199999999999</v>
      </c>
      <c r="M4312">
        <v>200</v>
      </c>
      <c r="N4312" t="str">
        <f t="shared" si="134"/>
        <v>Republican</v>
      </c>
      <c r="O4312" t="s">
        <v>199</v>
      </c>
      <c r="P4312">
        <v>0.71299999999999997</v>
      </c>
      <c r="Q4312">
        <v>5284000</v>
      </c>
      <c r="R4312" t="s">
        <v>1342</v>
      </c>
    </row>
    <row r="4313" spans="1:18">
      <c r="A4313">
        <v>110</v>
      </c>
      <c r="B4313">
        <f>VLOOKUP(A4313,year_congress_lookup!$A$1:$B$10,2)</f>
        <v>2008</v>
      </c>
      <c r="C4313">
        <v>29587</v>
      </c>
      <c r="D4313" s="1" t="s">
        <v>1793</v>
      </c>
      <c r="E4313" t="s">
        <v>5</v>
      </c>
      <c r="F4313" t="str">
        <f>VLOOKUP(E4313&amp;"*",state_latlong_lookup!$A$1:$D$56,2,FALSE)</f>
        <v>MD</v>
      </c>
      <c r="G4313" t="str">
        <f>VLOOKUP(E4313&amp;"*",state_latlong_lookup!$A$1:$D$56,1,FALSE)</f>
        <v>MARYLAND</v>
      </c>
      <c r="H4313" t="str">
        <f t="shared" si="135"/>
        <v>110_MD_07</v>
      </c>
      <c r="I4313">
        <f>IF(B4313=2012,IF(D4313="00",K4313,VLOOKUP(H4313,district_latlong_lookup!$A$1:$F$439,5,FALSE)),0)</f>
        <v>0</v>
      </c>
      <c r="J4313">
        <f>IF(B4313=2012,IF(D4313="00",L4313,VLOOKUP(H4313,district_latlong_lookup!$A$1:$F$439,6,FALSE)),0)</f>
        <v>0</v>
      </c>
      <c r="K4313">
        <f>VLOOKUP(E4313&amp;"*",state_latlong_lookup!$A$1:$D$56,3,FALSE)</f>
        <v>39.072400000000002</v>
      </c>
      <c r="L4313">
        <f>VLOOKUP(E4313&amp;"*",state_latlong_lookup!$A$1:$D$56,4,FALSE)</f>
        <v>-76.790199999999999</v>
      </c>
      <c r="M4313">
        <v>100</v>
      </c>
      <c r="N4313" t="str">
        <f t="shared" si="134"/>
        <v>Democrat</v>
      </c>
      <c r="O4313" t="s">
        <v>790</v>
      </c>
      <c r="P4313">
        <v>-0.42099999999999999</v>
      </c>
      <c r="Q4313">
        <v>3261500</v>
      </c>
      <c r="R4313" t="s">
        <v>1343</v>
      </c>
    </row>
    <row r="4314" spans="1:18">
      <c r="A4314">
        <v>110</v>
      </c>
      <c r="B4314">
        <f>VLOOKUP(A4314,year_congress_lookup!$A$1:$B$10,2)</f>
        <v>2008</v>
      </c>
      <c r="C4314">
        <v>20330</v>
      </c>
      <c r="D4314" s="1" t="s">
        <v>1795</v>
      </c>
      <c r="E4314" t="s">
        <v>5</v>
      </c>
      <c r="F4314" t="str">
        <f>VLOOKUP(E4314&amp;"*",state_latlong_lookup!$A$1:$D$56,2,FALSE)</f>
        <v>MD</v>
      </c>
      <c r="G4314" t="str">
        <f>VLOOKUP(E4314&amp;"*",state_latlong_lookup!$A$1:$D$56,1,FALSE)</f>
        <v>MARYLAND</v>
      </c>
      <c r="H4314" t="str">
        <f t="shared" si="135"/>
        <v>110_MD_08</v>
      </c>
      <c r="I4314">
        <f>IF(B4314=2012,IF(D4314="00",K4314,VLOOKUP(H4314,district_latlong_lookup!$A$1:$F$439,5,FALSE)),0)</f>
        <v>0</v>
      </c>
      <c r="J4314">
        <f>IF(B4314=2012,IF(D4314="00",L4314,VLOOKUP(H4314,district_latlong_lookup!$A$1:$F$439,6,FALSE)),0)</f>
        <v>0</v>
      </c>
      <c r="K4314">
        <f>VLOOKUP(E4314&amp;"*",state_latlong_lookup!$A$1:$D$56,3,FALSE)</f>
        <v>39.072400000000002</v>
      </c>
      <c r="L4314">
        <f>VLOOKUP(E4314&amp;"*",state_latlong_lookup!$A$1:$D$56,4,FALSE)</f>
        <v>-76.790199999999999</v>
      </c>
      <c r="M4314">
        <v>100</v>
      </c>
      <c r="N4314" t="str">
        <f t="shared" si="134"/>
        <v>Democrat</v>
      </c>
      <c r="O4314" t="s">
        <v>994</v>
      </c>
      <c r="P4314">
        <v>-0.36299999999999999</v>
      </c>
      <c r="Q4314">
        <v>10000</v>
      </c>
      <c r="R4314" t="s">
        <v>1344</v>
      </c>
    </row>
    <row r="4315" spans="1:18">
      <c r="A4315">
        <v>110</v>
      </c>
      <c r="B4315">
        <f>VLOOKUP(A4315,year_congress_lookup!$A$1:$B$10,2)</f>
        <v>2008</v>
      </c>
      <c r="C4315">
        <v>29123</v>
      </c>
      <c r="D4315" s="1" t="s">
        <v>1787</v>
      </c>
      <c r="E4315" t="s">
        <v>6</v>
      </c>
      <c r="F4315" t="str">
        <f>VLOOKUP(E4315&amp;"*",state_latlong_lookup!$A$1:$D$56,2,FALSE)</f>
        <v>MA</v>
      </c>
      <c r="G4315" t="str">
        <f>VLOOKUP(E4315&amp;"*",state_latlong_lookup!$A$1:$D$56,1,FALSE)</f>
        <v>MASSACHUSETTS</v>
      </c>
      <c r="H4315" t="str">
        <f t="shared" si="135"/>
        <v>110_MA_01</v>
      </c>
      <c r="I4315">
        <f>IF(B4315=2012,IF(D4315="00",K4315,VLOOKUP(H4315,district_latlong_lookup!$A$1:$F$439,5,FALSE)),0)</f>
        <v>0</v>
      </c>
      <c r="J4315">
        <f>IF(B4315=2012,IF(D4315="00",L4315,VLOOKUP(H4315,district_latlong_lookup!$A$1:$F$439,6,FALSE)),0)</f>
        <v>0</v>
      </c>
      <c r="K4315">
        <f>VLOOKUP(E4315&amp;"*",state_latlong_lookup!$A$1:$D$56,3,FALSE)</f>
        <v>42.237299999999998</v>
      </c>
      <c r="L4315">
        <f>VLOOKUP(E4315&amp;"*",state_latlong_lookup!$A$1:$D$56,4,FALSE)</f>
        <v>-71.531400000000005</v>
      </c>
      <c r="M4315">
        <v>100</v>
      </c>
      <c r="N4315" t="str">
        <f t="shared" si="134"/>
        <v>Democrat</v>
      </c>
      <c r="O4315" t="s">
        <v>556</v>
      </c>
      <c r="P4315">
        <v>-0.61199999999999999</v>
      </c>
      <c r="Q4315">
        <v>1122500</v>
      </c>
      <c r="R4315" t="s">
        <v>1345</v>
      </c>
    </row>
    <row r="4316" spans="1:18">
      <c r="A4316">
        <v>110</v>
      </c>
      <c r="B4316">
        <f>VLOOKUP(A4316,year_congress_lookup!$A$1:$B$10,2)</f>
        <v>2008</v>
      </c>
      <c r="C4316">
        <v>15616</v>
      </c>
      <c r="D4316" s="1" t="s">
        <v>1788</v>
      </c>
      <c r="E4316" t="s">
        <v>6</v>
      </c>
      <c r="F4316" t="str">
        <f>VLOOKUP(E4316&amp;"*",state_latlong_lookup!$A$1:$D$56,2,FALSE)</f>
        <v>MA</v>
      </c>
      <c r="G4316" t="str">
        <f>VLOOKUP(E4316&amp;"*",state_latlong_lookup!$A$1:$D$56,1,FALSE)</f>
        <v>MASSACHUSETTS</v>
      </c>
      <c r="H4316" t="str">
        <f t="shared" si="135"/>
        <v>110_MA_02</v>
      </c>
      <c r="I4316">
        <f>IF(B4316=2012,IF(D4316="00",K4316,VLOOKUP(H4316,district_latlong_lookup!$A$1:$F$439,5,FALSE)),0)</f>
        <v>0</v>
      </c>
      <c r="J4316">
        <f>IF(B4316=2012,IF(D4316="00",L4316,VLOOKUP(H4316,district_latlong_lookup!$A$1:$F$439,6,FALSE)),0)</f>
        <v>0</v>
      </c>
      <c r="K4316">
        <f>VLOOKUP(E4316&amp;"*",state_latlong_lookup!$A$1:$D$56,3,FALSE)</f>
        <v>42.237299999999998</v>
      </c>
      <c r="L4316">
        <f>VLOOKUP(E4316&amp;"*",state_latlong_lookup!$A$1:$D$56,4,FALSE)</f>
        <v>-71.531400000000005</v>
      </c>
      <c r="M4316">
        <v>100</v>
      </c>
      <c r="N4316" t="str">
        <f t="shared" si="134"/>
        <v>Democrat</v>
      </c>
      <c r="O4316" t="s">
        <v>995</v>
      </c>
      <c r="P4316">
        <v>-0.44900000000000001</v>
      </c>
      <c r="Q4316">
        <v>10000</v>
      </c>
      <c r="R4316" t="s">
        <v>1346</v>
      </c>
    </row>
    <row r="4317" spans="1:18">
      <c r="A4317">
        <v>110</v>
      </c>
      <c r="B4317">
        <f>VLOOKUP(A4317,year_congress_lookup!$A$1:$B$10,2)</f>
        <v>2008</v>
      </c>
      <c r="C4317">
        <v>29729</v>
      </c>
      <c r="D4317" s="1" t="s">
        <v>1789</v>
      </c>
      <c r="E4317" t="s">
        <v>6</v>
      </c>
      <c r="F4317" t="str">
        <f>VLOOKUP(E4317&amp;"*",state_latlong_lookup!$A$1:$D$56,2,FALSE)</f>
        <v>MA</v>
      </c>
      <c r="G4317" t="str">
        <f>VLOOKUP(E4317&amp;"*",state_latlong_lookup!$A$1:$D$56,1,FALSE)</f>
        <v>MASSACHUSETTS</v>
      </c>
      <c r="H4317" t="str">
        <f t="shared" si="135"/>
        <v>110_MA_03</v>
      </c>
      <c r="I4317">
        <f>IF(B4317=2012,IF(D4317="00",K4317,VLOOKUP(H4317,district_latlong_lookup!$A$1:$F$439,5,FALSE)),0)</f>
        <v>0</v>
      </c>
      <c r="J4317">
        <f>IF(B4317=2012,IF(D4317="00",L4317,VLOOKUP(H4317,district_latlong_lookup!$A$1:$F$439,6,FALSE)),0)</f>
        <v>0</v>
      </c>
      <c r="K4317">
        <f>VLOOKUP(E4317&amp;"*",state_latlong_lookup!$A$1:$D$56,3,FALSE)</f>
        <v>42.237299999999998</v>
      </c>
      <c r="L4317">
        <f>VLOOKUP(E4317&amp;"*",state_latlong_lookup!$A$1:$D$56,4,FALSE)</f>
        <v>-71.531400000000005</v>
      </c>
      <c r="M4317">
        <v>100</v>
      </c>
      <c r="N4317" t="str">
        <f t="shared" si="134"/>
        <v>Democrat</v>
      </c>
      <c r="O4317" t="s">
        <v>207</v>
      </c>
      <c r="P4317">
        <v>-0.54700000000000004</v>
      </c>
      <c r="Q4317">
        <v>935000</v>
      </c>
      <c r="R4317" t="s">
        <v>1347</v>
      </c>
    </row>
    <row r="4318" spans="1:18">
      <c r="A4318">
        <v>110</v>
      </c>
      <c r="B4318">
        <f>VLOOKUP(A4318,year_congress_lookup!$A$1:$B$10,2)</f>
        <v>2008</v>
      </c>
      <c r="C4318">
        <v>14824</v>
      </c>
      <c r="D4318" s="1" t="s">
        <v>1790</v>
      </c>
      <c r="E4318" t="s">
        <v>6</v>
      </c>
      <c r="F4318" t="str">
        <f>VLOOKUP(E4318&amp;"*",state_latlong_lookup!$A$1:$D$56,2,FALSE)</f>
        <v>MA</v>
      </c>
      <c r="G4318" t="str">
        <f>VLOOKUP(E4318&amp;"*",state_latlong_lookup!$A$1:$D$56,1,FALSE)</f>
        <v>MASSACHUSETTS</v>
      </c>
      <c r="H4318" t="str">
        <f t="shared" si="135"/>
        <v>110_MA_04</v>
      </c>
      <c r="I4318">
        <f>IF(B4318=2012,IF(D4318="00",K4318,VLOOKUP(H4318,district_latlong_lookup!$A$1:$F$439,5,FALSE)),0)</f>
        <v>0</v>
      </c>
      <c r="J4318">
        <f>IF(B4318=2012,IF(D4318="00",L4318,VLOOKUP(H4318,district_latlong_lookup!$A$1:$F$439,6,FALSE)),0)</f>
        <v>0</v>
      </c>
      <c r="K4318">
        <f>VLOOKUP(E4318&amp;"*",state_latlong_lookup!$A$1:$D$56,3,FALSE)</f>
        <v>42.237299999999998</v>
      </c>
      <c r="L4318">
        <f>VLOOKUP(E4318&amp;"*",state_latlong_lookup!$A$1:$D$56,4,FALSE)</f>
        <v>-71.531400000000005</v>
      </c>
      <c r="M4318">
        <v>100</v>
      </c>
      <c r="N4318" t="str">
        <f t="shared" si="134"/>
        <v>Democrat</v>
      </c>
      <c r="O4318" t="s">
        <v>996</v>
      </c>
      <c r="P4318">
        <v>-0.55000000000000004</v>
      </c>
      <c r="Q4318">
        <v>10000</v>
      </c>
      <c r="R4318" t="s">
        <v>1348</v>
      </c>
    </row>
    <row r="4319" spans="1:18">
      <c r="A4319">
        <v>110</v>
      </c>
      <c r="B4319">
        <f>VLOOKUP(A4319,year_congress_lookup!$A$1:$B$10,2)</f>
        <v>2008</v>
      </c>
      <c r="C4319">
        <v>29358</v>
      </c>
      <c r="D4319" s="1" t="s">
        <v>1791</v>
      </c>
      <c r="E4319" t="s">
        <v>6</v>
      </c>
      <c r="F4319" t="str">
        <f>VLOOKUP(E4319&amp;"*",state_latlong_lookup!$A$1:$D$56,2,FALSE)</f>
        <v>MA</v>
      </c>
      <c r="G4319" t="str">
        <f>VLOOKUP(E4319&amp;"*",state_latlong_lookup!$A$1:$D$56,1,FALSE)</f>
        <v>MASSACHUSETTS</v>
      </c>
      <c r="H4319" t="str">
        <f t="shared" si="135"/>
        <v>110_MA_05</v>
      </c>
      <c r="I4319">
        <f>IF(B4319=2012,IF(D4319="00",K4319,VLOOKUP(H4319,district_latlong_lookup!$A$1:$F$439,5,FALSE)),0)</f>
        <v>0</v>
      </c>
      <c r="J4319">
        <f>IF(B4319=2012,IF(D4319="00",L4319,VLOOKUP(H4319,district_latlong_lookup!$A$1:$F$439,6,FALSE)),0)</f>
        <v>0</v>
      </c>
      <c r="K4319">
        <f>VLOOKUP(E4319&amp;"*",state_latlong_lookup!$A$1:$D$56,3,FALSE)</f>
        <v>42.237299999999998</v>
      </c>
      <c r="L4319">
        <f>VLOOKUP(E4319&amp;"*",state_latlong_lookup!$A$1:$D$56,4,FALSE)</f>
        <v>-71.531400000000005</v>
      </c>
      <c r="M4319">
        <v>100</v>
      </c>
      <c r="N4319" t="str">
        <f t="shared" si="134"/>
        <v>Democrat</v>
      </c>
      <c r="O4319" t="s">
        <v>560</v>
      </c>
      <c r="P4319">
        <v>-0.46600000000000003</v>
      </c>
      <c r="Q4319">
        <v>356500</v>
      </c>
      <c r="R4319" t="s">
        <v>1349</v>
      </c>
    </row>
    <row r="4320" spans="1:18">
      <c r="A4320">
        <v>110</v>
      </c>
      <c r="B4320">
        <f>VLOOKUP(A4320,year_congress_lookup!$A$1:$B$10,2)</f>
        <v>2008</v>
      </c>
      <c r="C4320">
        <v>20754</v>
      </c>
      <c r="D4320" s="1" t="s">
        <v>1791</v>
      </c>
      <c r="E4320" t="s">
        <v>6</v>
      </c>
      <c r="F4320" t="str">
        <f>VLOOKUP(E4320&amp;"*",state_latlong_lookup!$A$1:$D$56,2,FALSE)</f>
        <v>MA</v>
      </c>
      <c r="G4320" t="str">
        <f>VLOOKUP(E4320&amp;"*",state_latlong_lookup!$A$1:$D$56,1,FALSE)</f>
        <v>MASSACHUSETTS</v>
      </c>
      <c r="H4320" t="str">
        <f t="shared" si="135"/>
        <v>110_MA_05</v>
      </c>
      <c r="I4320">
        <f>IF(B4320=2012,IF(D4320="00",K4320,VLOOKUP(H4320,district_latlong_lookup!$A$1:$F$439,5,FALSE)),0)</f>
        <v>0</v>
      </c>
      <c r="J4320">
        <f>IF(B4320=2012,IF(D4320="00",L4320,VLOOKUP(H4320,district_latlong_lookup!$A$1:$F$439,6,FALSE)),0)</f>
        <v>0</v>
      </c>
      <c r="K4320">
        <f>VLOOKUP(E4320&amp;"*",state_latlong_lookup!$A$1:$D$56,3,FALSE)</f>
        <v>42.237299999999998</v>
      </c>
      <c r="L4320">
        <f>VLOOKUP(E4320&amp;"*",state_latlong_lookup!$A$1:$D$56,4,FALSE)</f>
        <v>-71.531400000000005</v>
      </c>
      <c r="M4320">
        <v>100</v>
      </c>
      <c r="N4320" t="str">
        <f t="shared" si="134"/>
        <v>Democrat</v>
      </c>
      <c r="O4320" t="s">
        <v>1097</v>
      </c>
      <c r="P4320">
        <v>-0.39800000000000002</v>
      </c>
      <c r="Q4320">
        <v>1043000</v>
      </c>
    </row>
    <row r="4321" spans="1:18">
      <c r="A4321">
        <v>110</v>
      </c>
      <c r="B4321">
        <f>VLOOKUP(A4321,year_congress_lookup!$A$1:$B$10,2)</f>
        <v>2008</v>
      </c>
      <c r="C4321">
        <v>29730</v>
      </c>
      <c r="D4321" s="1" t="s">
        <v>1792</v>
      </c>
      <c r="E4321" t="s">
        <v>6</v>
      </c>
      <c r="F4321" t="str">
        <f>VLOOKUP(E4321&amp;"*",state_latlong_lookup!$A$1:$D$56,2,FALSE)</f>
        <v>MA</v>
      </c>
      <c r="G4321" t="str">
        <f>VLOOKUP(E4321&amp;"*",state_latlong_lookup!$A$1:$D$56,1,FALSE)</f>
        <v>MASSACHUSETTS</v>
      </c>
      <c r="H4321" t="str">
        <f t="shared" si="135"/>
        <v>110_MA_06</v>
      </c>
      <c r="I4321">
        <f>IF(B4321=2012,IF(D4321="00",K4321,VLOOKUP(H4321,district_latlong_lookup!$A$1:$F$439,5,FALSE)),0)</f>
        <v>0</v>
      </c>
      <c r="J4321">
        <f>IF(B4321=2012,IF(D4321="00",L4321,VLOOKUP(H4321,district_latlong_lookup!$A$1:$F$439,6,FALSE)),0)</f>
        <v>0</v>
      </c>
      <c r="K4321">
        <f>VLOOKUP(E4321&amp;"*",state_latlong_lookup!$A$1:$D$56,3,FALSE)</f>
        <v>42.237299999999998</v>
      </c>
      <c r="L4321">
        <f>VLOOKUP(E4321&amp;"*",state_latlong_lookup!$A$1:$D$56,4,FALSE)</f>
        <v>-71.531400000000005</v>
      </c>
      <c r="M4321">
        <v>100</v>
      </c>
      <c r="N4321" t="str">
        <f t="shared" si="134"/>
        <v>Democrat</v>
      </c>
      <c r="O4321" t="s">
        <v>853</v>
      </c>
      <c r="P4321">
        <v>-0.51</v>
      </c>
      <c r="Q4321">
        <v>778000</v>
      </c>
      <c r="R4321" t="s">
        <v>1350</v>
      </c>
    </row>
    <row r="4322" spans="1:18">
      <c r="A4322">
        <v>110</v>
      </c>
      <c r="B4322">
        <f>VLOOKUP(A4322,year_congress_lookup!$A$1:$B$10,2)</f>
        <v>2008</v>
      </c>
      <c r="C4322">
        <v>14435</v>
      </c>
      <c r="D4322" s="1" t="s">
        <v>1793</v>
      </c>
      <c r="E4322" t="s">
        <v>6</v>
      </c>
      <c r="F4322" t="str">
        <f>VLOOKUP(E4322&amp;"*",state_latlong_lookup!$A$1:$D$56,2,FALSE)</f>
        <v>MA</v>
      </c>
      <c r="G4322" t="str">
        <f>VLOOKUP(E4322&amp;"*",state_latlong_lookup!$A$1:$D$56,1,FALSE)</f>
        <v>MASSACHUSETTS</v>
      </c>
      <c r="H4322" t="str">
        <f t="shared" si="135"/>
        <v>110_MA_07</v>
      </c>
      <c r="I4322">
        <f>IF(B4322=2012,IF(D4322="00",K4322,VLOOKUP(H4322,district_latlong_lookup!$A$1:$F$439,5,FALSE)),0)</f>
        <v>0</v>
      </c>
      <c r="J4322">
        <f>IF(B4322=2012,IF(D4322="00",L4322,VLOOKUP(H4322,district_latlong_lookup!$A$1:$F$439,6,FALSE)),0)</f>
        <v>0</v>
      </c>
      <c r="K4322">
        <f>VLOOKUP(E4322&amp;"*",state_latlong_lookup!$A$1:$D$56,3,FALSE)</f>
        <v>42.237299999999998</v>
      </c>
      <c r="L4322">
        <f>VLOOKUP(E4322&amp;"*",state_latlong_lookup!$A$1:$D$56,4,FALSE)</f>
        <v>-71.531400000000005</v>
      </c>
      <c r="M4322">
        <v>100</v>
      </c>
      <c r="N4322" t="str">
        <f t="shared" si="134"/>
        <v>Democrat</v>
      </c>
      <c r="O4322" t="s">
        <v>562</v>
      </c>
      <c r="P4322">
        <v>-0.55000000000000004</v>
      </c>
      <c r="Q4322">
        <v>590000</v>
      </c>
    </row>
    <row r="4323" spans="1:18">
      <c r="A4323">
        <v>110</v>
      </c>
      <c r="B4323">
        <f>VLOOKUP(A4323,year_congress_lookup!$A$1:$B$10,2)</f>
        <v>2008</v>
      </c>
      <c r="C4323">
        <v>29919</v>
      </c>
      <c r="D4323" s="1" t="s">
        <v>1795</v>
      </c>
      <c r="E4323" t="s">
        <v>6</v>
      </c>
      <c r="F4323" t="str">
        <f>VLOOKUP(E4323&amp;"*",state_latlong_lookup!$A$1:$D$56,2,FALSE)</f>
        <v>MA</v>
      </c>
      <c r="G4323" t="str">
        <f>VLOOKUP(E4323&amp;"*",state_latlong_lookup!$A$1:$D$56,1,FALSE)</f>
        <v>MASSACHUSETTS</v>
      </c>
      <c r="H4323" t="str">
        <f t="shared" si="135"/>
        <v>110_MA_08</v>
      </c>
      <c r="I4323">
        <f>IF(B4323=2012,IF(D4323="00",K4323,VLOOKUP(H4323,district_latlong_lookup!$A$1:$F$439,5,FALSE)),0)</f>
        <v>0</v>
      </c>
      <c r="J4323">
        <f>IF(B4323=2012,IF(D4323="00",L4323,VLOOKUP(H4323,district_latlong_lookup!$A$1:$F$439,6,FALSE)),0)</f>
        <v>0</v>
      </c>
      <c r="K4323">
        <f>VLOOKUP(E4323&amp;"*",state_latlong_lookup!$A$1:$D$56,3,FALSE)</f>
        <v>42.237299999999998</v>
      </c>
      <c r="L4323">
        <f>VLOOKUP(E4323&amp;"*",state_latlong_lookup!$A$1:$D$56,4,FALSE)</f>
        <v>-71.531400000000005</v>
      </c>
      <c r="M4323">
        <v>100</v>
      </c>
      <c r="N4323" t="str">
        <f t="shared" si="134"/>
        <v>Democrat</v>
      </c>
      <c r="O4323" t="s">
        <v>997</v>
      </c>
      <c r="P4323">
        <v>-0.57099999999999995</v>
      </c>
      <c r="Q4323">
        <v>1448500</v>
      </c>
      <c r="R4323" t="s">
        <v>1351</v>
      </c>
    </row>
    <row r="4324" spans="1:18">
      <c r="A4324">
        <v>110</v>
      </c>
      <c r="B4324">
        <f>VLOOKUP(A4324,year_congress_lookup!$A$1:$B$10,2)</f>
        <v>2008</v>
      </c>
      <c r="C4324">
        <v>20119</v>
      </c>
      <c r="D4324" s="1" t="s">
        <v>1796</v>
      </c>
      <c r="E4324" t="s">
        <v>6</v>
      </c>
      <c r="F4324" t="str">
        <f>VLOOKUP(E4324&amp;"*",state_latlong_lookup!$A$1:$D$56,2,FALSE)</f>
        <v>MA</v>
      </c>
      <c r="G4324" t="str">
        <f>VLOOKUP(E4324&amp;"*",state_latlong_lookup!$A$1:$D$56,1,FALSE)</f>
        <v>MASSACHUSETTS</v>
      </c>
      <c r="H4324" t="str">
        <f t="shared" si="135"/>
        <v>110_MA_09</v>
      </c>
      <c r="I4324">
        <f>IF(B4324=2012,IF(D4324="00",K4324,VLOOKUP(H4324,district_latlong_lookup!$A$1:$F$439,5,FALSE)),0)</f>
        <v>0</v>
      </c>
      <c r="J4324">
        <f>IF(B4324=2012,IF(D4324="00",L4324,VLOOKUP(H4324,district_latlong_lookup!$A$1:$F$439,6,FALSE)),0)</f>
        <v>0</v>
      </c>
      <c r="K4324">
        <f>VLOOKUP(E4324&amp;"*",state_latlong_lookup!$A$1:$D$56,3,FALSE)</f>
        <v>42.237299999999998</v>
      </c>
      <c r="L4324">
        <f>VLOOKUP(E4324&amp;"*",state_latlong_lookup!$A$1:$D$56,4,FALSE)</f>
        <v>-71.531400000000005</v>
      </c>
      <c r="M4324">
        <v>100</v>
      </c>
      <c r="N4324" t="str">
        <f t="shared" si="134"/>
        <v>Democrat</v>
      </c>
      <c r="O4324" t="s">
        <v>938</v>
      </c>
      <c r="P4324">
        <v>-0.37</v>
      </c>
      <c r="Q4324">
        <v>677000</v>
      </c>
    </row>
    <row r="4325" spans="1:18">
      <c r="A4325">
        <v>110</v>
      </c>
      <c r="B4325">
        <f>VLOOKUP(A4325,year_congress_lookup!$A$1:$B$10,2)</f>
        <v>2008</v>
      </c>
      <c r="C4325">
        <v>29731</v>
      </c>
      <c r="D4325" s="1" t="s">
        <v>1797</v>
      </c>
      <c r="E4325" t="s">
        <v>6</v>
      </c>
      <c r="F4325" t="str">
        <f>VLOOKUP(E4325&amp;"*",state_latlong_lookup!$A$1:$D$56,2,FALSE)</f>
        <v>MA</v>
      </c>
      <c r="G4325" t="str">
        <f>VLOOKUP(E4325&amp;"*",state_latlong_lookup!$A$1:$D$56,1,FALSE)</f>
        <v>MASSACHUSETTS</v>
      </c>
      <c r="H4325" t="str">
        <f t="shared" si="135"/>
        <v>110_MA_10</v>
      </c>
      <c r="I4325">
        <f>IF(B4325=2012,IF(D4325="00",K4325,VLOOKUP(H4325,district_latlong_lookup!$A$1:$F$439,5,FALSE)),0)</f>
        <v>0</v>
      </c>
      <c r="J4325">
        <f>IF(B4325=2012,IF(D4325="00",L4325,VLOOKUP(H4325,district_latlong_lookup!$A$1:$F$439,6,FALSE)),0)</f>
        <v>0</v>
      </c>
      <c r="K4325">
        <f>VLOOKUP(E4325&amp;"*",state_latlong_lookup!$A$1:$D$56,3,FALSE)</f>
        <v>42.237299999999998</v>
      </c>
      <c r="L4325">
        <f>VLOOKUP(E4325&amp;"*",state_latlong_lookup!$A$1:$D$56,4,FALSE)</f>
        <v>-71.531400000000005</v>
      </c>
      <c r="M4325">
        <v>100</v>
      </c>
      <c r="N4325" t="str">
        <f t="shared" si="134"/>
        <v>Democrat</v>
      </c>
      <c r="O4325" t="s">
        <v>854</v>
      </c>
      <c r="P4325">
        <v>-0.48599999999999999</v>
      </c>
      <c r="Q4325">
        <v>1398500</v>
      </c>
      <c r="R4325" t="s">
        <v>1352</v>
      </c>
    </row>
    <row r="4326" spans="1:18">
      <c r="A4326">
        <v>110</v>
      </c>
      <c r="B4326">
        <f>VLOOKUP(A4326,year_congress_lookup!$A$1:$B$10,2)</f>
        <v>2008</v>
      </c>
      <c r="C4326">
        <v>29360</v>
      </c>
      <c r="D4326" s="1" t="s">
        <v>1787</v>
      </c>
      <c r="E4326" t="s">
        <v>64</v>
      </c>
      <c r="F4326" t="str">
        <f>VLOOKUP(E4326&amp;"*",state_latlong_lookup!$A$1:$D$56,2,FALSE)</f>
        <v>MI</v>
      </c>
      <c r="G4326" t="str">
        <f>VLOOKUP(E4326&amp;"*",state_latlong_lookup!$A$1:$D$56,1,FALSE)</f>
        <v>MICHIGAN</v>
      </c>
      <c r="H4326" t="str">
        <f t="shared" si="135"/>
        <v>110_MI_01</v>
      </c>
      <c r="I4326">
        <f>IF(B4326=2012,IF(D4326="00",K4326,VLOOKUP(H4326,district_latlong_lookup!$A$1:$F$439,5,FALSE)),0)</f>
        <v>0</v>
      </c>
      <c r="J4326">
        <f>IF(B4326=2012,IF(D4326="00",L4326,VLOOKUP(H4326,district_latlong_lookup!$A$1:$F$439,6,FALSE)),0)</f>
        <v>0</v>
      </c>
      <c r="K4326">
        <f>VLOOKUP(E4326&amp;"*",state_latlong_lookup!$A$1:$D$56,3,FALSE)</f>
        <v>43.3504</v>
      </c>
      <c r="L4326">
        <f>VLOOKUP(E4326&amp;"*",state_latlong_lookup!$A$1:$D$56,4,FALSE)</f>
        <v>-84.560299999999998</v>
      </c>
      <c r="M4326">
        <v>100</v>
      </c>
      <c r="N4326" t="str">
        <f t="shared" si="134"/>
        <v>Democrat</v>
      </c>
      <c r="O4326" t="s">
        <v>566</v>
      </c>
      <c r="P4326">
        <v>-0.40600000000000003</v>
      </c>
      <c r="Q4326">
        <v>10000</v>
      </c>
      <c r="R4326" t="s">
        <v>1353</v>
      </c>
    </row>
    <row r="4327" spans="1:18">
      <c r="A4327">
        <v>110</v>
      </c>
      <c r="B4327">
        <f>VLOOKUP(A4327,year_congress_lookup!$A$1:$B$10,2)</f>
        <v>2008</v>
      </c>
      <c r="C4327">
        <v>29361</v>
      </c>
      <c r="D4327" s="1" t="s">
        <v>1788</v>
      </c>
      <c r="E4327" t="s">
        <v>64</v>
      </c>
      <c r="F4327" t="str">
        <f>VLOOKUP(E4327&amp;"*",state_latlong_lookup!$A$1:$D$56,2,FALSE)</f>
        <v>MI</v>
      </c>
      <c r="G4327" t="str">
        <f>VLOOKUP(E4327&amp;"*",state_latlong_lookup!$A$1:$D$56,1,FALSE)</f>
        <v>MICHIGAN</v>
      </c>
      <c r="H4327" t="str">
        <f t="shared" si="135"/>
        <v>110_MI_02</v>
      </c>
      <c r="I4327">
        <f>IF(B4327=2012,IF(D4327="00",K4327,VLOOKUP(H4327,district_latlong_lookup!$A$1:$F$439,5,FALSE)),0)</f>
        <v>0</v>
      </c>
      <c r="J4327">
        <f>IF(B4327=2012,IF(D4327="00",L4327,VLOOKUP(H4327,district_latlong_lookup!$A$1:$F$439,6,FALSE)),0)</f>
        <v>0</v>
      </c>
      <c r="K4327">
        <f>VLOOKUP(E4327&amp;"*",state_latlong_lookup!$A$1:$D$56,3,FALSE)</f>
        <v>43.3504</v>
      </c>
      <c r="L4327">
        <f>VLOOKUP(E4327&amp;"*",state_latlong_lookup!$A$1:$D$56,4,FALSE)</f>
        <v>-84.560299999999998</v>
      </c>
      <c r="M4327">
        <v>200</v>
      </c>
      <c r="N4327" t="str">
        <f t="shared" si="134"/>
        <v>Republican</v>
      </c>
      <c r="O4327" t="s">
        <v>567</v>
      </c>
      <c r="P4327">
        <v>0.76200000000000001</v>
      </c>
      <c r="Q4327">
        <v>7555000</v>
      </c>
      <c r="R4327" t="s">
        <v>1354</v>
      </c>
    </row>
    <row r="4328" spans="1:18">
      <c r="A4328">
        <v>110</v>
      </c>
      <c r="B4328">
        <f>VLOOKUP(A4328,year_congress_lookup!$A$1:$B$10,2)</f>
        <v>2008</v>
      </c>
      <c r="C4328">
        <v>29362</v>
      </c>
      <c r="D4328" s="1" t="s">
        <v>1789</v>
      </c>
      <c r="E4328" t="s">
        <v>64</v>
      </c>
      <c r="F4328" t="str">
        <f>VLOOKUP(E4328&amp;"*",state_latlong_lookup!$A$1:$D$56,2,FALSE)</f>
        <v>MI</v>
      </c>
      <c r="G4328" t="str">
        <f>VLOOKUP(E4328&amp;"*",state_latlong_lookup!$A$1:$D$56,1,FALSE)</f>
        <v>MICHIGAN</v>
      </c>
      <c r="H4328" t="str">
        <f t="shared" si="135"/>
        <v>110_MI_03</v>
      </c>
      <c r="I4328">
        <f>IF(B4328=2012,IF(D4328="00",K4328,VLOOKUP(H4328,district_latlong_lookup!$A$1:$F$439,5,FALSE)),0)</f>
        <v>0</v>
      </c>
      <c r="J4328">
        <f>IF(B4328=2012,IF(D4328="00",L4328,VLOOKUP(H4328,district_latlong_lookup!$A$1:$F$439,6,FALSE)),0)</f>
        <v>0</v>
      </c>
      <c r="K4328">
        <f>VLOOKUP(E4328&amp;"*",state_latlong_lookup!$A$1:$D$56,3,FALSE)</f>
        <v>43.3504</v>
      </c>
      <c r="L4328">
        <f>VLOOKUP(E4328&amp;"*",state_latlong_lookup!$A$1:$D$56,4,FALSE)</f>
        <v>-84.560299999999998</v>
      </c>
      <c r="M4328">
        <v>200</v>
      </c>
      <c r="N4328" t="str">
        <f t="shared" si="134"/>
        <v>Republican</v>
      </c>
      <c r="O4328" t="s">
        <v>568</v>
      </c>
      <c r="P4328">
        <v>0.70499999999999996</v>
      </c>
      <c r="Q4328">
        <v>1372500</v>
      </c>
      <c r="R4328" t="s">
        <v>1355</v>
      </c>
    </row>
    <row r="4329" spans="1:18">
      <c r="A4329">
        <v>110</v>
      </c>
      <c r="B4329">
        <f>VLOOKUP(A4329,year_congress_lookup!$A$1:$B$10,2)</f>
        <v>2008</v>
      </c>
      <c r="C4329">
        <v>29124</v>
      </c>
      <c r="D4329" s="1" t="s">
        <v>1790</v>
      </c>
      <c r="E4329" t="s">
        <v>64</v>
      </c>
      <c r="F4329" t="str">
        <f>VLOOKUP(E4329&amp;"*",state_latlong_lookup!$A$1:$D$56,2,FALSE)</f>
        <v>MI</v>
      </c>
      <c r="G4329" t="str">
        <f>VLOOKUP(E4329&amp;"*",state_latlong_lookup!$A$1:$D$56,1,FALSE)</f>
        <v>MICHIGAN</v>
      </c>
      <c r="H4329" t="str">
        <f t="shared" si="135"/>
        <v>110_MI_04</v>
      </c>
      <c r="I4329">
        <f>IF(B4329=2012,IF(D4329="00",K4329,VLOOKUP(H4329,district_latlong_lookup!$A$1:$F$439,5,FALSE)),0)</f>
        <v>0</v>
      </c>
      <c r="J4329">
        <f>IF(B4329=2012,IF(D4329="00",L4329,VLOOKUP(H4329,district_latlong_lookup!$A$1:$F$439,6,FALSE)),0)</f>
        <v>0</v>
      </c>
      <c r="K4329">
        <f>VLOOKUP(E4329&amp;"*",state_latlong_lookup!$A$1:$D$56,3,FALSE)</f>
        <v>43.3504</v>
      </c>
      <c r="L4329">
        <f>VLOOKUP(E4329&amp;"*",state_latlong_lookup!$A$1:$D$56,4,FALSE)</f>
        <v>-84.560299999999998</v>
      </c>
      <c r="M4329">
        <v>200</v>
      </c>
      <c r="N4329" t="str">
        <f t="shared" si="134"/>
        <v>Republican</v>
      </c>
      <c r="O4329" t="s">
        <v>569</v>
      </c>
      <c r="P4329">
        <v>0.59699999999999998</v>
      </c>
      <c r="Q4329">
        <v>12957500</v>
      </c>
      <c r="R4329" t="s">
        <v>1356</v>
      </c>
    </row>
    <row r="4330" spans="1:18">
      <c r="A4330">
        <v>110</v>
      </c>
      <c r="B4330">
        <f>VLOOKUP(A4330,year_congress_lookup!$A$1:$B$10,2)</f>
        <v>2008</v>
      </c>
      <c r="C4330">
        <v>14430</v>
      </c>
      <c r="D4330" s="1" t="s">
        <v>1791</v>
      </c>
      <c r="E4330" t="s">
        <v>64</v>
      </c>
      <c r="F4330" t="str">
        <f>VLOOKUP(E4330&amp;"*",state_latlong_lookup!$A$1:$D$56,2,FALSE)</f>
        <v>MI</v>
      </c>
      <c r="G4330" t="str">
        <f>VLOOKUP(E4330&amp;"*",state_latlong_lookup!$A$1:$D$56,1,FALSE)</f>
        <v>MICHIGAN</v>
      </c>
      <c r="H4330" t="str">
        <f t="shared" si="135"/>
        <v>110_MI_05</v>
      </c>
      <c r="I4330">
        <f>IF(B4330=2012,IF(D4330="00",K4330,VLOOKUP(H4330,district_latlong_lookup!$A$1:$F$439,5,FALSE)),0)</f>
        <v>0</v>
      </c>
      <c r="J4330">
        <f>IF(B4330=2012,IF(D4330="00",L4330,VLOOKUP(H4330,district_latlong_lookup!$A$1:$F$439,6,FALSE)),0)</f>
        <v>0</v>
      </c>
      <c r="K4330">
        <f>VLOOKUP(E4330&amp;"*",state_latlong_lookup!$A$1:$D$56,3,FALSE)</f>
        <v>43.3504</v>
      </c>
      <c r="L4330">
        <f>VLOOKUP(E4330&amp;"*",state_latlong_lookup!$A$1:$D$56,4,FALSE)</f>
        <v>-84.560299999999998</v>
      </c>
      <c r="M4330">
        <v>100</v>
      </c>
      <c r="N4330" t="str">
        <f t="shared" si="134"/>
        <v>Democrat</v>
      </c>
      <c r="O4330" t="s">
        <v>573</v>
      </c>
      <c r="P4330">
        <v>-0.36699999999999999</v>
      </c>
      <c r="Q4330">
        <v>533500</v>
      </c>
      <c r="R4330" t="s">
        <v>1357</v>
      </c>
    </row>
    <row r="4331" spans="1:18">
      <c r="A4331">
        <v>110</v>
      </c>
      <c r="B4331">
        <f>VLOOKUP(A4331,year_congress_lookup!$A$1:$B$10,2)</f>
        <v>2008</v>
      </c>
      <c r="C4331">
        <v>15446</v>
      </c>
      <c r="D4331" s="1" t="s">
        <v>1792</v>
      </c>
      <c r="E4331" t="s">
        <v>64</v>
      </c>
      <c r="F4331" t="str">
        <f>VLOOKUP(E4331&amp;"*",state_latlong_lookup!$A$1:$D$56,2,FALSE)</f>
        <v>MI</v>
      </c>
      <c r="G4331" t="str">
        <f>VLOOKUP(E4331&amp;"*",state_latlong_lookup!$A$1:$D$56,1,FALSE)</f>
        <v>MICHIGAN</v>
      </c>
      <c r="H4331" t="str">
        <f t="shared" si="135"/>
        <v>110_MI_06</v>
      </c>
      <c r="I4331">
        <f>IF(B4331=2012,IF(D4331="00",K4331,VLOOKUP(H4331,district_latlong_lookup!$A$1:$F$439,5,FALSE)),0)</f>
        <v>0</v>
      </c>
      <c r="J4331">
        <f>IF(B4331=2012,IF(D4331="00",L4331,VLOOKUP(H4331,district_latlong_lookup!$A$1:$F$439,6,FALSE)),0)</f>
        <v>0</v>
      </c>
      <c r="K4331">
        <f>VLOOKUP(E4331&amp;"*",state_latlong_lookup!$A$1:$D$56,3,FALSE)</f>
        <v>43.3504</v>
      </c>
      <c r="L4331">
        <f>VLOOKUP(E4331&amp;"*",state_latlong_lookup!$A$1:$D$56,4,FALSE)</f>
        <v>-84.560299999999998</v>
      </c>
      <c r="M4331">
        <v>200</v>
      </c>
      <c r="N4331" t="str">
        <f t="shared" si="134"/>
        <v>Republican</v>
      </c>
      <c r="O4331" t="s">
        <v>192</v>
      </c>
      <c r="P4331">
        <v>0.59299999999999997</v>
      </c>
      <c r="Q4331">
        <v>10000</v>
      </c>
    </row>
    <row r="4332" spans="1:18">
      <c r="A4332">
        <v>110</v>
      </c>
      <c r="B4332">
        <f>VLOOKUP(A4332,year_congress_lookup!$A$1:$B$10,2)</f>
        <v>2008</v>
      </c>
      <c r="C4332">
        <v>20725</v>
      </c>
      <c r="D4332" s="1" t="s">
        <v>1793</v>
      </c>
      <c r="E4332" t="s">
        <v>64</v>
      </c>
      <c r="F4332" t="str">
        <f>VLOOKUP(E4332&amp;"*",state_latlong_lookup!$A$1:$D$56,2,FALSE)</f>
        <v>MI</v>
      </c>
      <c r="G4332" t="str">
        <f>VLOOKUP(E4332&amp;"*",state_latlong_lookup!$A$1:$D$56,1,FALSE)</f>
        <v>MICHIGAN</v>
      </c>
      <c r="H4332" t="str">
        <f t="shared" si="135"/>
        <v>110_MI_07</v>
      </c>
      <c r="I4332">
        <f>IF(B4332=2012,IF(D4332="00",K4332,VLOOKUP(H4332,district_latlong_lookup!$A$1:$F$439,5,FALSE)),0)</f>
        <v>0</v>
      </c>
      <c r="J4332">
        <f>IF(B4332=2012,IF(D4332="00",L4332,VLOOKUP(H4332,district_latlong_lookup!$A$1:$F$439,6,FALSE)),0)</f>
        <v>0</v>
      </c>
      <c r="K4332">
        <f>VLOOKUP(E4332&amp;"*",state_latlong_lookup!$A$1:$D$56,3,FALSE)</f>
        <v>43.3504</v>
      </c>
      <c r="L4332">
        <f>VLOOKUP(E4332&amp;"*",state_latlong_lookup!$A$1:$D$56,4,FALSE)</f>
        <v>-84.560299999999998</v>
      </c>
      <c r="M4332">
        <v>200</v>
      </c>
      <c r="N4332" t="str">
        <f t="shared" si="134"/>
        <v>Republican</v>
      </c>
      <c r="O4332" t="s">
        <v>1098</v>
      </c>
      <c r="P4332">
        <v>0.68</v>
      </c>
      <c r="Q4332">
        <v>10000</v>
      </c>
      <c r="R4332" t="s">
        <v>1358</v>
      </c>
    </row>
    <row r="4333" spans="1:18">
      <c r="A4333">
        <v>110</v>
      </c>
      <c r="B4333">
        <f>VLOOKUP(A4333,year_congress_lookup!$A$1:$B$10,2)</f>
        <v>2008</v>
      </c>
      <c r="C4333">
        <v>20120</v>
      </c>
      <c r="D4333" s="1" t="s">
        <v>1795</v>
      </c>
      <c r="E4333" t="s">
        <v>64</v>
      </c>
      <c r="F4333" t="str">
        <f>VLOOKUP(E4333&amp;"*",state_latlong_lookup!$A$1:$D$56,2,FALSE)</f>
        <v>MI</v>
      </c>
      <c r="G4333" t="str">
        <f>VLOOKUP(E4333&amp;"*",state_latlong_lookup!$A$1:$D$56,1,FALSE)</f>
        <v>MICHIGAN</v>
      </c>
      <c r="H4333" t="str">
        <f t="shared" si="135"/>
        <v>110_MI_08</v>
      </c>
      <c r="I4333">
        <f>IF(B4333=2012,IF(D4333="00",K4333,VLOOKUP(H4333,district_latlong_lookup!$A$1:$F$439,5,FALSE)),0)</f>
        <v>0</v>
      </c>
      <c r="J4333">
        <f>IF(B4333=2012,IF(D4333="00",L4333,VLOOKUP(H4333,district_latlong_lookup!$A$1:$F$439,6,FALSE)),0)</f>
        <v>0</v>
      </c>
      <c r="K4333">
        <f>VLOOKUP(E4333&amp;"*",state_latlong_lookup!$A$1:$D$56,3,FALSE)</f>
        <v>43.3504</v>
      </c>
      <c r="L4333">
        <f>VLOOKUP(E4333&amp;"*",state_latlong_lookup!$A$1:$D$56,4,FALSE)</f>
        <v>-84.560299999999998</v>
      </c>
      <c r="M4333">
        <v>200</v>
      </c>
      <c r="N4333" t="str">
        <f t="shared" si="134"/>
        <v>Republican</v>
      </c>
      <c r="O4333" t="s">
        <v>542</v>
      </c>
      <c r="P4333">
        <v>0.59799999999999998</v>
      </c>
      <c r="Q4333">
        <v>765500</v>
      </c>
      <c r="R4333" t="s">
        <v>1359</v>
      </c>
    </row>
    <row r="4334" spans="1:18">
      <c r="A4334">
        <v>110</v>
      </c>
      <c r="B4334">
        <f>VLOOKUP(A4334,year_congress_lookup!$A$1:$B$10,2)</f>
        <v>2008</v>
      </c>
      <c r="C4334">
        <v>29365</v>
      </c>
      <c r="D4334" s="1" t="s">
        <v>1796</v>
      </c>
      <c r="E4334" t="s">
        <v>64</v>
      </c>
      <c r="F4334" t="str">
        <f>VLOOKUP(E4334&amp;"*",state_latlong_lookup!$A$1:$D$56,2,FALSE)</f>
        <v>MI</v>
      </c>
      <c r="G4334" t="str">
        <f>VLOOKUP(E4334&amp;"*",state_latlong_lookup!$A$1:$D$56,1,FALSE)</f>
        <v>MICHIGAN</v>
      </c>
      <c r="H4334" t="str">
        <f t="shared" si="135"/>
        <v>110_MI_09</v>
      </c>
      <c r="I4334">
        <f>IF(B4334=2012,IF(D4334="00",K4334,VLOOKUP(H4334,district_latlong_lookup!$A$1:$F$439,5,FALSE)),0)</f>
        <v>0</v>
      </c>
      <c r="J4334">
        <f>IF(B4334=2012,IF(D4334="00",L4334,VLOOKUP(H4334,district_latlong_lookup!$A$1:$F$439,6,FALSE)),0)</f>
        <v>0</v>
      </c>
      <c r="K4334">
        <f>VLOOKUP(E4334&amp;"*",state_latlong_lookup!$A$1:$D$56,3,FALSE)</f>
        <v>43.3504</v>
      </c>
      <c r="L4334">
        <f>VLOOKUP(E4334&amp;"*",state_latlong_lookup!$A$1:$D$56,4,FALSE)</f>
        <v>-84.560299999999998</v>
      </c>
      <c r="M4334">
        <v>200</v>
      </c>
      <c r="N4334" t="str">
        <f t="shared" si="134"/>
        <v>Republican</v>
      </c>
      <c r="O4334" t="s">
        <v>998</v>
      </c>
      <c r="P4334">
        <v>0.55600000000000005</v>
      </c>
      <c r="Q4334">
        <v>667500</v>
      </c>
      <c r="R4334" t="s">
        <v>1360</v>
      </c>
    </row>
    <row r="4335" spans="1:18">
      <c r="A4335">
        <v>110</v>
      </c>
      <c r="B4335">
        <f>VLOOKUP(A4335,year_congress_lookup!$A$1:$B$10,2)</f>
        <v>2008</v>
      </c>
      <c r="C4335">
        <v>20331</v>
      </c>
      <c r="D4335" s="1" t="s">
        <v>1797</v>
      </c>
      <c r="E4335" t="s">
        <v>64</v>
      </c>
      <c r="F4335" t="str">
        <f>VLOOKUP(E4335&amp;"*",state_latlong_lookup!$A$1:$D$56,2,FALSE)</f>
        <v>MI</v>
      </c>
      <c r="G4335" t="str">
        <f>VLOOKUP(E4335&amp;"*",state_latlong_lookup!$A$1:$D$56,1,FALSE)</f>
        <v>MICHIGAN</v>
      </c>
      <c r="H4335" t="str">
        <f t="shared" si="135"/>
        <v>110_MI_10</v>
      </c>
      <c r="I4335">
        <f>IF(B4335=2012,IF(D4335="00",K4335,VLOOKUP(H4335,district_latlong_lookup!$A$1:$F$439,5,FALSE)),0)</f>
        <v>0</v>
      </c>
      <c r="J4335">
        <f>IF(B4335=2012,IF(D4335="00",L4335,VLOOKUP(H4335,district_latlong_lookup!$A$1:$F$439,6,FALSE)),0)</f>
        <v>0</v>
      </c>
      <c r="K4335">
        <f>VLOOKUP(E4335&amp;"*",state_latlong_lookup!$A$1:$D$56,3,FALSE)</f>
        <v>43.3504</v>
      </c>
      <c r="L4335">
        <f>VLOOKUP(E4335&amp;"*",state_latlong_lookup!$A$1:$D$56,4,FALSE)</f>
        <v>-84.560299999999998</v>
      </c>
      <c r="M4335">
        <v>200</v>
      </c>
      <c r="N4335" t="str">
        <f t="shared" si="134"/>
        <v>Republican</v>
      </c>
      <c r="O4335" t="s">
        <v>76</v>
      </c>
      <c r="P4335">
        <v>0.51600000000000001</v>
      </c>
      <c r="Q4335">
        <v>690500</v>
      </c>
    </row>
    <row r="4336" spans="1:18">
      <c r="A4336">
        <v>110</v>
      </c>
      <c r="B4336">
        <f>VLOOKUP(A4336,year_congress_lookup!$A$1:$B$10,2)</f>
        <v>2008</v>
      </c>
      <c r="C4336">
        <v>20332</v>
      </c>
      <c r="D4336" s="1" t="s">
        <v>1798</v>
      </c>
      <c r="E4336" t="s">
        <v>64</v>
      </c>
      <c r="F4336" t="str">
        <f>VLOOKUP(E4336&amp;"*",state_latlong_lookup!$A$1:$D$56,2,FALSE)</f>
        <v>MI</v>
      </c>
      <c r="G4336" t="str">
        <f>VLOOKUP(E4336&amp;"*",state_latlong_lookup!$A$1:$D$56,1,FALSE)</f>
        <v>MICHIGAN</v>
      </c>
      <c r="H4336" t="str">
        <f t="shared" si="135"/>
        <v>110_MI_11</v>
      </c>
      <c r="I4336">
        <f>IF(B4336=2012,IF(D4336="00",K4336,VLOOKUP(H4336,district_latlong_lookup!$A$1:$F$439,5,FALSE)),0)</f>
        <v>0</v>
      </c>
      <c r="J4336">
        <f>IF(B4336=2012,IF(D4336="00",L4336,VLOOKUP(H4336,district_latlong_lookup!$A$1:$F$439,6,FALSE)),0)</f>
        <v>0</v>
      </c>
      <c r="K4336">
        <f>VLOOKUP(E4336&amp;"*",state_latlong_lookup!$A$1:$D$56,3,FALSE)</f>
        <v>43.3504</v>
      </c>
      <c r="L4336">
        <f>VLOOKUP(E4336&amp;"*",state_latlong_lookup!$A$1:$D$56,4,FALSE)</f>
        <v>-84.560299999999998</v>
      </c>
      <c r="M4336">
        <v>200</v>
      </c>
      <c r="N4336" t="str">
        <f t="shared" si="134"/>
        <v>Republican</v>
      </c>
      <c r="O4336" t="s">
        <v>999</v>
      </c>
      <c r="P4336">
        <v>0.497</v>
      </c>
      <c r="Q4336">
        <v>828000</v>
      </c>
      <c r="R4336" t="s">
        <v>1361</v>
      </c>
    </row>
    <row r="4337" spans="1:18">
      <c r="A4337">
        <v>110</v>
      </c>
      <c r="B4337">
        <f>VLOOKUP(A4337,year_congress_lookup!$A$1:$B$10,2)</f>
        <v>2008</v>
      </c>
      <c r="C4337">
        <v>15033</v>
      </c>
      <c r="D4337" s="1" t="s">
        <v>1799</v>
      </c>
      <c r="E4337" t="s">
        <v>64</v>
      </c>
      <c r="F4337" t="str">
        <f>VLOOKUP(E4337&amp;"*",state_latlong_lookup!$A$1:$D$56,2,FALSE)</f>
        <v>MI</v>
      </c>
      <c r="G4337" t="str">
        <f>VLOOKUP(E4337&amp;"*",state_latlong_lookup!$A$1:$D$56,1,FALSE)</f>
        <v>MICHIGAN</v>
      </c>
      <c r="H4337" t="str">
        <f t="shared" si="135"/>
        <v>110_MI_12</v>
      </c>
      <c r="I4337">
        <f>IF(B4337=2012,IF(D4337="00",K4337,VLOOKUP(H4337,district_latlong_lookup!$A$1:$F$439,5,FALSE)),0)</f>
        <v>0</v>
      </c>
      <c r="J4337">
        <f>IF(B4337=2012,IF(D4337="00",L4337,VLOOKUP(H4337,district_latlong_lookup!$A$1:$F$439,6,FALSE)),0)</f>
        <v>0</v>
      </c>
      <c r="K4337">
        <f>VLOOKUP(E4337&amp;"*",state_latlong_lookup!$A$1:$D$56,3,FALSE)</f>
        <v>43.3504</v>
      </c>
      <c r="L4337">
        <f>VLOOKUP(E4337&amp;"*",state_latlong_lookup!$A$1:$D$56,4,FALSE)</f>
        <v>-84.560299999999998</v>
      </c>
      <c r="M4337">
        <v>100</v>
      </c>
      <c r="N4337" t="str">
        <f t="shared" si="134"/>
        <v>Democrat</v>
      </c>
      <c r="O4337" t="s">
        <v>1000</v>
      </c>
      <c r="P4337">
        <v>-0.34300000000000003</v>
      </c>
      <c r="Q4337">
        <v>710500</v>
      </c>
      <c r="R4337" t="s">
        <v>1362</v>
      </c>
    </row>
    <row r="4338" spans="1:18">
      <c r="A4338">
        <v>110</v>
      </c>
      <c r="B4338">
        <f>VLOOKUP(A4338,year_congress_lookup!$A$1:$B$10,2)</f>
        <v>2008</v>
      </c>
      <c r="C4338">
        <v>29733</v>
      </c>
      <c r="D4338" s="1" t="s">
        <v>1800</v>
      </c>
      <c r="E4338" t="s">
        <v>64</v>
      </c>
      <c r="F4338" t="str">
        <f>VLOOKUP(E4338&amp;"*",state_latlong_lookup!$A$1:$D$56,2,FALSE)</f>
        <v>MI</v>
      </c>
      <c r="G4338" t="str">
        <f>VLOOKUP(E4338&amp;"*",state_latlong_lookup!$A$1:$D$56,1,FALSE)</f>
        <v>MICHIGAN</v>
      </c>
      <c r="H4338" t="str">
        <f t="shared" si="135"/>
        <v>110_MI_13</v>
      </c>
      <c r="I4338">
        <f>IF(B4338=2012,IF(D4338="00",K4338,VLOOKUP(H4338,district_latlong_lookup!$A$1:$F$439,5,FALSE)),0)</f>
        <v>0</v>
      </c>
      <c r="J4338">
        <f>IF(B4338=2012,IF(D4338="00",L4338,VLOOKUP(H4338,district_latlong_lookup!$A$1:$F$439,6,FALSE)),0)</f>
        <v>0</v>
      </c>
      <c r="K4338">
        <f>VLOOKUP(E4338&amp;"*",state_latlong_lookup!$A$1:$D$56,3,FALSE)</f>
        <v>43.3504</v>
      </c>
      <c r="L4338">
        <f>VLOOKUP(E4338&amp;"*",state_latlong_lookup!$A$1:$D$56,4,FALSE)</f>
        <v>-84.560299999999998</v>
      </c>
      <c r="M4338">
        <v>100</v>
      </c>
      <c r="N4338" t="str">
        <f t="shared" si="134"/>
        <v>Democrat</v>
      </c>
      <c r="O4338" t="s">
        <v>1001</v>
      </c>
      <c r="P4338">
        <v>-0.47899999999999998</v>
      </c>
      <c r="Q4338">
        <v>10000</v>
      </c>
      <c r="R4338" t="s">
        <v>1363</v>
      </c>
    </row>
    <row r="4339" spans="1:18">
      <c r="A4339">
        <v>110</v>
      </c>
      <c r="B4339">
        <f>VLOOKUP(A4339,year_congress_lookup!$A$1:$B$10,2)</f>
        <v>2008</v>
      </c>
      <c r="C4339">
        <v>10713</v>
      </c>
      <c r="D4339" s="1" t="s">
        <v>1801</v>
      </c>
      <c r="E4339" t="s">
        <v>64</v>
      </c>
      <c r="F4339" t="str">
        <f>VLOOKUP(E4339&amp;"*",state_latlong_lookup!$A$1:$D$56,2,FALSE)</f>
        <v>MI</v>
      </c>
      <c r="G4339" t="str">
        <f>VLOOKUP(E4339&amp;"*",state_latlong_lookup!$A$1:$D$56,1,FALSE)</f>
        <v>MICHIGAN</v>
      </c>
      <c r="H4339" t="str">
        <f t="shared" si="135"/>
        <v>110_MI_14</v>
      </c>
      <c r="I4339">
        <f>IF(B4339=2012,IF(D4339="00",K4339,VLOOKUP(H4339,district_latlong_lookup!$A$1:$F$439,5,FALSE)),0)</f>
        <v>0</v>
      </c>
      <c r="J4339">
        <f>IF(B4339=2012,IF(D4339="00",L4339,VLOOKUP(H4339,district_latlong_lookup!$A$1:$F$439,6,FALSE)),0)</f>
        <v>0</v>
      </c>
      <c r="K4339">
        <f>VLOOKUP(E4339&amp;"*",state_latlong_lookup!$A$1:$D$56,3,FALSE)</f>
        <v>43.3504</v>
      </c>
      <c r="L4339">
        <f>VLOOKUP(E4339&amp;"*",state_latlong_lookup!$A$1:$D$56,4,FALSE)</f>
        <v>-84.560299999999998</v>
      </c>
      <c r="M4339">
        <v>100</v>
      </c>
      <c r="N4339" t="str">
        <f t="shared" si="134"/>
        <v>Democrat</v>
      </c>
      <c r="O4339" t="s">
        <v>578</v>
      </c>
      <c r="P4339">
        <v>-0.61899999999999999</v>
      </c>
      <c r="Q4339">
        <v>2821000</v>
      </c>
      <c r="R4339" t="s">
        <v>1364</v>
      </c>
    </row>
    <row r="4340" spans="1:18">
      <c r="A4340">
        <v>110</v>
      </c>
      <c r="B4340">
        <f>VLOOKUP(A4340,year_congress_lookup!$A$1:$B$10,2)</f>
        <v>2008</v>
      </c>
      <c r="C4340">
        <v>2605</v>
      </c>
      <c r="D4340" s="1" t="s">
        <v>1802</v>
      </c>
      <c r="E4340" t="s">
        <v>64</v>
      </c>
      <c r="F4340" t="str">
        <f>VLOOKUP(E4340&amp;"*",state_latlong_lookup!$A$1:$D$56,2,FALSE)</f>
        <v>MI</v>
      </c>
      <c r="G4340" t="str">
        <f>VLOOKUP(E4340&amp;"*",state_latlong_lookup!$A$1:$D$56,1,FALSE)</f>
        <v>MICHIGAN</v>
      </c>
      <c r="H4340" t="str">
        <f t="shared" si="135"/>
        <v>110_MI_15</v>
      </c>
      <c r="I4340">
        <f>IF(B4340=2012,IF(D4340="00",K4340,VLOOKUP(H4340,district_latlong_lookup!$A$1:$F$439,5,FALSE)),0)</f>
        <v>0</v>
      </c>
      <c r="J4340">
        <f>IF(B4340=2012,IF(D4340="00",L4340,VLOOKUP(H4340,district_latlong_lookup!$A$1:$F$439,6,FALSE)),0)</f>
        <v>0</v>
      </c>
      <c r="K4340">
        <f>VLOOKUP(E4340&amp;"*",state_latlong_lookup!$A$1:$D$56,3,FALSE)</f>
        <v>43.3504</v>
      </c>
      <c r="L4340">
        <f>VLOOKUP(E4340&amp;"*",state_latlong_lookup!$A$1:$D$56,4,FALSE)</f>
        <v>-84.560299999999998</v>
      </c>
      <c r="M4340">
        <v>100</v>
      </c>
      <c r="N4340" t="str">
        <f t="shared" si="134"/>
        <v>Democrat</v>
      </c>
      <c r="O4340" t="s">
        <v>580</v>
      </c>
      <c r="P4340">
        <v>-0.41499999999999998</v>
      </c>
      <c r="Q4340">
        <v>10000</v>
      </c>
    </row>
    <row r="4341" spans="1:18">
      <c r="A4341">
        <v>110</v>
      </c>
      <c r="B4341">
        <f>VLOOKUP(A4341,year_congress_lookup!$A$1:$B$10,2)</f>
        <v>2008</v>
      </c>
      <c r="C4341">
        <v>20726</v>
      </c>
      <c r="D4341" s="1" t="s">
        <v>1787</v>
      </c>
      <c r="E4341" t="s">
        <v>98</v>
      </c>
      <c r="F4341" t="str">
        <f>VLOOKUP(E4341&amp;"*",state_latlong_lookup!$A$1:$D$56,2,FALSE)</f>
        <v>MN</v>
      </c>
      <c r="G4341" t="str">
        <f>VLOOKUP(E4341&amp;"*",state_latlong_lookup!$A$1:$D$56,1,FALSE)</f>
        <v>MINNESOTA</v>
      </c>
      <c r="H4341" t="str">
        <f t="shared" si="135"/>
        <v>110_MN_01</v>
      </c>
      <c r="I4341">
        <f>IF(B4341=2012,IF(D4341="00",K4341,VLOOKUP(H4341,district_latlong_lookup!$A$1:$F$439,5,FALSE)),0)</f>
        <v>0</v>
      </c>
      <c r="J4341">
        <f>IF(B4341=2012,IF(D4341="00",L4341,VLOOKUP(H4341,district_latlong_lookup!$A$1:$F$439,6,FALSE)),0)</f>
        <v>0</v>
      </c>
      <c r="K4341">
        <f>VLOOKUP(E4341&amp;"*",state_latlong_lookup!$A$1:$D$56,3,FALSE)</f>
        <v>45.732599999999998</v>
      </c>
      <c r="L4341">
        <f>VLOOKUP(E4341&amp;"*",state_latlong_lookup!$A$1:$D$56,4,FALSE)</f>
        <v>-93.919600000000003</v>
      </c>
      <c r="M4341">
        <v>100</v>
      </c>
      <c r="N4341" t="str">
        <f t="shared" si="134"/>
        <v>Democrat</v>
      </c>
      <c r="O4341" t="s">
        <v>1099</v>
      </c>
      <c r="P4341">
        <v>-0.28100000000000003</v>
      </c>
      <c r="Q4341">
        <v>633500</v>
      </c>
      <c r="R4341" t="s">
        <v>1365</v>
      </c>
    </row>
    <row r="4342" spans="1:18">
      <c r="A4342">
        <v>110</v>
      </c>
      <c r="B4342">
        <f>VLOOKUP(A4342,year_congress_lookup!$A$1:$B$10,2)</f>
        <v>2008</v>
      </c>
      <c r="C4342">
        <v>20333</v>
      </c>
      <c r="D4342" s="1" t="s">
        <v>1788</v>
      </c>
      <c r="E4342" t="s">
        <v>98</v>
      </c>
      <c r="F4342" t="str">
        <f>VLOOKUP(E4342&amp;"*",state_latlong_lookup!$A$1:$D$56,2,FALSE)</f>
        <v>MN</v>
      </c>
      <c r="G4342" t="str">
        <f>VLOOKUP(E4342&amp;"*",state_latlong_lookup!$A$1:$D$56,1,FALSE)</f>
        <v>MINNESOTA</v>
      </c>
      <c r="H4342" t="str">
        <f t="shared" si="135"/>
        <v>110_MN_02</v>
      </c>
      <c r="I4342">
        <f>IF(B4342=2012,IF(D4342="00",K4342,VLOOKUP(H4342,district_latlong_lookup!$A$1:$F$439,5,FALSE)),0)</f>
        <v>0</v>
      </c>
      <c r="J4342">
        <f>IF(B4342=2012,IF(D4342="00",L4342,VLOOKUP(H4342,district_latlong_lookup!$A$1:$F$439,6,FALSE)),0)</f>
        <v>0</v>
      </c>
      <c r="K4342">
        <f>VLOOKUP(E4342&amp;"*",state_latlong_lookup!$A$1:$D$56,3,FALSE)</f>
        <v>45.732599999999998</v>
      </c>
      <c r="L4342">
        <f>VLOOKUP(E4342&amp;"*",state_latlong_lookup!$A$1:$D$56,4,FALSE)</f>
        <v>-93.919600000000003</v>
      </c>
      <c r="M4342">
        <v>200</v>
      </c>
      <c r="N4342" t="str">
        <f t="shared" si="134"/>
        <v>Republican</v>
      </c>
      <c r="O4342" t="s">
        <v>1003</v>
      </c>
      <c r="P4342">
        <v>0.71299999999999997</v>
      </c>
      <c r="Q4342">
        <v>510500</v>
      </c>
      <c r="R4342" t="s">
        <v>1366</v>
      </c>
    </row>
    <row r="4343" spans="1:18">
      <c r="A4343">
        <v>110</v>
      </c>
      <c r="B4343">
        <f>VLOOKUP(A4343,year_congress_lookup!$A$1:$B$10,2)</f>
        <v>2008</v>
      </c>
      <c r="C4343">
        <v>29126</v>
      </c>
      <c r="D4343" s="1" t="s">
        <v>1789</v>
      </c>
      <c r="E4343" t="s">
        <v>98</v>
      </c>
      <c r="F4343" t="str">
        <f>VLOOKUP(E4343&amp;"*",state_latlong_lookup!$A$1:$D$56,2,FALSE)</f>
        <v>MN</v>
      </c>
      <c r="G4343" t="str">
        <f>VLOOKUP(E4343&amp;"*",state_latlong_lookup!$A$1:$D$56,1,FALSE)</f>
        <v>MINNESOTA</v>
      </c>
      <c r="H4343" t="str">
        <f t="shared" si="135"/>
        <v>110_MN_03</v>
      </c>
      <c r="I4343">
        <f>IF(B4343=2012,IF(D4343="00",K4343,VLOOKUP(H4343,district_latlong_lookup!$A$1:$F$439,5,FALSE)),0)</f>
        <v>0</v>
      </c>
      <c r="J4343">
        <f>IF(B4343=2012,IF(D4343="00",L4343,VLOOKUP(H4343,district_latlong_lookup!$A$1:$F$439,6,FALSE)),0)</f>
        <v>0</v>
      </c>
      <c r="K4343">
        <f>VLOOKUP(E4343&amp;"*",state_latlong_lookup!$A$1:$D$56,3,FALSE)</f>
        <v>45.732599999999998</v>
      </c>
      <c r="L4343">
        <f>VLOOKUP(E4343&amp;"*",state_latlong_lookup!$A$1:$D$56,4,FALSE)</f>
        <v>-93.919600000000003</v>
      </c>
      <c r="M4343">
        <v>200</v>
      </c>
      <c r="N4343" t="str">
        <f t="shared" si="134"/>
        <v>Republican</v>
      </c>
      <c r="O4343" t="s">
        <v>583</v>
      </c>
      <c r="P4343">
        <v>0.624</v>
      </c>
      <c r="Q4343">
        <v>1004000</v>
      </c>
      <c r="R4343" t="s">
        <v>1367</v>
      </c>
    </row>
    <row r="4344" spans="1:18">
      <c r="A4344">
        <v>110</v>
      </c>
      <c r="B4344">
        <f>VLOOKUP(A4344,year_congress_lookup!$A$1:$B$10,2)</f>
        <v>2008</v>
      </c>
      <c r="C4344">
        <v>20122</v>
      </c>
      <c r="D4344" s="1" t="s">
        <v>1790</v>
      </c>
      <c r="E4344" t="s">
        <v>98</v>
      </c>
      <c r="F4344" t="str">
        <f>VLOOKUP(E4344&amp;"*",state_latlong_lookup!$A$1:$D$56,2,FALSE)</f>
        <v>MN</v>
      </c>
      <c r="G4344" t="str">
        <f>VLOOKUP(E4344&amp;"*",state_latlong_lookup!$A$1:$D$56,1,FALSE)</f>
        <v>MINNESOTA</v>
      </c>
      <c r="H4344" t="str">
        <f t="shared" si="135"/>
        <v>110_MN_04</v>
      </c>
      <c r="I4344">
        <f>IF(B4344=2012,IF(D4344="00",K4344,VLOOKUP(H4344,district_latlong_lookup!$A$1:$F$439,5,FALSE)),0)</f>
        <v>0</v>
      </c>
      <c r="J4344">
        <f>IF(B4344=2012,IF(D4344="00",L4344,VLOOKUP(H4344,district_latlong_lookup!$A$1:$F$439,6,FALSE)),0)</f>
        <v>0</v>
      </c>
      <c r="K4344">
        <f>VLOOKUP(E4344&amp;"*",state_latlong_lookup!$A$1:$D$56,3,FALSE)</f>
        <v>45.732599999999998</v>
      </c>
      <c r="L4344">
        <f>VLOOKUP(E4344&amp;"*",state_latlong_lookup!$A$1:$D$56,4,FALSE)</f>
        <v>-93.919600000000003</v>
      </c>
      <c r="M4344">
        <v>100</v>
      </c>
      <c r="N4344" t="str">
        <f t="shared" si="134"/>
        <v>Democrat</v>
      </c>
      <c r="O4344" t="s">
        <v>484</v>
      </c>
      <c r="P4344">
        <v>-0.42199999999999999</v>
      </c>
      <c r="Q4344">
        <v>1041000</v>
      </c>
    </row>
    <row r="4345" spans="1:18">
      <c r="A4345">
        <v>110</v>
      </c>
      <c r="B4345">
        <f>VLOOKUP(A4345,year_congress_lookup!$A$1:$B$10,2)</f>
        <v>2008</v>
      </c>
      <c r="C4345">
        <v>20727</v>
      </c>
      <c r="D4345" s="1" t="s">
        <v>1791</v>
      </c>
      <c r="E4345" t="s">
        <v>98</v>
      </c>
      <c r="F4345" t="str">
        <f>VLOOKUP(E4345&amp;"*",state_latlong_lookup!$A$1:$D$56,2,FALSE)</f>
        <v>MN</v>
      </c>
      <c r="G4345" t="str">
        <f>VLOOKUP(E4345&amp;"*",state_latlong_lookup!$A$1:$D$56,1,FALSE)</f>
        <v>MINNESOTA</v>
      </c>
      <c r="H4345" t="str">
        <f t="shared" si="135"/>
        <v>110_MN_05</v>
      </c>
      <c r="I4345">
        <f>IF(B4345=2012,IF(D4345="00",K4345,VLOOKUP(H4345,district_latlong_lookup!$A$1:$F$439,5,FALSE)),0)</f>
        <v>0</v>
      </c>
      <c r="J4345">
        <f>IF(B4345=2012,IF(D4345="00",L4345,VLOOKUP(H4345,district_latlong_lookup!$A$1:$F$439,6,FALSE)),0)</f>
        <v>0</v>
      </c>
      <c r="K4345">
        <f>VLOOKUP(E4345&amp;"*",state_latlong_lookup!$A$1:$D$56,3,FALSE)</f>
        <v>45.732599999999998</v>
      </c>
      <c r="L4345">
        <f>VLOOKUP(E4345&amp;"*",state_latlong_lookup!$A$1:$D$56,4,FALSE)</f>
        <v>-93.919600000000003</v>
      </c>
      <c r="M4345">
        <v>100</v>
      </c>
      <c r="N4345" t="str">
        <f t="shared" si="134"/>
        <v>Democrat</v>
      </c>
      <c r="O4345" t="s">
        <v>1100</v>
      </c>
      <c r="P4345">
        <v>-0.56299999999999994</v>
      </c>
      <c r="Q4345">
        <v>1819000</v>
      </c>
      <c r="R4345" t="s">
        <v>1368</v>
      </c>
    </row>
    <row r="4346" spans="1:18">
      <c r="A4346">
        <v>110</v>
      </c>
      <c r="B4346">
        <f>VLOOKUP(A4346,year_congress_lookup!$A$1:$B$10,2)</f>
        <v>2008</v>
      </c>
      <c r="C4346">
        <v>20728</v>
      </c>
      <c r="D4346" s="1" t="s">
        <v>1792</v>
      </c>
      <c r="E4346" t="s">
        <v>98</v>
      </c>
      <c r="F4346" t="str">
        <f>VLOOKUP(E4346&amp;"*",state_latlong_lookup!$A$1:$D$56,2,FALSE)</f>
        <v>MN</v>
      </c>
      <c r="G4346" t="str">
        <f>VLOOKUP(E4346&amp;"*",state_latlong_lookup!$A$1:$D$56,1,FALSE)</f>
        <v>MINNESOTA</v>
      </c>
      <c r="H4346" t="str">
        <f t="shared" si="135"/>
        <v>110_MN_06</v>
      </c>
      <c r="I4346">
        <f>IF(B4346=2012,IF(D4346="00",K4346,VLOOKUP(H4346,district_latlong_lookup!$A$1:$F$439,5,FALSE)),0)</f>
        <v>0</v>
      </c>
      <c r="J4346">
        <f>IF(B4346=2012,IF(D4346="00",L4346,VLOOKUP(H4346,district_latlong_lookup!$A$1:$F$439,6,FALSE)),0)</f>
        <v>0</v>
      </c>
      <c r="K4346">
        <f>VLOOKUP(E4346&amp;"*",state_latlong_lookup!$A$1:$D$56,3,FALSE)</f>
        <v>45.732599999999998</v>
      </c>
      <c r="L4346">
        <f>VLOOKUP(E4346&amp;"*",state_latlong_lookup!$A$1:$D$56,4,FALSE)</f>
        <v>-93.919600000000003</v>
      </c>
      <c r="M4346">
        <v>200</v>
      </c>
      <c r="N4346" t="str">
        <f t="shared" si="134"/>
        <v>Republican</v>
      </c>
      <c r="O4346" t="s">
        <v>1101</v>
      </c>
      <c r="P4346">
        <v>0.75900000000000001</v>
      </c>
      <c r="Q4346">
        <v>1723000</v>
      </c>
      <c r="R4346" t="s">
        <v>1369</v>
      </c>
    </row>
    <row r="4347" spans="1:18">
      <c r="A4347">
        <v>110</v>
      </c>
      <c r="B4347">
        <f>VLOOKUP(A4347,year_congress_lookup!$A$1:$B$10,2)</f>
        <v>2008</v>
      </c>
      <c r="C4347">
        <v>29127</v>
      </c>
      <c r="D4347" s="1" t="s">
        <v>1793</v>
      </c>
      <c r="E4347" t="s">
        <v>98</v>
      </c>
      <c r="F4347" t="str">
        <f>VLOOKUP(E4347&amp;"*",state_latlong_lookup!$A$1:$D$56,2,FALSE)</f>
        <v>MN</v>
      </c>
      <c r="G4347" t="str">
        <f>VLOOKUP(E4347&amp;"*",state_latlong_lookup!$A$1:$D$56,1,FALSE)</f>
        <v>MINNESOTA</v>
      </c>
      <c r="H4347" t="str">
        <f t="shared" si="135"/>
        <v>110_MN_07</v>
      </c>
      <c r="I4347">
        <f>IF(B4347=2012,IF(D4347="00",K4347,VLOOKUP(H4347,district_latlong_lookup!$A$1:$F$439,5,FALSE)),0)</f>
        <v>0</v>
      </c>
      <c r="J4347">
        <f>IF(B4347=2012,IF(D4347="00",L4347,VLOOKUP(H4347,district_latlong_lookup!$A$1:$F$439,6,FALSE)),0)</f>
        <v>0</v>
      </c>
      <c r="K4347">
        <f>VLOOKUP(E4347&amp;"*",state_latlong_lookup!$A$1:$D$56,3,FALSE)</f>
        <v>45.732599999999998</v>
      </c>
      <c r="L4347">
        <f>VLOOKUP(E4347&amp;"*",state_latlong_lookup!$A$1:$D$56,4,FALSE)</f>
        <v>-93.919600000000003</v>
      </c>
      <c r="M4347">
        <v>100</v>
      </c>
      <c r="N4347" t="str">
        <f t="shared" si="134"/>
        <v>Democrat</v>
      </c>
      <c r="O4347" t="s">
        <v>867</v>
      </c>
      <c r="P4347">
        <v>-0.16300000000000001</v>
      </c>
      <c r="Q4347">
        <v>1001000</v>
      </c>
      <c r="R4347" t="s">
        <v>1370</v>
      </c>
    </row>
    <row r="4348" spans="1:18">
      <c r="A4348">
        <v>110</v>
      </c>
      <c r="B4348">
        <f>VLOOKUP(A4348,year_congress_lookup!$A$1:$B$10,2)</f>
        <v>2008</v>
      </c>
      <c r="C4348">
        <v>14265</v>
      </c>
      <c r="D4348" s="1" t="s">
        <v>1795</v>
      </c>
      <c r="E4348" t="s">
        <v>98</v>
      </c>
      <c r="F4348" t="str">
        <f>VLOOKUP(E4348&amp;"*",state_latlong_lookup!$A$1:$D$56,2,FALSE)</f>
        <v>MN</v>
      </c>
      <c r="G4348" t="str">
        <f>VLOOKUP(E4348&amp;"*",state_latlong_lookup!$A$1:$D$56,1,FALSE)</f>
        <v>MINNESOTA</v>
      </c>
      <c r="H4348" t="str">
        <f t="shared" si="135"/>
        <v>110_MN_08</v>
      </c>
      <c r="I4348">
        <f>IF(B4348=2012,IF(D4348="00",K4348,VLOOKUP(H4348,district_latlong_lookup!$A$1:$F$439,5,FALSE)),0)</f>
        <v>0</v>
      </c>
      <c r="J4348">
        <f>IF(B4348=2012,IF(D4348="00",L4348,VLOOKUP(H4348,district_latlong_lookup!$A$1:$F$439,6,FALSE)),0)</f>
        <v>0</v>
      </c>
      <c r="K4348">
        <f>VLOOKUP(E4348&amp;"*",state_latlong_lookup!$A$1:$D$56,3,FALSE)</f>
        <v>45.732599999999998</v>
      </c>
      <c r="L4348">
        <f>VLOOKUP(E4348&amp;"*",state_latlong_lookup!$A$1:$D$56,4,FALSE)</f>
        <v>-93.919600000000003</v>
      </c>
      <c r="M4348">
        <v>100</v>
      </c>
      <c r="N4348" t="str">
        <f t="shared" si="134"/>
        <v>Democrat</v>
      </c>
      <c r="O4348" t="s">
        <v>587</v>
      </c>
      <c r="P4348">
        <v>-0.53500000000000003</v>
      </c>
      <c r="Q4348">
        <v>0</v>
      </c>
    </row>
    <row r="4349" spans="1:18">
      <c r="A4349">
        <v>110</v>
      </c>
      <c r="B4349">
        <f>VLOOKUP(A4349,year_congress_lookup!$A$1:$B$10,2)</f>
        <v>2008</v>
      </c>
      <c r="C4349">
        <v>29534</v>
      </c>
      <c r="D4349" s="1" t="s">
        <v>1787</v>
      </c>
      <c r="E4349" t="s">
        <v>47</v>
      </c>
      <c r="F4349" t="str">
        <f>VLOOKUP(E4349&amp;"*",state_latlong_lookup!$A$1:$D$56,2,FALSE)</f>
        <v>MS</v>
      </c>
      <c r="G4349" t="str">
        <f>VLOOKUP(E4349&amp;"*",state_latlong_lookup!$A$1:$D$56,1,FALSE)</f>
        <v>MISSISSIPPI</v>
      </c>
      <c r="H4349" t="str">
        <f t="shared" si="135"/>
        <v>110_MS_01</v>
      </c>
      <c r="I4349">
        <f>IF(B4349=2012,IF(D4349="00",K4349,VLOOKUP(H4349,district_latlong_lookup!$A$1:$F$439,5,FALSE)),0)</f>
        <v>0</v>
      </c>
      <c r="J4349">
        <f>IF(B4349=2012,IF(D4349="00",L4349,VLOOKUP(H4349,district_latlong_lookup!$A$1:$F$439,6,FALSE)),0)</f>
        <v>0</v>
      </c>
      <c r="K4349">
        <f>VLOOKUP(E4349&amp;"*",state_latlong_lookup!$A$1:$D$56,3,FALSE)</f>
        <v>32.767299999999999</v>
      </c>
      <c r="L4349">
        <f>VLOOKUP(E4349&amp;"*",state_latlong_lookup!$A$1:$D$56,4,FALSE)</f>
        <v>-89.681200000000004</v>
      </c>
      <c r="M4349">
        <v>200</v>
      </c>
      <c r="N4349" t="str">
        <f t="shared" si="134"/>
        <v>Republican</v>
      </c>
      <c r="O4349" t="s">
        <v>368</v>
      </c>
      <c r="P4349">
        <v>0.52</v>
      </c>
      <c r="Q4349">
        <v>0</v>
      </c>
      <c r="R4349" t="s">
        <v>1371</v>
      </c>
    </row>
    <row r="4350" spans="1:18">
      <c r="A4350">
        <v>110</v>
      </c>
      <c r="B4350">
        <f>VLOOKUP(A4350,year_congress_lookup!$A$1:$B$10,2)</f>
        <v>2008</v>
      </c>
      <c r="C4350">
        <v>20761</v>
      </c>
      <c r="D4350" s="1" t="s">
        <v>1787</v>
      </c>
      <c r="E4350" t="s">
        <v>47</v>
      </c>
      <c r="F4350" t="str">
        <f>VLOOKUP(E4350&amp;"*",state_latlong_lookup!$A$1:$D$56,2,FALSE)</f>
        <v>MS</v>
      </c>
      <c r="G4350" t="str">
        <f>VLOOKUP(E4350&amp;"*",state_latlong_lookup!$A$1:$D$56,1,FALSE)</f>
        <v>MISSISSIPPI</v>
      </c>
      <c r="H4350" t="str">
        <f t="shared" si="135"/>
        <v>110_MS_01</v>
      </c>
      <c r="I4350">
        <f>IF(B4350=2012,IF(D4350="00",K4350,VLOOKUP(H4350,district_latlong_lookup!$A$1:$F$439,5,FALSE)),0)</f>
        <v>0</v>
      </c>
      <c r="J4350">
        <f>IF(B4350=2012,IF(D4350="00",L4350,VLOOKUP(H4350,district_latlong_lookup!$A$1:$F$439,6,FALSE)),0)</f>
        <v>0</v>
      </c>
      <c r="K4350">
        <f>VLOOKUP(E4350&amp;"*",state_latlong_lookup!$A$1:$D$56,3,FALSE)</f>
        <v>32.767299999999999</v>
      </c>
      <c r="L4350">
        <f>VLOOKUP(E4350&amp;"*",state_latlong_lookup!$A$1:$D$56,4,FALSE)</f>
        <v>-89.681200000000004</v>
      </c>
      <c r="M4350">
        <v>100</v>
      </c>
      <c r="N4350" t="str">
        <f t="shared" si="134"/>
        <v>Democrat</v>
      </c>
      <c r="O4350" t="s">
        <v>1102</v>
      </c>
      <c r="P4350">
        <v>1.2999999999999999E-2</v>
      </c>
      <c r="Q4350">
        <v>0</v>
      </c>
      <c r="R4350" t="s">
        <v>1372</v>
      </c>
    </row>
    <row r="4351" spans="1:18">
      <c r="A4351">
        <v>110</v>
      </c>
      <c r="B4351">
        <f>VLOOKUP(A4351,year_congress_lookup!$A$1:$B$10,2)</f>
        <v>2008</v>
      </c>
      <c r="C4351">
        <v>29368</v>
      </c>
      <c r="D4351" s="1" t="s">
        <v>1788</v>
      </c>
      <c r="E4351" t="s">
        <v>47</v>
      </c>
      <c r="F4351" t="str">
        <f>VLOOKUP(E4351&amp;"*",state_latlong_lookup!$A$1:$D$56,2,FALSE)</f>
        <v>MS</v>
      </c>
      <c r="G4351" t="str">
        <f>VLOOKUP(E4351&amp;"*",state_latlong_lookup!$A$1:$D$56,1,FALSE)</f>
        <v>MISSISSIPPI</v>
      </c>
      <c r="H4351" t="str">
        <f t="shared" si="135"/>
        <v>110_MS_02</v>
      </c>
      <c r="I4351">
        <f>IF(B4351=2012,IF(D4351="00",K4351,VLOOKUP(H4351,district_latlong_lookup!$A$1:$F$439,5,FALSE)),0)</f>
        <v>0</v>
      </c>
      <c r="J4351">
        <f>IF(B4351=2012,IF(D4351="00",L4351,VLOOKUP(H4351,district_latlong_lookup!$A$1:$F$439,6,FALSE)),0)</f>
        <v>0</v>
      </c>
      <c r="K4351">
        <f>VLOOKUP(E4351&amp;"*",state_latlong_lookup!$A$1:$D$56,3,FALSE)</f>
        <v>32.767299999999999</v>
      </c>
      <c r="L4351">
        <f>VLOOKUP(E4351&amp;"*",state_latlong_lookup!$A$1:$D$56,4,FALSE)</f>
        <v>-89.681200000000004</v>
      </c>
      <c r="M4351">
        <v>100</v>
      </c>
      <c r="N4351" t="str">
        <f t="shared" si="134"/>
        <v>Democrat</v>
      </c>
      <c r="O4351" t="s">
        <v>44</v>
      </c>
      <c r="P4351">
        <v>-0.46899999999999997</v>
      </c>
      <c r="Q4351">
        <v>407000</v>
      </c>
      <c r="R4351" t="s">
        <v>1373</v>
      </c>
    </row>
    <row r="4352" spans="1:18">
      <c r="A4352">
        <v>110</v>
      </c>
      <c r="B4352">
        <f>VLOOKUP(A4352,year_congress_lookup!$A$1:$B$10,2)</f>
        <v>2008</v>
      </c>
      <c r="C4352">
        <v>29734</v>
      </c>
      <c r="D4352" s="1" t="s">
        <v>1789</v>
      </c>
      <c r="E4352" t="s">
        <v>47</v>
      </c>
      <c r="F4352" t="str">
        <f>VLOOKUP(E4352&amp;"*",state_latlong_lookup!$A$1:$D$56,2,FALSE)</f>
        <v>MS</v>
      </c>
      <c r="G4352" t="str">
        <f>VLOOKUP(E4352&amp;"*",state_latlong_lookup!$A$1:$D$56,1,FALSE)</f>
        <v>MISSISSIPPI</v>
      </c>
      <c r="H4352" t="str">
        <f t="shared" si="135"/>
        <v>110_MS_03</v>
      </c>
      <c r="I4352">
        <f>IF(B4352=2012,IF(D4352="00",K4352,VLOOKUP(H4352,district_latlong_lookup!$A$1:$F$439,5,FALSE)),0)</f>
        <v>0</v>
      </c>
      <c r="J4352">
        <f>IF(B4352=2012,IF(D4352="00",L4352,VLOOKUP(H4352,district_latlong_lookup!$A$1:$F$439,6,FALSE)),0)</f>
        <v>0</v>
      </c>
      <c r="K4352">
        <f>VLOOKUP(E4352&amp;"*",state_latlong_lookup!$A$1:$D$56,3,FALSE)</f>
        <v>32.767299999999999</v>
      </c>
      <c r="L4352">
        <f>VLOOKUP(E4352&amp;"*",state_latlong_lookup!$A$1:$D$56,4,FALSE)</f>
        <v>-89.681200000000004</v>
      </c>
      <c r="M4352">
        <v>200</v>
      </c>
      <c r="N4352" t="str">
        <f t="shared" si="134"/>
        <v>Republican</v>
      </c>
      <c r="O4352" t="s">
        <v>1004</v>
      </c>
      <c r="P4352">
        <v>0.49199999999999999</v>
      </c>
      <c r="Q4352">
        <v>933000</v>
      </c>
      <c r="R4352" t="s">
        <v>1374</v>
      </c>
    </row>
    <row r="4353" spans="1:18">
      <c r="A4353">
        <v>110</v>
      </c>
      <c r="B4353">
        <f>VLOOKUP(A4353,year_congress_lookup!$A$1:$B$10,2)</f>
        <v>2008</v>
      </c>
      <c r="C4353">
        <v>15637</v>
      </c>
      <c r="D4353" s="1" t="s">
        <v>1790</v>
      </c>
      <c r="E4353" t="s">
        <v>47</v>
      </c>
      <c r="F4353" t="str">
        <f>VLOOKUP(E4353&amp;"*",state_latlong_lookup!$A$1:$D$56,2,FALSE)</f>
        <v>MS</v>
      </c>
      <c r="G4353" t="str">
        <f>VLOOKUP(E4353&amp;"*",state_latlong_lookup!$A$1:$D$56,1,FALSE)</f>
        <v>MISSISSIPPI</v>
      </c>
      <c r="H4353" t="str">
        <f t="shared" si="135"/>
        <v>110_MS_04</v>
      </c>
      <c r="I4353">
        <f>IF(B4353=2012,IF(D4353="00",K4353,VLOOKUP(H4353,district_latlong_lookup!$A$1:$F$439,5,FALSE)),0)</f>
        <v>0</v>
      </c>
      <c r="J4353">
        <f>IF(B4353=2012,IF(D4353="00",L4353,VLOOKUP(H4353,district_latlong_lookup!$A$1:$F$439,6,FALSE)),0)</f>
        <v>0</v>
      </c>
      <c r="K4353">
        <f>VLOOKUP(E4353&amp;"*",state_latlong_lookup!$A$1:$D$56,3,FALSE)</f>
        <v>32.767299999999999</v>
      </c>
      <c r="L4353">
        <f>VLOOKUP(E4353&amp;"*",state_latlong_lookup!$A$1:$D$56,4,FALSE)</f>
        <v>-89.681200000000004</v>
      </c>
      <c r="M4353">
        <v>100</v>
      </c>
      <c r="N4353" t="str">
        <f t="shared" si="134"/>
        <v>Democrat</v>
      </c>
      <c r="O4353" t="s">
        <v>30</v>
      </c>
      <c r="P4353">
        <v>-0.122</v>
      </c>
      <c r="Q4353">
        <v>1091000</v>
      </c>
      <c r="R4353" t="s">
        <v>1375</v>
      </c>
    </row>
    <row r="4354" spans="1:18">
      <c r="A4354">
        <v>110</v>
      </c>
      <c r="B4354">
        <f>VLOOKUP(A4354,year_congress_lookup!$A$1:$B$10,2)</f>
        <v>2008</v>
      </c>
      <c r="C4354">
        <v>20147</v>
      </c>
      <c r="D4354" s="1" t="s">
        <v>1787</v>
      </c>
      <c r="E4354" t="s">
        <v>51</v>
      </c>
      <c r="F4354" t="str">
        <f>VLOOKUP(E4354&amp;"*",state_latlong_lookup!$A$1:$D$56,2,FALSE)</f>
        <v>MO</v>
      </c>
      <c r="G4354" t="str">
        <f>VLOOKUP(E4354&amp;"*",state_latlong_lookup!$A$1:$D$56,1,FALSE)</f>
        <v>MISSOURI</v>
      </c>
      <c r="H4354" t="str">
        <f t="shared" si="135"/>
        <v>110_MO_01</v>
      </c>
      <c r="I4354">
        <f>IF(B4354=2012,IF(D4354="00",K4354,VLOOKUP(H4354,district_latlong_lookup!$A$1:$F$439,5,FALSE)),0)</f>
        <v>0</v>
      </c>
      <c r="J4354">
        <f>IF(B4354=2012,IF(D4354="00",L4354,VLOOKUP(H4354,district_latlong_lookup!$A$1:$F$439,6,FALSE)),0)</f>
        <v>0</v>
      </c>
      <c r="K4354">
        <f>VLOOKUP(E4354&amp;"*",state_latlong_lookup!$A$1:$D$56,3,FALSE)</f>
        <v>38.462299999999999</v>
      </c>
      <c r="L4354">
        <f>VLOOKUP(E4354&amp;"*",state_latlong_lookup!$A$1:$D$56,4,FALSE)</f>
        <v>-92.302000000000007</v>
      </c>
      <c r="M4354">
        <v>100</v>
      </c>
      <c r="N4354" t="str">
        <f t="shared" ref="N4354:N4417" si="136">IF(M4354=100,"Democrat",IF(M4354=200,"Republican",IF(M4354=328,"Independent")))</f>
        <v>Democrat</v>
      </c>
      <c r="O4354" t="s">
        <v>59</v>
      </c>
      <c r="P4354">
        <v>-0.50700000000000001</v>
      </c>
      <c r="Q4354">
        <v>950000</v>
      </c>
      <c r="R4354" t="s">
        <v>1376</v>
      </c>
    </row>
    <row r="4355" spans="1:18">
      <c r="A4355">
        <v>110</v>
      </c>
      <c r="B4355">
        <f>VLOOKUP(A4355,year_congress_lookup!$A$1:$B$10,2)</f>
        <v>2008</v>
      </c>
      <c r="C4355">
        <v>20123</v>
      </c>
      <c r="D4355" s="1" t="s">
        <v>1788</v>
      </c>
      <c r="E4355" t="s">
        <v>51</v>
      </c>
      <c r="F4355" t="str">
        <f>VLOOKUP(E4355&amp;"*",state_latlong_lookup!$A$1:$D$56,2,FALSE)</f>
        <v>MO</v>
      </c>
      <c r="G4355" t="str">
        <f>VLOOKUP(E4355&amp;"*",state_latlong_lookup!$A$1:$D$56,1,FALSE)</f>
        <v>MISSOURI</v>
      </c>
      <c r="H4355" t="str">
        <f t="shared" ref="H4355:H4418" si="137">CONCATENATE(A4355,"_",F4355,"_",D4355)</f>
        <v>110_MO_02</v>
      </c>
      <c r="I4355">
        <f>IF(B4355=2012,IF(D4355="00",K4355,VLOOKUP(H4355,district_latlong_lookup!$A$1:$F$439,5,FALSE)),0)</f>
        <v>0</v>
      </c>
      <c r="J4355">
        <f>IF(B4355=2012,IF(D4355="00",L4355,VLOOKUP(H4355,district_latlong_lookup!$A$1:$F$439,6,FALSE)),0)</f>
        <v>0</v>
      </c>
      <c r="K4355">
        <f>VLOOKUP(E4355&amp;"*",state_latlong_lookup!$A$1:$D$56,3,FALSE)</f>
        <v>38.462299999999999</v>
      </c>
      <c r="L4355">
        <f>VLOOKUP(E4355&amp;"*",state_latlong_lookup!$A$1:$D$56,4,FALSE)</f>
        <v>-92.302000000000007</v>
      </c>
      <c r="M4355">
        <v>200</v>
      </c>
      <c r="N4355" t="str">
        <f t="shared" si="136"/>
        <v>Republican</v>
      </c>
      <c r="O4355" t="s">
        <v>939</v>
      </c>
      <c r="P4355">
        <v>0.76100000000000001</v>
      </c>
      <c r="Q4355">
        <v>529000</v>
      </c>
    </row>
    <row r="4356" spans="1:18">
      <c r="A4356">
        <v>110</v>
      </c>
      <c r="B4356">
        <f>VLOOKUP(A4356,year_congress_lookup!$A$1:$B$10,2)</f>
        <v>2008</v>
      </c>
      <c r="C4356">
        <v>20516</v>
      </c>
      <c r="D4356" s="1" t="s">
        <v>1789</v>
      </c>
      <c r="E4356" t="s">
        <v>51</v>
      </c>
      <c r="F4356" t="str">
        <f>VLOOKUP(E4356&amp;"*",state_latlong_lookup!$A$1:$D$56,2,FALSE)</f>
        <v>MO</v>
      </c>
      <c r="G4356" t="str">
        <f>VLOOKUP(E4356&amp;"*",state_latlong_lookup!$A$1:$D$56,1,FALSE)</f>
        <v>MISSOURI</v>
      </c>
      <c r="H4356" t="str">
        <f t="shared" si="137"/>
        <v>110_MO_03</v>
      </c>
      <c r="I4356">
        <f>IF(B4356=2012,IF(D4356="00",K4356,VLOOKUP(H4356,district_latlong_lookup!$A$1:$F$439,5,FALSE)),0)</f>
        <v>0</v>
      </c>
      <c r="J4356">
        <f>IF(B4356=2012,IF(D4356="00",L4356,VLOOKUP(H4356,district_latlong_lookup!$A$1:$F$439,6,FALSE)),0)</f>
        <v>0</v>
      </c>
      <c r="K4356">
        <f>VLOOKUP(E4356&amp;"*",state_latlong_lookup!$A$1:$D$56,3,FALSE)</f>
        <v>38.462299999999999</v>
      </c>
      <c r="L4356">
        <f>VLOOKUP(E4356&amp;"*",state_latlong_lookup!$A$1:$D$56,4,FALSE)</f>
        <v>-92.302000000000007</v>
      </c>
      <c r="M4356">
        <v>100</v>
      </c>
      <c r="N4356" t="str">
        <f t="shared" si="136"/>
        <v>Democrat</v>
      </c>
      <c r="O4356" t="s">
        <v>338</v>
      </c>
      <c r="P4356">
        <v>-0.31900000000000001</v>
      </c>
      <c r="Q4356">
        <v>1030000</v>
      </c>
      <c r="R4356" t="s">
        <v>1377</v>
      </c>
    </row>
    <row r="4357" spans="1:18">
      <c r="A4357">
        <v>110</v>
      </c>
      <c r="B4357">
        <f>VLOOKUP(A4357,year_congress_lookup!$A$1:$B$10,2)</f>
        <v>2008</v>
      </c>
      <c r="C4357">
        <v>14451</v>
      </c>
      <c r="D4357" s="1" t="s">
        <v>1790</v>
      </c>
      <c r="E4357" t="s">
        <v>51</v>
      </c>
      <c r="F4357" t="str">
        <f>VLOOKUP(E4357&amp;"*",state_latlong_lookup!$A$1:$D$56,2,FALSE)</f>
        <v>MO</v>
      </c>
      <c r="G4357" t="str">
        <f>VLOOKUP(E4357&amp;"*",state_latlong_lookup!$A$1:$D$56,1,FALSE)</f>
        <v>MISSOURI</v>
      </c>
      <c r="H4357" t="str">
        <f t="shared" si="137"/>
        <v>110_MO_04</v>
      </c>
      <c r="I4357">
        <f>IF(B4357=2012,IF(D4357="00",K4357,VLOOKUP(H4357,district_latlong_lookup!$A$1:$F$439,5,FALSE)),0)</f>
        <v>0</v>
      </c>
      <c r="J4357">
        <f>IF(B4357=2012,IF(D4357="00",L4357,VLOOKUP(H4357,district_latlong_lookup!$A$1:$F$439,6,FALSE)),0)</f>
        <v>0</v>
      </c>
      <c r="K4357">
        <f>VLOOKUP(E4357&amp;"*",state_latlong_lookup!$A$1:$D$56,3,FALSE)</f>
        <v>38.462299999999999</v>
      </c>
      <c r="L4357">
        <f>VLOOKUP(E4357&amp;"*",state_latlong_lookup!$A$1:$D$56,4,FALSE)</f>
        <v>-92.302000000000007</v>
      </c>
      <c r="M4357">
        <v>100</v>
      </c>
      <c r="N4357" t="str">
        <f t="shared" si="136"/>
        <v>Democrat</v>
      </c>
      <c r="O4357" t="s">
        <v>592</v>
      </c>
      <c r="P4357">
        <v>-0.193</v>
      </c>
      <c r="Q4357">
        <v>3384000</v>
      </c>
      <c r="R4357" t="s">
        <v>1378</v>
      </c>
    </row>
    <row r="4358" spans="1:18">
      <c r="A4358">
        <v>110</v>
      </c>
      <c r="B4358">
        <f>VLOOKUP(A4358,year_congress_lookup!$A$1:$B$10,2)</f>
        <v>2008</v>
      </c>
      <c r="C4358">
        <v>20517</v>
      </c>
      <c r="D4358" s="1" t="s">
        <v>1791</v>
      </c>
      <c r="E4358" t="s">
        <v>51</v>
      </c>
      <c r="F4358" t="str">
        <f>VLOOKUP(E4358&amp;"*",state_latlong_lookup!$A$1:$D$56,2,FALSE)</f>
        <v>MO</v>
      </c>
      <c r="G4358" t="str">
        <f>VLOOKUP(E4358&amp;"*",state_latlong_lookup!$A$1:$D$56,1,FALSE)</f>
        <v>MISSOURI</v>
      </c>
      <c r="H4358" t="str">
        <f t="shared" si="137"/>
        <v>110_MO_05</v>
      </c>
      <c r="I4358">
        <f>IF(B4358=2012,IF(D4358="00",K4358,VLOOKUP(H4358,district_latlong_lookup!$A$1:$F$439,5,FALSE)),0)</f>
        <v>0</v>
      </c>
      <c r="J4358">
        <f>IF(B4358=2012,IF(D4358="00",L4358,VLOOKUP(H4358,district_latlong_lookup!$A$1:$F$439,6,FALSE)),0)</f>
        <v>0</v>
      </c>
      <c r="K4358">
        <f>VLOOKUP(E4358&amp;"*",state_latlong_lookup!$A$1:$D$56,3,FALSE)</f>
        <v>38.462299999999999</v>
      </c>
      <c r="L4358">
        <f>VLOOKUP(E4358&amp;"*",state_latlong_lookup!$A$1:$D$56,4,FALSE)</f>
        <v>-92.302000000000007</v>
      </c>
      <c r="M4358">
        <v>100</v>
      </c>
      <c r="N4358" t="str">
        <f t="shared" si="136"/>
        <v>Democrat</v>
      </c>
      <c r="O4358" t="s">
        <v>1060</v>
      </c>
      <c r="P4358">
        <v>-0.432</v>
      </c>
      <c r="Q4358">
        <v>1917000</v>
      </c>
      <c r="R4358" t="s">
        <v>1379</v>
      </c>
    </row>
    <row r="4359" spans="1:18">
      <c r="A4359">
        <v>110</v>
      </c>
      <c r="B4359">
        <f>VLOOKUP(A4359,year_congress_lookup!$A$1:$B$10,2)</f>
        <v>2008</v>
      </c>
      <c r="C4359">
        <v>20124</v>
      </c>
      <c r="D4359" s="1" t="s">
        <v>1792</v>
      </c>
      <c r="E4359" t="s">
        <v>51</v>
      </c>
      <c r="F4359" t="str">
        <f>VLOOKUP(E4359&amp;"*",state_latlong_lookup!$A$1:$D$56,2,FALSE)</f>
        <v>MO</v>
      </c>
      <c r="G4359" t="str">
        <f>VLOOKUP(E4359&amp;"*",state_latlong_lookup!$A$1:$D$56,1,FALSE)</f>
        <v>MISSOURI</v>
      </c>
      <c r="H4359" t="str">
        <f t="shared" si="137"/>
        <v>110_MO_06</v>
      </c>
      <c r="I4359">
        <f>IF(B4359=2012,IF(D4359="00",K4359,VLOOKUP(H4359,district_latlong_lookup!$A$1:$F$439,5,FALSE)),0)</f>
        <v>0</v>
      </c>
      <c r="J4359">
        <f>IF(B4359=2012,IF(D4359="00",L4359,VLOOKUP(H4359,district_latlong_lookup!$A$1:$F$439,6,FALSE)),0)</f>
        <v>0</v>
      </c>
      <c r="K4359">
        <f>VLOOKUP(E4359&amp;"*",state_latlong_lookup!$A$1:$D$56,3,FALSE)</f>
        <v>38.462299999999999</v>
      </c>
      <c r="L4359">
        <f>VLOOKUP(E4359&amp;"*",state_latlong_lookup!$A$1:$D$56,4,FALSE)</f>
        <v>-92.302000000000007</v>
      </c>
      <c r="M4359">
        <v>200</v>
      </c>
      <c r="N4359" t="str">
        <f t="shared" si="136"/>
        <v>Republican</v>
      </c>
      <c r="O4359" t="s">
        <v>940</v>
      </c>
      <c r="P4359">
        <v>0.58099999999999996</v>
      </c>
      <c r="Q4359">
        <v>3320000</v>
      </c>
      <c r="R4359" t="s">
        <v>1379</v>
      </c>
    </row>
    <row r="4360" spans="1:18">
      <c r="A4360">
        <v>110</v>
      </c>
      <c r="B4360">
        <f>VLOOKUP(A4360,year_congress_lookup!$A$1:$B$10,2)</f>
        <v>2008</v>
      </c>
      <c r="C4360">
        <v>29735</v>
      </c>
      <c r="D4360" s="1" t="s">
        <v>1793</v>
      </c>
      <c r="E4360" t="s">
        <v>51</v>
      </c>
      <c r="F4360" t="str">
        <f>VLOOKUP(E4360&amp;"*",state_latlong_lookup!$A$1:$D$56,2,FALSE)</f>
        <v>MO</v>
      </c>
      <c r="G4360" t="str">
        <f>VLOOKUP(E4360&amp;"*",state_latlong_lookup!$A$1:$D$56,1,FALSE)</f>
        <v>MISSOURI</v>
      </c>
      <c r="H4360" t="str">
        <f t="shared" si="137"/>
        <v>110_MO_07</v>
      </c>
      <c r="I4360">
        <f>IF(B4360=2012,IF(D4360="00",K4360,VLOOKUP(H4360,district_latlong_lookup!$A$1:$F$439,5,FALSE)),0)</f>
        <v>0</v>
      </c>
      <c r="J4360">
        <f>IF(B4360=2012,IF(D4360="00",L4360,VLOOKUP(H4360,district_latlong_lookup!$A$1:$F$439,6,FALSE)),0)</f>
        <v>0</v>
      </c>
      <c r="K4360">
        <f>VLOOKUP(E4360&amp;"*",state_latlong_lookup!$A$1:$D$56,3,FALSE)</f>
        <v>38.462299999999999</v>
      </c>
      <c r="L4360">
        <f>VLOOKUP(E4360&amp;"*",state_latlong_lookup!$A$1:$D$56,4,FALSE)</f>
        <v>-92.302000000000007</v>
      </c>
      <c r="M4360">
        <v>200</v>
      </c>
      <c r="N4360" t="str">
        <f t="shared" si="136"/>
        <v>Republican</v>
      </c>
      <c r="O4360" t="s">
        <v>397</v>
      </c>
      <c r="P4360">
        <v>0.65200000000000002</v>
      </c>
      <c r="Q4360">
        <v>1068000</v>
      </c>
      <c r="R4360" t="s">
        <v>1380</v>
      </c>
    </row>
    <row r="4361" spans="1:18">
      <c r="A4361">
        <v>110</v>
      </c>
      <c r="B4361">
        <f>VLOOKUP(A4361,year_congress_lookup!$A$1:$B$10,2)</f>
        <v>2008</v>
      </c>
      <c r="C4361">
        <v>29736</v>
      </c>
      <c r="D4361" s="1" t="s">
        <v>1795</v>
      </c>
      <c r="E4361" t="s">
        <v>51</v>
      </c>
      <c r="F4361" t="str">
        <f>VLOOKUP(E4361&amp;"*",state_latlong_lookup!$A$1:$D$56,2,FALSE)</f>
        <v>MO</v>
      </c>
      <c r="G4361" t="str">
        <f>VLOOKUP(E4361&amp;"*",state_latlong_lookup!$A$1:$D$56,1,FALSE)</f>
        <v>MISSOURI</v>
      </c>
      <c r="H4361" t="str">
        <f t="shared" si="137"/>
        <v>110_MO_08</v>
      </c>
      <c r="I4361">
        <f>IF(B4361=2012,IF(D4361="00",K4361,VLOOKUP(H4361,district_latlong_lookup!$A$1:$F$439,5,FALSE)),0)</f>
        <v>0</v>
      </c>
      <c r="J4361">
        <f>IF(B4361=2012,IF(D4361="00",L4361,VLOOKUP(H4361,district_latlong_lookup!$A$1:$F$439,6,FALSE)),0)</f>
        <v>0</v>
      </c>
      <c r="K4361">
        <f>VLOOKUP(E4361&amp;"*",state_latlong_lookup!$A$1:$D$56,3,FALSE)</f>
        <v>38.462299999999999</v>
      </c>
      <c r="L4361">
        <f>VLOOKUP(E4361&amp;"*",state_latlong_lookup!$A$1:$D$56,4,FALSE)</f>
        <v>-92.302000000000007</v>
      </c>
      <c r="M4361">
        <v>200</v>
      </c>
      <c r="N4361" t="str">
        <f t="shared" si="136"/>
        <v>Republican</v>
      </c>
      <c r="O4361" t="s">
        <v>596</v>
      </c>
      <c r="P4361">
        <v>0.39800000000000002</v>
      </c>
      <c r="Q4361">
        <v>19359000</v>
      </c>
    </row>
    <row r="4362" spans="1:18">
      <c r="A4362">
        <v>110</v>
      </c>
      <c r="B4362">
        <f>VLOOKUP(A4362,year_congress_lookup!$A$1:$B$10,2)</f>
        <v>2008</v>
      </c>
      <c r="C4362">
        <v>29737</v>
      </c>
      <c r="D4362" s="1" t="s">
        <v>1796</v>
      </c>
      <c r="E4362" t="s">
        <v>51</v>
      </c>
      <c r="F4362" t="str">
        <f>VLOOKUP(E4362&amp;"*",state_latlong_lookup!$A$1:$D$56,2,FALSE)</f>
        <v>MO</v>
      </c>
      <c r="G4362" t="str">
        <f>VLOOKUP(E4362&amp;"*",state_latlong_lookup!$A$1:$D$56,1,FALSE)</f>
        <v>MISSOURI</v>
      </c>
      <c r="H4362" t="str">
        <f t="shared" si="137"/>
        <v>110_MO_09</v>
      </c>
      <c r="I4362">
        <f>IF(B4362=2012,IF(D4362="00",K4362,VLOOKUP(H4362,district_latlong_lookup!$A$1:$F$439,5,FALSE)),0)</f>
        <v>0</v>
      </c>
      <c r="J4362">
        <f>IF(B4362=2012,IF(D4362="00",L4362,VLOOKUP(H4362,district_latlong_lookup!$A$1:$F$439,6,FALSE)),0)</f>
        <v>0</v>
      </c>
      <c r="K4362">
        <f>VLOOKUP(E4362&amp;"*",state_latlong_lookup!$A$1:$D$56,3,FALSE)</f>
        <v>38.462299999999999</v>
      </c>
      <c r="L4362">
        <f>VLOOKUP(E4362&amp;"*",state_latlong_lookup!$A$1:$D$56,4,FALSE)</f>
        <v>-92.302000000000007</v>
      </c>
      <c r="M4362">
        <v>200</v>
      </c>
      <c r="N4362" t="str">
        <f t="shared" si="136"/>
        <v>Republican</v>
      </c>
      <c r="O4362" t="s">
        <v>856</v>
      </c>
      <c r="P4362">
        <v>0.51800000000000002</v>
      </c>
      <c r="Q4362">
        <v>950000</v>
      </c>
    </row>
    <row r="4363" spans="1:18">
      <c r="A4363">
        <v>110</v>
      </c>
      <c r="B4363">
        <f>VLOOKUP(A4363,year_congress_lookup!$A$1:$B$10,2)</f>
        <v>2008</v>
      </c>
      <c r="C4363">
        <v>20125</v>
      </c>
      <c r="D4363" s="1" t="s">
        <v>1787</v>
      </c>
      <c r="E4363" t="s">
        <v>127</v>
      </c>
      <c r="F4363" t="str">
        <f>VLOOKUP(E4363&amp;"*",state_latlong_lookup!$A$1:$D$56,2,FALSE)</f>
        <v>MT</v>
      </c>
      <c r="G4363" t="str">
        <f>VLOOKUP(E4363&amp;"*",state_latlong_lookup!$A$1:$D$56,1,FALSE)</f>
        <v>MONTANA</v>
      </c>
      <c r="H4363" t="str">
        <f t="shared" si="137"/>
        <v>110_MT_01</v>
      </c>
      <c r="I4363">
        <f>IF(B4363=2012,IF(D4363="00",K4363,VLOOKUP(H4363,district_latlong_lookup!$A$1:$F$439,5,FALSE)),0)</f>
        <v>0</v>
      </c>
      <c r="J4363">
        <f>IF(B4363=2012,IF(D4363="00",L4363,VLOOKUP(H4363,district_latlong_lookup!$A$1:$F$439,6,FALSE)),0)</f>
        <v>0</v>
      </c>
      <c r="K4363">
        <f>VLOOKUP(E4363&amp;"*",state_latlong_lookup!$A$1:$D$56,3,FALSE)</f>
        <v>46.904800000000002</v>
      </c>
      <c r="L4363">
        <f>VLOOKUP(E4363&amp;"*",state_latlong_lookup!$A$1:$D$56,4,FALSE)</f>
        <v>-110.3261</v>
      </c>
      <c r="M4363">
        <v>200</v>
      </c>
      <c r="N4363" t="str">
        <f t="shared" si="136"/>
        <v>Republican</v>
      </c>
      <c r="O4363" t="s">
        <v>941</v>
      </c>
      <c r="P4363">
        <v>0.51700000000000002</v>
      </c>
      <c r="Q4363">
        <v>0</v>
      </c>
      <c r="R4363" t="s">
        <v>1381</v>
      </c>
    </row>
    <row r="4364" spans="1:18">
      <c r="A4364">
        <v>110</v>
      </c>
      <c r="B4364">
        <f>VLOOKUP(A4364,year_congress_lookup!$A$1:$B$10,2)</f>
        <v>2008</v>
      </c>
      <c r="C4364">
        <v>20518</v>
      </c>
      <c r="D4364" s="1" t="s">
        <v>1787</v>
      </c>
      <c r="E4364" t="s">
        <v>117</v>
      </c>
      <c r="F4364" t="str">
        <f>VLOOKUP(E4364&amp;"*",state_latlong_lookup!$A$1:$D$56,2,FALSE)</f>
        <v>NE</v>
      </c>
      <c r="G4364" t="str">
        <f>VLOOKUP(E4364&amp;"*",state_latlong_lookup!$A$1:$D$56,1,FALSE)</f>
        <v>NEBRASKA</v>
      </c>
      <c r="H4364" t="str">
        <f t="shared" si="137"/>
        <v>110_NE_01</v>
      </c>
      <c r="I4364">
        <f>IF(B4364=2012,IF(D4364="00",K4364,VLOOKUP(H4364,district_latlong_lookup!$A$1:$F$439,5,FALSE)),0)</f>
        <v>0</v>
      </c>
      <c r="J4364">
        <f>IF(B4364=2012,IF(D4364="00",L4364,VLOOKUP(H4364,district_latlong_lookup!$A$1:$F$439,6,FALSE)),0)</f>
        <v>0</v>
      </c>
      <c r="K4364">
        <f>VLOOKUP(E4364&amp;"*",state_latlong_lookup!$A$1:$D$56,3,FALSE)</f>
        <v>41.128900000000002</v>
      </c>
      <c r="L4364">
        <f>VLOOKUP(E4364&amp;"*",state_latlong_lookup!$A$1:$D$56,4,FALSE)</f>
        <v>-98.288300000000007</v>
      </c>
      <c r="M4364">
        <v>200</v>
      </c>
      <c r="N4364" t="str">
        <f t="shared" si="136"/>
        <v>Republican</v>
      </c>
      <c r="O4364" t="s">
        <v>1061</v>
      </c>
      <c r="P4364">
        <v>0.48899999999999999</v>
      </c>
      <c r="Q4364">
        <v>1535000</v>
      </c>
      <c r="R4364" t="s">
        <v>1382</v>
      </c>
    </row>
    <row r="4365" spans="1:18">
      <c r="A4365">
        <v>110</v>
      </c>
      <c r="B4365">
        <f>VLOOKUP(A4365,year_congress_lookup!$A$1:$B$10,2)</f>
        <v>2008</v>
      </c>
      <c r="C4365">
        <v>29921</v>
      </c>
      <c r="D4365" s="1" t="s">
        <v>1788</v>
      </c>
      <c r="E4365" t="s">
        <v>117</v>
      </c>
      <c r="F4365" t="str">
        <f>VLOOKUP(E4365&amp;"*",state_latlong_lookup!$A$1:$D$56,2,FALSE)</f>
        <v>NE</v>
      </c>
      <c r="G4365" t="str">
        <f>VLOOKUP(E4365&amp;"*",state_latlong_lookup!$A$1:$D$56,1,FALSE)</f>
        <v>NEBRASKA</v>
      </c>
      <c r="H4365" t="str">
        <f t="shared" si="137"/>
        <v>110_NE_02</v>
      </c>
      <c r="I4365">
        <f>IF(B4365=2012,IF(D4365="00",K4365,VLOOKUP(H4365,district_latlong_lookup!$A$1:$F$439,5,FALSE)),0)</f>
        <v>0</v>
      </c>
      <c r="J4365">
        <f>IF(B4365=2012,IF(D4365="00",L4365,VLOOKUP(H4365,district_latlong_lookup!$A$1:$F$439,6,FALSE)),0)</f>
        <v>0</v>
      </c>
      <c r="K4365">
        <f>VLOOKUP(E4365&amp;"*",state_latlong_lookup!$A$1:$D$56,3,FALSE)</f>
        <v>41.128900000000002</v>
      </c>
      <c r="L4365">
        <f>VLOOKUP(E4365&amp;"*",state_latlong_lookup!$A$1:$D$56,4,FALSE)</f>
        <v>-98.288300000000007</v>
      </c>
      <c r="M4365">
        <v>200</v>
      </c>
      <c r="N4365" t="str">
        <f t="shared" si="136"/>
        <v>Republican</v>
      </c>
      <c r="O4365" t="s">
        <v>1005</v>
      </c>
      <c r="P4365">
        <v>0.64900000000000002</v>
      </c>
      <c r="Q4365">
        <v>0</v>
      </c>
      <c r="R4365" t="s">
        <v>1383</v>
      </c>
    </row>
    <row r="4366" spans="1:18">
      <c r="A4366">
        <v>110</v>
      </c>
      <c r="B4366">
        <f>VLOOKUP(A4366,year_congress_lookup!$A$1:$B$10,2)</f>
        <v>2008</v>
      </c>
      <c r="C4366">
        <v>20729</v>
      </c>
      <c r="D4366" s="1" t="s">
        <v>1789</v>
      </c>
      <c r="E4366" t="s">
        <v>117</v>
      </c>
      <c r="F4366" t="str">
        <f>VLOOKUP(E4366&amp;"*",state_latlong_lookup!$A$1:$D$56,2,FALSE)</f>
        <v>NE</v>
      </c>
      <c r="G4366" t="str">
        <f>VLOOKUP(E4366&amp;"*",state_latlong_lookup!$A$1:$D$56,1,FALSE)</f>
        <v>NEBRASKA</v>
      </c>
      <c r="H4366" t="str">
        <f t="shared" si="137"/>
        <v>110_NE_03</v>
      </c>
      <c r="I4366">
        <f>IF(B4366=2012,IF(D4366="00",K4366,VLOOKUP(H4366,district_latlong_lookup!$A$1:$F$439,5,FALSE)),0)</f>
        <v>0</v>
      </c>
      <c r="J4366">
        <f>IF(B4366=2012,IF(D4366="00",L4366,VLOOKUP(H4366,district_latlong_lookup!$A$1:$F$439,6,FALSE)),0)</f>
        <v>0</v>
      </c>
      <c r="K4366">
        <f>VLOOKUP(E4366&amp;"*",state_latlong_lookup!$A$1:$D$56,3,FALSE)</f>
        <v>41.128900000000002</v>
      </c>
      <c r="L4366">
        <f>VLOOKUP(E4366&amp;"*",state_latlong_lookup!$A$1:$D$56,4,FALSE)</f>
        <v>-98.288300000000007</v>
      </c>
      <c r="M4366">
        <v>200</v>
      </c>
      <c r="N4366" t="str">
        <f t="shared" si="136"/>
        <v>Republican</v>
      </c>
      <c r="O4366" t="s">
        <v>100</v>
      </c>
      <c r="P4366">
        <v>0.67900000000000005</v>
      </c>
      <c r="Q4366">
        <v>1894000</v>
      </c>
      <c r="R4366" t="s">
        <v>1384</v>
      </c>
    </row>
    <row r="4367" spans="1:18">
      <c r="A4367">
        <v>110</v>
      </c>
      <c r="B4367">
        <f>VLOOKUP(A4367,year_congress_lookup!$A$1:$B$10,2)</f>
        <v>2008</v>
      </c>
      <c r="C4367">
        <v>29922</v>
      </c>
      <c r="D4367" s="1" t="s">
        <v>1787</v>
      </c>
      <c r="E4367" t="s">
        <v>110</v>
      </c>
      <c r="F4367" t="str">
        <f>VLOOKUP(E4367&amp;"*",state_latlong_lookup!$A$1:$D$56,2,FALSE)</f>
        <v>NV</v>
      </c>
      <c r="G4367" t="str">
        <f>VLOOKUP(E4367&amp;"*",state_latlong_lookup!$A$1:$D$56,1,FALSE)</f>
        <v>NEVADA</v>
      </c>
      <c r="H4367" t="str">
        <f t="shared" si="137"/>
        <v>110_NV_01</v>
      </c>
      <c r="I4367">
        <f>IF(B4367=2012,IF(D4367="00",K4367,VLOOKUP(H4367,district_latlong_lookup!$A$1:$F$439,5,FALSE)),0)</f>
        <v>0</v>
      </c>
      <c r="J4367">
        <f>IF(B4367=2012,IF(D4367="00",L4367,VLOOKUP(H4367,district_latlong_lookup!$A$1:$F$439,6,FALSE)),0)</f>
        <v>0</v>
      </c>
      <c r="K4367">
        <f>VLOOKUP(E4367&amp;"*",state_latlong_lookup!$A$1:$D$56,3,FALSE)</f>
        <v>38.419899999999998</v>
      </c>
      <c r="L4367">
        <f>VLOOKUP(E4367&amp;"*",state_latlong_lookup!$A$1:$D$56,4,FALSE)</f>
        <v>-117.1219</v>
      </c>
      <c r="M4367">
        <v>100</v>
      </c>
      <c r="N4367" t="str">
        <f t="shared" si="136"/>
        <v>Democrat</v>
      </c>
      <c r="O4367" t="s">
        <v>1006</v>
      </c>
      <c r="P4367">
        <v>-0.28399999999999997</v>
      </c>
      <c r="Q4367">
        <v>852000</v>
      </c>
      <c r="R4367" t="s">
        <v>1385</v>
      </c>
    </row>
    <row r="4368" spans="1:18">
      <c r="A4368">
        <v>110</v>
      </c>
      <c r="B4368">
        <f>VLOOKUP(A4368,year_congress_lookup!$A$1:$B$10,2)</f>
        <v>2008</v>
      </c>
      <c r="C4368">
        <v>20730</v>
      </c>
      <c r="D4368" s="1" t="s">
        <v>1788</v>
      </c>
      <c r="E4368" t="s">
        <v>110</v>
      </c>
      <c r="F4368" t="str">
        <f>VLOOKUP(E4368&amp;"*",state_latlong_lookup!$A$1:$D$56,2,FALSE)</f>
        <v>NV</v>
      </c>
      <c r="G4368" t="str">
        <f>VLOOKUP(E4368&amp;"*",state_latlong_lookup!$A$1:$D$56,1,FALSE)</f>
        <v>NEVADA</v>
      </c>
      <c r="H4368" t="str">
        <f t="shared" si="137"/>
        <v>110_NV_02</v>
      </c>
      <c r="I4368">
        <f>IF(B4368=2012,IF(D4368="00",K4368,VLOOKUP(H4368,district_latlong_lookup!$A$1:$F$439,5,FALSE)),0)</f>
        <v>0</v>
      </c>
      <c r="J4368">
        <f>IF(B4368=2012,IF(D4368="00",L4368,VLOOKUP(H4368,district_latlong_lookup!$A$1:$F$439,6,FALSE)),0)</f>
        <v>0</v>
      </c>
      <c r="K4368">
        <f>VLOOKUP(E4368&amp;"*",state_latlong_lookup!$A$1:$D$56,3,FALSE)</f>
        <v>38.419899999999998</v>
      </c>
      <c r="L4368">
        <f>VLOOKUP(E4368&amp;"*",state_latlong_lookup!$A$1:$D$56,4,FALSE)</f>
        <v>-117.1219</v>
      </c>
      <c r="M4368">
        <v>200</v>
      </c>
      <c r="N4368" t="str">
        <f t="shared" si="136"/>
        <v>Republican</v>
      </c>
      <c r="O4368" t="s">
        <v>398</v>
      </c>
      <c r="P4368">
        <v>0.751</v>
      </c>
      <c r="Q4368">
        <v>730000</v>
      </c>
    </row>
    <row r="4369" spans="1:18">
      <c r="A4369">
        <v>110</v>
      </c>
      <c r="B4369">
        <f>VLOOKUP(A4369,year_congress_lookup!$A$1:$B$10,2)</f>
        <v>2008</v>
      </c>
      <c r="C4369">
        <v>20334</v>
      </c>
      <c r="D4369" s="1" t="s">
        <v>1789</v>
      </c>
      <c r="E4369" t="s">
        <v>110</v>
      </c>
      <c r="F4369" t="str">
        <f>VLOOKUP(E4369&amp;"*",state_latlong_lookup!$A$1:$D$56,2,FALSE)</f>
        <v>NV</v>
      </c>
      <c r="G4369" t="str">
        <f>VLOOKUP(E4369&amp;"*",state_latlong_lookup!$A$1:$D$56,1,FALSE)</f>
        <v>NEVADA</v>
      </c>
      <c r="H4369" t="str">
        <f t="shared" si="137"/>
        <v>110_NV_03</v>
      </c>
      <c r="I4369">
        <f>IF(B4369=2012,IF(D4369="00",K4369,VLOOKUP(H4369,district_latlong_lookup!$A$1:$F$439,5,FALSE)),0)</f>
        <v>0</v>
      </c>
      <c r="J4369">
        <f>IF(B4369=2012,IF(D4369="00",L4369,VLOOKUP(H4369,district_latlong_lookup!$A$1:$F$439,6,FALSE)),0)</f>
        <v>0</v>
      </c>
      <c r="K4369">
        <f>VLOOKUP(E4369&amp;"*",state_latlong_lookup!$A$1:$D$56,3,FALSE)</f>
        <v>38.419899999999998</v>
      </c>
      <c r="L4369">
        <f>VLOOKUP(E4369&amp;"*",state_latlong_lookup!$A$1:$D$56,4,FALSE)</f>
        <v>-117.1219</v>
      </c>
      <c r="M4369">
        <v>200</v>
      </c>
      <c r="N4369" t="str">
        <f t="shared" si="136"/>
        <v>Republican</v>
      </c>
      <c r="O4369" t="s">
        <v>60</v>
      </c>
      <c r="P4369">
        <v>0.41199999999999998</v>
      </c>
      <c r="Q4369">
        <v>3629000</v>
      </c>
      <c r="R4369" t="s">
        <v>1386</v>
      </c>
    </row>
    <row r="4370" spans="1:18">
      <c r="A4370">
        <v>110</v>
      </c>
      <c r="B4370">
        <f>VLOOKUP(A4370,year_congress_lookup!$A$1:$B$10,2)</f>
        <v>2008</v>
      </c>
      <c r="C4370">
        <v>20731</v>
      </c>
      <c r="D4370" s="1" t="s">
        <v>1787</v>
      </c>
      <c r="E4370" t="s">
        <v>7</v>
      </c>
      <c r="F4370" t="str">
        <f>VLOOKUP(E4370&amp;"*",state_latlong_lookup!$A$1:$D$56,2,FALSE)</f>
        <v>NH</v>
      </c>
      <c r="G4370" t="str">
        <f>VLOOKUP(E4370&amp;"*",state_latlong_lookup!$A$1:$D$56,1,FALSE)</f>
        <v>NEW HAMPSHIRE</v>
      </c>
      <c r="H4370" t="str">
        <f t="shared" si="137"/>
        <v>110_NH_01</v>
      </c>
      <c r="I4370">
        <f>IF(B4370=2012,IF(D4370="00",K4370,VLOOKUP(H4370,district_latlong_lookup!$A$1:$F$439,5,FALSE)),0)</f>
        <v>0</v>
      </c>
      <c r="J4370">
        <f>IF(B4370=2012,IF(D4370="00",L4370,VLOOKUP(H4370,district_latlong_lookup!$A$1:$F$439,6,FALSE)),0)</f>
        <v>0</v>
      </c>
      <c r="K4370">
        <f>VLOOKUP(E4370&amp;"*",state_latlong_lookup!$A$1:$D$56,3,FALSE)</f>
        <v>43.410800000000002</v>
      </c>
      <c r="L4370">
        <f>VLOOKUP(E4370&amp;"*",state_latlong_lookup!$A$1:$D$56,4,FALSE)</f>
        <v>-71.565299999999993</v>
      </c>
      <c r="M4370">
        <v>100</v>
      </c>
      <c r="N4370" t="str">
        <f t="shared" si="136"/>
        <v>Democrat</v>
      </c>
      <c r="O4370" t="s">
        <v>1103</v>
      </c>
      <c r="P4370">
        <v>-0.314</v>
      </c>
      <c r="Q4370">
        <v>0</v>
      </c>
      <c r="R4370" t="s">
        <v>1387</v>
      </c>
    </row>
    <row r="4371" spans="1:18">
      <c r="A4371">
        <v>110</v>
      </c>
      <c r="B4371">
        <f>VLOOKUP(A4371,year_congress_lookup!$A$1:$B$10,2)</f>
        <v>2008</v>
      </c>
      <c r="C4371">
        <v>20732</v>
      </c>
      <c r="D4371" s="1" t="s">
        <v>1788</v>
      </c>
      <c r="E4371" t="s">
        <v>7</v>
      </c>
      <c r="F4371" t="str">
        <f>VLOOKUP(E4371&amp;"*",state_latlong_lookup!$A$1:$D$56,2,FALSE)</f>
        <v>NH</v>
      </c>
      <c r="G4371" t="str">
        <f>VLOOKUP(E4371&amp;"*",state_latlong_lookup!$A$1:$D$56,1,FALSE)</f>
        <v>NEW HAMPSHIRE</v>
      </c>
      <c r="H4371" t="str">
        <f t="shared" si="137"/>
        <v>110_NH_02</v>
      </c>
      <c r="I4371">
        <f>IF(B4371=2012,IF(D4371="00",K4371,VLOOKUP(H4371,district_latlong_lookup!$A$1:$F$439,5,FALSE)),0)</f>
        <v>0</v>
      </c>
      <c r="J4371">
        <f>IF(B4371=2012,IF(D4371="00",L4371,VLOOKUP(H4371,district_latlong_lookup!$A$1:$F$439,6,FALSE)),0)</f>
        <v>0</v>
      </c>
      <c r="K4371">
        <f>VLOOKUP(E4371&amp;"*",state_latlong_lookup!$A$1:$D$56,3,FALSE)</f>
        <v>43.410800000000002</v>
      </c>
      <c r="L4371">
        <f>VLOOKUP(E4371&amp;"*",state_latlong_lookup!$A$1:$D$56,4,FALSE)</f>
        <v>-71.565299999999993</v>
      </c>
      <c r="M4371">
        <v>100</v>
      </c>
      <c r="N4371" t="str">
        <f t="shared" si="136"/>
        <v>Democrat</v>
      </c>
      <c r="O4371" t="s">
        <v>1104</v>
      </c>
      <c r="P4371">
        <v>-0.28699999999999998</v>
      </c>
      <c r="Q4371">
        <v>1976000</v>
      </c>
      <c r="R4371" t="s">
        <v>1388</v>
      </c>
    </row>
    <row r="4372" spans="1:18">
      <c r="A4372">
        <v>110</v>
      </c>
      <c r="B4372">
        <f>VLOOKUP(A4372,year_congress_lookup!$A$1:$B$10,2)</f>
        <v>2008</v>
      </c>
      <c r="C4372">
        <v>29132</v>
      </c>
      <c r="D4372" s="1" t="s">
        <v>1787</v>
      </c>
      <c r="E4372" t="s">
        <v>8</v>
      </c>
      <c r="F4372" t="str">
        <f>VLOOKUP(E4372&amp;"*",state_latlong_lookup!$A$1:$D$56,2,FALSE)</f>
        <v>NJ</v>
      </c>
      <c r="G4372" t="str">
        <f>VLOOKUP(E4372&amp;"*",state_latlong_lookup!$A$1:$D$56,1,FALSE)</f>
        <v>NEW JERSEY</v>
      </c>
      <c r="H4372" t="str">
        <f t="shared" si="137"/>
        <v>110_NJ_01</v>
      </c>
      <c r="I4372">
        <f>IF(B4372=2012,IF(D4372="00",K4372,VLOOKUP(H4372,district_latlong_lookup!$A$1:$F$439,5,FALSE)),0)</f>
        <v>0</v>
      </c>
      <c r="J4372">
        <f>IF(B4372=2012,IF(D4372="00",L4372,VLOOKUP(H4372,district_latlong_lookup!$A$1:$F$439,6,FALSE)),0)</f>
        <v>0</v>
      </c>
      <c r="K4372">
        <f>VLOOKUP(E4372&amp;"*",state_latlong_lookup!$A$1:$D$56,3,FALSE)</f>
        <v>40.314</v>
      </c>
      <c r="L4372">
        <f>VLOOKUP(E4372&amp;"*",state_latlong_lookup!$A$1:$D$56,4,FALSE)</f>
        <v>-74.508899999999997</v>
      </c>
      <c r="M4372">
        <v>100</v>
      </c>
      <c r="N4372" t="str">
        <f t="shared" si="136"/>
        <v>Democrat</v>
      </c>
      <c r="O4372" t="s">
        <v>173</v>
      </c>
      <c r="P4372">
        <v>-0.34399999999999997</v>
      </c>
      <c r="Q4372">
        <v>2011000</v>
      </c>
      <c r="R4372" t="s">
        <v>1389</v>
      </c>
    </row>
    <row r="4373" spans="1:18">
      <c r="A4373">
        <v>110</v>
      </c>
      <c r="B4373">
        <f>VLOOKUP(A4373,year_congress_lookup!$A$1:$B$10,2)</f>
        <v>2008</v>
      </c>
      <c r="C4373">
        <v>29539</v>
      </c>
      <c r="D4373" s="1" t="s">
        <v>1788</v>
      </c>
      <c r="E4373" t="s">
        <v>8</v>
      </c>
      <c r="F4373" t="str">
        <f>VLOOKUP(E4373&amp;"*",state_latlong_lookup!$A$1:$D$56,2,FALSE)</f>
        <v>NJ</v>
      </c>
      <c r="G4373" t="str">
        <f>VLOOKUP(E4373&amp;"*",state_latlong_lookup!$A$1:$D$56,1,FALSE)</f>
        <v>NEW JERSEY</v>
      </c>
      <c r="H4373" t="str">
        <f t="shared" si="137"/>
        <v>110_NJ_02</v>
      </c>
      <c r="I4373">
        <f>IF(B4373=2012,IF(D4373="00",K4373,VLOOKUP(H4373,district_latlong_lookup!$A$1:$F$439,5,FALSE)),0)</f>
        <v>0</v>
      </c>
      <c r="J4373">
        <f>IF(B4373=2012,IF(D4373="00",L4373,VLOOKUP(H4373,district_latlong_lookup!$A$1:$F$439,6,FALSE)),0)</f>
        <v>0</v>
      </c>
      <c r="K4373">
        <f>VLOOKUP(E4373&amp;"*",state_latlong_lookup!$A$1:$D$56,3,FALSE)</f>
        <v>40.314</v>
      </c>
      <c r="L4373">
        <f>VLOOKUP(E4373&amp;"*",state_latlong_lookup!$A$1:$D$56,4,FALSE)</f>
        <v>-74.508899999999997</v>
      </c>
      <c r="M4373">
        <v>200</v>
      </c>
      <c r="N4373" t="str">
        <f t="shared" si="136"/>
        <v>Republican</v>
      </c>
      <c r="O4373" t="s">
        <v>796</v>
      </c>
      <c r="P4373">
        <v>0.43</v>
      </c>
      <c r="Q4373">
        <v>2737000</v>
      </c>
      <c r="R4373" t="s">
        <v>1390</v>
      </c>
    </row>
    <row r="4374" spans="1:18">
      <c r="A4374">
        <v>110</v>
      </c>
      <c r="B4374">
        <f>VLOOKUP(A4374,year_congress_lookup!$A$1:$B$10,2)</f>
        <v>2008</v>
      </c>
      <c r="C4374">
        <v>15112</v>
      </c>
      <c r="D4374" s="1" t="s">
        <v>1789</v>
      </c>
      <c r="E4374" t="s">
        <v>8</v>
      </c>
      <c r="F4374" t="str">
        <f>VLOOKUP(E4374&amp;"*",state_latlong_lookup!$A$1:$D$56,2,FALSE)</f>
        <v>NJ</v>
      </c>
      <c r="G4374" t="str">
        <f>VLOOKUP(E4374&amp;"*",state_latlong_lookup!$A$1:$D$56,1,FALSE)</f>
        <v>NEW JERSEY</v>
      </c>
      <c r="H4374" t="str">
        <f t="shared" si="137"/>
        <v>110_NJ_03</v>
      </c>
      <c r="I4374">
        <f>IF(B4374=2012,IF(D4374="00",K4374,VLOOKUP(H4374,district_latlong_lookup!$A$1:$F$439,5,FALSE)),0)</f>
        <v>0</v>
      </c>
      <c r="J4374">
        <f>IF(B4374=2012,IF(D4374="00",L4374,VLOOKUP(H4374,district_latlong_lookup!$A$1:$F$439,6,FALSE)),0)</f>
        <v>0</v>
      </c>
      <c r="K4374">
        <f>VLOOKUP(E4374&amp;"*",state_latlong_lookup!$A$1:$D$56,3,FALSE)</f>
        <v>40.314</v>
      </c>
      <c r="L4374">
        <f>VLOOKUP(E4374&amp;"*",state_latlong_lookup!$A$1:$D$56,4,FALSE)</f>
        <v>-74.508899999999997</v>
      </c>
      <c r="M4374">
        <v>200</v>
      </c>
      <c r="N4374" t="str">
        <f t="shared" si="136"/>
        <v>Republican</v>
      </c>
      <c r="O4374" t="s">
        <v>606</v>
      </c>
      <c r="P4374">
        <v>0.41</v>
      </c>
      <c r="Q4374">
        <v>1534000</v>
      </c>
      <c r="R4374" t="s">
        <v>1391</v>
      </c>
    </row>
    <row r="4375" spans="1:18">
      <c r="A4375">
        <v>110</v>
      </c>
      <c r="B4375">
        <f>VLOOKUP(A4375,year_congress_lookup!$A$1:$B$10,2)</f>
        <v>2008</v>
      </c>
      <c r="C4375">
        <v>14863</v>
      </c>
      <c r="D4375" s="1" t="s">
        <v>1790</v>
      </c>
      <c r="E4375" t="s">
        <v>8</v>
      </c>
      <c r="F4375" t="str">
        <f>VLOOKUP(E4375&amp;"*",state_latlong_lookup!$A$1:$D$56,2,FALSE)</f>
        <v>NJ</v>
      </c>
      <c r="G4375" t="str">
        <f>VLOOKUP(E4375&amp;"*",state_latlong_lookup!$A$1:$D$56,1,FALSE)</f>
        <v>NEW JERSEY</v>
      </c>
      <c r="H4375" t="str">
        <f t="shared" si="137"/>
        <v>110_NJ_04</v>
      </c>
      <c r="I4375">
        <f>IF(B4375=2012,IF(D4375="00",K4375,VLOOKUP(H4375,district_latlong_lookup!$A$1:$F$439,5,FALSE)),0)</f>
        <v>0</v>
      </c>
      <c r="J4375">
        <f>IF(B4375=2012,IF(D4375="00",L4375,VLOOKUP(H4375,district_latlong_lookup!$A$1:$F$439,6,FALSE)),0)</f>
        <v>0</v>
      </c>
      <c r="K4375">
        <f>VLOOKUP(E4375&amp;"*",state_latlong_lookup!$A$1:$D$56,3,FALSE)</f>
        <v>40.314</v>
      </c>
      <c r="L4375">
        <f>VLOOKUP(E4375&amp;"*",state_latlong_lookup!$A$1:$D$56,4,FALSE)</f>
        <v>-74.508899999999997</v>
      </c>
      <c r="M4375">
        <v>200</v>
      </c>
      <c r="N4375" t="str">
        <f t="shared" si="136"/>
        <v>Republican</v>
      </c>
      <c r="O4375" t="s">
        <v>100</v>
      </c>
      <c r="P4375">
        <v>0.33400000000000002</v>
      </c>
      <c r="Q4375">
        <v>0</v>
      </c>
    </row>
    <row r="4376" spans="1:18">
      <c r="A4376">
        <v>110</v>
      </c>
      <c r="B4376">
        <f>VLOOKUP(A4376,year_congress_lookup!$A$1:$B$10,2)</f>
        <v>2008</v>
      </c>
      <c r="C4376">
        <v>20336</v>
      </c>
      <c r="D4376" s="1" t="s">
        <v>1791</v>
      </c>
      <c r="E4376" t="s">
        <v>8</v>
      </c>
      <c r="F4376" t="str">
        <f>VLOOKUP(E4376&amp;"*",state_latlong_lookup!$A$1:$D$56,2,FALSE)</f>
        <v>NJ</v>
      </c>
      <c r="G4376" t="str">
        <f>VLOOKUP(E4376&amp;"*",state_latlong_lookup!$A$1:$D$56,1,FALSE)</f>
        <v>NEW JERSEY</v>
      </c>
      <c r="H4376" t="str">
        <f t="shared" si="137"/>
        <v>110_NJ_05</v>
      </c>
      <c r="I4376">
        <f>IF(B4376=2012,IF(D4376="00",K4376,VLOOKUP(H4376,district_latlong_lookup!$A$1:$F$439,5,FALSE)),0)</f>
        <v>0</v>
      </c>
      <c r="J4376">
        <f>IF(B4376=2012,IF(D4376="00",L4376,VLOOKUP(H4376,district_latlong_lookup!$A$1:$F$439,6,FALSE)),0)</f>
        <v>0</v>
      </c>
      <c r="K4376">
        <f>VLOOKUP(E4376&amp;"*",state_latlong_lookup!$A$1:$D$56,3,FALSE)</f>
        <v>40.314</v>
      </c>
      <c r="L4376">
        <f>VLOOKUP(E4376&amp;"*",state_latlong_lookup!$A$1:$D$56,4,FALSE)</f>
        <v>-74.508899999999997</v>
      </c>
      <c r="M4376">
        <v>200</v>
      </c>
      <c r="N4376" t="str">
        <f t="shared" si="136"/>
        <v>Republican</v>
      </c>
      <c r="O4376" t="s">
        <v>1007</v>
      </c>
      <c r="P4376">
        <v>0.872</v>
      </c>
      <c r="Q4376">
        <v>785000</v>
      </c>
      <c r="R4376" t="s">
        <v>1392</v>
      </c>
    </row>
    <row r="4377" spans="1:18">
      <c r="A4377">
        <v>110</v>
      </c>
      <c r="B4377">
        <f>VLOOKUP(A4377,year_congress_lookup!$A$1:$B$10,2)</f>
        <v>2008</v>
      </c>
      <c r="C4377">
        <v>15454</v>
      </c>
      <c r="D4377" s="1" t="s">
        <v>1792</v>
      </c>
      <c r="E4377" t="s">
        <v>8</v>
      </c>
      <c r="F4377" t="str">
        <f>VLOOKUP(E4377&amp;"*",state_latlong_lookup!$A$1:$D$56,2,FALSE)</f>
        <v>NJ</v>
      </c>
      <c r="G4377" t="str">
        <f>VLOOKUP(E4377&amp;"*",state_latlong_lookup!$A$1:$D$56,1,FALSE)</f>
        <v>NEW JERSEY</v>
      </c>
      <c r="H4377" t="str">
        <f t="shared" si="137"/>
        <v>110_NJ_06</v>
      </c>
      <c r="I4377">
        <f>IF(B4377=2012,IF(D4377="00",K4377,VLOOKUP(H4377,district_latlong_lookup!$A$1:$F$439,5,FALSE)),0)</f>
        <v>0</v>
      </c>
      <c r="J4377">
        <f>IF(B4377=2012,IF(D4377="00",L4377,VLOOKUP(H4377,district_latlong_lookup!$A$1:$F$439,6,FALSE)),0)</f>
        <v>0</v>
      </c>
      <c r="K4377">
        <f>VLOOKUP(E4377&amp;"*",state_latlong_lookup!$A$1:$D$56,3,FALSE)</f>
        <v>40.314</v>
      </c>
      <c r="L4377">
        <f>VLOOKUP(E4377&amp;"*",state_latlong_lookup!$A$1:$D$56,4,FALSE)</f>
        <v>-74.508899999999997</v>
      </c>
      <c r="M4377">
        <v>100</v>
      </c>
      <c r="N4377" t="str">
        <f t="shared" si="136"/>
        <v>Democrat</v>
      </c>
      <c r="O4377" t="s">
        <v>609</v>
      </c>
      <c r="P4377">
        <v>-0.50700000000000001</v>
      </c>
      <c r="Q4377">
        <v>675000</v>
      </c>
      <c r="R4377" t="s">
        <v>1393</v>
      </c>
    </row>
    <row r="4378" spans="1:18">
      <c r="A4378">
        <v>110</v>
      </c>
      <c r="B4378">
        <f>VLOOKUP(A4378,year_congress_lookup!$A$1:$B$10,2)</f>
        <v>2008</v>
      </c>
      <c r="C4378">
        <v>20127</v>
      </c>
      <c r="D4378" s="1" t="s">
        <v>1793</v>
      </c>
      <c r="E4378" t="s">
        <v>8</v>
      </c>
      <c r="F4378" t="str">
        <f>VLOOKUP(E4378&amp;"*",state_latlong_lookup!$A$1:$D$56,2,FALSE)</f>
        <v>NJ</v>
      </c>
      <c r="G4378" t="str">
        <f>VLOOKUP(E4378&amp;"*",state_latlong_lookup!$A$1:$D$56,1,FALSE)</f>
        <v>NEW JERSEY</v>
      </c>
      <c r="H4378" t="str">
        <f t="shared" si="137"/>
        <v>110_NJ_07</v>
      </c>
      <c r="I4378">
        <f>IF(B4378=2012,IF(D4378="00",K4378,VLOOKUP(H4378,district_latlong_lookup!$A$1:$F$439,5,FALSE)),0)</f>
        <v>0</v>
      </c>
      <c r="J4378">
        <f>IF(B4378=2012,IF(D4378="00",L4378,VLOOKUP(H4378,district_latlong_lookup!$A$1:$F$439,6,FALSE)),0)</f>
        <v>0</v>
      </c>
      <c r="K4378">
        <f>VLOOKUP(E4378&amp;"*",state_latlong_lookup!$A$1:$D$56,3,FALSE)</f>
        <v>40.314</v>
      </c>
      <c r="L4378">
        <f>VLOOKUP(E4378&amp;"*",state_latlong_lookup!$A$1:$D$56,4,FALSE)</f>
        <v>-74.508899999999997</v>
      </c>
      <c r="M4378">
        <v>200</v>
      </c>
      <c r="N4378" t="str">
        <f t="shared" si="136"/>
        <v>Republican</v>
      </c>
      <c r="O4378" t="s">
        <v>180</v>
      </c>
      <c r="P4378">
        <v>0.443</v>
      </c>
      <c r="Q4378">
        <v>1634000</v>
      </c>
      <c r="R4378" t="s">
        <v>1394</v>
      </c>
    </row>
    <row r="4379" spans="1:18">
      <c r="A4379">
        <v>110</v>
      </c>
      <c r="B4379">
        <f>VLOOKUP(A4379,year_congress_lookup!$A$1:$B$10,2)</f>
        <v>2008</v>
      </c>
      <c r="C4379">
        <v>29741</v>
      </c>
      <c r="D4379" s="1" t="s">
        <v>1795</v>
      </c>
      <c r="E4379" t="s">
        <v>8</v>
      </c>
      <c r="F4379" t="str">
        <f>VLOOKUP(E4379&amp;"*",state_latlong_lookup!$A$1:$D$56,2,FALSE)</f>
        <v>NJ</v>
      </c>
      <c r="G4379" t="str">
        <f>VLOOKUP(E4379&amp;"*",state_latlong_lookup!$A$1:$D$56,1,FALSE)</f>
        <v>NEW JERSEY</v>
      </c>
      <c r="H4379" t="str">
        <f t="shared" si="137"/>
        <v>110_NJ_08</v>
      </c>
      <c r="I4379">
        <f>IF(B4379=2012,IF(D4379="00",K4379,VLOOKUP(H4379,district_latlong_lookup!$A$1:$F$439,5,FALSE)),0)</f>
        <v>0</v>
      </c>
      <c r="J4379">
        <f>IF(B4379=2012,IF(D4379="00",L4379,VLOOKUP(H4379,district_latlong_lookup!$A$1:$F$439,6,FALSE)),0)</f>
        <v>0</v>
      </c>
      <c r="K4379">
        <f>VLOOKUP(E4379&amp;"*",state_latlong_lookup!$A$1:$D$56,3,FALSE)</f>
        <v>40.314</v>
      </c>
      <c r="L4379">
        <f>VLOOKUP(E4379&amp;"*",state_latlong_lookup!$A$1:$D$56,4,FALSE)</f>
        <v>-74.508899999999997</v>
      </c>
      <c r="M4379">
        <v>100</v>
      </c>
      <c r="N4379" t="str">
        <f t="shared" si="136"/>
        <v>Democrat</v>
      </c>
      <c r="O4379" t="s">
        <v>857</v>
      </c>
      <c r="P4379">
        <v>-0.374</v>
      </c>
      <c r="Q4379">
        <v>4130000</v>
      </c>
      <c r="R4379" t="s">
        <v>1395</v>
      </c>
    </row>
    <row r="4380" spans="1:18">
      <c r="A4380">
        <v>110</v>
      </c>
      <c r="B4380">
        <f>VLOOKUP(A4380,year_congress_lookup!$A$1:$B$10,2)</f>
        <v>2008</v>
      </c>
      <c r="C4380">
        <v>29742</v>
      </c>
      <c r="D4380" s="1" t="s">
        <v>1796</v>
      </c>
      <c r="E4380" t="s">
        <v>8</v>
      </c>
      <c r="F4380" t="str">
        <f>VLOOKUP(E4380&amp;"*",state_latlong_lookup!$A$1:$D$56,2,FALSE)</f>
        <v>NJ</v>
      </c>
      <c r="G4380" t="str">
        <f>VLOOKUP(E4380&amp;"*",state_latlong_lookup!$A$1:$D$56,1,FALSE)</f>
        <v>NEW JERSEY</v>
      </c>
      <c r="H4380" t="str">
        <f t="shared" si="137"/>
        <v>110_NJ_09</v>
      </c>
      <c r="I4380">
        <f>IF(B4380=2012,IF(D4380="00",K4380,VLOOKUP(H4380,district_latlong_lookup!$A$1:$F$439,5,FALSE)),0)</f>
        <v>0</v>
      </c>
      <c r="J4380">
        <f>IF(B4380=2012,IF(D4380="00",L4380,VLOOKUP(H4380,district_latlong_lookup!$A$1:$F$439,6,FALSE)),0)</f>
        <v>0</v>
      </c>
      <c r="K4380">
        <f>VLOOKUP(E4380&amp;"*",state_latlong_lookup!$A$1:$D$56,3,FALSE)</f>
        <v>40.314</v>
      </c>
      <c r="L4380">
        <f>VLOOKUP(E4380&amp;"*",state_latlong_lookup!$A$1:$D$56,4,FALSE)</f>
        <v>-74.508899999999997</v>
      </c>
      <c r="M4380">
        <v>100</v>
      </c>
      <c r="N4380" t="str">
        <f t="shared" si="136"/>
        <v>Democrat</v>
      </c>
      <c r="O4380" t="s">
        <v>858</v>
      </c>
      <c r="P4380">
        <v>-0.34699999999999998</v>
      </c>
      <c r="Q4380">
        <v>0</v>
      </c>
    </row>
    <row r="4381" spans="1:18">
      <c r="A4381">
        <v>110</v>
      </c>
      <c r="B4381">
        <f>VLOOKUP(A4381,year_congress_lookup!$A$1:$B$10,2)</f>
        <v>2008</v>
      </c>
      <c r="C4381">
        <v>15619</v>
      </c>
      <c r="D4381" s="1" t="s">
        <v>1797</v>
      </c>
      <c r="E4381" t="s">
        <v>8</v>
      </c>
      <c r="F4381" t="str">
        <f>VLOOKUP(E4381&amp;"*",state_latlong_lookup!$A$1:$D$56,2,FALSE)</f>
        <v>NJ</v>
      </c>
      <c r="G4381" t="str">
        <f>VLOOKUP(E4381&amp;"*",state_latlong_lookup!$A$1:$D$56,1,FALSE)</f>
        <v>NEW JERSEY</v>
      </c>
      <c r="H4381" t="str">
        <f t="shared" si="137"/>
        <v>110_NJ_10</v>
      </c>
      <c r="I4381">
        <f>IF(B4381=2012,IF(D4381="00",K4381,VLOOKUP(H4381,district_latlong_lookup!$A$1:$F$439,5,FALSE)),0)</f>
        <v>0</v>
      </c>
      <c r="J4381">
        <f>IF(B4381=2012,IF(D4381="00",L4381,VLOOKUP(H4381,district_latlong_lookup!$A$1:$F$439,6,FALSE)),0)</f>
        <v>0</v>
      </c>
      <c r="K4381">
        <f>VLOOKUP(E4381&amp;"*",state_latlong_lookup!$A$1:$D$56,3,FALSE)</f>
        <v>40.314</v>
      </c>
      <c r="L4381">
        <f>VLOOKUP(E4381&amp;"*",state_latlong_lookup!$A$1:$D$56,4,FALSE)</f>
        <v>-74.508899999999997</v>
      </c>
      <c r="M4381">
        <v>100</v>
      </c>
      <c r="N4381" t="str">
        <f t="shared" si="136"/>
        <v>Democrat</v>
      </c>
      <c r="O4381" t="s">
        <v>191</v>
      </c>
      <c r="P4381">
        <v>-0.58399999999999996</v>
      </c>
      <c r="Q4381">
        <v>0</v>
      </c>
    </row>
    <row r="4382" spans="1:18">
      <c r="A4382">
        <v>110</v>
      </c>
      <c r="B4382">
        <f>VLOOKUP(A4382,year_congress_lookup!$A$1:$B$10,2)</f>
        <v>2008</v>
      </c>
      <c r="C4382">
        <v>29541</v>
      </c>
      <c r="D4382" s="1" t="s">
        <v>1798</v>
      </c>
      <c r="E4382" t="s">
        <v>8</v>
      </c>
      <c r="F4382" t="str">
        <f>VLOOKUP(E4382&amp;"*",state_latlong_lookup!$A$1:$D$56,2,FALSE)</f>
        <v>NJ</v>
      </c>
      <c r="G4382" t="str">
        <f>VLOOKUP(E4382&amp;"*",state_latlong_lookup!$A$1:$D$56,1,FALSE)</f>
        <v>NEW JERSEY</v>
      </c>
      <c r="H4382" t="str">
        <f t="shared" si="137"/>
        <v>110_NJ_11</v>
      </c>
      <c r="I4382">
        <f>IF(B4382=2012,IF(D4382="00",K4382,VLOOKUP(H4382,district_latlong_lookup!$A$1:$F$439,5,FALSE)),0)</f>
        <v>0</v>
      </c>
      <c r="J4382">
        <f>IF(B4382=2012,IF(D4382="00",L4382,VLOOKUP(H4382,district_latlong_lookup!$A$1:$F$439,6,FALSE)),0)</f>
        <v>0</v>
      </c>
      <c r="K4382">
        <f>VLOOKUP(E4382&amp;"*",state_latlong_lookup!$A$1:$D$56,3,FALSE)</f>
        <v>40.314</v>
      </c>
      <c r="L4382">
        <f>VLOOKUP(E4382&amp;"*",state_latlong_lookup!$A$1:$D$56,4,FALSE)</f>
        <v>-74.508899999999997</v>
      </c>
      <c r="M4382">
        <v>200</v>
      </c>
      <c r="N4382" t="str">
        <f t="shared" si="136"/>
        <v>Republican</v>
      </c>
      <c r="O4382" t="s">
        <v>1008</v>
      </c>
      <c r="P4382">
        <v>0.57699999999999996</v>
      </c>
      <c r="Q4382">
        <v>925000</v>
      </c>
      <c r="R4382" t="s">
        <v>1396</v>
      </c>
    </row>
    <row r="4383" spans="1:18">
      <c r="A4383">
        <v>110</v>
      </c>
      <c r="B4383">
        <f>VLOOKUP(A4383,year_congress_lookup!$A$1:$B$10,2)</f>
        <v>2008</v>
      </c>
      <c r="C4383">
        <v>29923</v>
      </c>
      <c r="D4383" s="1" t="s">
        <v>1799</v>
      </c>
      <c r="E4383" t="s">
        <v>8</v>
      </c>
      <c r="F4383" t="str">
        <f>VLOOKUP(E4383&amp;"*",state_latlong_lookup!$A$1:$D$56,2,FALSE)</f>
        <v>NJ</v>
      </c>
      <c r="G4383" t="str">
        <f>VLOOKUP(E4383&amp;"*",state_latlong_lookup!$A$1:$D$56,1,FALSE)</f>
        <v>NEW JERSEY</v>
      </c>
      <c r="H4383" t="str">
        <f t="shared" si="137"/>
        <v>110_NJ_12</v>
      </c>
      <c r="I4383">
        <f>IF(B4383=2012,IF(D4383="00",K4383,VLOOKUP(H4383,district_latlong_lookup!$A$1:$F$439,5,FALSE)),0)</f>
        <v>0</v>
      </c>
      <c r="J4383">
        <f>IF(B4383=2012,IF(D4383="00",L4383,VLOOKUP(H4383,district_latlong_lookup!$A$1:$F$439,6,FALSE)),0)</f>
        <v>0</v>
      </c>
      <c r="K4383">
        <f>VLOOKUP(E4383&amp;"*",state_latlong_lookup!$A$1:$D$56,3,FALSE)</f>
        <v>40.314</v>
      </c>
      <c r="L4383">
        <f>VLOOKUP(E4383&amp;"*",state_latlong_lookup!$A$1:$D$56,4,FALSE)</f>
        <v>-74.508899999999997</v>
      </c>
      <c r="M4383">
        <v>100</v>
      </c>
      <c r="N4383" t="str">
        <f t="shared" si="136"/>
        <v>Democrat</v>
      </c>
      <c r="O4383" t="s">
        <v>170</v>
      </c>
      <c r="P4383">
        <v>-0.48299999999999998</v>
      </c>
      <c r="Q4383">
        <v>1232000</v>
      </c>
      <c r="R4383" t="s">
        <v>1397</v>
      </c>
    </row>
    <row r="4384" spans="1:18">
      <c r="A4384">
        <v>110</v>
      </c>
      <c r="B4384">
        <f>VLOOKUP(A4384,year_congress_lookup!$A$1:$B$10,2)</f>
        <v>2008</v>
      </c>
      <c r="C4384">
        <v>20542</v>
      </c>
      <c r="D4384" s="1" t="s">
        <v>1800</v>
      </c>
      <c r="E4384" t="s">
        <v>8</v>
      </c>
      <c r="F4384" t="str">
        <f>VLOOKUP(E4384&amp;"*",state_latlong_lookup!$A$1:$D$56,2,FALSE)</f>
        <v>NJ</v>
      </c>
      <c r="G4384" t="str">
        <f>VLOOKUP(E4384&amp;"*",state_latlong_lookup!$A$1:$D$56,1,FALSE)</f>
        <v>NEW JERSEY</v>
      </c>
      <c r="H4384" t="str">
        <f t="shared" si="137"/>
        <v>110_NJ_13</v>
      </c>
      <c r="I4384">
        <f>IF(B4384=2012,IF(D4384="00",K4384,VLOOKUP(H4384,district_latlong_lookup!$A$1:$F$439,5,FALSE)),0)</f>
        <v>0</v>
      </c>
      <c r="J4384">
        <f>IF(B4384=2012,IF(D4384="00",L4384,VLOOKUP(H4384,district_latlong_lookup!$A$1:$F$439,6,FALSE)),0)</f>
        <v>0</v>
      </c>
      <c r="K4384">
        <f>VLOOKUP(E4384&amp;"*",state_latlong_lookup!$A$1:$D$56,3,FALSE)</f>
        <v>40.314</v>
      </c>
      <c r="L4384">
        <f>VLOOKUP(E4384&amp;"*",state_latlong_lookup!$A$1:$D$56,4,FALSE)</f>
        <v>-74.508899999999997</v>
      </c>
      <c r="M4384">
        <v>100</v>
      </c>
      <c r="N4384" t="str">
        <f t="shared" si="136"/>
        <v>Democrat</v>
      </c>
      <c r="O4384" t="s">
        <v>1105</v>
      </c>
      <c r="P4384">
        <v>-0.379</v>
      </c>
      <c r="Q4384">
        <v>1607000</v>
      </c>
    </row>
    <row r="4385" spans="1:18">
      <c r="A4385">
        <v>110</v>
      </c>
      <c r="B4385">
        <f>VLOOKUP(A4385,year_congress_lookup!$A$1:$B$10,2)</f>
        <v>2008</v>
      </c>
      <c r="C4385">
        <v>29779</v>
      </c>
      <c r="D4385" s="1" t="s">
        <v>1787</v>
      </c>
      <c r="E4385" t="s">
        <v>156</v>
      </c>
      <c r="F4385" t="str">
        <f>VLOOKUP(E4385&amp;"*",state_latlong_lookup!$A$1:$D$56,2,FALSE)</f>
        <v>NM</v>
      </c>
      <c r="G4385" t="str">
        <f>VLOOKUP(E4385&amp;"*",state_latlong_lookup!$A$1:$D$56,1,FALSE)</f>
        <v>NEW MEXICO</v>
      </c>
      <c r="H4385" t="str">
        <f t="shared" si="137"/>
        <v>110_NM_01</v>
      </c>
      <c r="I4385">
        <f>IF(B4385=2012,IF(D4385="00",K4385,VLOOKUP(H4385,district_latlong_lookup!$A$1:$F$439,5,FALSE)),0)</f>
        <v>0</v>
      </c>
      <c r="J4385">
        <f>IF(B4385=2012,IF(D4385="00",L4385,VLOOKUP(H4385,district_latlong_lookup!$A$1:$F$439,6,FALSE)),0)</f>
        <v>0</v>
      </c>
      <c r="K4385">
        <f>VLOOKUP(E4385&amp;"*",state_latlong_lookup!$A$1:$D$56,3,FALSE)</f>
        <v>34.837499999999999</v>
      </c>
      <c r="L4385">
        <f>VLOOKUP(E4385&amp;"*",state_latlong_lookup!$A$1:$D$56,4,FALSE)</f>
        <v>-106.2371</v>
      </c>
      <c r="M4385">
        <v>200</v>
      </c>
      <c r="N4385" t="str">
        <f t="shared" si="136"/>
        <v>Republican</v>
      </c>
      <c r="O4385" t="s">
        <v>92</v>
      </c>
      <c r="P4385">
        <v>0.46400000000000002</v>
      </c>
      <c r="Q4385">
        <v>771000</v>
      </c>
      <c r="R4385" t="s">
        <v>1398</v>
      </c>
    </row>
    <row r="4386" spans="1:18">
      <c r="A4386">
        <v>110</v>
      </c>
      <c r="B4386">
        <f>VLOOKUP(A4386,year_congress_lookup!$A$1:$B$10,2)</f>
        <v>2008</v>
      </c>
      <c r="C4386">
        <v>20337</v>
      </c>
      <c r="D4386" s="1" t="s">
        <v>1788</v>
      </c>
      <c r="E4386" t="s">
        <v>156</v>
      </c>
      <c r="F4386" t="str">
        <f>VLOOKUP(E4386&amp;"*",state_latlong_lookup!$A$1:$D$56,2,FALSE)</f>
        <v>NM</v>
      </c>
      <c r="G4386" t="str">
        <f>VLOOKUP(E4386&amp;"*",state_latlong_lookup!$A$1:$D$56,1,FALSE)</f>
        <v>NEW MEXICO</v>
      </c>
      <c r="H4386" t="str">
        <f t="shared" si="137"/>
        <v>110_NM_02</v>
      </c>
      <c r="I4386">
        <f>IF(B4386=2012,IF(D4386="00",K4386,VLOOKUP(H4386,district_latlong_lookup!$A$1:$F$439,5,FALSE)),0)</f>
        <v>0</v>
      </c>
      <c r="J4386">
        <f>IF(B4386=2012,IF(D4386="00",L4386,VLOOKUP(H4386,district_latlong_lookup!$A$1:$F$439,6,FALSE)),0)</f>
        <v>0</v>
      </c>
      <c r="K4386">
        <f>VLOOKUP(E4386&amp;"*",state_latlong_lookup!$A$1:$D$56,3,FALSE)</f>
        <v>34.837499999999999</v>
      </c>
      <c r="L4386">
        <f>VLOOKUP(E4386&amp;"*",state_latlong_lookup!$A$1:$D$56,4,FALSE)</f>
        <v>-106.2371</v>
      </c>
      <c r="M4386">
        <v>200</v>
      </c>
      <c r="N4386" t="str">
        <f t="shared" si="136"/>
        <v>Republican</v>
      </c>
      <c r="O4386" t="s">
        <v>80</v>
      </c>
      <c r="P4386">
        <v>0.65800000000000003</v>
      </c>
      <c r="Q4386">
        <v>0</v>
      </c>
    </row>
    <row r="4387" spans="1:18">
      <c r="A4387">
        <v>110</v>
      </c>
      <c r="B4387">
        <f>VLOOKUP(A4387,year_congress_lookup!$A$1:$B$10,2)</f>
        <v>2008</v>
      </c>
      <c r="C4387">
        <v>29924</v>
      </c>
      <c r="D4387" s="1" t="s">
        <v>1789</v>
      </c>
      <c r="E4387" t="s">
        <v>156</v>
      </c>
      <c r="F4387" t="str">
        <f>VLOOKUP(E4387&amp;"*",state_latlong_lookup!$A$1:$D$56,2,FALSE)</f>
        <v>NM</v>
      </c>
      <c r="G4387" t="str">
        <f>VLOOKUP(E4387&amp;"*",state_latlong_lookup!$A$1:$D$56,1,FALSE)</f>
        <v>NEW MEXICO</v>
      </c>
      <c r="H4387" t="str">
        <f t="shared" si="137"/>
        <v>110_NM_03</v>
      </c>
      <c r="I4387">
        <f>IF(B4387=2012,IF(D4387="00",K4387,VLOOKUP(H4387,district_latlong_lookup!$A$1:$F$439,5,FALSE)),0)</f>
        <v>0</v>
      </c>
      <c r="J4387">
        <f>IF(B4387=2012,IF(D4387="00",L4387,VLOOKUP(H4387,district_latlong_lookup!$A$1:$F$439,6,FALSE)),0)</f>
        <v>0</v>
      </c>
      <c r="K4387">
        <f>VLOOKUP(E4387&amp;"*",state_latlong_lookup!$A$1:$D$56,3,FALSE)</f>
        <v>34.837499999999999</v>
      </c>
      <c r="L4387">
        <f>VLOOKUP(E4387&amp;"*",state_latlong_lookup!$A$1:$D$56,4,FALSE)</f>
        <v>-106.2371</v>
      </c>
      <c r="M4387">
        <v>100</v>
      </c>
      <c r="N4387" t="str">
        <f t="shared" si="136"/>
        <v>Democrat</v>
      </c>
      <c r="O4387" t="s">
        <v>376</v>
      </c>
      <c r="P4387">
        <v>-0.437</v>
      </c>
      <c r="Q4387">
        <v>975000</v>
      </c>
      <c r="R4387" t="s">
        <v>1399</v>
      </c>
    </row>
    <row r="4388" spans="1:18">
      <c r="A4388">
        <v>110</v>
      </c>
      <c r="B4388">
        <f>VLOOKUP(A4388,year_congress_lookup!$A$1:$B$10,2)</f>
        <v>2008</v>
      </c>
      <c r="C4388">
        <v>20338</v>
      </c>
      <c r="D4388" s="1" t="s">
        <v>1787</v>
      </c>
      <c r="E4388" t="s">
        <v>9</v>
      </c>
      <c r="F4388" t="str">
        <f>VLOOKUP(E4388&amp;"*",state_latlong_lookup!$A$1:$D$56,2,FALSE)</f>
        <v>NY</v>
      </c>
      <c r="G4388" t="str">
        <f>VLOOKUP(E4388&amp;"*",state_latlong_lookup!$A$1:$D$56,1,FALSE)</f>
        <v>NEW YORK</v>
      </c>
      <c r="H4388" t="str">
        <f t="shared" si="137"/>
        <v>110_NY_01</v>
      </c>
      <c r="I4388">
        <f>IF(B4388=2012,IF(D4388="00",K4388,VLOOKUP(H4388,district_latlong_lookup!$A$1:$F$439,5,FALSE)),0)</f>
        <v>0</v>
      </c>
      <c r="J4388">
        <f>IF(B4388=2012,IF(D4388="00",L4388,VLOOKUP(H4388,district_latlong_lookup!$A$1:$F$439,6,FALSE)),0)</f>
        <v>0</v>
      </c>
      <c r="K4388">
        <f>VLOOKUP(E4388&amp;"*",state_latlong_lookup!$A$1:$D$56,3,FALSE)</f>
        <v>42.149700000000003</v>
      </c>
      <c r="L4388">
        <f>VLOOKUP(E4388&amp;"*",state_latlong_lookup!$A$1:$D$56,4,FALSE)</f>
        <v>-74.938400000000001</v>
      </c>
      <c r="M4388">
        <v>100</v>
      </c>
      <c r="N4388" t="str">
        <f t="shared" si="136"/>
        <v>Democrat</v>
      </c>
      <c r="O4388" t="s">
        <v>499</v>
      </c>
      <c r="P4388">
        <v>-0.32300000000000001</v>
      </c>
      <c r="Q4388">
        <v>2342000</v>
      </c>
      <c r="R4388" t="s">
        <v>1400</v>
      </c>
    </row>
    <row r="4389" spans="1:18">
      <c r="A4389">
        <v>110</v>
      </c>
      <c r="B4389">
        <f>VLOOKUP(A4389,year_congress_lookup!$A$1:$B$10,2)</f>
        <v>2008</v>
      </c>
      <c r="C4389">
        <v>20129</v>
      </c>
      <c r="D4389" s="1" t="s">
        <v>1788</v>
      </c>
      <c r="E4389" t="s">
        <v>9</v>
      </c>
      <c r="F4389" t="str">
        <f>VLOOKUP(E4389&amp;"*",state_latlong_lookup!$A$1:$D$56,2,FALSE)</f>
        <v>NY</v>
      </c>
      <c r="G4389" t="str">
        <f>VLOOKUP(E4389&amp;"*",state_latlong_lookup!$A$1:$D$56,1,FALSE)</f>
        <v>NEW YORK</v>
      </c>
      <c r="H4389" t="str">
        <f t="shared" si="137"/>
        <v>110_NY_02</v>
      </c>
      <c r="I4389">
        <f>IF(B4389=2012,IF(D4389="00",K4389,VLOOKUP(H4389,district_latlong_lookup!$A$1:$F$439,5,FALSE)),0)</f>
        <v>0</v>
      </c>
      <c r="J4389">
        <f>IF(B4389=2012,IF(D4389="00",L4389,VLOOKUP(H4389,district_latlong_lookup!$A$1:$F$439,6,FALSE)),0)</f>
        <v>0</v>
      </c>
      <c r="K4389">
        <f>VLOOKUP(E4389&amp;"*",state_latlong_lookup!$A$1:$D$56,3,FALSE)</f>
        <v>42.149700000000003</v>
      </c>
      <c r="L4389">
        <f>VLOOKUP(E4389&amp;"*",state_latlong_lookup!$A$1:$D$56,4,FALSE)</f>
        <v>-74.938400000000001</v>
      </c>
      <c r="M4389">
        <v>100</v>
      </c>
      <c r="N4389" t="str">
        <f t="shared" si="136"/>
        <v>Democrat</v>
      </c>
      <c r="O4389" t="s">
        <v>944</v>
      </c>
      <c r="P4389">
        <v>-0.31</v>
      </c>
      <c r="Q4389">
        <v>16000</v>
      </c>
    </row>
    <row r="4390" spans="1:18">
      <c r="A4390">
        <v>110</v>
      </c>
      <c r="B4390">
        <f>VLOOKUP(A4390,year_congress_lookup!$A$1:$B$10,2)</f>
        <v>2008</v>
      </c>
      <c r="C4390">
        <v>29375</v>
      </c>
      <c r="D4390" s="1" t="s">
        <v>1789</v>
      </c>
      <c r="E4390" t="s">
        <v>9</v>
      </c>
      <c r="F4390" t="str">
        <f>VLOOKUP(E4390&amp;"*",state_latlong_lookup!$A$1:$D$56,2,FALSE)</f>
        <v>NY</v>
      </c>
      <c r="G4390" t="str">
        <f>VLOOKUP(E4390&amp;"*",state_latlong_lookup!$A$1:$D$56,1,FALSE)</f>
        <v>NEW YORK</v>
      </c>
      <c r="H4390" t="str">
        <f t="shared" si="137"/>
        <v>110_NY_03</v>
      </c>
      <c r="I4390">
        <f>IF(B4390=2012,IF(D4390="00",K4390,VLOOKUP(H4390,district_latlong_lookup!$A$1:$F$439,5,FALSE)),0)</f>
        <v>0</v>
      </c>
      <c r="J4390">
        <f>IF(B4390=2012,IF(D4390="00",L4390,VLOOKUP(H4390,district_latlong_lookup!$A$1:$F$439,6,FALSE)),0)</f>
        <v>0</v>
      </c>
      <c r="K4390">
        <f>VLOOKUP(E4390&amp;"*",state_latlong_lookup!$A$1:$D$56,3,FALSE)</f>
        <v>42.149700000000003</v>
      </c>
      <c r="L4390">
        <f>VLOOKUP(E4390&amp;"*",state_latlong_lookup!$A$1:$D$56,4,FALSE)</f>
        <v>-74.938400000000001</v>
      </c>
      <c r="M4390">
        <v>200</v>
      </c>
      <c r="N4390" t="str">
        <f t="shared" si="136"/>
        <v>Republican</v>
      </c>
      <c r="O4390" t="s">
        <v>10</v>
      </c>
      <c r="P4390">
        <v>0.48</v>
      </c>
      <c r="Q4390">
        <v>3376000</v>
      </c>
    </row>
    <row r="4391" spans="1:18">
      <c r="A4391">
        <v>110</v>
      </c>
      <c r="B4391">
        <f>VLOOKUP(A4391,year_congress_lookup!$A$1:$B$10,2)</f>
        <v>2008</v>
      </c>
      <c r="C4391">
        <v>29744</v>
      </c>
      <c r="D4391" s="1" t="s">
        <v>1790</v>
      </c>
      <c r="E4391" t="s">
        <v>9</v>
      </c>
      <c r="F4391" t="str">
        <f>VLOOKUP(E4391&amp;"*",state_latlong_lookup!$A$1:$D$56,2,FALSE)</f>
        <v>NY</v>
      </c>
      <c r="G4391" t="str">
        <f>VLOOKUP(E4391&amp;"*",state_latlong_lookup!$A$1:$D$56,1,FALSE)</f>
        <v>NEW YORK</v>
      </c>
      <c r="H4391" t="str">
        <f t="shared" si="137"/>
        <v>110_NY_04</v>
      </c>
      <c r="I4391">
        <f>IF(B4391=2012,IF(D4391="00",K4391,VLOOKUP(H4391,district_latlong_lookup!$A$1:$F$439,5,FALSE)),0)</f>
        <v>0</v>
      </c>
      <c r="J4391">
        <f>IF(B4391=2012,IF(D4391="00",L4391,VLOOKUP(H4391,district_latlong_lookup!$A$1:$F$439,6,FALSE)),0)</f>
        <v>0</v>
      </c>
      <c r="K4391">
        <f>VLOOKUP(E4391&amp;"*",state_latlong_lookup!$A$1:$D$56,3,FALSE)</f>
        <v>42.149700000000003</v>
      </c>
      <c r="L4391">
        <f>VLOOKUP(E4391&amp;"*",state_latlong_lookup!$A$1:$D$56,4,FALSE)</f>
        <v>-74.938400000000001</v>
      </c>
      <c r="M4391">
        <v>100</v>
      </c>
      <c r="N4391" t="str">
        <f t="shared" si="136"/>
        <v>Democrat</v>
      </c>
      <c r="O4391" t="s">
        <v>185</v>
      </c>
      <c r="P4391">
        <v>-0.27600000000000002</v>
      </c>
      <c r="Q4391">
        <v>0</v>
      </c>
      <c r="R4391" t="s">
        <v>1401</v>
      </c>
    </row>
    <row r="4392" spans="1:18">
      <c r="A4392">
        <v>110</v>
      </c>
      <c r="B4392">
        <f>VLOOKUP(A4392,year_congress_lookup!$A$1:$B$10,2)</f>
        <v>2008</v>
      </c>
      <c r="C4392">
        <v>15000</v>
      </c>
      <c r="D4392" s="1" t="s">
        <v>1791</v>
      </c>
      <c r="E4392" t="s">
        <v>9</v>
      </c>
      <c r="F4392" t="str">
        <f>VLOOKUP(E4392&amp;"*",state_latlong_lookup!$A$1:$D$56,2,FALSE)</f>
        <v>NY</v>
      </c>
      <c r="G4392" t="str">
        <f>VLOOKUP(E4392&amp;"*",state_latlong_lookup!$A$1:$D$56,1,FALSE)</f>
        <v>NEW YORK</v>
      </c>
      <c r="H4392" t="str">
        <f t="shared" si="137"/>
        <v>110_NY_05</v>
      </c>
      <c r="I4392">
        <f>IF(B4392=2012,IF(D4392="00",K4392,VLOOKUP(H4392,district_latlong_lookup!$A$1:$F$439,5,FALSE)),0)</f>
        <v>0</v>
      </c>
      <c r="J4392">
        <f>IF(B4392=2012,IF(D4392="00",L4392,VLOOKUP(H4392,district_latlong_lookup!$A$1:$F$439,6,FALSE)),0)</f>
        <v>0</v>
      </c>
      <c r="K4392">
        <f>VLOOKUP(E4392&amp;"*",state_latlong_lookup!$A$1:$D$56,3,FALSE)</f>
        <v>42.149700000000003</v>
      </c>
      <c r="L4392">
        <f>VLOOKUP(E4392&amp;"*",state_latlong_lookup!$A$1:$D$56,4,FALSE)</f>
        <v>-74.938400000000001</v>
      </c>
      <c r="M4392">
        <v>100</v>
      </c>
      <c r="N4392" t="str">
        <f t="shared" si="136"/>
        <v>Democrat</v>
      </c>
      <c r="O4392" t="s">
        <v>620</v>
      </c>
      <c r="P4392">
        <v>-0.379</v>
      </c>
      <c r="Q4392">
        <v>1092000</v>
      </c>
      <c r="R4392" t="s">
        <v>1402</v>
      </c>
    </row>
    <row r="4393" spans="1:18">
      <c r="A4393">
        <v>110</v>
      </c>
      <c r="B4393">
        <f>VLOOKUP(A4393,year_congress_lookup!$A$1:$B$10,2)</f>
        <v>2008</v>
      </c>
      <c r="C4393">
        <v>29776</v>
      </c>
      <c r="D4393" s="1" t="s">
        <v>1792</v>
      </c>
      <c r="E4393" t="s">
        <v>9</v>
      </c>
      <c r="F4393" t="str">
        <f>VLOOKUP(E4393&amp;"*",state_latlong_lookup!$A$1:$D$56,2,FALSE)</f>
        <v>NY</v>
      </c>
      <c r="G4393" t="str">
        <f>VLOOKUP(E4393&amp;"*",state_latlong_lookup!$A$1:$D$56,1,FALSE)</f>
        <v>NEW YORK</v>
      </c>
      <c r="H4393" t="str">
        <f t="shared" si="137"/>
        <v>110_NY_06</v>
      </c>
      <c r="I4393">
        <f>IF(B4393=2012,IF(D4393="00",K4393,VLOOKUP(H4393,district_latlong_lookup!$A$1:$F$439,5,FALSE)),0)</f>
        <v>0</v>
      </c>
      <c r="J4393">
        <f>IF(B4393=2012,IF(D4393="00",L4393,VLOOKUP(H4393,district_latlong_lookup!$A$1:$F$439,6,FALSE)),0)</f>
        <v>0</v>
      </c>
      <c r="K4393">
        <f>VLOOKUP(E4393&amp;"*",state_latlong_lookup!$A$1:$D$56,3,FALSE)</f>
        <v>42.149700000000003</v>
      </c>
      <c r="L4393">
        <f>VLOOKUP(E4393&amp;"*",state_latlong_lookup!$A$1:$D$56,4,FALSE)</f>
        <v>-74.938400000000001</v>
      </c>
      <c r="M4393">
        <v>100</v>
      </c>
      <c r="N4393" t="str">
        <f t="shared" si="136"/>
        <v>Democrat</v>
      </c>
      <c r="O4393" t="s">
        <v>1009</v>
      </c>
      <c r="P4393">
        <v>-0.38</v>
      </c>
      <c r="Q4393">
        <v>1811000</v>
      </c>
    </row>
    <row r="4394" spans="1:18">
      <c r="A4394">
        <v>110</v>
      </c>
      <c r="B4394">
        <f>VLOOKUP(A4394,year_congress_lookup!$A$1:$B$10,2)</f>
        <v>2008</v>
      </c>
      <c r="C4394">
        <v>29925</v>
      </c>
      <c r="D4394" s="1" t="s">
        <v>1793</v>
      </c>
      <c r="E4394" t="s">
        <v>9</v>
      </c>
      <c r="F4394" t="str">
        <f>VLOOKUP(E4394&amp;"*",state_latlong_lookup!$A$1:$D$56,2,FALSE)</f>
        <v>NY</v>
      </c>
      <c r="G4394" t="str">
        <f>VLOOKUP(E4394&amp;"*",state_latlong_lookup!$A$1:$D$56,1,FALSE)</f>
        <v>NEW YORK</v>
      </c>
      <c r="H4394" t="str">
        <f t="shared" si="137"/>
        <v>110_NY_07</v>
      </c>
      <c r="I4394">
        <f>IF(B4394=2012,IF(D4394="00",K4394,VLOOKUP(H4394,district_latlong_lookup!$A$1:$F$439,5,FALSE)),0)</f>
        <v>0</v>
      </c>
      <c r="J4394">
        <f>IF(B4394=2012,IF(D4394="00",L4394,VLOOKUP(H4394,district_latlong_lookup!$A$1:$F$439,6,FALSE)),0)</f>
        <v>0</v>
      </c>
      <c r="K4394">
        <f>VLOOKUP(E4394&amp;"*",state_latlong_lookup!$A$1:$D$56,3,FALSE)</f>
        <v>42.149700000000003</v>
      </c>
      <c r="L4394">
        <f>VLOOKUP(E4394&amp;"*",state_latlong_lookup!$A$1:$D$56,4,FALSE)</f>
        <v>-74.938400000000001</v>
      </c>
      <c r="M4394">
        <v>100</v>
      </c>
      <c r="N4394" t="str">
        <f t="shared" si="136"/>
        <v>Democrat</v>
      </c>
      <c r="O4394" t="s">
        <v>1010</v>
      </c>
      <c r="P4394">
        <v>-0.39700000000000002</v>
      </c>
      <c r="Q4394">
        <v>1208000</v>
      </c>
    </row>
    <row r="4395" spans="1:18">
      <c r="A4395">
        <v>110</v>
      </c>
      <c r="B4395">
        <f>VLOOKUP(A4395,year_congress_lookup!$A$1:$B$10,2)</f>
        <v>2008</v>
      </c>
      <c r="C4395">
        <v>29377</v>
      </c>
      <c r="D4395" s="1" t="s">
        <v>1795</v>
      </c>
      <c r="E4395" t="s">
        <v>9</v>
      </c>
      <c r="F4395" t="str">
        <f>VLOOKUP(E4395&amp;"*",state_latlong_lookup!$A$1:$D$56,2,FALSE)</f>
        <v>NY</v>
      </c>
      <c r="G4395" t="str">
        <f>VLOOKUP(E4395&amp;"*",state_latlong_lookup!$A$1:$D$56,1,FALSE)</f>
        <v>NEW YORK</v>
      </c>
      <c r="H4395" t="str">
        <f t="shared" si="137"/>
        <v>110_NY_08</v>
      </c>
      <c r="I4395">
        <f>IF(B4395=2012,IF(D4395="00",K4395,VLOOKUP(H4395,district_latlong_lookup!$A$1:$F$439,5,FALSE)),0)</f>
        <v>0</v>
      </c>
      <c r="J4395">
        <f>IF(B4395=2012,IF(D4395="00",L4395,VLOOKUP(H4395,district_latlong_lookup!$A$1:$F$439,6,FALSE)),0)</f>
        <v>0</v>
      </c>
      <c r="K4395">
        <f>VLOOKUP(E4395&amp;"*",state_latlong_lookup!$A$1:$D$56,3,FALSE)</f>
        <v>42.149700000000003</v>
      </c>
      <c r="L4395">
        <f>VLOOKUP(E4395&amp;"*",state_latlong_lookup!$A$1:$D$56,4,FALSE)</f>
        <v>-74.938400000000001</v>
      </c>
      <c r="M4395">
        <v>100</v>
      </c>
      <c r="N4395" t="str">
        <f t="shared" si="136"/>
        <v>Democrat</v>
      </c>
      <c r="O4395" t="s">
        <v>623</v>
      </c>
      <c r="P4395">
        <v>-0.496</v>
      </c>
      <c r="Q4395">
        <v>1264000</v>
      </c>
      <c r="R4395" t="s">
        <v>1403</v>
      </c>
    </row>
    <row r="4396" spans="1:18">
      <c r="A4396">
        <v>110</v>
      </c>
      <c r="B4396">
        <f>VLOOKUP(A4396,year_congress_lookup!$A$1:$B$10,2)</f>
        <v>2008</v>
      </c>
      <c r="C4396">
        <v>29926</v>
      </c>
      <c r="D4396" s="1" t="s">
        <v>1796</v>
      </c>
      <c r="E4396" t="s">
        <v>9</v>
      </c>
      <c r="F4396" t="str">
        <f>VLOOKUP(E4396&amp;"*",state_latlong_lookup!$A$1:$D$56,2,FALSE)</f>
        <v>NY</v>
      </c>
      <c r="G4396" t="str">
        <f>VLOOKUP(E4396&amp;"*",state_latlong_lookup!$A$1:$D$56,1,FALSE)</f>
        <v>NEW YORK</v>
      </c>
      <c r="H4396" t="str">
        <f t="shared" si="137"/>
        <v>110_NY_09</v>
      </c>
      <c r="I4396">
        <f>IF(B4396=2012,IF(D4396="00",K4396,VLOOKUP(H4396,district_latlong_lookup!$A$1:$F$439,5,FALSE)),0)</f>
        <v>0</v>
      </c>
      <c r="J4396">
        <f>IF(B4396=2012,IF(D4396="00",L4396,VLOOKUP(H4396,district_latlong_lookup!$A$1:$F$439,6,FALSE)),0)</f>
        <v>0</v>
      </c>
      <c r="K4396">
        <f>VLOOKUP(E4396&amp;"*",state_latlong_lookup!$A$1:$D$56,3,FALSE)</f>
        <v>42.149700000000003</v>
      </c>
      <c r="L4396">
        <f>VLOOKUP(E4396&amp;"*",state_latlong_lookup!$A$1:$D$56,4,FALSE)</f>
        <v>-74.938400000000001</v>
      </c>
      <c r="M4396">
        <v>100</v>
      </c>
      <c r="N4396" t="str">
        <f t="shared" si="136"/>
        <v>Democrat</v>
      </c>
      <c r="O4396" t="s">
        <v>1011</v>
      </c>
      <c r="P4396">
        <v>-0.41</v>
      </c>
      <c r="Q4396">
        <v>11913000</v>
      </c>
      <c r="R4396" t="s">
        <v>1404</v>
      </c>
    </row>
    <row r="4397" spans="1:18">
      <c r="A4397">
        <v>110</v>
      </c>
      <c r="B4397">
        <f>VLOOKUP(A4397,year_congress_lookup!$A$1:$B$10,2)</f>
        <v>2008</v>
      </c>
      <c r="C4397">
        <v>15072</v>
      </c>
      <c r="D4397" s="1" t="s">
        <v>1797</v>
      </c>
      <c r="E4397" t="s">
        <v>9</v>
      </c>
      <c r="F4397" t="str">
        <f>VLOOKUP(E4397&amp;"*",state_latlong_lookup!$A$1:$D$56,2,FALSE)</f>
        <v>NY</v>
      </c>
      <c r="G4397" t="str">
        <f>VLOOKUP(E4397&amp;"*",state_latlong_lookup!$A$1:$D$56,1,FALSE)</f>
        <v>NEW YORK</v>
      </c>
      <c r="H4397" t="str">
        <f t="shared" si="137"/>
        <v>110_NY_10</v>
      </c>
      <c r="I4397">
        <f>IF(B4397=2012,IF(D4397="00",K4397,VLOOKUP(H4397,district_latlong_lookup!$A$1:$F$439,5,FALSE)),0)</f>
        <v>0</v>
      </c>
      <c r="J4397">
        <f>IF(B4397=2012,IF(D4397="00",L4397,VLOOKUP(H4397,district_latlong_lookup!$A$1:$F$439,6,FALSE)),0)</f>
        <v>0</v>
      </c>
      <c r="K4397">
        <f>VLOOKUP(E4397&amp;"*",state_latlong_lookup!$A$1:$D$56,3,FALSE)</f>
        <v>42.149700000000003</v>
      </c>
      <c r="L4397">
        <f>VLOOKUP(E4397&amp;"*",state_latlong_lookup!$A$1:$D$56,4,FALSE)</f>
        <v>-74.938400000000001</v>
      </c>
      <c r="M4397">
        <v>100</v>
      </c>
      <c r="N4397" t="str">
        <f t="shared" si="136"/>
        <v>Democrat</v>
      </c>
      <c r="O4397" t="s">
        <v>624</v>
      </c>
      <c r="P4397">
        <v>-0.48499999999999999</v>
      </c>
      <c r="Q4397">
        <v>2036000</v>
      </c>
    </row>
    <row r="4398" spans="1:18">
      <c r="A4398">
        <v>110</v>
      </c>
      <c r="B4398">
        <f>VLOOKUP(A4398,year_congress_lookup!$A$1:$B$10,2)</f>
        <v>2008</v>
      </c>
      <c r="C4398">
        <v>20733</v>
      </c>
      <c r="D4398" s="1" t="s">
        <v>1798</v>
      </c>
      <c r="E4398" t="s">
        <v>9</v>
      </c>
      <c r="F4398" t="str">
        <f>VLOOKUP(E4398&amp;"*",state_latlong_lookup!$A$1:$D$56,2,FALSE)</f>
        <v>NY</v>
      </c>
      <c r="G4398" t="str">
        <f>VLOOKUP(E4398&amp;"*",state_latlong_lookup!$A$1:$D$56,1,FALSE)</f>
        <v>NEW YORK</v>
      </c>
      <c r="H4398" t="str">
        <f t="shared" si="137"/>
        <v>110_NY_11</v>
      </c>
      <c r="I4398">
        <f>IF(B4398=2012,IF(D4398="00",K4398,VLOOKUP(H4398,district_latlong_lookup!$A$1:$F$439,5,FALSE)),0)</f>
        <v>0</v>
      </c>
      <c r="J4398">
        <f>IF(B4398=2012,IF(D4398="00",L4398,VLOOKUP(H4398,district_latlong_lookup!$A$1:$F$439,6,FALSE)),0)</f>
        <v>0</v>
      </c>
      <c r="K4398">
        <f>VLOOKUP(E4398&amp;"*",state_latlong_lookup!$A$1:$D$56,3,FALSE)</f>
        <v>42.149700000000003</v>
      </c>
      <c r="L4398">
        <f>VLOOKUP(E4398&amp;"*",state_latlong_lookup!$A$1:$D$56,4,FALSE)</f>
        <v>-74.938400000000001</v>
      </c>
      <c r="M4398">
        <v>100</v>
      </c>
      <c r="N4398" t="str">
        <f t="shared" si="136"/>
        <v>Democrat</v>
      </c>
      <c r="O4398" t="s">
        <v>87</v>
      </c>
      <c r="P4398">
        <v>-0.58599999999999997</v>
      </c>
      <c r="Q4398">
        <v>2524000</v>
      </c>
      <c r="R4398" t="s">
        <v>1405</v>
      </c>
    </row>
    <row r="4399" spans="1:18">
      <c r="A4399">
        <v>110</v>
      </c>
      <c r="B4399">
        <f>VLOOKUP(A4399,year_congress_lookup!$A$1:$B$10,2)</f>
        <v>2008</v>
      </c>
      <c r="C4399">
        <v>29378</v>
      </c>
      <c r="D4399" s="1" t="s">
        <v>1799</v>
      </c>
      <c r="E4399" t="s">
        <v>9</v>
      </c>
      <c r="F4399" t="str">
        <f>VLOOKUP(E4399&amp;"*",state_latlong_lookup!$A$1:$D$56,2,FALSE)</f>
        <v>NY</v>
      </c>
      <c r="G4399" t="str">
        <f>VLOOKUP(E4399&amp;"*",state_latlong_lookup!$A$1:$D$56,1,FALSE)</f>
        <v>NEW YORK</v>
      </c>
      <c r="H4399" t="str">
        <f t="shared" si="137"/>
        <v>110_NY_12</v>
      </c>
      <c r="I4399">
        <f>IF(B4399=2012,IF(D4399="00",K4399,VLOOKUP(H4399,district_latlong_lookup!$A$1:$F$439,5,FALSE)),0)</f>
        <v>0</v>
      </c>
      <c r="J4399">
        <f>IF(B4399=2012,IF(D4399="00",L4399,VLOOKUP(H4399,district_latlong_lookup!$A$1:$F$439,6,FALSE)),0)</f>
        <v>0</v>
      </c>
      <c r="K4399">
        <f>VLOOKUP(E4399&amp;"*",state_latlong_lookup!$A$1:$D$56,3,FALSE)</f>
        <v>42.149700000000003</v>
      </c>
      <c r="L4399">
        <f>VLOOKUP(E4399&amp;"*",state_latlong_lookup!$A$1:$D$56,4,FALSE)</f>
        <v>-74.938400000000001</v>
      </c>
      <c r="M4399">
        <v>100</v>
      </c>
      <c r="N4399" t="str">
        <f t="shared" si="136"/>
        <v>Democrat</v>
      </c>
      <c r="O4399" t="s">
        <v>1013</v>
      </c>
      <c r="P4399">
        <v>-0.54300000000000004</v>
      </c>
      <c r="Q4399">
        <v>1182000</v>
      </c>
      <c r="R4399" t="s">
        <v>1406</v>
      </c>
    </row>
    <row r="4400" spans="1:18">
      <c r="A4400">
        <v>110</v>
      </c>
      <c r="B4400">
        <f>VLOOKUP(A4400,year_congress_lookup!$A$1:$B$10,2)</f>
        <v>2008</v>
      </c>
      <c r="C4400">
        <v>29773</v>
      </c>
      <c r="D4400" s="1" t="s">
        <v>1800</v>
      </c>
      <c r="E4400" t="s">
        <v>9</v>
      </c>
      <c r="F4400" t="str">
        <f>VLOOKUP(E4400&amp;"*",state_latlong_lookup!$A$1:$D$56,2,FALSE)</f>
        <v>NY</v>
      </c>
      <c r="G4400" t="str">
        <f>VLOOKUP(E4400&amp;"*",state_latlong_lookup!$A$1:$D$56,1,FALSE)</f>
        <v>NEW YORK</v>
      </c>
      <c r="H4400" t="str">
        <f t="shared" si="137"/>
        <v>110_NY_13</v>
      </c>
      <c r="I4400">
        <f>IF(B4400=2012,IF(D4400="00",K4400,VLOOKUP(H4400,district_latlong_lookup!$A$1:$F$439,5,FALSE)),0)</f>
        <v>0</v>
      </c>
      <c r="J4400">
        <f>IF(B4400=2012,IF(D4400="00",L4400,VLOOKUP(H4400,district_latlong_lookup!$A$1:$F$439,6,FALSE)),0)</f>
        <v>0</v>
      </c>
      <c r="K4400">
        <f>VLOOKUP(E4400&amp;"*",state_latlong_lookup!$A$1:$D$56,3,FALSE)</f>
        <v>42.149700000000003</v>
      </c>
      <c r="L4400">
        <f>VLOOKUP(E4400&amp;"*",state_latlong_lookup!$A$1:$D$56,4,FALSE)</f>
        <v>-74.938400000000001</v>
      </c>
      <c r="M4400">
        <v>200</v>
      </c>
      <c r="N4400" t="str">
        <f t="shared" si="136"/>
        <v>Republican</v>
      </c>
      <c r="O4400" t="s">
        <v>862</v>
      </c>
      <c r="P4400">
        <v>0.69099999999999995</v>
      </c>
      <c r="Q4400">
        <v>960000</v>
      </c>
      <c r="R4400" t="s">
        <v>1407</v>
      </c>
    </row>
    <row r="4401" spans="1:18">
      <c r="A4401">
        <v>110</v>
      </c>
      <c r="B4401">
        <f>VLOOKUP(A4401,year_congress_lookup!$A$1:$B$10,2)</f>
        <v>2008</v>
      </c>
      <c r="C4401">
        <v>29379</v>
      </c>
      <c r="D4401" s="1" t="s">
        <v>1801</v>
      </c>
      <c r="E4401" t="s">
        <v>9</v>
      </c>
      <c r="F4401" t="str">
        <f>VLOOKUP(E4401&amp;"*",state_latlong_lookup!$A$1:$D$56,2,FALSE)</f>
        <v>NY</v>
      </c>
      <c r="G4401" t="str">
        <f>VLOOKUP(E4401&amp;"*",state_latlong_lookup!$A$1:$D$56,1,FALSE)</f>
        <v>NEW YORK</v>
      </c>
      <c r="H4401" t="str">
        <f t="shared" si="137"/>
        <v>110_NY_14</v>
      </c>
      <c r="I4401">
        <f>IF(B4401=2012,IF(D4401="00",K4401,VLOOKUP(H4401,district_latlong_lookup!$A$1:$F$439,5,FALSE)),0)</f>
        <v>0</v>
      </c>
      <c r="J4401">
        <f>IF(B4401=2012,IF(D4401="00",L4401,VLOOKUP(H4401,district_latlong_lookup!$A$1:$F$439,6,FALSE)),0)</f>
        <v>0</v>
      </c>
      <c r="K4401">
        <f>VLOOKUP(E4401&amp;"*",state_latlong_lookup!$A$1:$D$56,3,FALSE)</f>
        <v>42.149700000000003</v>
      </c>
      <c r="L4401">
        <f>VLOOKUP(E4401&amp;"*",state_latlong_lookup!$A$1:$D$56,4,FALSE)</f>
        <v>-74.938400000000001</v>
      </c>
      <c r="M4401">
        <v>100</v>
      </c>
      <c r="N4401" t="str">
        <f t="shared" si="136"/>
        <v>Democrat</v>
      </c>
      <c r="O4401" t="s">
        <v>166</v>
      </c>
      <c r="P4401">
        <v>-0.38800000000000001</v>
      </c>
      <c r="Q4401">
        <v>2748000</v>
      </c>
      <c r="R4401" t="s">
        <v>1408</v>
      </c>
    </row>
    <row r="4402" spans="1:18">
      <c r="A4402">
        <v>110</v>
      </c>
      <c r="B4402">
        <f>VLOOKUP(A4402,year_congress_lookup!$A$1:$B$10,2)</f>
        <v>2008</v>
      </c>
      <c r="C4402">
        <v>13035</v>
      </c>
      <c r="D4402" s="1" t="s">
        <v>1802</v>
      </c>
      <c r="E4402" t="s">
        <v>9</v>
      </c>
      <c r="F4402" t="str">
        <f>VLOOKUP(E4402&amp;"*",state_latlong_lookup!$A$1:$D$56,2,FALSE)</f>
        <v>NY</v>
      </c>
      <c r="G4402" t="str">
        <f>VLOOKUP(E4402&amp;"*",state_latlong_lookup!$A$1:$D$56,1,FALSE)</f>
        <v>NEW YORK</v>
      </c>
      <c r="H4402" t="str">
        <f t="shared" si="137"/>
        <v>110_NY_15</v>
      </c>
      <c r="I4402">
        <f>IF(B4402=2012,IF(D4402="00",K4402,VLOOKUP(H4402,district_latlong_lookup!$A$1:$F$439,5,FALSE)),0)</f>
        <v>0</v>
      </c>
      <c r="J4402">
        <f>IF(B4402=2012,IF(D4402="00",L4402,VLOOKUP(H4402,district_latlong_lookup!$A$1:$F$439,6,FALSE)),0)</f>
        <v>0</v>
      </c>
      <c r="K4402">
        <f>VLOOKUP(E4402&amp;"*",state_latlong_lookup!$A$1:$D$56,3,FALSE)</f>
        <v>42.149700000000003</v>
      </c>
      <c r="L4402">
        <f>VLOOKUP(E4402&amp;"*",state_latlong_lookup!$A$1:$D$56,4,FALSE)</f>
        <v>-74.938400000000001</v>
      </c>
      <c r="M4402">
        <v>100</v>
      </c>
      <c r="N4402" t="str">
        <f t="shared" si="136"/>
        <v>Democrat</v>
      </c>
      <c r="O4402" t="s">
        <v>1014</v>
      </c>
      <c r="P4402">
        <v>-0.442</v>
      </c>
      <c r="Q4402">
        <v>713000</v>
      </c>
    </row>
    <row r="4403" spans="1:18">
      <c r="A4403">
        <v>110</v>
      </c>
      <c r="B4403">
        <f>VLOOKUP(A4403,year_congress_lookup!$A$1:$B$10,2)</f>
        <v>2008</v>
      </c>
      <c r="C4403">
        <v>29134</v>
      </c>
      <c r="D4403" s="1" t="s">
        <v>1803</v>
      </c>
      <c r="E4403" t="s">
        <v>9</v>
      </c>
      <c r="F4403" t="str">
        <f>VLOOKUP(E4403&amp;"*",state_latlong_lookup!$A$1:$D$56,2,FALSE)</f>
        <v>NY</v>
      </c>
      <c r="G4403" t="str">
        <f>VLOOKUP(E4403&amp;"*",state_latlong_lookup!$A$1:$D$56,1,FALSE)</f>
        <v>NEW YORK</v>
      </c>
      <c r="H4403" t="str">
        <f t="shared" si="137"/>
        <v>110_NY_16</v>
      </c>
      <c r="I4403">
        <f>IF(B4403=2012,IF(D4403="00",K4403,VLOOKUP(H4403,district_latlong_lookup!$A$1:$F$439,5,FALSE)),0)</f>
        <v>0</v>
      </c>
      <c r="J4403">
        <f>IF(B4403=2012,IF(D4403="00",L4403,VLOOKUP(H4403,district_latlong_lookup!$A$1:$F$439,6,FALSE)),0)</f>
        <v>0</v>
      </c>
      <c r="K4403">
        <f>VLOOKUP(E4403&amp;"*",state_latlong_lookup!$A$1:$D$56,3,FALSE)</f>
        <v>42.149700000000003</v>
      </c>
      <c r="L4403">
        <f>VLOOKUP(E4403&amp;"*",state_latlong_lookup!$A$1:$D$56,4,FALSE)</f>
        <v>-74.938400000000001</v>
      </c>
      <c r="M4403">
        <v>100</v>
      </c>
      <c r="N4403" t="str">
        <f t="shared" si="136"/>
        <v>Democrat</v>
      </c>
      <c r="O4403" t="s">
        <v>629</v>
      </c>
      <c r="P4403">
        <v>-0.497</v>
      </c>
      <c r="Q4403">
        <v>940000</v>
      </c>
      <c r="R4403" t="s">
        <v>1409</v>
      </c>
    </row>
    <row r="4404" spans="1:18">
      <c r="A4404">
        <v>110</v>
      </c>
      <c r="B4404">
        <f>VLOOKUP(A4404,year_congress_lookup!$A$1:$B$10,2)</f>
        <v>2008</v>
      </c>
      <c r="C4404">
        <v>15603</v>
      </c>
      <c r="D4404" s="1" t="s">
        <v>1804</v>
      </c>
      <c r="E4404" t="s">
        <v>9</v>
      </c>
      <c r="F4404" t="str">
        <f>VLOOKUP(E4404&amp;"*",state_latlong_lookup!$A$1:$D$56,2,FALSE)</f>
        <v>NY</v>
      </c>
      <c r="G4404" t="str">
        <f>VLOOKUP(E4404&amp;"*",state_latlong_lookup!$A$1:$D$56,1,FALSE)</f>
        <v>NEW YORK</v>
      </c>
      <c r="H4404" t="str">
        <f t="shared" si="137"/>
        <v>110_NY_17</v>
      </c>
      <c r="I4404">
        <f>IF(B4404=2012,IF(D4404="00",K4404,VLOOKUP(H4404,district_latlong_lookup!$A$1:$F$439,5,FALSE)),0)</f>
        <v>0</v>
      </c>
      <c r="J4404">
        <f>IF(B4404=2012,IF(D4404="00",L4404,VLOOKUP(H4404,district_latlong_lookup!$A$1:$F$439,6,FALSE)),0)</f>
        <v>0</v>
      </c>
      <c r="K4404">
        <f>VLOOKUP(E4404&amp;"*",state_latlong_lookup!$A$1:$D$56,3,FALSE)</f>
        <v>42.149700000000003</v>
      </c>
      <c r="L4404">
        <f>VLOOKUP(E4404&amp;"*",state_latlong_lookup!$A$1:$D$56,4,FALSE)</f>
        <v>-74.938400000000001</v>
      </c>
      <c r="M4404">
        <v>100</v>
      </c>
      <c r="N4404" t="str">
        <f t="shared" si="136"/>
        <v>Democrat</v>
      </c>
      <c r="O4404" t="s">
        <v>630</v>
      </c>
      <c r="P4404">
        <v>-0.35599999999999998</v>
      </c>
      <c r="Q4404">
        <v>10641000</v>
      </c>
      <c r="R4404" t="s">
        <v>1410</v>
      </c>
    </row>
    <row r="4405" spans="1:18">
      <c r="A4405">
        <v>110</v>
      </c>
      <c r="B4405">
        <f>VLOOKUP(A4405,year_congress_lookup!$A$1:$B$10,2)</f>
        <v>2008</v>
      </c>
      <c r="C4405">
        <v>15612</v>
      </c>
      <c r="D4405" s="1" t="s">
        <v>1805</v>
      </c>
      <c r="E4405" t="s">
        <v>9</v>
      </c>
      <c r="F4405" t="str">
        <f>VLOOKUP(E4405&amp;"*",state_latlong_lookup!$A$1:$D$56,2,FALSE)</f>
        <v>NY</v>
      </c>
      <c r="G4405" t="str">
        <f>VLOOKUP(E4405&amp;"*",state_latlong_lookup!$A$1:$D$56,1,FALSE)</f>
        <v>NEW YORK</v>
      </c>
      <c r="H4405" t="str">
        <f t="shared" si="137"/>
        <v>110_NY_18</v>
      </c>
      <c r="I4405">
        <f>IF(B4405=2012,IF(D4405="00",K4405,VLOOKUP(H4405,district_latlong_lookup!$A$1:$F$439,5,FALSE)),0)</f>
        <v>0</v>
      </c>
      <c r="J4405">
        <f>IF(B4405=2012,IF(D4405="00",L4405,VLOOKUP(H4405,district_latlong_lookup!$A$1:$F$439,6,FALSE)),0)</f>
        <v>0</v>
      </c>
      <c r="K4405">
        <f>VLOOKUP(E4405&amp;"*",state_latlong_lookup!$A$1:$D$56,3,FALSE)</f>
        <v>42.149700000000003</v>
      </c>
      <c r="L4405">
        <f>VLOOKUP(E4405&amp;"*",state_latlong_lookup!$A$1:$D$56,4,FALSE)</f>
        <v>-74.938400000000001</v>
      </c>
      <c r="M4405">
        <v>100</v>
      </c>
      <c r="N4405" t="str">
        <f t="shared" si="136"/>
        <v>Democrat</v>
      </c>
      <c r="O4405" t="s">
        <v>631</v>
      </c>
      <c r="P4405">
        <v>-0.34899999999999998</v>
      </c>
      <c r="Q4405">
        <v>969000</v>
      </c>
      <c r="R4405" t="s">
        <v>1411</v>
      </c>
    </row>
    <row r="4406" spans="1:18">
      <c r="A4406">
        <v>110</v>
      </c>
      <c r="B4406">
        <f>VLOOKUP(A4406,year_congress_lookup!$A$1:$B$10,2)</f>
        <v>2008</v>
      </c>
      <c r="C4406">
        <v>20734</v>
      </c>
      <c r="D4406" s="1" t="s">
        <v>1806</v>
      </c>
      <c r="E4406" t="s">
        <v>9</v>
      </c>
      <c r="F4406" t="str">
        <f>VLOOKUP(E4406&amp;"*",state_latlong_lookup!$A$1:$D$56,2,FALSE)</f>
        <v>NY</v>
      </c>
      <c r="G4406" t="str">
        <f>VLOOKUP(E4406&amp;"*",state_latlong_lookup!$A$1:$D$56,1,FALSE)</f>
        <v>NEW YORK</v>
      </c>
      <c r="H4406" t="str">
        <f t="shared" si="137"/>
        <v>110_NY_19</v>
      </c>
      <c r="I4406">
        <f>IF(B4406=2012,IF(D4406="00",K4406,VLOOKUP(H4406,district_latlong_lookup!$A$1:$F$439,5,FALSE)),0)</f>
        <v>0</v>
      </c>
      <c r="J4406">
        <f>IF(B4406=2012,IF(D4406="00",L4406,VLOOKUP(H4406,district_latlong_lookup!$A$1:$F$439,6,FALSE)),0)</f>
        <v>0</v>
      </c>
      <c r="K4406">
        <f>VLOOKUP(E4406&amp;"*",state_latlong_lookup!$A$1:$D$56,3,FALSE)</f>
        <v>42.149700000000003</v>
      </c>
      <c r="L4406">
        <f>VLOOKUP(E4406&amp;"*",state_latlong_lookup!$A$1:$D$56,4,FALSE)</f>
        <v>-74.938400000000001</v>
      </c>
      <c r="M4406">
        <v>100</v>
      </c>
      <c r="N4406" t="str">
        <f t="shared" si="136"/>
        <v>Democrat</v>
      </c>
      <c r="O4406" t="s">
        <v>1038</v>
      </c>
      <c r="P4406">
        <v>-0.311</v>
      </c>
      <c r="Q4406">
        <v>1824000</v>
      </c>
      <c r="R4406" t="s">
        <v>1412</v>
      </c>
    </row>
    <row r="4407" spans="1:18">
      <c r="A4407">
        <v>110</v>
      </c>
      <c r="B4407">
        <f>VLOOKUP(A4407,year_congress_lookup!$A$1:$B$10,2)</f>
        <v>2008</v>
      </c>
      <c r="C4407">
        <v>20735</v>
      </c>
      <c r="D4407" s="1" t="s">
        <v>1807</v>
      </c>
      <c r="E4407" t="s">
        <v>9</v>
      </c>
      <c r="F4407" t="str">
        <f>VLOOKUP(E4407&amp;"*",state_latlong_lookup!$A$1:$D$56,2,FALSE)</f>
        <v>NY</v>
      </c>
      <c r="G4407" t="str">
        <f>VLOOKUP(E4407&amp;"*",state_latlong_lookup!$A$1:$D$56,1,FALSE)</f>
        <v>NEW YORK</v>
      </c>
      <c r="H4407" t="str">
        <f t="shared" si="137"/>
        <v>110_NY_20</v>
      </c>
      <c r="I4407">
        <f>IF(B4407=2012,IF(D4407="00",K4407,VLOOKUP(H4407,district_latlong_lookup!$A$1:$F$439,5,FALSE)),0)</f>
        <v>0</v>
      </c>
      <c r="J4407">
        <f>IF(B4407=2012,IF(D4407="00",L4407,VLOOKUP(H4407,district_latlong_lookup!$A$1:$F$439,6,FALSE)),0)</f>
        <v>0</v>
      </c>
      <c r="K4407">
        <f>VLOOKUP(E4407&amp;"*",state_latlong_lookup!$A$1:$D$56,3,FALSE)</f>
        <v>42.149700000000003</v>
      </c>
      <c r="L4407">
        <f>VLOOKUP(E4407&amp;"*",state_latlong_lookup!$A$1:$D$56,4,FALSE)</f>
        <v>-74.938400000000001</v>
      </c>
      <c r="M4407">
        <v>100</v>
      </c>
      <c r="N4407" t="str">
        <f t="shared" si="136"/>
        <v>Democrat</v>
      </c>
      <c r="O4407" t="s">
        <v>387</v>
      </c>
      <c r="P4407">
        <v>-0.193</v>
      </c>
      <c r="Q4407">
        <v>0</v>
      </c>
      <c r="R4407" t="s">
        <v>1413</v>
      </c>
    </row>
    <row r="4408" spans="1:18">
      <c r="A4408">
        <v>110</v>
      </c>
      <c r="B4408">
        <f>VLOOKUP(A4408,year_congress_lookup!$A$1:$B$10,2)</f>
        <v>2008</v>
      </c>
      <c r="C4408">
        <v>15614</v>
      </c>
      <c r="D4408" s="1" t="s">
        <v>1808</v>
      </c>
      <c r="E4408" t="s">
        <v>9</v>
      </c>
      <c r="F4408" t="str">
        <f>VLOOKUP(E4408&amp;"*",state_latlong_lookup!$A$1:$D$56,2,FALSE)</f>
        <v>NY</v>
      </c>
      <c r="G4408" t="str">
        <f>VLOOKUP(E4408&amp;"*",state_latlong_lookup!$A$1:$D$56,1,FALSE)</f>
        <v>NEW YORK</v>
      </c>
      <c r="H4408" t="str">
        <f t="shared" si="137"/>
        <v>110_NY_21</v>
      </c>
      <c r="I4408">
        <f>IF(B4408=2012,IF(D4408="00",K4408,VLOOKUP(H4408,district_latlong_lookup!$A$1:$F$439,5,FALSE)),0)</f>
        <v>0</v>
      </c>
      <c r="J4408">
        <f>IF(B4408=2012,IF(D4408="00",L4408,VLOOKUP(H4408,district_latlong_lookup!$A$1:$F$439,6,FALSE)),0)</f>
        <v>0</v>
      </c>
      <c r="K4408">
        <f>VLOOKUP(E4408&amp;"*",state_latlong_lookup!$A$1:$D$56,3,FALSE)</f>
        <v>42.149700000000003</v>
      </c>
      <c r="L4408">
        <f>VLOOKUP(E4408&amp;"*",state_latlong_lookup!$A$1:$D$56,4,FALSE)</f>
        <v>-74.938400000000001</v>
      </c>
      <c r="M4408">
        <v>100</v>
      </c>
      <c r="N4408" t="str">
        <f t="shared" si="136"/>
        <v>Democrat</v>
      </c>
      <c r="O4408" t="s">
        <v>633</v>
      </c>
      <c r="P4408">
        <v>-0.46100000000000002</v>
      </c>
      <c r="Q4408">
        <v>1163000</v>
      </c>
      <c r="R4408" t="s">
        <v>1414</v>
      </c>
    </row>
    <row r="4409" spans="1:18">
      <c r="A4409">
        <v>110</v>
      </c>
      <c r="B4409">
        <f>VLOOKUP(A4409,year_congress_lookup!$A$1:$B$10,2)</f>
        <v>2008</v>
      </c>
      <c r="C4409">
        <v>29380</v>
      </c>
      <c r="D4409" s="1" t="s">
        <v>1809</v>
      </c>
      <c r="E4409" t="s">
        <v>9</v>
      </c>
      <c r="F4409" t="str">
        <f>VLOOKUP(E4409&amp;"*",state_latlong_lookup!$A$1:$D$56,2,FALSE)</f>
        <v>NY</v>
      </c>
      <c r="G4409" t="str">
        <f>VLOOKUP(E4409&amp;"*",state_latlong_lookup!$A$1:$D$56,1,FALSE)</f>
        <v>NEW YORK</v>
      </c>
      <c r="H4409" t="str">
        <f t="shared" si="137"/>
        <v>110_NY_22</v>
      </c>
      <c r="I4409">
        <f>IF(B4409=2012,IF(D4409="00",K4409,VLOOKUP(H4409,district_latlong_lookup!$A$1:$F$439,5,FALSE)),0)</f>
        <v>0</v>
      </c>
      <c r="J4409">
        <f>IF(B4409=2012,IF(D4409="00",L4409,VLOOKUP(H4409,district_latlong_lookup!$A$1:$F$439,6,FALSE)),0)</f>
        <v>0</v>
      </c>
      <c r="K4409">
        <f>VLOOKUP(E4409&amp;"*",state_latlong_lookup!$A$1:$D$56,3,FALSE)</f>
        <v>42.149700000000003</v>
      </c>
      <c r="L4409">
        <f>VLOOKUP(E4409&amp;"*",state_latlong_lookup!$A$1:$D$56,4,FALSE)</f>
        <v>-74.938400000000001</v>
      </c>
      <c r="M4409">
        <v>100</v>
      </c>
      <c r="N4409" t="str">
        <f t="shared" si="136"/>
        <v>Democrat</v>
      </c>
      <c r="O4409" t="s">
        <v>637</v>
      </c>
      <c r="P4409">
        <v>-0.57699999999999996</v>
      </c>
      <c r="Q4409">
        <v>658000</v>
      </c>
    </row>
    <row r="4410" spans="1:18">
      <c r="A4410">
        <v>110</v>
      </c>
      <c r="B4410">
        <f>VLOOKUP(A4410,year_congress_lookup!$A$1:$B$10,2)</f>
        <v>2008</v>
      </c>
      <c r="C4410">
        <v>39316</v>
      </c>
      <c r="D4410" s="1" t="s">
        <v>1810</v>
      </c>
      <c r="E4410" t="s">
        <v>9</v>
      </c>
      <c r="F4410" t="str">
        <f>VLOOKUP(E4410&amp;"*",state_latlong_lookup!$A$1:$D$56,2,FALSE)</f>
        <v>NY</v>
      </c>
      <c r="G4410" t="str">
        <f>VLOOKUP(E4410&amp;"*",state_latlong_lookup!$A$1:$D$56,1,FALSE)</f>
        <v>NEW YORK</v>
      </c>
      <c r="H4410" t="str">
        <f t="shared" si="137"/>
        <v>110_NY_23</v>
      </c>
      <c r="I4410">
        <f>IF(B4410=2012,IF(D4410="00",K4410,VLOOKUP(H4410,district_latlong_lookup!$A$1:$F$439,5,FALSE)),0)</f>
        <v>0</v>
      </c>
      <c r="J4410">
        <f>IF(B4410=2012,IF(D4410="00",L4410,VLOOKUP(H4410,district_latlong_lookup!$A$1:$F$439,6,FALSE)),0)</f>
        <v>0</v>
      </c>
      <c r="K4410">
        <f>VLOOKUP(E4410&amp;"*",state_latlong_lookup!$A$1:$D$56,3,FALSE)</f>
        <v>42.149700000000003</v>
      </c>
      <c r="L4410">
        <f>VLOOKUP(E4410&amp;"*",state_latlong_lookup!$A$1:$D$56,4,FALSE)</f>
        <v>-74.938400000000001</v>
      </c>
      <c r="M4410">
        <v>200</v>
      </c>
      <c r="N4410" t="str">
        <f t="shared" si="136"/>
        <v>Republican</v>
      </c>
      <c r="O4410" t="s">
        <v>1016</v>
      </c>
      <c r="P4410">
        <v>0.35799999999999998</v>
      </c>
      <c r="Q4410">
        <v>1727000</v>
      </c>
    </row>
    <row r="4411" spans="1:18">
      <c r="A4411">
        <v>110</v>
      </c>
      <c r="B4411">
        <f>VLOOKUP(A4411,year_congress_lookup!$A$1:$B$10,2)</f>
        <v>2008</v>
      </c>
      <c r="C4411">
        <v>20736</v>
      </c>
      <c r="D4411" s="1" t="s">
        <v>1811</v>
      </c>
      <c r="E4411" t="s">
        <v>9</v>
      </c>
      <c r="F4411" t="str">
        <f>VLOOKUP(E4411&amp;"*",state_latlong_lookup!$A$1:$D$56,2,FALSE)</f>
        <v>NY</v>
      </c>
      <c r="G4411" t="str">
        <f>VLOOKUP(E4411&amp;"*",state_latlong_lookup!$A$1:$D$56,1,FALSE)</f>
        <v>NEW YORK</v>
      </c>
      <c r="H4411" t="str">
        <f t="shared" si="137"/>
        <v>110_NY_24</v>
      </c>
      <c r="I4411">
        <f>IF(B4411=2012,IF(D4411="00",K4411,VLOOKUP(H4411,district_latlong_lookup!$A$1:$F$439,5,FALSE)),0)</f>
        <v>0</v>
      </c>
      <c r="J4411">
        <f>IF(B4411=2012,IF(D4411="00",L4411,VLOOKUP(H4411,district_latlong_lookup!$A$1:$F$439,6,FALSE)),0)</f>
        <v>0</v>
      </c>
      <c r="K4411">
        <f>VLOOKUP(E4411&amp;"*",state_latlong_lookup!$A$1:$D$56,3,FALSE)</f>
        <v>42.149700000000003</v>
      </c>
      <c r="L4411">
        <f>VLOOKUP(E4411&amp;"*",state_latlong_lookup!$A$1:$D$56,4,FALSE)</f>
        <v>-74.938400000000001</v>
      </c>
      <c r="M4411">
        <v>100</v>
      </c>
      <c r="N4411" t="str">
        <f t="shared" si="136"/>
        <v>Democrat</v>
      </c>
      <c r="O4411" t="s">
        <v>1106</v>
      </c>
      <c r="P4411">
        <v>-0.19600000000000001</v>
      </c>
      <c r="Q4411">
        <v>1146000</v>
      </c>
      <c r="R4411" t="s">
        <v>1415</v>
      </c>
    </row>
    <row r="4412" spans="1:18">
      <c r="A4412">
        <v>110</v>
      </c>
      <c r="B4412">
        <f>VLOOKUP(A4412,year_congress_lookup!$A$1:$B$10,2)</f>
        <v>2008</v>
      </c>
      <c r="C4412">
        <v>15630</v>
      </c>
      <c r="D4412" s="1" t="s">
        <v>1812</v>
      </c>
      <c r="E4412" t="s">
        <v>9</v>
      </c>
      <c r="F4412" t="str">
        <f>VLOOKUP(E4412&amp;"*",state_latlong_lookup!$A$1:$D$56,2,FALSE)</f>
        <v>NY</v>
      </c>
      <c r="G4412" t="str">
        <f>VLOOKUP(E4412&amp;"*",state_latlong_lookup!$A$1:$D$56,1,FALSE)</f>
        <v>NEW YORK</v>
      </c>
      <c r="H4412" t="str">
        <f t="shared" si="137"/>
        <v>110_NY_25</v>
      </c>
      <c r="I4412">
        <f>IF(B4412=2012,IF(D4412="00",K4412,VLOOKUP(H4412,district_latlong_lookup!$A$1:$F$439,5,FALSE)),0)</f>
        <v>0</v>
      </c>
      <c r="J4412">
        <f>IF(B4412=2012,IF(D4412="00",L4412,VLOOKUP(H4412,district_latlong_lookup!$A$1:$F$439,6,FALSE)),0)</f>
        <v>0</v>
      </c>
      <c r="K4412">
        <f>VLOOKUP(E4412&amp;"*",state_latlong_lookup!$A$1:$D$56,3,FALSE)</f>
        <v>42.149700000000003</v>
      </c>
      <c r="L4412">
        <f>VLOOKUP(E4412&amp;"*",state_latlong_lookup!$A$1:$D$56,4,FALSE)</f>
        <v>-74.938400000000001</v>
      </c>
      <c r="M4412">
        <v>200</v>
      </c>
      <c r="N4412" t="str">
        <f t="shared" si="136"/>
        <v>Republican</v>
      </c>
      <c r="O4412" t="s">
        <v>161</v>
      </c>
      <c r="P4412">
        <v>0.41099999999999998</v>
      </c>
      <c r="Q4412">
        <v>2279000</v>
      </c>
      <c r="R4412" t="s">
        <v>1416</v>
      </c>
    </row>
    <row r="4413" spans="1:18">
      <c r="A4413">
        <v>110</v>
      </c>
      <c r="B4413">
        <f>VLOOKUP(A4413,year_congress_lookup!$A$1:$B$10,2)</f>
        <v>2008</v>
      </c>
      <c r="C4413">
        <v>29928</v>
      </c>
      <c r="D4413" s="1" t="s">
        <v>1813</v>
      </c>
      <c r="E4413" t="s">
        <v>9</v>
      </c>
      <c r="F4413" t="str">
        <f>VLOOKUP(E4413&amp;"*",state_latlong_lookup!$A$1:$D$56,2,FALSE)</f>
        <v>NY</v>
      </c>
      <c r="G4413" t="str">
        <f>VLOOKUP(E4413&amp;"*",state_latlong_lookup!$A$1:$D$56,1,FALSE)</f>
        <v>NEW YORK</v>
      </c>
      <c r="H4413" t="str">
        <f t="shared" si="137"/>
        <v>110_NY_26</v>
      </c>
      <c r="I4413">
        <f>IF(B4413=2012,IF(D4413="00",K4413,VLOOKUP(H4413,district_latlong_lookup!$A$1:$F$439,5,FALSE)),0)</f>
        <v>0</v>
      </c>
      <c r="J4413">
        <f>IF(B4413=2012,IF(D4413="00",L4413,VLOOKUP(H4413,district_latlong_lookup!$A$1:$F$439,6,FALSE)),0)</f>
        <v>0</v>
      </c>
      <c r="K4413">
        <f>VLOOKUP(E4413&amp;"*",state_latlong_lookup!$A$1:$D$56,3,FALSE)</f>
        <v>42.149700000000003</v>
      </c>
      <c r="L4413">
        <f>VLOOKUP(E4413&amp;"*",state_latlong_lookup!$A$1:$D$56,4,FALSE)</f>
        <v>-74.938400000000001</v>
      </c>
      <c r="M4413">
        <v>200</v>
      </c>
      <c r="N4413" t="str">
        <f t="shared" si="136"/>
        <v>Republican</v>
      </c>
      <c r="O4413" t="s">
        <v>165</v>
      </c>
      <c r="P4413">
        <v>0.57899999999999996</v>
      </c>
      <c r="Q4413">
        <v>664000</v>
      </c>
      <c r="R4413" t="s">
        <v>1417</v>
      </c>
    </row>
    <row r="4414" spans="1:18">
      <c r="A4414">
        <v>110</v>
      </c>
      <c r="B4414">
        <f>VLOOKUP(A4414,year_congress_lookup!$A$1:$B$10,2)</f>
        <v>2008</v>
      </c>
      <c r="C4414">
        <v>20519</v>
      </c>
      <c r="D4414" s="1" t="s">
        <v>1814</v>
      </c>
      <c r="E4414" t="s">
        <v>9</v>
      </c>
      <c r="F4414" t="str">
        <f>VLOOKUP(E4414&amp;"*",state_latlong_lookup!$A$1:$D$56,2,FALSE)</f>
        <v>NY</v>
      </c>
      <c r="G4414" t="str">
        <f>VLOOKUP(E4414&amp;"*",state_latlong_lookup!$A$1:$D$56,1,FALSE)</f>
        <v>NEW YORK</v>
      </c>
      <c r="H4414" t="str">
        <f t="shared" si="137"/>
        <v>110_NY_27</v>
      </c>
      <c r="I4414">
        <f>IF(B4414=2012,IF(D4414="00",K4414,VLOOKUP(H4414,district_latlong_lookup!$A$1:$F$439,5,FALSE)),0)</f>
        <v>0</v>
      </c>
      <c r="J4414">
        <f>IF(B4414=2012,IF(D4414="00",L4414,VLOOKUP(H4414,district_latlong_lookup!$A$1:$F$439,6,FALSE)),0)</f>
        <v>0</v>
      </c>
      <c r="K4414">
        <f>VLOOKUP(E4414&amp;"*",state_latlong_lookup!$A$1:$D$56,3,FALSE)</f>
        <v>42.149700000000003</v>
      </c>
      <c r="L4414">
        <f>VLOOKUP(E4414&amp;"*",state_latlong_lookup!$A$1:$D$56,4,FALSE)</f>
        <v>-74.938400000000001</v>
      </c>
      <c r="M4414">
        <v>100</v>
      </c>
      <c r="N4414" t="str">
        <f t="shared" si="136"/>
        <v>Democrat</v>
      </c>
      <c r="O4414" t="s">
        <v>133</v>
      </c>
      <c r="P4414">
        <v>-0.318</v>
      </c>
      <c r="Q4414">
        <v>1200000</v>
      </c>
      <c r="R4414" t="s">
        <v>1418</v>
      </c>
    </row>
    <row r="4415" spans="1:18">
      <c r="A4415">
        <v>110</v>
      </c>
      <c r="B4415">
        <f>VLOOKUP(A4415,year_congress_lookup!$A$1:$B$10,2)</f>
        <v>2008</v>
      </c>
      <c r="C4415">
        <v>15444</v>
      </c>
      <c r="D4415" s="1" t="s">
        <v>1815</v>
      </c>
      <c r="E4415" t="s">
        <v>9</v>
      </c>
      <c r="F4415" t="str">
        <f>VLOOKUP(E4415&amp;"*",state_latlong_lookup!$A$1:$D$56,2,FALSE)</f>
        <v>NY</v>
      </c>
      <c r="G4415" t="str">
        <f>VLOOKUP(E4415&amp;"*",state_latlong_lookup!$A$1:$D$56,1,FALSE)</f>
        <v>NEW YORK</v>
      </c>
      <c r="H4415" t="str">
        <f t="shared" si="137"/>
        <v>110_NY_28</v>
      </c>
      <c r="I4415">
        <f>IF(B4415=2012,IF(D4415="00",K4415,VLOOKUP(H4415,district_latlong_lookup!$A$1:$F$439,5,FALSE)),0)</f>
        <v>0</v>
      </c>
      <c r="J4415">
        <f>IF(B4415=2012,IF(D4415="00",L4415,VLOOKUP(H4415,district_latlong_lookup!$A$1:$F$439,6,FALSE)),0)</f>
        <v>0</v>
      </c>
      <c r="K4415">
        <f>VLOOKUP(E4415&amp;"*",state_latlong_lookup!$A$1:$D$56,3,FALSE)</f>
        <v>42.149700000000003</v>
      </c>
      <c r="L4415">
        <f>VLOOKUP(E4415&amp;"*",state_latlong_lookup!$A$1:$D$56,4,FALSE)</f>
        <v>-74.938400000000001</v>
      </c>
      <c r="M4415">
        <v>100</v>
      </c>
      <c r="N4415" t="str">
        <f t="shared" si="136"/>
        <v>Democrat</v>
      </c>
      <c r="O4415" t="s">
        <v>1017</v>
      </c>
      <c r="P4415">
        <v>-0.54500000000000004</v>
      </c>
      <c r="Q4415">
        <v>1675000</v>
      </c>
      <c r="R4415" t="s">
        <v>1419</v>
      </c>
    </row>
    <row r="4416" spans="1:18">
      <c r="A4416">
        <v>110</v>
      </c>
      <c r="B4416">
        <f>VLOOKUP(A4416,year_congress_lookup!$A$1:$B$10,2)</f>
        <v>2008</v>
      </c>
      <c r="C4416">
        <v>20520</v>
      </c>
      <c r="D4416" s="1" t="s">
        <v>1816</v>
      </c>
      <c r="E4416" t="s">
        <v>9</v>
      </c>
      <c r="F4416" t="str">
        <f>VLOOKUP(E4416&amp;"*",state_latlong_lookup!$A$1:$D$56,2,FALSE)</f>
        <v>NY</v>
      </c>
      <c r="G4416" t="str">
        <f>VLOOKUP(E4416&amp;"*",state_latlong_lookup!$A$1:$D$56,1,FALSE)</f>
        <v>NEW YORK</v>
      </c>
      <c r="H4416" t="str">
        <f t="shared" si="137"/>
        <v>110_NY_29</v>
      </c>
      <c r="I4416">
        <f>IF(B4416=2012,IF(D4416="00",K4416,VLOOKUP(H4416,district_latlong_lookup!$A$1:$F$439,5,FALSE)),0)</f>
        <v>0</v>
      </c>
      <c r="J4416">
        <f>IF(B4416=2012,IF(D4416="00",L4416,VLOOKUP(H4416,district_latlong_lookup!$A$1:$F$439,6,FALSE)),0)</f>
        <v>0</v>
      </c>
      <c r="K4416">
        <f>VLOOKUP(E4416&amp;"*",state_latlong_lookup!$A$1:$D$56,3,FALSE)</f>
        <v>42.149700000000003</v>
      </c>
      <c r="L4416">
        <f>VLOOKUP(E4416&amp;"*",state_latlong_lookup!$A$1:$D$56,4,FALSE)</f>
        <v>-74.938400000000001</v>
      </c>
      <c r="M4416">
        <v>200</v>
      </c>
      <c r="N4416" t="str">
        <f t="shared" si="136"/>
        <v>Republican</v>
      </c>
      <c r="O4416" t="s">
        <v>1062</v>
      </c>
      <c r="P4416">
        <v>0.45100000000000001</v>
      </c>
      <c r="Q4416">
        <v>0</v>
      </c>
      <c r="R4416" t="s">
        <v>1420</v>
      </c>
    </row>
    <row r="4417" spans="1:18">
      <c r="A4417">
        <v>110</v>
      </c>
      <c r="B4417">
        <f>VLOOKUP(A4417,year_congress_lookup!$A$1:$B$10,2)</f>
        <v>2008</v>
      </c>
      <c r="C4417">
        <v>20340</v>
      </c>
      <c r="D4417" s="1" t="s">
        <v>1787</v>
      </c>
      <c r="E4417" t="s">
        <v>11</v>
      </c>
      <c r="F4417" t="str">
        <f>VLOOKUP(E4417&amp;"*",state_latlong_lookup!$A$1:$D$56,2,FALSE)</f>
        <v>NC</v>
      </c>
      <c r="G4417" t="str">
        <f>VLOOKUP(E4417&amp;"*",state_latlong_lookup!$A$1:$D$56,1,FALSE)</f>
        <v>NORTH CAROLINA</v>
      </c>
      <c r="H4417" t="str">
        <f t="shared" si="137"/>
        <v>110_NC_01</v>
      </c>
      <c r="I4417">
        <f>IF(B4417=2012,IF(D4417="00",K4417,VLOOKUP(H4417,district_latlong_lookup!$A$1:$F$439,5,FALSE)),0)</f>
        <v>0</v>
      </c>
      <c r="J4417">
        <f>IF(B4417=2012,IF(D4417="00",L4417,VLOOKUP(H4417,district_latlong_lookup!$A$1:$F$439,6,FALSE)),0)</f>
        <v>0</v>
      </c>
      <c r="K4417">
        <f>VLOOKUP(E4417&amp;"*",state_latlong_lookup!$A$1:$D$56,3,FALSE)</f>
        <v>35.641100000000002</v>
      </c>
      <c r="L4417">
        <f>VLOOKUP(E4417&amp;"*",state_latlong_lookup!$A$1:$D$56,4,FALSE)</f>
        <v>-79.843100000000007</v>
      </c>
      <c r="M4417">
        <v>100</v>
      </c>
      <c r="N4417" t="str">
        <f t="shared" si="136"/>
        <v>Democrat</v>
      </c>
      <c r="O4417" t="s">
        <v>1019</v>
      </c>
      <c r="P4417">
        <v>-0.36</v>
      </c>
      <c r="Q4417">
        <v>2108000</v>
      </c>
    </row>
    <row r="4418" spans="1:18">
      <c r="A4418">
        <v>110</v>
      </c>
      <c r="B4418">
        <f>VLOOKUP(A4418,year_congress_lookup!$A$1:$B$10,2)</f>
        <v>2008</v>
      </c>
      <c r="C4418">
        <v>29745</v>
      </c>
      <c r="D4418" s="1" t="s">
        <v>1788</v>
      </c>
      <c r="E4418" t="s">
        <v>11</v>
      </c>
      <c r="F4418" t="str">
        <f>VLOOKUP(E4418&amp;"*",state_latlong_lookup!$A$1:$D$56,2,FALSE)</f>
        <v>NC</v>
      </c>
      <c r="G4418" t="str">
        <f>VLOOKUP(E4418&amp;"*",state_latlong_lookup!$A$1:$D$56,1,FALSE)</f>
        <v>NORTH CAROLINA</v>
      </c>
      <c r="H4418" t="str">
        <f t="shared" si="137"/>
        <v>110_NC_02</v>
      </c>
      <c r="I4418">
        <f>IF(B4418=2012,IF(D4418="00",K4418,VLOOKUP(H4418,district_latlong_lookup!$A$1:$F$439,5,FALSE)),0)</f>
        <v>0</v>
      </c>
      <c r="J4418">
        <f>IF(B4418=2012,IF(D4418="00",L4418,VLOOKUP(H4418,district_latlong_lookup!$A$1:$F$439,6,FALSE)),0)</f>
        <v>0</v>
      </c>
      <c r="K4418">
        <f>VLOOKUP(E4418&amp;"*",state_latlong_lookup!$A$1:$D$56,3,FALSE)</f>
        <v>35.641100000000002</v>
      </c>
      <c r="L4418">
        <f>VLOOKUP(E4418&amp;"*",state_latlong_lookup!$A$1:$D$56,4,FALSE)</f>
        <v>-79.843100000000007</v>
      </c>
      <c r="M4418">
        <v>100</v>
      </c>
      <c r="N4418" t="str">
        <f t="shared" ref="N4418:N4481" si="138">IF(M4418=100,"Democrat",IF(M4418=200,"Republican",IF(M4418=328,"Independent")))</f>
        <v>Democrat</v>
      </c>
      <c r="O4418" t="s">
        <v>1020</v>
      </c>
      <c r="P4418">
        <v>-0.27500000000000002</v>
      </c>
      <c r="Q4418">
        <v>3402000</v>
      </c>
      <c r="R4418" t="s">
        <v>1421</v>
      </c>
    </row>
    <row r="4419" spans="1:18">
      <c r="A4419">
        <v>110</v>
      </c>
      <c r="B4419">
        <f>VLOOKUP(A4419,year_congress_lookup!$A$1:$B$10,2)</f>
        <v>2008</v>
      </c>
      <c r="C4419">
        <v>29546</v>
      </c>
      <c r="D4419" s="1" t="s">
        <v>1789</v>
      </c>
      <c r="E4419" t="s">
        <v>11</v>
      </c>
      <c r="F4419" t="str">
        <f>VLOOKUP(E4419&amp;"*",state_latlong_lookup!$A$1:$D$56,2,FALSE)</f>
        <v>NC</v>
      </c>
      <c r="G4419" t="str">
        <f>VLOOKUP(E4419&amp;"*",state_latlong_lookup!$A$1:$D$56,1,FALSE)</f>
        <v>NORTH CAROLINA</v>
      </c>
      <c r="H4419" t="str">
        <f t="shared" ref="H4419:H4482" si="139">CONCATENATE(A4419,"_",F4419,"_",D4419)</f>
        <v>110_NC_03</v>
      </c>
      <c r="I4419">
        <f>IF(B4419=2012,IF(D4419="00",K4419,VLOOKUP(H4419,district_latlong_lookup!$A$1:$F$439,5,FALSE)),0)</f>
        <v>0</v>
      </c>
      <c r="J4419">
        <f>IF(B4419=2012,IF(D4419="00",L4419,VLOOKUP(H4419,district_latlong_lookup!$A$1:$F$439,6,FALSE)),0)</f>
        <v>0</v>
      </c>
      <c r="K4419">
        <f>VLOOKUP(E4419&amp;"*",state_latlong_lookup!$A$1:$D$56,3,FALSE)</f>
        <v>35.641100000000002</v>
      </c>
      <c r="L4419">
        <f>VLOOKUP(E4419&amp;"*",state_latlong_lookup!$A$1:$D$56,4,FALSE)</f>
        <v>-79.843100000000007</v>
      </c>
      <c r="M4419">
        <v>200</v>
      </c>
      <c r="N4419" t="str">
        <f t="shared" si="138"/>
        <v>Republican</v>
      </c>
      <c r="O4419" t="s">
        <v>85</v>
      </c>
      <c r="P4419">
        <v>0.187</v>
      </c>
      <c r="Q4419">
        <v>0</v>
      </c>
      <c r="R4419" t="s">
        <v>1422</v>
      </c>
    </row>
    <row r="4420" spans="1:18">
      <c r="A4420">
        <v>110</v>
      </c>
      <c r="B4420">
        <f>VLOOKUP(A4420,year_congress_lookup!$A$1:$B$10,2)</f>
        <v>2008</v>
      </c>
      <c r="C4420">
        <v>15438</v>
      </c>
      <c r="D4420" s="1" t="s">
        <v>1790</v>
      </c>
      <c r="E4420" t="s">
        <v>11</v>
      </c>
      <c r="F4420" t="str">
        <f>VLOOKUP(E4420&amp;"*",state_latlong_lookup!$A$1:$D$56,2,FALSE)</f>
        <v>NC</v>
      </c>
      <c r="G4420" t="str">
        <f>VLOOKUP(E4420&amp;"*",state_latlong_lookup!$A$1:$D$56,1,FALSE)</f>
        <v>NORTH CAROLINA</v>
      </c>
      <c r="H4420" t="str">
        <f t="shared" si="139"/>
        <v>110_NC_04</v>
      </c>
      <c r="I4420">
        <f>IF(B4420=2012,IF(D4420="00",K4420,VLOOKUP(H4420,district_latlong_lookup!$A$1:$F$439,5,FALSE)),0)</f>
        <v>0</v>
      </c>
      <c r="J4420">
        <f>IF(B4420=2012,IF(D4420="00",L4420,VLOOKUP(H4420,district_latlong_lookup!$A$1:$F$439,6,FALSE)),0)</f>
        <v>0</v>
      </c>
      <c r="K4420">
        <f>VLOOKUP(E4420&amp;"*",state_latlong_lookup!$A$1:$D$56,3,FALSE)</f>
        <v>35.641100000000002</v>
      </c>
      <c r="L4420">
        <f>VLOOKUP(E4420&amp;"*",state_latlong_lookup!$A$1:$D$56,4,FALSE)</f>
        <v>-79.843100000000007</v>
      </c>
      <c r="M4420">
        <v>100</v>
      </c>
      <c r="N4420" t="str">
        <f t="shared" si="138"/>
        <v>Democrat</v>
      </c>
      <c r="O4420" t="s">
        <v>1021</v>
      </c>
      <c r="P4420">
        <v>-0.377</v>
      </c>
      <c r="Q4420">
        <v>0</v>
      </c>
      <c r="R4420" t="s">
        <v>1423</v>
      </c>
    </row>
    <row r="4421" spans="1:18">
      <c r="A4421">
        <v>110</v>
      </c>
      <c r="B4421">
        <f>VLOOKUP(A4421,year_congress_lookup!$A$1:$B$10,2)</f>
        <v>2008</v>
      </c>
      <c r="C4421">
        <v>20521</v>
      </c>
      <c r="D4421" s="1" t="s">
        <v>1791</v>
      </c>
      <c r="E4421" t="s">
        <v>11</v>
      </c>
      <c r="F4421" t="str">
        <f>VLOOKUP(E4421&amp;"*",state_latlong_lookup!$A$1:$D$56,2,FALSE)</f>
        <v>NC</v>
      </c>
      <c r="G4421" t="str">
        <f>VLOOKUP(E4421&amp;"*",state_latlong_lookup!$A$1:$D$56,1,FALSE)</f>
        <v>NORTH CAROLINA</v>
      </c>
      <c r="H4421" t="str">
        <f t="shared" si="139"/>
        <v>110_NC_05</v>
      </c>
      <c r="I4421">
        <f>IF(B4421=2012,IF(D4421="00",K4421,VLOOKUP(H4421,district_latlong_lookup!$A$1:$F$439,5,FALSE)),0)</f>
        <v>0</v>
      </c>
      <c r="J4421">
        <f>IF(B4421=2012,IF(D4421="00",L4421,VLOOKUP(H4421,district_latlong_lookup!$A$1:$F$439,6,FALSE)),0)</f>
        <v>0</v>
      </c>
      <c r="K4421">
        <f>VLOOKUP(E4421&amp;"*",state_latlong_lookup!$A$1:$D$56,3,FALSE)</f>
        <v>35.641100000000002</v>
      </c>
      <c r="L4421">
        <f>VLOOKUP(E4421&amp;"*",state_latlong_lookup!$A$1:$D$56,4,FALSE)</f>
        <v>-79.843100000000007</v>
      </c>
      <c r="M4421">
        <v>200</v>
      </c>
      <c r="N4421" t="str">
        <f t="shared" si="138"/>
        <v>Republican</v>
      </c>
      <c r="O4421" t="s">
        <v>1063</v>
      </c>
      <c r="P4421">
        <v>0.76500000000000001</v>
      </c>
      <c r="Q4421">
        <v>1205000</v>
      </c>
      <c r="R4421" t="s">
        <v>1424</v>
      </c>
    </row>
    <row r="4422" spans="1:18">
      <c r="A4422">
        <v>110</v>
      </c>
      <c r="B4422">
        <f>VLOOKUP(A4422,year_congress_lookup!$A$1:$B$10,2)</f>
        <v>2008</v>
      </c>
      <c r="C4422">
        <v>15092</v>
      </c>
      <c r="D4422" s="1" t="s">
        <v>1792</v>
      </c>
      <c r="E4422" t="s">
        <v>11</v>
      </c>
      <c r="F4422" t="str">
        <f>VLOOKUP(E4422&amp;"*",state_latlong_lookup!$A$1:$D$56,2,FALSE)</f>
        <v>NC</v>
      </c>
      <c r="G4422" t="str">
        <f>VLOOKUP(E4422&amp;"*",state_latlong_lookup!$A$1:$D$56,1,FALSE)</f>
        <v>NORTH CAROLINA</v>
      </c>
      <c r="H4422" t="str">
        <f t="shared" si="139"/>
        <v>110_NC_06</v>
      </c>
      <c r="I4422">
        <f>IF(B4422=2012,IF(D4422="00",K4422,VLOOKUP(H4422,district_latlong_lookup!$A$1:$F$439,5,FALSE)),0)</f>
        <v>0</v>
      </c>
      <c r="J4422">
        <f>IF(B4422=2012,IF(D4422="00",L4422,VLOOKUP(H4422,district_latlong_lookup!$A$1:$F$439,6,FALSE)),0)</f>
        <v>0</v>
      </c>
      <c r="K4422">
        <f>VLOOKUP(E4422&amp;"*",state_latlong_lookup!$A$1:$D$56,3,FALSE)</f>
        <v>35.641100000000002</v>
      </c>
      <c r="L4422">
        <f>VLOOKUP(E4422&amp;"*",state_latlong_lookup!$A$1:$D$56,4,FALSE)</f>
        <v>-79.843100000000007</v>
      </c>
      <c r="M4422">
        <v>200</v>
      </c>
      <c r="N4422" t="str">
        <f t="shared" si="138"/>
        <v>Republican</v>
      </c>
      <c r="O4422" t="s">
        <v>647</v>
      </c>
      <c r="P4422">
        <v>0.73799999999999999</v>
      </c>
      <c r="Q4422">
        <v>0</v>
      </c>
      <c r="R4422" t="s">
        <v>1425</v>
      </c>
    </row>
    <row r="4423" spans="1:18">
      <c r="A4423">
        <v>110</v>
      </c>
      <c r="B4423">
        <f>VLOOKUP(A4423,year_congress_lookup!$A$1:$B$10,2)</f>
        <v>2008</v>
      </c>
      <c r="C4423">
        <v>29746</v>
      </c>
      <c r="D4423" s="1" t="s">
        <v>1793</v>
      </c>
      <c r="E4423" t="s">
        <v>11</v>
      </c>
      <c r="F4423" t="str">
        <f>VLOOKUP(E4423&amp;"*",state_latlong_lookup!$A$1:$D$56,2,FALSE)</f>
        <v>NC</v>
      </c>
      <c r="G4423" t="str">
        <f>VLOOKUP(E4423&amp;"*",state_latlong_lookup!$A$1:$D$56,1,FALSE)</f>
        <v>NORTH CAROLINA</v>
      </c>
      <c r="H4423" t="str">
        <f t="shared" si="139"/>
        <v>110_NC_07</v>
      </c>
      <c r="I4423">
        <f>IF(B4423=2012,IF(D4423="00",K4423,VLOOKUP(H4423,district_latlong_lookup!$A$1:$F$439,5,FALSE)),0)</f>
        <v>0</v>
      </c>
      <c r="J4423">
        <f>IF(B4423=2012,IF(D4423="00",L4423,VLOOKUP(H4423,district_latlong_lookup!$A$1:$F$439,6,FALSE)),0)</f>
        <v>0</v>
      </c>
      <c r="K4423">
        <f>VLOOKUP(E4423&amp;"*",state_latlong_lookup!$A$1:$D$56,3,FALSE)</f>
        <v>35.641100000000002</v>
      </c>
      <c r="L4423">
        <f>VLOOKUP(E4423&amp;"*",state_latlong_lookup!$A$1:$D$56,4,FALSE)</f>
        <v>-79.843100000000007</v>
      </c>
      <c r="M4423">
        <v>100</v>
      </c>
      <c r="N4423" t="str">
        <f t="shared" si="138"/>
        <v>Democrat</v>
      </c>
      <c r="O4423" t="s">
        <v>206</v>
      </c>
      <c r="P4423">
        <v>-0.14399999999999999</v>
      </c>
      <c r="Q4423">
        <v>1837000</v>
      </c>
      <c r="R4423" t="s">
        <v>1426</v>
      </c>
    </row>
    <row r="4424" spans="1:18">
      <c r="A4424">
        <v>110</v>
      </c>
      <c r="B4424">
        <f>VLOOKUP(A4424,year_congress_lookup!$A$1:$B$10,2)</f>
        <v>2008</v>
      </c>
      <c r="C4424">
        <v>29929</v>
      </c>
      <c r="D4424" s="1" t="s">
        <v>1795</v>
      </c>
      <c r="E4424" t="s">
        <v>11</v>
      </c>
      <c r="F4424" t="str">
        <f>VLOOKUP(E4424&amp;"*",state_latlong_lookup!$A$1:$D$56,2,FALSE)</f>
        <v>NC</v>
      </c>
      <c r="G4424" t="str">
        <f>VLOOKUP(E4424&amp;"*",state_latlong_lookup!$A$1:$D$56,1,FALSE)</f>
        <v>NORTH CAROLINA</v>
      </c>
      <c r="H4424" t="str">
        <f t="shared" si="139"/>
        <v>110_NC_08</v>
      </c>
      <c r="I4424">
        <f>IF(B4424=2012,IF(D4424="00",K4424,VLOOKUP(H4424,district_latlong_lookup!$A$1:$F$439,5,FALSE)),0)</f>
        <v>0</v>
      </c>
      <c r="J4424">
        <f>IF(B4424=2012,IF(D4424="00",L4424,VLOOKUP(H4424,district_latlong_lookup!$A$1:$F$439,6,FALSE)),0)</f>
        <v>0</v>
      </c>
      <c r="K4424">
        <f>VLOOKUP(E4424&amp;"*",state_latlong_lookup!$A$1:$D$56,3,FALSE)</f>
        <v>35.641100000000002</v>
      </c>
      <c r="L4424">
        <f>VLOOKUP(E4424&amp;"*",state_latlong_lookup!$A$1:$D$56,4,FALSE)</f>
        <v>-79.843100000000007</v>
      </c>
      <c r="M4424">
        <v>200</v>
      </c>
      <c r="N4424" t="str">
        <f t="shared" si="138"/>
        <v>Republican</v>
      </c>
      <c r="O4424" t="s">
        <v>1022</v>
      </c>
      <c r="P4424">
        <v>0.47399999999999998</v>
      </c>
      <c r="Q4424">
        <v>212000</v>
      </c>
      <c r="R4424" t="s">
        <v>1427</v>
      </c>
    </row>
    <row r="4425" spans="1:18">
      <c r="A4425">
        <v>110</v>
      </c>
      <c r="B4425">
        <f>VLOOKUP(A4425,year_congress_lookup!$A$1:$B$10,2)</f>
        <v>2008</v>
      </c>
      <c r="C4425">
        <v>29549</v>
      </c>
      <c r="D4425" s="1" t="s">
        <v>1796</v>
      </c>
      <c r="E4425" t="s">
        <v>11</v>
      </c>
      <c r="F4425" t="str">
        <f>VLOOKUP(E4425&amp;"*",state_latlong_lookup!$A$1:$D$56,2,FALSE)</f>
        <v>NC</v>
      </c>
      <c r="G4425" t="str">
        <f>VLOOKUP(E4425&amp;"*",state_latlong_lookup!$A$1:$D$56,1,FALSE)</f>
        <v>NORTH CAROLINA</v>
      </c>
      <c r="H4425" t="str">
        <f t="shared" si="139"/>
        <v>110_NC_09</v>
      </c>
      <c r="I4425">
        <f>IF(B4425=2012,IF(D4425="00",K4425,VLOOKUP(H4425,district_latlong_lookup!$A$1:$F$439,5,FALSE)),0)</f>
        <v>0</v>
      </c>
      <c r="J4425">
        <f>IF(B4425=2012,IF(D4425="00",L4425,VLOOKUP(H4425,district_latlong_lookup!$A$1:$F$439,6,FALSE)),0)</f>
        <v>0</v>
      </c>
      <c r="K4425">
        <f>VLOOKUP(E4425&amp;"*",state_latlong_lookup!$A$1:$D$56,3,FALSE)</f>
        <v>35.641100000000002</v>
      </c>
      <c r="L4425">
        <f>VLOOKUP(E4425&amp;"*",state_latlong_lookup!$A$1:$D$56,4,FALSE)</f>
        <v>-79.843100000000007</v>
      </c>
      <c r="M4425">
        <v>200</v>
      </c>
      <c r="N4425" t="str">
        <f t="shared" si="138"/>
        <v>Republican</v>
      </c>
      <c r="O4425" t="s">
        <v>803</v>
      </c>
      <c r="P4425">
        <v>0.75700000000000001</v>
      </c>
      <c r="Q4425">
        <v>555000</v>
      </c>
      <c r="R4425" t="s">
        <v>1428</v>
      </c>
    </row>
    <row r="4426" spans="1:18">
      <c r="A4426">
        <v>110</v>
      </c>
      <c r="B4426">
        <f>VLOOKUP(A4426,year_congress_lookup!$A$1:$B$10,2)</f>
        <v>2008</v>
      </c>
      <c r="C4426">
        <v>20522</v>
      </c>
      <c r="D4426" s="1" t="s">
        <v>1797</v>
      </c>
      <c r="E4426" t="s">
        <v>11</v>
      </c>
      <c r="F4426" t="str">
        <f>VLOOKUP(E4426&amp;"*",state_latlong_lookup!$A$1:$D$56,2,FALSE)</f>
        <v>NC</v>
      </c>
      <c r="G4426" t="str">
        <f>VLOOKUP(E4426&amp;"*",state_latlong_lookup!$A$1:$D$56,1,FALSE)</f>
        <v>NORTH CAROLINA</v>
      </c>
      <c r="H4426" t="str">
        <f t="shared" si="139"/>
        <v>110_NC_10</v>
      </c>
      <c r="I4426">
        <f>IF(B4426=2012,IF(D4426="00",K4426,VLOOKUP(H4426,district_latlong_lookup!$A$1:$F$439,5,FALSE)),0)</f>
        <v>0</v>
      </c>
      <c r="J4426">
        <f>IF(B4426=2012,IF(D4426="00",L4426,VLOOKUP(H4426,district_latlong_lookup!$A$1:$F$439,6,FALSE)),0)</f>
        <v>0</v>
      </c>
      <c r="K4426">
        <f>VLOOKUP(E4426&amp;"*",state_latlong_lookup!$A$1:$D$56,3,FALSE)</f>
        <v>35.641100000000002</v>
      </c>
      <c r="L4426">
        <f>VLOOKUP(E4426&amp;"*",state_latlong_lookup!$A$1:$D$56,4,FALSE)</f>
        <v>-79.843100000000007</v>
      </c>
      <c r="M4426">
        <v>200</v>
      </c>
      <c r="N4426" t="str">
        <f t="shared" si="138"/>
        <v>Republican</v>
      </c>
      <c r="O4426" t="s">
        <v>1064</v>
      </c>
      <c r="P4426">
        <v>0.76500000000000001</v>
      </c>
      <c r="Q4426">
        <v>977000</v>
      </c>
      <c r="R4426" t="s">
        <v>1429</v>
      </c>
    </row>
    <row r="4427" spans="1:18">
      <c r="A4427">
        <v>110</v>
      </c>
      <c r="B4427">
        <f>VLOOKUP(A4427,year_congress_lookup!$A$1:$B$10,2)</f>
        <v>2008</v>
      </c>
      <c r="C4427">
        <v>20737</v>
      </c>
      <c r="D4427" s="1" t="s">
        <v>1798</v>
      </c>
      <c r="E4427" t="s">
        <v>11</v>
      </c>
      <c r="F4427" t="str">
        <f>VLOOKUP(E4427&amp;"*",state_latlong_lookup!$A$1:$D$56,2,FALSE)</f>
        <v>NC</v>
      </c>
      <c r="G4427" t="str">
        <f>VLOOKUP(E4427&amp;"*",state_latlong_lookup!$A$1:$D$56,1,FALSE)</f>
        <v>NORTH CAROLINA</v>
      </c>
      <c r="H4427" t="str">
        <f t="shared" si="139"/>
        <v>110_NC_11</v>
      </c>
      <c r="I4427">
        <f>IF(B4427=2012,IF(D4427="00",K4427,VLOOKUP(H4427,district_latlong_lookup!$A$1:$F$439,5,FALSE)),0)</f>
        <v>0</v>
      </c>
      <c r="J4427">
        <f>IF(B4427=2012,IF(D4427="00",L4427,VLOOKUP(H4427,district_latlong_lookup!$A$1:$F$439,6,FALSE)),0)</f>
        <v>0</v>
      </c>
      <c r="K4427">
        <f>VLOOKUP(E4427&amp;"*",state_latlong_lookup!$A$1:$D$56,3,FALSE)</f>
        <v>35.641100000000002</v>
      </c>
      <c r="L4427">
        <f>VLOOKUP(E4427&amp;"*",state_latlong_lookup!$A$1:$D$56,4,FALSE)</f>
        <v>-79.843100000000007</v>
      </c>
      <c r="M4427">
        <v>100</v>
      </c>
      <c r="N4427" t="str">
        <f t="shared" si="138"/>
        <v>Democrat</v>
      </c>
      <c r="O4427" t="s">
        <v>1107</v>
      </c>
      <c r="P4427">
        <v>-4.8000000000000001E-2</v>
      </c>
      <c r="Q4427">
        <v>1115000</v>
      </c>
      <c r="R4427" t="s">
        <v>1430</v>
      </c>
    </row>
    <row r="4428" spans="1:18">
      <c r="A4428">
        <v>110</v>
      </c>
      <c r="B4428">
        <f>VLOOKUP(A4428,year_congress_lookup!$A$1:$B$10,2)</f>
        <v>2008</v>
      </c>
      <c r="C4428">
        <v>29383</v>
      </c>
      <c r="D4428" s="1" t="s">
        <v>1799</v>
      </c>
      <c r="E4428" t="s">
        <v>11</v>
      </c>
      <c r="F4428" t="str">
        <f>VLOOKUP(E4428&amp;"*",state_latlong_lookup!$A$1:$D$56,2,FALSE)</f>
        <v>NC</v>
      </c>
      <c r="G4428" t="str">
        <f>VLOOKUP(E4428&amp;"*",state_latlong_lookup!$A$1:$D$56,1,FALSE)</f>
        <v>NORTH CAROLINA</v>
      </c>
      <c r="H4428" t="str">
        <f t="shared" si="139"/>
        <v>110_NC_12</v>
      </c>
      <c r="I4428">
        <f>IF(B4428=2012,IF(D4428="00",K4428,VLOOKUP(H4428,district_latlong_lookup!$A$1:$F$439,5,FALSE)),0)</f>
        <v>0</v>
      </c>
      <c r="J4428">
        <f>IF(B4428=2012,IF(D4428="00",L4428,VLOOKUP(H4428,district_latlong_lookup!$A$1:$F$439,6,FALSE)),0)</f>
        <v>0</v>
      </c>
      <c r="K4428">
        <f>VLOOKUP(E4428&amp;"*",state_latlong_lookup!$A$1:$D$56,3,FALSE)</f>
        <v>35.641100000000002</v>
      </c>
      <c r="L4428">
        <f>VLOOKUP(E4428&amp;"*",state_latlong_lookup!$A$1:$D$56,4,FALSE)</f>
        <v>-79.843100000000007</v>
      </c>
      <c r="M4428">
        <v>100</v>
      </c>
      <c r="N4428" t="str">
        <f t="shared" si="138"/>
        <v>Democrat</v>
      </c>
      <c r="O4428" t="s">
        <v>653</v>
      </c>
      <c r="P4428">
        <v>-0.48699999999999999</v>
      </c>
      <c r="Q4428">
        <v>1681000</v>
      </c>
      <c r="R4428" t="s">
        <v>1431</v>
      </c>
    </row>
    <row r="4429" spans="1:18">
      <c r="A4429">
        <v>110</v>
      </c>
      <c r="B4429">
        <f>VLOOKUP(A4429,year_congress_lookup!$A$1:$B$10,2)</f>
        <v>2008</v>
      </c>
      <c r="C4429">
        <v>20341</v>
      </c>
      <c r="D4429" s="1" t="s">
        <v>1800</v>
      </c>
      <c r="E4429" t="s">
        <v>11</v>
      </c>
      <c r="F4429" t="str">
        <f>VLOOKUP(E4429&amp;"*",state_latlong_lookup!$A$1:$D$56,2,FALSE)</f>
        <v>NC</v>
      </c>
      <c r="G4429" t="str">
        <f>VLOOKUP(E4429&amp;"*",state_latlong_lookup!$A$1:$D$56,1,FALSE)</f>
        <v>NORTH CAROLINA</v>
      </c>
      <c r="H4429" t="str">
        <f t="shared" si="139"/>
        <v>110_NC_13</v>
      </c>
      <c r="I4429">
        <f>IF(B4429=2012,IF(D4429="00",K4429,VLOOKUP(H4429,district_latlong_lookup!$A$1:$F$439,5,FALSE)),0)</f>
        <v>0</v>
      </c>
      <c r="J4429">
        <f>IF(B4429=2012,IF(D4429="00",L4429,VLOOKUP(H4429,district_latlong_lookup!$A$1:$F$439,6,FALSE)),0)</f>
        <v>0</v>
      </c>
      <c r="K4429">
        <f>VLOOKUP(E4429&amp;"*",state_latlong_lookup!$A$1:$D$56,3,FALSE)</f>
        <v>35.641100000000002</v>
      </c>
      <c r="L4429">
        <f>VLOOKUP(E4429&amp;"*",state_latlong_lookup!$A$1:$D$56,4,FALSE)</f>
        <v>-79.843100000000007</v>
      </c>
      <c r="M4429">
        <v>100</v>
      </c>
      <c r="N4429" t="str">
        <f t="shared" si="138"/>
        <v>Democrat</v>
      </c>
      <c r="O4429" t="s">
        <v>76</v>
      </c>
      <c r="P4429">
        <v>-0.35099999999999998</v>
      </c>
      <c r="Q4429">
        <v>451000</v>
      </c>
      <c r="R4429" t="s">
        <v>1432</v>
      </c>
    </row>
    <row r="4430" spans="1:18">
      <c r="A4430">
        <v>110</v>
      </c>
      <c r="B4430">
        <f>VLOOKUP(A4430,year_congress_lookup!$A$1:$B$10,2)</f>
        <v>2008</v>
      </c>
      <c r="C4430">
        <v>29384</v>
      </c>
      <c r="D4430" s="1" t="s">
        <v>1787</v>
      </c>
      <c r="E4430" t="s">
        <v>128</v>
      </c>
      <c r="F4430" t="str">
        <f>VLOOKUP(E4430&amp;"*",state_latlong_lookup!$A$1:$D$56,2,FALSE)</f>
        <v>ND</v>
      </c>
      <c r="G4430" t="str">
        <f>VLOOKUP(E4430&amp;"*",state_latlong_lookup!$A$1:$D$56,1,FALSE)</f>
        <v>NORTH DAKOTA</v>
      </c>
      <c r="H4430" t="str">
        <f t="shared" si="139"/>
        <v>110_ND_01</v>
      </c>
      <c r="I4430">
        <f>IF(B4430=2012,IF(D4430="00",K4430,VLOOKUP(H4430,district_latlong_lookup!$A$1:$F$439,5,FALSE)),0)</f>
        <v>0</v>
      </c>
      <c r="J4430">
        <f>IF(B4430=2012,IF(D4430="00",L4430,VLOOKUP(H4430,district_latlong_lookup!$A$1:$F$439,6,FALSE)),0)</f>
        <v>0</v>
      </c>
      <c r="K4430">
        <f>VLOOKUP(E4430&amp;"*",state_latlong_lookup!$A$1:$D$56,3,FALSE)</f>
        <v>47.536200000000001</v>
      </c>
      <c r="L4430">
        <f>VLOOKUP(E4430&amp;"*",state_latlong_lookup!$A$1:$D$56,4,FALSE)</f>
        <v>-99.793000000000006</v>
      </c>
      <c r="M4430">
        <v>100</v>
      </c>
      <c r="N4430" t="str">
        <f t="shared" si="138"/>
        <v>Democrat</v>
      </c>
      <c r="O4430" t="s">
        <v>106</v>
      </c>
      <c r="P4430">
        <v>-0.23100000000000001</v>
      </c>
      <c r="Q4430">
        <v>1983000</v>
      </c>
      <c r="R4430" t="s">
        <v>1433</v>
      </c>
    </row>
    <row r="4431" spans="1:18">
      <c r="A4431">
        <v>110</v>
      </c>
      <c r="B4431">
        <f>VLOOKUP(A4431,year_congress_lookup!$A$1:$B$10,2)</f>
        <v>2008</v>
      </c>
      <c r="C4431">
        <v>29550</v>
      </c>
      <c r="D4431" s="1" t="s">
        <v>1787</v>
      </c>
      <c r="E4431" t="s">
        <v>40</v>
      </c>
      <c r="F4431" t="str">
        <f>VLOOKUP(E4431&amp;"*",state_latlong_lookup!$A$1:$D$56,2,FALSE)</f>
        <v>OH</v>
      </c>
      <c r="G4431" t="str">
        <f>VLOOKUP(E4431&amp;"*",state_latlong_lookup!$A$1:$D$56,1,FALSE)</f>
        <v>OHIO</v>
      </c>
      <c r="H4431" t="str">
        <f t="shared" si="139"/>
        <v>110_OH_01</v>
      </c>
      <c r="I4431">
        <f>IF(B4431=2012,IF(D4431="00",K4431,VLOOKUP(H4431,district_latlong_lookup!$A$1:$F$439,5,FALSE)),0)</f>
        <v>0</v>
      </c>
      <c r="J4431">
        <f>IF(B4431=2012,IF(D4431="00",L4431,VLOOKUP(H4431,district_latlong_lookup!$A$1:$F$439,6,FALSE)),0)</f>
        <v>0</v>
      </c>
      <c r="K4431">
        <f>VLOOKUP(E4431&amp;"*",state_latlong_lookup!$A$1:$D$56,3,FALSE)</f>
        <v>40.373600000000003</v>
      </c>
      <c r="L4431">
        <f>VLOOKUP(E4431&amp;"*",state_latlong_lookup!$A$1:$D$56,4,FALSE)</f>
        <v>-82.775499999999994</v>
      </c>
      <c r="M4431">
        <v>200</v>
      </c>
      <c r="N4431" t="str">
        <f t="shared" si="138"/>
        <v>Republican</v>
      </c>
      <c r="O4431" t="s">
        <v>804</v>
      </c>
      <c r="P4431">
        <v>0.80300000000000005</v>
      </c>
      <c r="Q4431">
        <v>2911000</v>
      </c>
      <c r="R4431" t="s">
        <v>1434</v>
      </c>
    </row>
    <row r="4432" spans="1:18">
      <c r="A4432">
        <v>110</v>
      </c>
      <c r="B4432">
        <f>VLOOKUP(A4432,year_congress_lookup!$A$1:$B$10,2)</f>
        <v>2008</v>
      </c>
      <c r="C4432">
        <v>20540</v>
      </c>
      <c r="D4432" s="1" t="s">
        <v>1788</v>
      </c>
      <c r="E4432" t="s">
        <v>40</v>
      </c>
      <c r="F4432" t="str">
        <f>VLOOKUP(E4432&amp;"*",state_latlong_lookup!$A$1:$D$56,2,FALSE)</f>
        <v>OH</v>
      </c>
      <c r="G4432" t="str">
        <f>VLOOKUP(E4432&amp;"*",state_latlong_lookup!$A$1:$D$56,1,FALSE)</f>
        <v>OHIO</v>
      </c>
      <c r="H4432" t="str">
        <f t="shared" si="139"/>
        <v>110_OH_02</v>
      </c>
      <c r="I4432">
        <f>IF(B4432=2012,IF(D4432="00",K4432,VLOOKUP(H4432,district_latlong_lookup!$A$1:$F$439,5,FALSE)),0)</f>
        <v>0</v>
      </c>
      <c r="J4432">
        <f>IF(B4432=2012,IF(D4432="00",L4432,VLOOKUP(H4432,district_latlong_lookup!$A$1:$F$439,6,FALSE)),0)</f>
        <v>0</v>
      </c>
      <c r="K4432">
        <f>VLOOKUP(E4432&amp;"*",state_latlong_lookup!$A$1:$D$56,3,FALSE)</f>
        <v>40.373600000000003</v>
      </c>
      <c r="L4432">
        <f>VLOOKUP(E4432&amp;"*",state_latlong_lookup!$A$1:$D$56,4,FALSE)</f>
        <v>-82.775499999999994</v>
      </c>
      <c r="M4432">
        <v>200</v>
      </c>
      <c r="N4432" t="str">
        <f t="shared" si="138"/>
        <v>Republican</v>
      </c>
      <c r="O4432" t="s">
        <v>1065</v>
      </c>
      <c r="P4432">
        <v>0.67400000000000004</v>
      </c>
      <c r="Q4432">
        <v>0</v>
      </c>
      <c r="R4432" t="s">
        <v>1435</v>
      </c>
    </row>
    <row r="4433" spans="1:18">
      <c r="A4433">
        <v>110</v>
      </c>
      <c r="B4433">
        <f>VLOOKUP(A4433,year_congress_lookup!$A$1:$B$10,2)</f>
        <v>2008</v>
      </c>
      <c r="C4433">
        <v>20342</v>
      </c>
      <c r="D4433" s="1" t="s">
        <v>1789</v>
      </c>
      <c r="E4433" t="s">
        <v>40</v>
      </c>
      <c r="F4433" t="str">
        <f>VLOOKUP(E4433&amp;"*",state_latlong_lookup!$A$1:$D$56,2,FALSE)</f>
        <v>OH</v>
      </c>
      <c r="G4433" t="str">
        <f>VLOOKUP(E4433&amp;"*",state_latlong_lookup!$A$1:$D$56,1,FALSE)</f>
        <v>OHIO</v>
      </c>
      <c r="H4433" t="str">
        <f t="shared" si="139"/>
        <v>110_OH_03</v>
      </c>
      <c r="I4433">
        <f>IF(B4433=2012,IF(D4433="00",K4433,VLOOKUP(H4433,district_latlong_lookup!$A$1:$F$439,5,FALSE)),0)</f>
        <v>0</v>
      </c>
      <c r="J4433">
        <f>IF(B4433=2012,IF(D4433="00",L4433,VLOOKUP(H4433,district_latlong_lookup!$A$1:$F$439,6,FALSE)),0)</f>
        <v>0</v>
      </c>
      <c r="K4433">
        <f>VLOOKUP(E4433&amp;"*",state_latlong_lookup!$A$1:$D$56,3,FALSE)</f>
        <v>40.373600000000003</v>
      </c>
      <c r="L4433">
        <f>VLOOKUP(E4433&amp;"*",state_latlong_lookup!$A$1:$D$56,4,FALSE)</f>
        <v>-82.775499999999994</v>
      </c>
      <c r="M4433">
        <v>200</v>
      </c>
      <c r="N4433" t="str">
        <f t="shared" si="138"/>
        <v>Republican</v>
      </c>
      <c r="O4433" t="s">
        <v>148</v>
      </c>
      <c r="P4433">
        <v>0.45700000000000002</v>
      </c>
      <c r="Q4433">
        <v>1781000</v>
      </c>
      <c r="R4433" t="s">
        <v>1436</v>
      </c>
    </row>
    <row r="4434" spans="1:18">
      <c r="A4434">
        <v>110</v>
      </c>
      <c r="B4434">
        <f>VLOOKUP(A4434,year_congress_lookup!$A$1:$B$10,2)</f>
        <v>2008</v>
      </c>
      <c r="C4434">
        <v>20738</v>
      </c>
      <c r="D4434" s="1" t="s">
        <v>1790</v>
      </c>
      <c r="E4434" t="s">
        <v>40</v>
      </c>
      <c r="F4434" t="str">
        <f>VLOOKUP(E4434&amp;"*",state_latlong_lookup!$A$1:$D$56,2,FALSE)</f>
        <v>OH</v>
      </c>
      <c r="G4434" t="str">
        <f>VLOOKUP(E4434&amp;"*",state_latlong_lookup!$A$1:$D$56,1,FALSE)</f>
        <v>OHIO</v>
      </c>
      <c r="H4434" t="str">
        <f t="shared" si="139"/>
        <v>110_OH_04</v>
      </c>
      <c r="I4434">
        <f>IF(B4434=2012,IF(D4434="00",K4434,VLOOKUP(H4434,district_latlong_lookup!$A$1:$F$439,5,FALSE)),0)</f>
        <v>0</v>
      </c>
      <c r="J4434">
        <f>IF(B4434=2012,IF(D4434="00",L4434,VLOOKUP(H4434,district_latlong_lookup!$A$1:$F$439,6,FALSE)),0)</f>
        <v>0</v>
      </c>
      <c r="K4434">
        <f>VLOOKUP(E4434&amp;"*",state_latlong_lookup!$A$1:$D$56,3,FALSE)</f>
        <v>40.373600000000003</v>
      </c>
      <c r="L4434">
        <f>VLOOKUP(E4434&amp;"*",state_latlong_lookup!$A$1:$D$56,4,FALSE)</f>
        <v>-82.775499999999994</v>
      </c>
      <c r="M4434">
        <v>200</v>
      </c>
      <c r="N4434" t="str">
        <f t="shared" si="138"/>
        <v>Republican</v>
      </c>
      <c r="O4434" t="s">
        <v>197</v>
      </c>
      <c r="P4434">
        <v>0.81699999999999995</v>
      </c>
      <c r="Q4434">
        <v>3227000</v>
      </c>
      <c r="R4434" t="s">
        <v>1437</v>
      </c>
    </row>
    <row r="4435" spans="1:18">
      <c r="A4435">
        <v>110</v>
      </c>
      <c r="B4435">
        <f>VLOOKUP(A4435,year_congress_lookup!$A$1:$B$10,2)</f>
        <v>2008</v>
      </c>
      <c r="C4435">
        <v>15604</v>
      </c>
      <c r="D4435" s="1" t="s">
        <v>1791</v>
      </c>
      <c r="E4435" t="s">
        <v>40</v>
      </c>
      <c r="F4435" t="str">
        <f>VLOOKUP(E4435&amp;"*",state_latlong_lookup!$A$1:$D$56,2,FALSE)</f>
        <v>OH</v>
      </c>
      <c r="G4435" t="str">
        <f>VLOOKUP(E4435&amp;"*",state_latlong_lookup!$A$1:$D$56,1,FALSE)</f>
        <v>OHIO</v>
      </c>
      <c r="H4435" t="str">
        <f t="shared" si="139"/>
        <v>110_OH_05</v>
      </c>
      <c r="I4435">
        <f>IF(B4435=2012,IF(D4435="00",K4435,VLOOKUP(H4435,district_latlong_lookup!$A$1:$F$439,5,FALSE)),0)</f>
        <v>0</v>
      </c>
      <c r="J4435">
        <f>IF(B4435=2012,IF(D4435="00",L4435,VLOOKUP(H4435,district_latlong_lookup!$A$1:$F$439,6,FALSE)),0)</f>
        <v>0</v>
      </c>
      <c r="K4435">
        <f>VLOOKUP(E4435&amp;"*",state_latlong_lookup!$A$1:$D$56,3,FALSE)</f>
        <v>40.373600000000003</v>
      </c>
      <c r="L4435">
        <f>VLOOKUP(E4435&amp;"*",state_latlong_lookup!$A$1:$D$56,4,FALSE)</f>
        <v>-82.775499999999994</v>
      </c>
      <c r="M4435">
        <v>200</v>
      </c>
      <c r="N4435" t="str">
        <f t="shared" si="138"/>
        <v>Republican</v>
      </c>
      <c r="O4435" t="s">
        <v>657</v>
      </c>
      <c r="P4435">
        <v>0.443</v>
      </c>
      <c r="Q4435">
        <v>664000</v>
      </c>
      <c r="R4435" t="s">
        <v>1438</v>
      </c>
    </row>
    <row r="4436" spans="1:18">
      <c r="A4436">
        <v>110</v>
      </c>
      <c r="B4436">
        <f>VLOOKUP(A4436,year_congress_lookup!$A$1:$B$10,2)</f>
        <v>2008</v>
      </c>
      <c r="C4436">
        <v>20755</v>
      </c>
      <c r="D4436" s="1" t="s">
        <v>1791</v>
      </c>
      <c r="E4436" t="s">
        <v>40</v>
      </c>
      <c r="F4436" t="str">
        <f>VLOOKUP(E4436&amp;"*",state_latlong_lookup!$A$1:$D$56,2,FALSE)</f>
        <v>OH</v>
      </c>
      <c r="G4436" t="str">
        <f>VLOOKUP(E4436&amp;"*",state_latlong_lookup!$A$1:$D$56,1,FALSE)</f>
        <v>OHIO</v>
      </c>
      <c r="H4436" t="str">
        <f t="shared" si="139"/>
        <v>110_OH_05</v>
      </c>
      <c r="I4436">
        <f>IF(B4436=2012,IF(D4436="00",K4436,VLOOKUP(H4436,district_latlong_lookup!$A$1:$F$439,5,FALSE)),0)</f>
        <v>0</v>
      </c>
      <c r="J4436">
        <f>IF(B4436=2012,IF(D4436="00",L4436,VLOOKUP(H4436,district_latlong_lookup!$A$1:$F$439,6,FALSE)),0)</f>
        <v>0</v>
      </c>
      <c r="K4436">
        <f>VLOOKUP(E4436&amp;"*",state_latlong_lookup!$A$1:$D$56,3,FALSE)</f>
        <v>40.373600000000003</v>
      </c>
      <c r="L4436">
        <f>VLOOKUP(E4436&amp;"*",state_latlong_lookup!$A$1:$D$56,4,FALSE)</f>
        <v>-82.775499999999994</v>
      </c>
      <c r="M4436">
        <v>200</v>
      </c>
      <c r="N4436" t="str">
        <f t="shared" si="138"/>
        <v>Republican</v>
      </c>
      <c r="O4436" t="s">
        <v>1108</v>
      </c>
      <c r="P4436">
        <v>0.65500000000000003</v>
      </c>
      <c r="Q4436">
        <v>2602000</v>
      </c>
      <c r="R4436" t="s">
        <v>1439</v>
      </c>
    </row>
    <row r="4437" spans="1:18">
      <c r="A4437">
        <v>110</v>
      </c>
      <c r="B4437">
        <f>VLOOKUP(A4437,year_congress_lookup!$A$1:$B$10,2)</f>
        <v>2008</v>
      </c>
      <c r="C4437">
        <v>20739</v>
      </c>
      <c r="D4437" s="1" t="s">
        <v>1792</v>
      </c>
      <c r="E4437" t="s">
        <v>40</v>
      </c>
      <c r="F4437" t="str">
        <f>VLOOKUP(E4437&amp;"*",state_latlong_lookup!$A$1:$D$56,2,FALSE)</f>
        <v>OH</v>
      </c>
      <c r="G4437" t="str">
        <f>VLOOKUP(E4437&amp;"*",state_latlong_lookup!$A$1:$D$56,1,FALSE)</f>
        <v>OHIO</v>
      </c>
      <c r="H4437" t="str">
        <f t="shared" si="139"/>
        <v>110_OH_06</v>
      </c>
      <c r="I4437">
        <f>IF(B4437=2012,IF(D4437="00",K4437,VLOOKUP(H4437,district_latlong_lookup!$A$1:$F$439,5,FALSE)),0)</f>
        <v>0</v>
      </c>
      <c r="J4437">
        <f>IF(B4437=2012,IF(D4437="00",L4437,VLOOKUP(H4437,district_latlong_lookup!$A$1:$F$439,6,FALSE)),0)</f>
        <v>0</v>
      </c>
      <c r="K4437">
        <f>VLOOKUP(E4437&amp;"*",state_latlong_lookup!$A$1:$D$56,3,FALSE)</f>
        <v>40.373600000000003</v>
      </c>
      <c r="L4437">
        <f>VLOOKUP(E4437&amp;"*",state_latlong_lookup!$A$1:$D$56,4,FALSE)</f>
        <v>-82.775499999999994</v>
      </c>
      <c r="M4437">
        <v>100</v>
      </c>
      <c r="N4437" t="str">
        <f t="shared" si="138"/>
        <v>Democrat</v>
      </c>
      <c r="O4437" t="s">
        <v>92</v>
      </c>
      <c r="P4437">
        <v>-0.28499999999999998</v>
      </c>
      <c r="Q4437">
        <v>1333000</v>
      </c>
      <c r="R4437" t="s">
        <v>1440</v>
      </c>
    </row>
    <row r="4438" spans="1:18">
      <c r="A4438">
        <v>110</v>
      </c>
      <c r="B4438">
        <f>VLOOKUP(A4438,year_congress_lookup!$A$1:$B$10,2)</f>
        <v>2008</v>
      </c>
      <c r="C4438">
        <v>29136</v>
      </c>
      <c r="D4438" s="1" t="s">
        <v>1793</v>
      </c>
      <c r="E4438" t="s">
        <v>40</v>
      </c>
      <c r="F4438" t="str">
        <f>VLOOKUP(E4438&amp;"*",state_latlong_lookup!$A$1:$D$56,2,FALSE)</f>
        <v>OH</v>
      </c>
      <c r="G4438" t="str">
        <f>VLOOKUP(E4438&amp;"*",state_latlong_lookup!$A$1:$D$56,1,FALSE)</f>
        <v>OHIO</v>
      </c>
      <c r="H4438" t="str">
        <f t="shared" si="139"/>
        <v>110_OH_07</v>
      </c>
      <c r="I4438">
        <f>IF(B4438=2012,IF(D4438="00",K4438,VLOOKUP(H4438,district_latlong_lookup!$A$1:$F$439,5,FALSE)),0)</f>
        <v>0</v>
      </c>
      <c r="J4438">
        <f>IF(B4438=2012,IF(D4438="00",L4438,VLOOKUP(H4438,district_latlong_lookup!$A$1:$F$439,6,FALSE)),0)</f>
        <v>0</v>
      </c>
      <c r="K4438">
        <f>VLOOKUP(E4438&amp;"*",state_latlong_lookup!$A$1:$D$56,3,FALSE)</f>
        <v>40.373600000000003</v>
      </c>
      <c r="L4438">
        <f>VLOOKUP(E4438&amp;"*",state_latlong_lookup!$A$1:$D$56,4,FALSE)</f>
        <v>-82.775499999999994</v>
      </c>
      <c r="M4438">
        <v>200</v>
      </c>
      <c r="N4438" t="str">
        <f t="shared" si="138"/>
        <v>Republican</v>
      </c>
      <c r="O4438" t="s">
        <v>659</v>
      </c>
      <c r="P4438">
        <v>0.54800000000000004</v>
      </c>
      <c r="Q4438">
        <v>1351000</v>
      </c>
      <c r="R4438" t="s">
        <v>1441</v>
      </c>
    </row>
    <row r="4439" spans="1:18">
      <c r="A4439">
        <v>110</v>
      </c>
      <c r="B4439">
        <f>VLOOKUP(A4439,year_congress_lookup!$A$1:$B$10,2)</f>
        <v>2008</v>
      </c>
      <c r="C4439">
        <v>29137</v>
      </c>
      <c r="D4439" s="1" t="s">
        <v>1795</v>
      </c>
      <c r="E4439" t="s">
        <v>40</v>
      </c>
      <c r="F4439" t="str">
        <f>VLOOKUP(E4439&amp;"*",state_latlong_lookup!$A$1:$D$56,2,FALSE)</f>
        <v>OH</v>
      </c>
      <c r="G4439" t="str">
        <f>VLOOKUP(E4439&amp;"*",state_latlong_lookup!$A$1:$D$56,1,FALSE)</f>
        <v>OHIO</v>
      </c>
      <c r="H4439" t="str">
        <f t="shared" si="139"/>
        <v>110_OH_08</v>
      </c>
      <c r="I4439">
        <f>IF(B4439=2012,IF(D4439="00",K4439,VLOOKUP(H4439,district_latlong_lookup!$A$1:$F$439,5,FALSE)),0)</f>
        <v>0</v>
      </c>
      <c r="J4439">
        <f>IF(B4439=2012,IF(D4439="00",L4439,VLOOKUP(H4439,district_latlong_lookup!$A$1:$F$439,6,FALSE)),0)</f>
        <v>0</v>
      </c>
      <c r="K4439">
        <f>VLOOKUP(E4439&amp;"*",state_latlong_lookup!$A$1:$D$56,3,FALSE)</f>
        <v>40.373600000000003</v>
      </c>
      <c r="L4439">
        <f>VLOOKUP(E4439&amp;"*",state_latlong_lookup!$A$1:$D$56,4,FALSE)</f>
        <v>-82.775499999999994</v>
      </c>
      <c r="M4439">
        <v>200</v>
      </c>
      <c r="N4439" t="str">
        <f t="shared" si="138"/>
        <v>Republican</v>
      </c>
      <c r="O4439" t="s">
        <v>660</v>
      </c>
      <c r="P4439">
        <v>0.71699999999999997</v>
      </c>
      <c r="Q4439">
        <v>1437000</v>
      </c>
      <c r="R4439" t="s">
        <v>1442</v>
      </c>
    </row>
    <row r="4440" spans="1:18">
      <c r="A4440">
        <v>110</v>
      </c>
      <c r="B4440">
        <f>VLOOKUP(A4440,year_congress_lookup!$A$1:$B$10,2)</f>
        <v>2008</v>
      </c>
      <c r="C4440">
        <v>15029</v>
      </c>
      <c r="D4440" s="1" t="s">
        <v>1796</v>
      </c>
      <c r="E4440" t="s">
        <v>40</v>
      </c>
      <c r="F4440" t="str">
        <f>VLOOKUP(E4440&amp;"*",state_latlong_lookup!$A$1:$D$56,2,FALSE)</f>
        <v>OH</v>
      </c>
      <c r="G4440" t="str">
        <f>VLOOKUP(E4440&amp;"*",state_latlong_lookup!$A$1:$D$56,1,FALSE)</f>
        <v>OHIO</v>
      </c>
      <c r="H4440" t="str">
        <f t="shared" si="139"/>
        <v>110_OH_09</v>
      </c>
      <c r="I4440">
        <f>IF(B4440=2012,IF(D4440="00",K4440,VLOOKUP(H4440,district_latlong_lookup!$A$1:$F$439,5,FALSE)),0)</f>
        <v>0</v>
      </c>
      <c r="J4440">
        <f>IF(B4440=2012,IF(D4440="00",L4440,VLOOKUP(H4440,district_latlong_lookup!$A$1:$F$439,6,FALSE)),0)</f>
        <v>0</v>
      </c>
      <c r="K4440">
        <f>VLOOKUP(E4440&amp;"*",state_latlong_lookup!$A$1:$D$56,3,FALSE)</f>
        <v>40.373600000000003</v>
      </c>
      <c r="L4440">
        <f>VLOOKUP(E4440&amp;"*",state_latlong_lookup!$A$1:$D$56,4,FALSE)</f>
        <v>-82.775499999999994</v>
      </c>
      <c r="M4440">
        <v>100</v>
      </c>
      <c r="N4440" t="str">
        <f t="shared" si="138"/>
        <v>Democrat</v>
      </c>
      <c r="O4440" t="s">
        <v>661</v>
      </c>
      <c r="P4440">
        <v>-0.38500000000000001</v>
      </c>
      <c r="Q4440">
        <v>1010000</v>
      </c>
      <c r="R4440" t="s">
        <v>1443</v>
      </c>
    </row>
    <row r="4441" spans="1:18">
      <c r="A4441">
        <v>110</v>
      </c>
      <c r="B4441">
        <f>VLOOKUP(A4441,year_congress_lookup!$A$1:$B$10,2)</f>
        <v>2008</v>
      </c>
      <c r="C4441">
        <v>29748</v>
      </c>
      <c r="D4441" s="1" t="s">
        <v>1797</v>
      </c>
      <c r="E4441" t="s">
        <v>40</v>
      </c>
      <c r="F4441" t="str">
        <f>VLOOKUP(E4441&amp;"*",state_latlong_lookup!$A$1:$D$56,2,FALSE)</f>
        <v>OH</v>
      </c>
      <c r="G4441" t="str">
        <f>VLOOKUP(E4441&amp;"*",state_latlong_lookup!$A$1:$D$56,1,FALSE)</f>
        <v>OHIO</v>
      </c>
      <c r="H4441" t="str">
        <f t="shared" si="139"/>
        <v>110_OH_10</v>
      </c>
      <c r="I4441">
        <f>IF(B4441=2012,IF(D4441="00",K4441,VLOOKUP(H4441,district_latlong_lookup!$A$1:$F$439,5,FALSE)),0)</f>
        <v>0</v>
      </c>
      <c r="J4441">
        <f>IF(B4441=2012,IF(D4441="00",L4441,VLOOKUP(H4441,district_latlong_lookup!$A$1:$F$439,6,FALSE)),0)</f>
        <v>0</v>
      </c>
      <c r="K4441">
        <f>VLOOKUP(E4441&amp;"*",state_latlong_lookup!$A$1:$D$56,3,FALSE)</f>
        <v>40.373600000000003</v>
      </c>
      <c r="L4441">
        <f>VLOOKUP(E4441&amp;"*",state_latlong_lookup!$A$1:$D$56,4,FALSE)</f>
        <v>-82.775499999999994</v>
      </c>
      <c r="M4441">
        <v>100</v>
      </c>
      <c r="N4441" t="str">
        <f t="shared" si="138"/>
        <v>Democrat</v>
      </c>
      <c r="O4441" t="s">
        <v>864</v>
      </c>
      <c r="P4441">
        <v>-0.68200000000000005</v>
      </c>
      <c r="Q4441">
        <v>6275000</v>
      </c>
      <c r="R4441" t="s">
        <v>1444</v>
      </c>
    </row>
    <row r="4442" spans="1:18">
      <c r="A4442">
        <v>110</v>
      </c>
      <c r="B4442">
        <f>VLOOKUP(A4442,year_congress_lookup!$A$1:$B$10,2)</f>
        <v>2008</v>
      </c>
      <c r="C4442">
        <v>29930</v>
      </c>
      <c r="D4442" s="1" t="s">
        <v>1798</v>
      </c>
      <c r="E4442" t="s">
        <v>40</v>
      </c>
      <c r="F4442" t="str">
        <f>VLOOKUP(E4442&amp;"*",state_latlong_lookup!$A$1:$D$56,2,FALSE)</f>
        <v>OH</v>
      </c>
      <c r="G4442" t="str">
        <f>VLOOKUP(E4442&amp;"*",state_latlong_lookup!$A$1:$D$56,1,FALSE)</f>
        <v>OHIO</v>
      </c>
      <c r="H4442" t="str">
        <f t="shared" si="139"/>
        <v>110_OH_11</v>
      </c>
      <c r="I4442">
        <f>IF(B4442=2012,IF(D4442="00",K4442,VLOOKUP(H4442,district_latlong_lookup!$A$1:$F$439,5,FALSE)),0)</f>
        <v>0</v>
      </c>
      <c r="J4442">
        <f>IF(B4442=2012,IF(D4442="00",L4442,VLOOKUP(H4442,district_latlong_lookup!$A$1:$F$439,6,FALSE)),0)</f>
        <v>0</v>
      </c>
      <c r="K4442">
        <f>VLOOKUP(E4442&amp;"*",state_latlong_lookup!$A$1:$D$56,3,FALSE)</f>
        <v>40.373600000000003</v>
      </c>
      <c r="L4442">
        <f>VLOOKUP(E4442&amp;"*",state_latlong_lookup!$A$1:$D$56,4,FALSE)</f>
        <v>-82.775499999999994</v>
      </c>
      <c r="M4442">
        <v>100</v>
      </c>
      <c r="N4442" t="str">
        <f t="shared" si="138"/>
        <v>Democrat</v>
      </c>
      <c r="O4442" t="s">
        <v>85</v>
      </c>
      <c r="P4442">
        <v>-0.48399999999999999</v>
      </c>
      <c r="Q4442">
        <v>1048000</v>
      </c>
    </row>
    <row r="4443" spans="1:18">
      <c r="A4443">
        <v>110</v>
      </c>
      <c r="B4443">
        <f>VLOOKUP(A4443,year_congress_lookup!$A$1:$B$10,2)</f>
        <v>2008</v>
      </c>
      <c r="C4443">
        <v>20130</v>
      </c>
      <c r="D4443" s="1" t="s">
        <v>1799</v>
      </c>
      <c r="E4443" t="s">
        <v>40</v>
      </c>
      <c r="F4443" t="str">
        <f>VLOOKUP(E4443&amp;"*",state_latlong_lookup!$A$1:$D$56,2,FALSE)</f>
        <v>OH</v>
      </c>
      <c r="G4443" t="str">
        <f>VLOOKUP(E4443&amp;"*",state_latlong_lookup!$A$1:$D$56,1,FALSE)</f>
        <v>OHIO</v>
      </c>
      <c r="H4443" t="str">
        <f t="shared" si="139"/>
        <v>110_OH_12</v>
      </c>
      <c r="I4443">
        <f>IF(B4443=2012,IF(D4443="00",K4443,VLOOKUP(H4443,district_latlong_lookup!$A$1:$F$439,5,FALSE)),0)</f>
        <v>0</v>
      </c>
      <c r="J4443">
        <f>IF(B4443=2012,IF(D4443="00",L4443,VLOOKUP(H4443,district_latlong_lookup!$A$1:$F$439,6,FALSE)),0)</f>
        <v>0</v>
      </c>
      <c r="K4443">
        <f>VLOOKUP(E4443&amp;"*",state_latlong_lookup!$A$1:$D$56,3,FALSE)</f>
        <v>40.373600000000003</v>
      </c>
      <c r="L4443">
        <f>VLOOKUP(E4443&amp;"*",state_latlong_lookup!$A$1:$D$56,4,FALSE)</f>
        <v>-82.775499999999994</v>
      </c>
      <c r="M4443">
        <v>200</v>
      </c>
      <c r="N4443" t="str">
        <f t="shared" si="138"/>
        <v>Republican</v>
      </c>
      <c r="O4443" t="s">
        <v>945</v>
      </c>
      <c r="P4443">
        <v>0.61799999999999999</v>
      </c>
      <c r="Q4443">
        <v>1683000</v>
      </c>
      <c r="R4443" t="s">
        <v>1445</v>
      </c>
    </row>
    <row r="4444" spans="1:18">
      <c r="A4444">
        <v>110</v>
      </c>
      <c r="B4444">
        <f>VLOOKUP(A4444,year_congress_lookup!$A$1:$B$10,2)</f>
        <v>2008</v>
      </c>
      <c r="C4444">
        <v>20740</v>
      </c>
      <c r="D4444" s="1" t="s">
        <v>1800</v>
      </c>
      <c r="E4444" t="s">
        <v>40</v>
      </c>
      <c r="F4444" t="str">
        <f>VLOOKUP(E4444&amp;"*",state_latlong_lookup!$A$1:$D$56,2,FALSE)</f>
        <v>OH</v>
      </c>
      <c r="G4444" t="str">
        <f>VLOOKUP(E4444&amp;"*",state_latlong_lookup!$A$1:$D$56,1,FALSE)</f>
        <v>OHIO</v>
      </c>
      <c r="H4444" t="str">
        <f t="shared" si="139"/>
        <v>110_OH_13</v>
      </c>
      <c r="I4444">
        <f>IF(B4444=2012,IF(D4444="00",K4444,VLOOKUP(H4444,district_latlong_lookup!$A$1:$F$439,5,FALSE)),0)</f>
        <v>0</v>
      </c>
      <c r="J4444">
        <f>IF(B4444=2012,IF(D4444="00",L4444,VLOOKUP(H4444,district_latlong_lookup!$A$1:$F$439,6,FALSE)),0)</f>
        <v>0</v>
      </c>
      <c r="K4444">
        <f>VLOOKUP(E4444&amp;"*",state_latlong_lookup!$A$1:$D$56,3,FALSE)</f>
        <v>40.373600000000003</v>
      </c>
      <c r="L4444">
        <f>VLOOKUP(E4444&amp;"*",state_latlong_lookup!$A$1:$D$56,4,FALSE)</f>
        <v>-82.775499999999994</v>
      </c>
      <c r="M4444">
        <v>100</v>
      </c>
      <c r="N4444" t="str">
        <f t="shared" si="138"/>
        <v>Democrat</v>
      </c>
      <c r="O4444" t="s">
        <v>1109</v>
      </c>
      <c r="P4444">
        <v>-0.42599999999999999</v>
      </c>
      <c r="Q4444">
        <v>991000</v>
      </c>
    </row>
    <row r="4445" spans="1:18">
      <c r="A4445">
        <v>110</v>
      </c>
      <c r="B4445">
        <f>VLOOKUP(A4445,year_congress_lookup!$A$1:$B$10,2)</f>
        <v>2008</v>
      </c>
      <c r="C4445">
        <v>29553</v>
      </c>
      <c r="D4445" s="1" t="s">
        <v>1801</v>
      </c>
      <c r="E4445" t="s">
        <v>40</v>
      </c>
      <c r="F4445" t="str">
        <f>VLOOKUP(E4445&amp;"*",state_latlong_lookup!$A$1:$D$56,2,FALSE)</f>
        <v>OH</v>
      </c>
      <c r="G4445" t="str">
        <f>VLOOKUP(E4445&amp;"*",state_latlong_lookup!$A$1:$D$56,1,FALSE)</f>
        <v>OHIO</v>
      </c>
      <c r="H4445" t="str">
        <f t="shared" si="139"/>
        <v>110_OH_14</v>
      </c>
      <c r="I4445">
        <f>IF(B4445=2012,IF(D4445="00",K4445,VLOOKUP(H4445,district_latlong_lookup!$A$1:$F$439,5,FALSE)),0)</f>
        <v>0</v>
      </c>
      <c r="J4445">
        <f>IF(B4445=2012,IF(D4445="00",L4445,VLOOKUP(H4445,district_latlong_lookup!$A$1:$F$439,6,FALSE)),0)</f>
        <v>0</v>
      </c>
      <c r="K4445">
        <f>VLOOKUP(E4445&amp;"*",state_latlong_lookup!$A$1:$D$56,3,FALSE)</f>
        <v>40.373600000000003</v>
      </c>
      <c r="L4445">
        <f>VLOOKUP(E4445&amp;"*",state_latlong_lookup!$A$1:$D$56,4,FALSE)</f>
        <v>-82.775499999999994</v>
      </c>
      <c r="M4445">
        <v>200</v>
      </c>
      <c r="N4445" t="str">
        <f t="shared" si="138"/>
        <v>Republican</v>
      </c>
      <c r="O4445" t="s">
        <v>1025</v>
      </c>
      <c r="P4445">
        <v>0.40500000000000003</v>
      </c>
      <c r="Q4445">
        <v>4995000</v>
      </c>
      <c r="R4445" t="s">
        <v>1446</v>
      </c>
    </row>
    <row r="4446" spans="1:18">
      <c r="A4446">
        <v>110</v>
      </c>
      <c r="B4446">
        <f>VLOOKUP(A4446,year_congress_lookup!$A$1:$B$10,2)</f>
        <v>2008</v>
      </c>
      <c r="C4446">
        <v>29390</v>
      </c>
      <c r="D4446" s="1" t="s">
        <v>1802</v>
      </c>
      <c r="E4446" t="s">
        <v>40</v>
      </c>
      <c r="F4446" t="str">
        <f>VLOOKUP(E4446&amp;"*",state_latlong_lookup!$A$1:$D$56,2,FALSE)</f>
        <v>OH</v>
      </c>
      <c r="G4446" t="str">
        <f>VLOOKUP(E4446&amp;"*",state_latlong_lookup!$A$1:$D$56,1,FALSE)</f>
        <v>OHIO</v>
      </c>
      <c r="H4446" t="str">
        <f t="shared" si="139"/>
        <v>110_OH_15</v>
      </c>
      <c r="I4446">
        <f>IF(B4446=2012,IF(D4446="00",K4446,VLOOKUP(H4446,district_latlong_lookup!$A$1:$F$439,5,FALSE)),0)</f>
        <v>0</v>
      </c>
      <c r="J4446">
        <f>IF(B4446=2012,IF(D4446="00",L4446,VLOOKUP(H4446,district_latlong_lookup!$A$1:$F$439,6,FALSE)),0)</f>
        <v>0</v>
      </c>
      <c r="K4446">
        <f>VLOOKUP(E4446&amp;"*",state_latlong_lookup!$A$1:$D$56,3,FALSE)</f>
        <v>40.373600000000003</v>
      </c>
      <c r="L4446">
        <f>VLOOKUP(E4446&amp;"*",state_latlong_lookup!$A$1:$D$56,4,FALSE)</f>
        <v>-82.775499999999994</v>
      </c>
      <c r="M4446">
        <v>200</v>
      </c>
      <c r="N4446" t="str">
        <f t="shared" si="138"/>
        <v>Republican</v>
      </c>
      <c r="O4446" t="s">
        <v>666</v>
      </c>
      <c r="P4446">
        <v>0.57099999999999995</v>
      </c>
      <c r="Q4446">
        <v>499000</v>
      </c>
      <c r="R4446" t="s">
        <v>1447</v>
      </c>
    </row>
    <row r="4447" spans="1:18">
      <c r="A4447">
        <v>110</v>
      </c>
      <c r="B4447">
        <f>VLOOKUP(A4447,year_congress_lookup!$A$1:$B$10,2)</f>
        <v>2008</v>
      </c>
      <c r="C4447">
        <v>14045</v>
      </c>
      <c r="D4447" s="1" t="s">
        <v>1803</v>
      </c>
      <c r="E4447" t="s">
        <v>40</v>
      </c>
      <c r="F4447" t="str">
        <f>VLOOKUP(E4447&amp;"*",state_latlong_lookup!$A$1:$D$56,2,FALSE)</f>
        <v>OH</v>
      </c>
      <c r="G4447" t="str">
        <f>VLOOKUP(E4447&amp;"*",state_latlong_lookup!$A$1:$D$56,1,FALSE)</f>
        <v>OHIO</v>
      </c>
      <c r="H4447" t="str">
        <f t="shared" si="139"/>
        <v>110_OH_16</v>
      </c>
      <c r="I4447">
        <f>IF(B4447=2012,IF(D4447="00",K4447,VLOOKUP(H4447,district_latlong_lookup!$A$1:$F$439,5,FALSE)),0)</f>
        <v>0</v>
      </c>
      <c r="J4447">
        <f>IF(B4447=2012,IF(D4447="00",L4447,VLOOKUP(H4447,district_latlong_lookup!$A$1:$F$439,6,FALSE)),0)</f>
        <v>0</v>
      </c>
      <c r="K4447">
        <f>VLOOKUP(E4447&amp;"*",state_latlong_lookup!$A$1:$D$56,3,FALSE)</f>
        <v>40.373600000000003</v>
      </c>
      <c r="L4447">
        <f>VLOOKUP(E4447&amp;"*",state_latlong_lookup!$A$1:$D$56,4,FALSE)</f>
        <v>-82.775499999999994</v>
      </c>
      <c r="M4447">
        <v>200</v>
      </c>
      <c r="N4447" t="str">
        <f t="shared" si="138"/>
        <v>Republican</v>
      </c>
      <c r="O4447" t="s">
        <v>667</v>
      </c>
      <c r="P4447">
        <v>0.42</v>
      </c>
      <c r="Q4447">
        <v>1408000</v>
      </c>
      <c r="R4447" t="s">
        <v>1448</v>
      </c>
    </row>
    <row r="4448" spans="1:18">
      <c r="A4448">
        <v>110</v>
      </c>
      <c r="B4448">
        <f>VLOOKUP(A4448,year_congress_lookup!$A$1:$B$10,2)</f>
        <v>2008</v>
      </c>
      <c r="C4448">
        <v>20343</v>
      </c>
      <c r="D4448" s="1" t="s">
        <v>1804</v>
      </c>
      <c r="E4448" t="s">
        <v>40</v>
      </c>
      <c r="F4448" t="str">
        <f>VLOOKUP(E4448&amp;"*",state_latlong_lookup!$A$1:$D$56,2,FALSE)</f>
        <v>OH</v>
      </c>
      <c r="G4448" t="str">
        <f>VLOOKUP(E4448&amp;"*",state_latlong_lookup!$A$1:$D$56,1,FALSE)</f>
        <v>OHIO</v>
      </c>
      <c r="H4448" t="str">
        <f t="shared" si="139"/>
        <v>110_OH_17</v>
      </c>
      <c r="I4448">
        <f>IF(B4448=2012,IF(D4448="00",K4448,VLOOKUP(H4448,district_latlong_lookup!$A$1:$F$439,5,FALSE)),0)</f>
        <v>0</v>
      </c>
      <c r="J4448">
        <f>IF(B4448=2012,IF(D4448="00",L4448,VLOOKUP(H4448,district_latlong_lookup!$A$1:$F$439,6,FALSE)),0)</f>
        <v>0</v>
      </c>
      <c r="K4448">
        <f>VLOOKUP(E4448&amp;"*",state_latlong_lookup!$A$1:$D$56,3,FALSE)</f>
        <v>40.373600000000003</v>
      </c>
      <c r="L4448">
        <f>VLOOKUP(E4448&amp;"*",state_latlong_lookup!$A$1:$D$56,4,FALSE)</f>
        <v>-82.775499999999994</v>
      </c>
      <c r="M4448">
        <v>100</v>
      </c>
      <c r="N4448" t="str">
        <f t="shared" si="138"/>
        <v>Democrat</v>
      </c>
      <c r="O4448" t="s">
        <v>1026</v>
      </c>
      <c r="P4448">
        <v>-0.39900000000000002</v>
      </c>
      <c r="Q4448">
        <v>2080000</v>
      </c>
      <c r="R4448" t="s">
        <v>1449</v>
      </c>
    </row>
    <row r="4449" spans="1:18">
      <c r="A4449">
        <v>110</v>
      </c>
      <c r="B4449">
        <f>VLOOKUP(A4449,year_congress_lookup!$A$1:$B$10,2)</f>
        <v>2008</v>
      </c>
      <c r="C4449">
        <v>20741</v>
      </c>
      <c r="D4449" s="1" t="s">
        <v>1805</v>
      </c>
      <c r="E4449" t="s">
        <v>40</v>
      </c>
      <c r="F4449" t="str">
        <f>VLOOKUP(E4449&amp;"*",state_latlong_lookup!$A$1:$D$56,2,FALSE)</f>
        <v>OH</v>
      </c>
      <c r="G4449" t="str">
        <f>VLOOKUP(E4449&amp;"*",state_latlong_lookup!$A$1:$D$56,1,FALSE)</f>
        <v>OHIO</v>
      </c>
      <c r="H4449" t="str">
        <f t="shared" si="139"/>
        <v>110_OH_18</v>
      </c>
      <c r="I4449">
        <f>IF(B4449=2012,IF(D4449="00",K4449,VLOOKUP(H4449,district_latlong_lookup!$A$1:$F$439,5,FALSE)),0)</f>
        <v>0</v>
      </c>
      <c r="J4449">
        <f>IF(B4449=2012,IF(D4449="00",L4449,VLOOKUP(H4449,district_latlong_lookup!$A$1:$F$439,6,FALSE)),0)</f>
        <v>0</v>
      </c>
      <c r="K4449">
        <f>VLOOKUP(E4449&amp;"*",state_latlong_lookup!$A$1:$D$56,3,FALSE)</f>
        <v>40.373600000000003</v>
      </c>
      <c r="L4449">
        <f>VLOOKUP(E4449&amp;"*",state_latlong_lookup!$A$1:$D$56,4,FALSE)</f>
        <v>-82.775499999999994</v>
      </c>
      <c r="M4449">
        <v>100</v>
      </c>
      <c r="N4449" t="str">
        <f t="shared" si="138"/>
        <v>Democrat</v>
      </c>
      <c r="O4449" t="s">
        <v>1110</v>
      </c>
      <c r="P4449">
        <v>-0.151</v>
      </c>
      <c r="Q4449">
        <v>0</v>
      </c>
    </row>
    <row r="4450" spans="1:18">
      <c r="A4450">
        <v>110</v>
      </c>
      <c r="B4450">
        <f>VLOOKUP(A4450,year_congress_lookup!$A$1:$B$10,2)</f>
        <v>2008</v>
      </c>
      <c r="C4450">
        <v>20131</v>
      </c>
      <c r="D4450" s="1" t="s">
        <v>1787</v>
      </c>
      <c r="E4450" t="s">
        <v>152</v>
      </c>
      <c r="F4450" t="str">
        <f>VLOOKUP(E4450&amp;"*",state_latlong_lookup!$A$1:$D$56,2,FALSE)</f>
        <v>OK</v>
      </c>
      <c r="G4450" t="str">
        <f>VLOOKUP(E4450&amp;"*",state_latlong_lookup!$A$1:$D$56,1,FALSE)</f>
        <v>OKLAHOMA</v>
      </c>
      <c r="H4450" t="str">
        <f t="shared" si="139"/>
        <v>110_OK_01</v>
      </c>
      <c r="I4450">
        <f>IF(B4450=2012,IF(D4450="00",K4450,VLOOKUP(H4450,district_latlong_lookup!$A$1:$F$439,5,FALSE)),0)</f>
        <v>0</v>
      </c>
      <c r="J4450">
        <f>IF(B4450=2012,IF(D4450="00",L4450,VLOOKUP(H4450,district_latlong_lookup!$A$1:$F$439,6,FALSE)),0)</f>
        <v>0</v>
      </c>
      <c r="K4450">
        <f>VLOOKUP(E4450&amp;"*",state_latlong_lookup!$A$1:$D$56,3,FALSE)</f>
        <v>35.537599999999998</v>
      </c>
      <c r="L4450">
        <f>VLOOKUP(E4450&amp;"*",state_latlong_lookup!$A$1:$D$56,4,FALSE)</f>
        <v>-96.924700000000001</v>
      </c>
      <c r="M4450">
        <v>200</v>
      </c>
      <c r="N4450" t="str">
        <f t="shared" si="138"/>
        <v>Republican</v>
      </c>
      <c r="O4450" t="s">
        <v>144</v>
      </c>
      <c r="P4450">
        <v>0.69299999999999995</v>
      </c>
      <c r="Q4450">
        <v>2749000</v>
      </c>
      <c r="R4450" t="s">
        <v>1450</v>
      </c>
    </row>
    <row r="4451" spans="1:18">
      <c r="A4451">
        <v>110</v>
      </c>
      <c r="B4451">
        <f>VLOOKUP(A4451,year_congress_lookup!$A$1:$B$10,2)</f>
        <v>2008</v>
      </c>
      <c r="C4451">
        <v>20523</v>
      </c>
      <c r="D4451" s="1" t="s">
        <v>1788</v>
      </c>
      <c r="E4451" t="s">
        <v>152</v>
      </c>
      <c r="F4451" t="str">
        <f>VLOOKUP(E4451&amp;"*",state_latlong_lookup!$A$1:$D$56,2,FALSE)</f>
        <v>OK</v>
      </c>
      <c r="G4451" t="str">
        <f>VLOOKUP(E4451&amp;"*",state_latlong_lookup!$A$1:$D$56,1,FALSE)</f>
        <v>OKLAHOMA</v>
      </c>
      <c r="H4451" t="str">
        <f t="shared" si="139"/>
        <v>110_OK_02</v>
      </c>
      <c r="I4451">
        <f>IF(B4451=2012,IF(D4451="00",K4451,VLOOKUP(H4451,district_latlong_lookup!$A$1:$F$439,5,FALSE)),0)</f>
        <v>0</v>
      </c>
      <c r="J4451">
        <f>IF(B4451=2012,IF(D4451="00",L4451,VLOOKUP(H4451,district_latlong_lookup!$A$1:$F$439,6,FALSE)),0)</f>
        <v>0</v>
      </c>
      <c r="K4451">
        <f>VLOOKUP(E4451&amp;"*",state_latlong_lookup!$A$1:$D$56,3,FALSE)</f>
        <v>35.537599999999998</v>
      </c>
      <c r="L4451">
        <f>VLOOKUP(E4451&amp;"*",state_latlong_lookup!$A$1:$D$56,4,FALSE)</f>
        <v>-96.924700000000001</v>
      </c>
      <c r="M4451">
        <v>100</v>
      </c>
      <c r="N4451" t="str">
        <f t="shared" si="138"/>
        <v>Democrat</v>
      </c>
      <c r="O4451" t="s">
        <v>278</v>
      </c>
      <c r="P4451">
        <v>-7.0000000000000007E-2</v>
      </c>
      <c r="Q4451">
        <v>581000</v>
      </c>
    </row>
    <row r="4452" spans="1:18">
      <c r="A4452">
        <v>110</v>
      </c>
      <c r="B4452">
        <f>VLOOKUP(A4452,year_congress_lookup!$A$1:$B$10,2)</f>
        <v>2008</v>
      </c>
      <c r="C4452">
        <v>29393</v>
      </c>
      <c r="D4452" s="1" t="s">
        <v>1789</v>
      </c>
      <c r="E4452" t="s">
        <v>152</v>
      </c>
      <c r="F4452" t="str">
        <f>VLOOKUP(E4452&amp;"*",state_latlong_lookup!$A$1:$D$56,2,FALSE)</f>
        <v>OK</v>
      </c>
      <c r="G4452" t="str">
        <f>VLOOKUP(E4452&amp;"*",state_latlong_lookup!$A$1:$D$56,1,FALSE)</f>
        <v>OKLAHOMA</v>
      </c>
      <c r="H4452" t="str">
        <f t="shared" si="139"/>
        <v>110_OK_03</v>
      </c>
      <c r="I4452">
        <f>IF(B4452=2012,IF(D4452="00",K4452,VLOOKUP(H4452,district_latlong_lookup!$A$1:$F$439,5,FALSE)),0)</f>
        <v>0</v>
      </c>
      <c r="J4452">
        <f>IF(B4452=2012,IF(D4452="00",L4452,VLOOKUP(H4452,district_latlong_lookup!$A$1:$F$439,6,FALSE)),0)</f>
        <v>0</v>
      </c>
      <c r="K4452">
        <f>VLOOKUP(E4452&amp;"*",state_latlong_lookup!$A$1:$D$56,3,FALSE)</f>
        <v>35.537599999999998</v>
      </c>
      <c r="L4452">
        <f>VLOOKUP(E4452&amp;"*",state_latlong_lookup!$A$1:$D$56,4,FALSE)</f>
        <v>-96.924700000000001</v>
      </c>
      <c r="M4452">
        <v>200</v>
      </c>
      <c r="N4452" t="str">
        <f t="shared" si="138"/>
        <v>Republican</v>
      </c>
      <c r="O4452" t="s">
        <v>175</v>
      </c>
      <c r="P4452">
        <v>0.504</v>
      </c>
      <c r="Q4452">
        <v>1459000</v>
      </c>
      <c r="R4452" t="s">
        <v>1451</v>
      </c>
    </row>
    <row r="4453" spans="1:18">
      <c r="A4453">
        <v>110</v>
      </c>
      <c r="B4453">
        <f>VLOOKUP(A4453,year_congress_lookup!$A$1:$B$10,2)</f>
        <v>2008</v>
      </c>
      <c r="C4453">
        <v>20344</v>
      </c>
      <c r="D4453" s="1" t="s">
        <v>1790</v>
      </c>
      <c r="E4453" t="s">
        <v>152</v>
      </c>
      <c r="F4453" t="str">
        <f>VLOOKUP(E4453&amp;"*",state_latlong_lookup!$A$1:$D$56,2,FALSE)</f>
        <v>OK</v>
      </c>
      <c r="G4453" t="str">
        <f>VLOOKUP(E4453&amp;"*",state_latlong_lookup!$A$1:$D$56,1,FALSE)</f>
        <v>OKLAHOMA</v>
      </c>
      <c r="H4453" t="str">
        <f t="shared" si="139"/>
        <v>110_OK_04</v>
      </c>
      <c r="I4453">
        <f>IF(B4453=2012,IF(D4453="00",K4453,VLOOKUP(H4453,district_latlong_lookup!$A$1:$F$439,5,FALSE)),0)</f>
        <v>0</v>
      </c>
      <c r="J4453">
        <f>IF(B4453=2012,IF(D4453="00",L4453,VLOOKUP(H4453,district_latlong_lookup!$A$1:$F$439,6,FALSE)),0)</f>
        <v>0</v>
      </c>
      <c r="K4453">
        <f>VLOOKUP(E4453&amp;"*",state_latlong_lookup!$A$1:$D$56,3,FALSE)</f>
        <v>35.537599999999998</v>
      </c>
      <c r="L4453">
        <f>VLOOKUP(E4453&amp;"*",state_latlong_lookup!$A$1:$D$56,4,FALSE)</f>
        <v>-96.924700000000001</v>
      </c>
      <c r="M4453">
        <v>200</v>
      </c>
      <c r="N4453" t="str">
        <f t="shared" si="138"/>
        <v>Republican</v>
      </c>
      <c r="O4453" t="s">
        <v>113</v>
      </c>
      <c r="P4453">
        <v>0.53700000000000003</v>
      </c>
      <c r="Q4453">
        <v>0</v>
      </c>
      <c r="R4453" t="s">
        <v>1452</v>
      </c>
    </row>
    <row r="4454" spans="1:18">
      <c r="A4454">
        <v>110</v>
      </c>
      <c r="B4454">
        <f>VLOOKUP(A4454,year_congress_lookup!$A$1:$B$10,2)</f>
        <v>2008</v>
      </c>
      <c r="C4454">
        <v>20742</v>
      </c>
      <c r="D4454" s="1" t="s">
        <v>1791</v>
      </c>
      <c r="E4454" t="s">
        <v>152</v>
      </c>
      <c r="F4454" t="str">
        <f>VLOOKUP(E4454&amp;"*",state_latlong_lookup!$A$1:$D$56,2,FALSE)</f>
        <v>OK</v>
      </c>
      <c r="G4454" t="str">
        <f>VLOOKUP(E4454&amp;"*",state_latlong_lookup!$A$1:$D$56,1,FALSE)</f>
        <v>OKLAHOMA</v>
      </c>
      <c r="H4454" t="str">
        <f t="shared" si="139"/>
        <v>110_OK_05</v>
      </c>
      <c r="I4454">
        <f>IF(B4454=2012,IF(D4454="00",K4454,VLOOKUP(H4454,district_latlong_lookup!$A$1:$F$439,5,FALSE)),0)</f>
        <v>0</v>
      </c>
      <c r="J4454">
        <f>IF(B4454=2012,IF(D4454="00",L4454,VLOOKUP(H4454,district_latlong_lookup!$A$1:$F$439,6,FALSE)),0)</f>
        <v>0</v>
      </c>
      <c r="K4454">
        <f>VLOOKUP(E4454&amp;"*",state_latlong_lookup!$A$1:$D$56,3,FALSE)</f>
        <v>35.537599999999998</v>
      </c>
      <c r="L4454">
        <f>VLOOKUP(E4454&amp;"*",state_latlong_lookup!$A$1:$D$56,4,FALSE)</f>
        <v>-96.924700000000001</v>
      </c>
      <c r="M4454">
        <v>200</v>
      </c>
      <c r="N4454" t="str">
        <f t="shared" si="138"/>
        <v>Republican</v>
      </c>
      <c r="O4454" t="s">
        <v>1111</v>
      </c>
      <c r="P4454">
        <v>0.61099999999999999</v>
      </c>
      <c r="Q4454">
        <v>884000</v>
      </c>
      <c r="R4454" t="s">
        <v>1453</v>
      </c>
    </row>
    <row r="4455" spans="1:18">
      <c r="A4455">
        <v>110</v>
      </c>
      <c r="B4455">
        <f>VLOOKUP(A4455,year_congress_lookup!$A$1:$B$10,2)</f>
        <v>2008</v>
      </c>
      <c r="C4455">
        <v>29931</v>
      </c>
      <c r="D4455" s="1" t="s">
        <v>1787</v>
      </c>
      <c r="E4455" t="s">
        <v>99</v>
      </c>
      <c r="F4455" t="str">
        <f>VLOOKUP(E4455&amp;"*",state_latlong_lookup!$A$1:$D$56,2,FALSE)</f>
        <v>OR</v>
      </c>
      <c r="G4455" t="str">
        <f>VLOOKUP(E4455&amp;"*",state_latlong_lookup!$A$1:$D$56,1,FALSE)</f>
        <v>OREGON</v>
      </c>
      <c r="H4455" t="str">
        <f t="shared" si="139"/>
        <v>110_OR_01</v>
      </c>
      <c r="I4455">
        <f>IF(B4455=2012,IF(D4455="00",K4455,VLOOKUP(H4455,district_latlong_lookup!$A$1:$F$439,5,FALSE)),0)</f>
        <v>0</v>
      </c>
      <c r="J4455">
        <f>IF(B4455=2012,IF(D4455="00",L4455,VLOOKUP(H4455,district_latlong_lookup!$A$1:$F$439,6,FALSE)),0)</f>
        <v>0</v>
      </c>
      <c r="K4455">
        <f>VLOOKUP(E4455&amp;"*",state_latlong_lookup!$A$1:$D$56,3,FALSE)</f>
        <v>44.5672</v>
      </c>
      <c r="L4455">
        <f>VLOOKUP(E4455&amp;"*",state_latlong_lookup!$A$1:$D$56,4,FALSE)</f>
        <v>-122.12690000000001</v>
      </c>
      <c r="M4455">
        <v>100</v>
      </c>
      <c r="N4455" t="str">
        <f t="shared" si="138"/>
        <v>Democrat</v>
      </c>
      <c r="O4455" t="s">
        <v>1027</v>
      </c>
      <c r="P4455">
        <v>-0.39300000000000002</v>
      </c>
      <c r="Q4455">
        <v>3278000</v>
      </c>
      <c r="R4455" t="s">
        <v>1454</v>
      </c>
    </row>
    <row r="4456" spans="1:18">
      <c r="A4456">
        <v>110</v>
      </c>
      <c r="B4456">
        <f>VLOOKUP(A4456,year_congress_lookup!$A$1:$B$10,2)</f>
        <v>2008</v>
      </c>
      <c r="C4456">
        <v>29932</v>
      </c>
      <c r="D4456" s="1" t="s">
        <v>1788</v>
      </c>
      <c r="E4456" t="s">
        <v>99</v>
      </c>
      <c r="F4456" t="str">
        <f>VLOOKUP(E4456&amp;"*",state_latlong_lookup!$A$1:$D$56,2,FALSE)</f>
        <v>OR</v>
      </c>
      <c r="G4456" t="str">
        <f>VLOOKUP(E4456&amp;"*",state_latlong_lookup!$A$1:$D$56,1,FALSE)</f>
        <v>OREGON</v>
      </c>
      <c r="H4456" t="str">
        <f t="shared" si="139"/>
        <v>110_OR_02</v>
      </c>
      <c r="I4456">
        <f>IF(B4456=2012,IF(D4456="00",K4456,VLOOKUP(H4456,district_latlong_lookup!$A$1:$F$439,5,FALSE)),0)</f>
        <v>0</v>
      </c>
      <c r="J4456">
        <f>IF(B4456=2012,IF(D4456="00",L4456,VLOOKUP(H4456,district_latlong_lookup!$A$1:$F$439,6,FALSE)),0)</f>
        <v>0</v>
      </c>
      <c r="K4456">
        <f>VLOOKUP(E4456&amp;"*",state_latlong_lookup!$A$1:$D$56,3,FALSE)</f>
        <v>44.5672</v>
      </c>
      <c r="L4456">
        <f>VLOOKUP(E4456&amp;"*",state_latlong_lookup!$A$1:$D$56,4,FALSE)</f>
        <v>-122.12690000000001</v>
      </c>
      <c r="M4456">
        <v>200</v>
      </c>
      <c r="N4456" t="str">
        <f t="shared" si="138"/>
        <v>Republican</v>
      </c>
      <c r="O4456" t="s">
        <v>1028</v>
      </c>
      <c r="P4456">
        <v>0.56499999999999995</v>
      </c>
      <c r="Q4456">
        <v>2146000</v>
      </c>
      <c r="R4456" t="s">
        <v>1455</v>
      </c>
    </row>
    <row r="4457" spans="1:18">
      <c r="A4457">
        <v>110</v>
      </c>
      <c r="B4457">
        <f>VLOOKUP(A4457,year_congress_lookup!$A$1:$B$10,2)</f>
        <v>2008</v>
      </c>
      <c r="C4457">
        <v>29588</v>
      </c>
      <c r="D4457" s="1" t="s">
        <v>1789</v>
      </c>
      <c r="E4457" t="s">
        <v>99</v>
      </c>
      <c r="F4457" t="str">
        <f>VLOOKUP(E4457&amp;"*",state_latlong_lookup!$A$1:$D$56,2,FALSE)</f>
        <v>OR</v>
      </c>
      <c r="G4457" t="str">
        <f>VLOOKUP(E4457&amp;"*",state_latlong_lookup!$A$1:$D$56,1,FALSE)</f>
        <v>OREGON</v>
      </c>
      <c r="H4457" t="str">
        <f t="shared" si="139"/>
        <v>110_OR_03</v>
      </c>
      <c r="I4457">
        <f>IF(B4457=2012,IF(D4457="00",K4457,VLOOKUP(H4457,district_latlong_lookup!$A$1:$F$439,5,FALSE)),0)</f>
        <v>0</v>
      </c>
      <c r="J4457">
        <f>IF(B4457=2012,IF(D4457="00",L4457,VLOOKUP(H4457,district_latlong_lookup!$A$1:$F$439,6,FALSE)),0)</f>
        <v>0</v>
      </c>
      <c r="K4457">
        <f>VLOOKUP(E4457&amp;"*",state_latlong_lookup!$A$1:$D$56,3,FALSE)</f>
        <v>44.5672</v>
      </c>
      <c r="L4457">
        <f>VLOOKUP(E4457&amp;"*",state_latlong_lookup!$A$1:$D$56,4,FALSE)</f>
        <v>-122.12690000000001</v>
      </c>
      <c r="M4457">
        <v>100</v>
      </c>
      <c r="N4457" t="str">
        <f t="shared" si="138"/>
        <v>Democrat</v>
      </c>
      <c r="O4457" t="s">
        <v>1029</v>
      </c>
      <c r="P4457">
        <v>-0.47799999999999998</v>
      </c>
      <c r="Q4457">
        <v>1097000</v>
      </c>
      <c r="R4457" t="s">
        <v>1456</v>
      </c>
    </row>
    <row r="4458" spans="1:18">
      <c r="A4458">
        <v>110</v>
      </c>
      <c r="B4458">
        <f>VLOOKUP(A4458,year_congress_lookup!$A$1:$B$10,2)</f>
        <v>2008</v>
      </c>
      <c r="C4458">
        <v>15410</v>
      </c>
      <c r="D4458" s="1" t="s">
        <v>1790</v>
      </c>
      <c r="E4458" t="s">
        <v>99</v>
      </c>
      <c r="F4458" t="str">
        <f>VLOOKUP(E4458&amp;"*",state_latlong_lookup!$A$1:$D$56,2,FALSE)</f>
        <v>OR</v>
      </c>
      <c r="G4458" t="str">
        <f>VLOOKUP(E4458&amp;"*",state_latlong_lookup!$A$1:$D$56,1,FALSE)</f>
        <v>OREGON</v>
      </c>
      <c r="H4458" t="str">
        <f t="shared" si="139"/>
        <v>110_OR_04</v>
      </c>
      <c r="I4458">
        <f>IF(B4458=2012,IF(D4458="00",K4458,VLOOKUP(H4458,district_latlong_lookup!$A$1:$F$439,5,FALSE)),0)</f>
        <v>0</v>
      </c>
      <c r="J4458">
        <f>IF(B4458=2012,IF(D4458="00",L4458,VLOOKUP(H4458,district_latlong_lookup!$A$1:$F$439,6,FALSE)),0)</f>
        <v>0</v>
      </c>
      <c r="K4458">
        <f>VLOOKUP(E4458&amp;"*",state_latlong_lookup!$A$1:$D$56,3,FALSE)</f>
        <v>44.5672</v>
      </c>
      <c r="L4458">
        <f>VLOOKUP(E4458&amp;"*",state_latlong_lookup!$A$1:$D$56,4,FALSE)</f>
        <v>-122.12690000000001</v>
      </c>
      <c r="M4458">
        <v>100</v>
      </c>
      <c r="N4458" t="str">
        <f t="shared" si="138"/>
        <v>Democrat</v>
      </c>
      <c r="O4458" t="s">
        <v>676</v>
      </c>
      <c r="P4458">
        <v>-0.52500000000000002</v>
      </c>
      <c r="Q4458">
        <v>1321000</v>
      </c>
      <c r="R4458" t="s">
        <v>1457</v>
      </c>
    </row>
    <row r="4459" spans="1:18">
      <c r="A4459">
        <v>110</v>
      </c>
      <c r="B4459">
        <f>VLOOKUP(A4459,year_congress_lookup!$A$1:$B$10,2)</f>
        <v>2008</v>
      </c>
      <c r="C4459">
        <v>29750</v>
      </c>
      <c r="D4459" s="1" t="s">
        <v>1791</v>
      </c>
      <c r="E4459" t="s">
        <v>99</v>
      </c>
      <c r="F4459" t="str">
        <f>VLOOKUP(E4459&amp;"*",state_latlong_lookup!$A$1:$D$56,2,FALSE)</f>
        <v>OR</v>
      </c>
      <c r="G4459" t="str">
        <f>VLOOKUP(E4459&amp;"*",state_latlong_lookup!$A$1:$D$56,1,FALSE)</f>
        <v>OREGON</v>
      </c>
      <c r="H4459" t="str">
        <f t="shared" si="139"/>
        <v>110_OR_05</v>
      </c>
      <c r="I4459">
        <f>IF(B4459=2012,IF(D4459="00",K4459,VLOOKUP(H4459,district_latlong_lookup!$A$1:$F$439,5,FALSE)),0)</f>
        <v>0</v>
      </c>
      <c r="J4459">
        <f>IF(B4459=2012,IF(D4459="00",L4459,VLOOKUP(H4459,district_latlong_lookup!$A$1:$F$439,6,FALSE)),0)</f>
        <v>0</v>
      </c>
      <c r="K4459">
        <f>VLOOKUP(E4459&amp;"*",state_latlong_lookup!$A$1:$D$56,3,FALSE)</f>
        <v>44.5672</v>
      </c>
      <c r="L4459">
        <f>VLOOKUP(E4459&amp;"*",state_latlong_lookup!$A$1:$D$56,4,FALSE)</f>
        <v>-122.12690000000001</v>
      </c>
      <c r="M4459">
        <v>100</v>
      </c>
      <c r="N4459" t="str">
        <f t="shared" si="138"/>
        <v>Democrat</v>
      </c>
      <c r="O4459" t="s">
        <v>865</v>
      </c>
      <c r="P4459">
        <v>-0.28499999999999998</v>
      </c>
      <c r="Q4459">
        <v>493000</v>
      </c>
      <c r="R4459" t="s">
        <v>1458</v>
      </c>
    </row>
    <row r="4460" spans="1:18">
      <c r="A4460">
        <v>110</v>
      </c>
      <c r="B4460">
        <f>VLOOKUP(A4460,year_congress_lookup!$A$1:$B$10,2)</f>
        <v>2008</v>
      </c>
      <c r="C4460">
        <v>29777</v>
      </c>
      <c r="D4460" s="1" t="s">
        <v>1787</v>
      </c>
      <c r="E4460" t="s">
        <v>12</v>
      </c>
      <c r="F4460" t="str">
        <f>VLOOKUP(E4460&amp;"*",state_latlong_lookup!$A$1:$D$56,2,FALSE)</f>
        <v>PA</v>
      </c>
      <c r="G4460" t="str">
        <f>VLOOKUP(E4460&amp;"*",state_latlong_lookup!$A$1:$D$56,1,FALSE)</f>
        <v>PENNSYLVANIA</v>
      </c>
      <c r="H4460" t="str">
        <f t="shared" si="139"/>
        <v>110_PA_01</v>
      </c>
      <c r="I4460">
        <f>IF(B4460=2012,IF(D4460="00",K4460,VLOOKUP(H4460,district_latlong_lookup!$A$1:$F$439,5,FALSE)),0)</f>
        <v>0</v>
      </c>
      <c r="J4460">
        <f>IF(B4460=2012,IF(D4460="00",L4460,VLOOKUP(H4460,district_latlong_lookup!$A$1:$F$439,6,FALSE)),0)</f>
        <v>0</v>
      </c>
      <c r="K4460">
        <f>VLOOKUP(E4460&amp;"*",state_latlong_lookup!$A$1:$D$56,3,FALSE)</f>
        <v>40.577300000000001</v>
      </c>
      <c r="L4460">
        <f>VLOOKUP(E4460&amp;"*",state_latlong_lookup!$A$1:$D$56,4,FALSE)</f>
        <v>-77.263999999999996</v>
      </c>
      <c r="M4460">
        <v>100</v>
      </c>
      <c r="N4460" t="str">
        <f t="shared" si="138"/>
        <v>Democrat</v>
      </c>
      <c r="O4460" t="s">
        <v>157</v>
      </c>
      <c r="P4460">
        <v>-0.45400000000000001</v>
      </c>
      <c r="Q4460">
        <v>1070000</v>
      </c>
      <c r="R4460" t="s">
        <v>1459</v>
      </c>
    </row>
    <row r="4461" spans="1:18">
      <c r="A4461">
        <v>110</v>
      </c>
      <c r="B4461">
        <f>VLOOKUP(A4461,year_congress_lookup!$A$1:$B$10,2)</f>
        <v>2008</v>
      </c>
      <c r="C4461">
        <v>29559</v>
      </c>
      <c r="D4461" s="1" t="s">
        <v>1788</v>
      </c>
      <c r="E4461" t="s">
        <v>12</v>
      </c>
      <c r="F4461" t="str">
        <f>VLOOKUP(E4461&amp;"*",state_latlong_lookup!$A$1:$D$56,2,FALSE)</f>
        <v>PA</v>
      </c>
      <c r="G4461" t="str">
        <f>VLOOKUP(E4461&amp;"*",state_latlong_lookup!$A$1:$D$56,1,FALSE)</f>
        <v>PENNSYLVANIA</v>
      </c>
      <c r="H4461" t="str">
        <f t="shared" si="139"/>
        <v>110_PA_02</v>
      </c>
      <c r="I4461">
        <f>IF(B4461=2012,IF(D4461="00",K4461,VLOOKUP(H4461,district_latlong_lookup!$A$1:$F$439,5,FALSE)),0)</f>
        <v>0</v>
      </c>
      <c r="J4461">
        <f>IF(B4461=2012,IF(D4461="00",L4461,VLOOKUP(H4461,district_latlong_lookup!$A$1:$F$439,6,FALSE)),0)</f>
        <v>0</v>
      </c>
      <c r="K4461">
        <f>VLOOKUP(E4461&amp;"*",state_latlong_lookup!$A$1:$D$56,3,FALSE)</f>
        <v>40.577300000000001</v>
      </c>
      <c r="L4461">
        <f>VLOOKUP(E4461&amp;"*",state_latlong_lookup!$A$1:$D$56,4,FALSE)</f>
        <v>-77.263999999999996</v>
      </c>
      <c r="M4461">
        <v>100</v>
      </c>
      <c r="N4461" t="str">
        <f t="shared" si="138"/>
        <v>Democrat</v>
      </c>
      <c r="O4461" t="s">
        <v>813</v>
      </c>
      <c r="P4461">
        <v>-0.41699999999999998</v>
      </c>
      <c r="Q4461">
        <v>1535000</v>
      </c>
      <c r="R4461" t="s">
        <v>1460</v>
      </c>
    </row>
    <row r="4462" spans="1:18">
      <c r="A4462">
        <v>110</v>
      </c>
      <c r="B4462">
        <f>VLOOKUP(A4462,year_congress_lookup!$A$1:$B$10,2)</f>
        <v>2008</v>
      </c>
      <c r="C4462">
        <v>29563</v>
      </c>
      <c r="D4462" s="1" t="s">
        <v>1789</v>
      </c>
      <c r="E4462" t="s">
        <v>12</v>
      </c>
      <c r="F4462" t="str">
        <f>VLOOKUP(E4462&amp;"*",state_latlong_lookup!$A$1:$D$56,2,FALSE)</f>
        <v>PA</v>
      </c>
      <c r="G4462" t="str">
        <f>VLOOKUP(E4462&amp;"*",state_latlong_lookup!$A$1:$D$56,1,FALSE)</f>
        <v>PENNSYLVANIA</v>
      </c>
      <c r="H4462" t="str">
        <f t="shared" si="139"/>
        <v>110_PA_03</v>
      </c>
      <c r="I4462">
        <f>IF(B4462=2012,IF(D4462="00",K4462,VLOOKUP(H4462,district_latlong_lookup!$A$1:$F$439,5,FALSE)),0)</f>
        <v>0</v>
      </c>
      <c r="J4462">
        <f>IF(B4462=2012,IF(D4462="00",L4462,VLOOKUP(H4462,district_latlong_lookup!$A$1:$F$439,6,FALSE)),0)</f>
        <v>0</v>
      </c>
      <c r="K4462">
        <f>VLOOKUP(E4462&amp;"*",state_latlong_lookup!$A$1:$D$56,3,FALSE)</f>
        <v>40.577300000000001</v>
      </c>
      <c r="L4462">
        <f>VLOOKUP(E4462&amp;"*",state_latlong_lookup!$A$1:$D$56,4,FALSE)</f>
        <v>-77.263999999999996</v>
      </c>
      <c r="M4462">
        <v>200</v>
      </c>
      <c r="N4462" t="str">
        <f t="shared" si="138"/>
        <v>Republican</v>
      </c>
      <c r="O4462" t="s">
        <v>674</v>
      </c>
      <c r="P4462">
        <v>0.51400000000000001</v>
      </c>
      <c r="Q4462">
        <v>1922000</v>
      </c>
    </row>
    <row r="4463" spans="1:18">
      <c r="A4463">
        <v>110</v>
      </c>
      <c r="B4463">
        <f>VLOOKUP(A4463,year_congress_lookup!$A$1:$B$10,2)</f>
        <v>2008</v>
      </c>
      <c r="C4463">
        <v>20743</v>
      </c>
      <c r="D4463" s="1" t="s">
        <v>1790</v>
      </c>
      <c r="E4463" t="s">
        <v>12</v>
      </c>
      <c r="F4463" t="str">
        <f>VLOOKUP(E4463&amp;"*",state_latlong_lookup!$A$1:$D$56,2,FALSE)</f>
        <v>PA</v>
      </c>
      <c r="G4463" t="str">
        <f>VLOOKUP(E4463&amp;"*",state_latlong_lookup!$A$1:$D$56,1,FALSE)</f>
        <v>PENNSYLVANIA</v>
      </c>
      <c r="H4463" t="str">
        <f t="shared" si="139"/>
        <v>110_PA_04</v>
      </c>
      <c r="I4463">
        <f>IF(B4463=2012,IF(D4463="00",K4463,VLOOKUP(H4463,district_latlong_lookup!$A$1:$F$439,5,FALSE)),0)</f>
        <v>0</v>
      </c>
      <c r="J4463">
        <f>IF(B4463=2012,IF(D4463="00",L4463,VLOOKUP(H4463,district_latlong_lookup!$A$1:$F$439,6,FALSE)),0)</f>
        <v>0</v>
      </c>
      <c r="K4463">
        <f>VLOOKUP(E4463&amp;"*",state_latlong_lookup!$A$1:$D$56,3,FALSE)</f>
        <v>40.577300000000001</v>
      </c>
      <c r="L4463">
        <f>VLOOKUP(E4463&amp;"*",state_latlong_lookup!$A$1:$D$56,4,FALSE)</f>
        <v>-77.263999999999996</v>
      </c>
      <c r="M4463">
        <v>100</v>
      </c>
      <c r="N4463" t="str">
        <f t="shared" si="138"/>
        <v>Democrat</v>
      </c>
      <c r="O4463" t="s">
        <v>1112</v>
      </c>
      <c r="P4463">
        <v>-0.13700000000000001</v>
      </c>
      <c r="Q4463">
        <v>707000</v>
      </c>
      <c r="R4463" t="s">
        <v>1461</v>
      </c>
    </row>
    <row r="4464" spans="1:18">
      <c r="A4464">
        <v>110</v>
      </c>
      <c r="B4464">
        <f>VLOOKUP(A4464,year_congress_lookup!$A$1:$B$10,2)</f>
        <v>2008</v>
      </c>
      <c r="C4464">
        <v>29751</v>
      </c>
      <c r="D4464" s="1" t="s">
        <v>1791</v>
      </c>
      <c r="E4464" t="s">
        <v>12</v>
      </c>
      <c r="F4464" t="str">
        <f>VLOOKUP(E4464&amp;"*",state_latlong_lookup!$A$1:$D$56,2,FALSE)</f>
        <v>PA</v>
      </c>
      <c r="G4464" t="str">
        <f>VLOOKUP(E4464&amp;"*",state_latlong_lookup!$A$1:$D$56,1,FALSE)</f>
        <v>PENNSYLVANIA</v>
      </c>
      <c r="H4464" t="str">
        <f t="shared" si="139"/>
        <v>110_PA_05</v>
      </c>
      <c r="I4464">
        <f>IF(B4464=2012,IF(D4464="00",K4464,VLOOKUP(H4464,district_latlong_lookup!$A$1:$F$439,5,FALSE)),0)</f>
        <v>0</v>
      </c>
      <c r="J4464">
        <f>IF(B4464=2012,IF(D4464="00",L4464,VLOOKUP(H4464,district_latlong_lookup!$A$1:$F$439,6,FALSE)),0)</f>
        <v>0</v>
      </c>
      <c r="K4464">
        <f>VLOOKUP(E4464&amp;"*",state_latlong_lookup!$A$1:$D$56,3,FALSE)</f>
        <v>40.577300000000001</v>
      </c>
      <c r="L4464">
        <f>VLOOKUP(E4464&amp;"*",state_latlong_lookup!$A$1:$D$56,4,FALSE)</f>
        <v>-77.263999999999996</v>
      </c>
      <c r="M4464">
        <v>200</v>
      </c>
      <c r="N4464" t="str">
        <f t="shared" si="138"/>
        <v>Republican</v>
      </c>
      <c r="O4464" t="s">
        <v>867</v>
      </c>
      <c r="P4464">
        <v>0.50600000000000001</v>
      </c>
      <c r="Q4464">
        <v>0</v>
      </c>
    </row>
    <row r="4465" spans="1:18">
      <c r="A4465">
        <v>110</v>
      </c>
      <c r="B4465">
        <f>VLOOKUP(A4465,year_congress_lookup!$A$1:$B$10,2)</f>
        <v>2008</v>
      </c>
      <c r="C4465">
        <v>20345</v>
      </c>
      <c r="D4465" s="1" t="s">
        <v>1792</v>
      </c>
      <c r="E4465" t="s">
        <v>12</v>
      </c>
      <c r="F4465" t="str">
        <f>VLOOKUP(E4465&amp;"*",state_latlong_lookup!$A$1:$D$56,2,FALSE)</f>
        <v>PA</v>
      </c>
      <c r="G4465" t="str">
        <f>VLOOKUP(E4465&amp;"*",state_latlong_lookup!$A$1:$D$56,1,FALSE)</f>
        <v>PENNSYLVANIA</v>
      </c>
      <c r="H4465" t="str">
        <f t="shared" si="139"/>
        <v>110_PA_06</v>
      </c>
      <c r="I4465">
        <f>IF(B4465=2012,IF(D4465="00",K4465,VLOOKUP(H4465,district_latlong_lookup!$A$1:$F$439,5,FALSE)),0)</f>
        <v>0</v>
      </c>
      <c r="J4465">
        <f>IF(B4465=2012,IF(D4465="00",L4465,VLOOKUP(H4465,district_latlong_lookup!$A$1:$F$439,6,FALSE)),0)</f>
        <v>0</v>
      </c>
      <c r="K4465">
        <f>VLOOKUP(E4465&amp;"*",state_latlong_lookup!$A$1:$D$56,3,FALSE)</f>
        <v>40.577300000000001</v>
      </c>
      <c r="L4465">
        <f>VLOOKUP(E4465&amp;"*",state_latlong_lookup!$A$1:$D$56,4,FALSE)</f>
        <v>-77.263999999999996</v>
      </c>
      <c r="M4465">
        <v>200</v>
      </c>
      <c r="N4465" t="str">
        <f t="shared" si="138"/>
        <v>Republican</v>
      </c>
      <c r="O4465" t="s">
        <v>1030</v>
      </c>
      <c r="P4465">
        <v>0.41099999999999998</v>
      </c>
      <c r="Q4465">
        <v>1036000</v>
      </c>
      <c r="R4465" t="s">
        <v>1462</v>
      </c>
    </row>
    <row r="4466" spans="1:18">
      <c r="A4466">
        <v>110</v>
      </c>
      <c r="B4466">
        <f>VLOOKUP(A4466,year_congress_lookup!$A$1:$B$10,2)</f>
        <v>2008</v>
      </c>
      <c r="C4466">
        <v>20744</v>
      </c>
      <c r="D4466" s="1" t="s">
        <v>1793</v>
      </c>
      <c r="E4466" t="s">
        <v>12</v>
      </c>
      <c r="F4466" t="str">
        <f>VLOOKUP(E4466&amp;"*",state_latlong_lookup!$A$1:$D$56,2,FALSE)</f>
        <v>PA</v>
      </c>
      <c r="G4466" t="str">
        <f>VLOOKUP(E4466&amp;"*",state_latlong_lookup!$A$1:$D$56,1,FALSE)</f>
        <v>PENNSYLVANIA</v>
      </c>
      <c r="H4466" t="str">
        <f t="shared" si="139"/>
        <v>110_PA_07</v>
      </c>
      <c r="I4466">
        <f>IF(B4466=2012,IF(D4466="00",K4466,VLOOKUP(H4466,district_latlong_lookup!$A$1:$F$439,5,FALSE)),0)</f>
        <v>0</v>
      </c>
      <c r="J4466">
        <f>IF(B4466=2012,IF(D4466="00",L4466,VLOOKUP(H4466,district_latlong_lookup!$A$1:$F$439,6,FALSE)),0)</f>
        <v>0</v>
      </c>
      <c r="K4466">
        <f>VLOOKUP(E4466&amp;"*",state_latlong_lookup!$A$1:$D$56,3,FALSE)</f>
        <v>40.577300000000001</v>
      </c>
      <c r="L4466">
        <f>VLOOKUP(E4466&amp;"*",state_latlong_lookup!$A$1:$D$56,4,FALSE)</f>
        <v>-77.263999999999996</v>
      </c>
      <c r="M4466">
        <v>100</v>
      </c>
      <c r="N4466" t="str">
        <f t="shared" si="138"/>
        <v>Democrat</v>
      </c>
      <c r="O4466" t="s">
        <v>1113</v>
      </c>
      <c r="P4466">
        <v>-0.23</v>
      </c>
      <c r="Q4466">
        <v>0</v>
      </c>
      <c r="R4466" t="s">
        <v>1463</v>
      </c>
    </row>
    <row r="4467" spans="1:18">
      <c r="A4467">
        <v>110</v>
      </c>
      <c r="B4467">
        <f>VLOOKUP(A4467,year_congress_lookup!$A$1:$B$10,2)</f>
        <v>2008</v>
      </c>
      <c r="C4467">
        <v>20745</v>
      </c>
      <c r="D4467" s="1" t="s">
        <v>1795</v>
      </c>
      <c r="E4467" t="s">
        <v>12</v>
      </c>
      <c r="F4467" t="str">
        <f>VLOOKUP(E4467&amp;"*",state_latlong_lookup!$A$1:$D$56,2,FALSE)</f>
        <v>PA</v>
      </c>
      <c r="G4467" t="str">
        <f>VLOOKUP(E4467&amp;"*",state_latlong_lookup!$A$1:$D$56,1,FALSE)</f>
        <v>PENNSYLVANIA</v>
      </c>
      <c r="H4467" t="str">
        <f t="shared" si="139"/>
        <v>110_PA_08</v>
      </c>
      <c r="I4467">
        <f>IF(B4467=2012,IF(D4467="00",K4467,VLOOKUP(H4467,district_latlong_lookup!$A$1:$F$439,5,FALSE)),0)</f>
        <v>0</v>
      </c>
      <c r="J4467">
        <f>IF(B4467=2012,IF(D4467="00",L4467,VLOOKUP(H4467,district_latlong_lookup!$A$1:$F$439,6,FALSE)),0)</f>
        <v>0</v>
      </c>
      <c r="K4467">
        <f>VLOOKUP(E4467&amp;"*",state_latlong_lookup!$A$1:$D$56,3,FALSE)</f>
        <v>40.577300000000001</v>
      </c>
      <c r="L4467">
        <f>VLOOKUP(E4467&amp;"*",state_latlong_lookup!$A$1:$D$56,4,FALSE)</f>
        <v>-77.263999999999996</v>
      </c>
      <c r="M4467">
        <v>100</v>
      </c>
      <c r="N4467" t="str">
        <f t="shared" si="138"/>
        <v>Democrat</v>
      </c>
      <c r="O4467" t="s">
        <v>141</v>
      </c>
      <c r="P4467">
        <v>-0.22700000000000001</v>
      </c>
      <c r="Q4467">
        <v>610000</v>
      </c>
      <c r="R4467" t="s">
        <v>1464</v>
      </c>
    </row>
    <row r="4468" spans="1:18">
      <c r="A4468">
        <v>110</v>
      </c>
      <c r="B4468">
        <f>VLOOKUP(A4468,year_congress_lookup!$A$1:$B$10,2)</f>
        <v>2008</v>
      </c>
      <c r="C4468">
        <v>20134</v>
      </c>
      <c r="D4468" s="1" t="s">
        <v>1796</v>
      </c>
      <c r="E4468" t="s">
        <v>12</v>
      </c>
      <c r="F4468" t="str">
        <f>VLOOKUP(E4468&amp;"*",state_latlong_lookup!$A$1:$D$56,2,FALSE)</f>
        <v>PA</v>
      </c>
      <c r="G4468" t="str">
        <f>VLOOKUP(E4468&amp;"*",state_latlong_lookup!$A$1:$D$56,1,FALSE)</f>
        <v>PENNSYLVANIA</v>
      </c>
      <c r="H4468" t="str">
        <f t="shared" si="139"/>
        <v>110_PA_09</v>
      </c>
      <c r="I4468">
        <f>IF(B4468=2012,IF(D4468="00",K4468,VLOOKUP(H4468,district_latlong_lookup!$A$1:$F$439,5,FALSE)),0)</f>
        <v>0</v>
      </c>
      <c r="J4468">
        <f>IF(B4468=2012,IF(D4468="00",L4468,VLOOKUP(H4468,district_latlong_lookup!$A$1:$F$439,6,FALSE)),0)</f>
        <v>0</v>
      </c>
      <c r="K4468">
        <f>VLOOKUP(E4468&amp;"*",state_latlong_lookup!$A$1:$D$56,3,FALSE)</f>
        <v>40.577300000000001</v>
      </c>
      <c r="L4468">
        <f>VLOOKUP(E4468&amp;"*",state_latlong_lookup!$A$1:$D$56,4,FALSE)</f>
        <v>-77.263999999999996</v>
      </c>
      <c r="M4468">
        <v>200</v>
      </c>
      <c r="N4468" t="str">
        <f t="shared" si="138"/>
        <v>Republican</v>
      </c>
      <c r="O4468" t="s">
        <v>686</v>
      </c>
      <c r="P4468">
        <v>0.52500000000000002</v>
      </c>
      <c r="Q4468">
        <v>0</v>
      </c>
    </row>
    <row r="4469" spans="1:18">
      <c r="A4469">
        <v>110</v>
      </c>
      <c r="B4469">
        <f>VLOOKUP(A4469,year_congress_lookup!$A$1:$B$10,2)</f>
        <v>2008</v>
      </c>
      <c r="C4469">
        <v>20746</v>
      </c>
      <c r="D4469" s="1" t="s">
        <v>1797</v>
      </c>
      <c r="E4469" t="s">
        <v>12</v>
      </c>
      <c r="F4469" t="str">
        <f>VLOOKUP(E4469&amp;"*",state_latlong_lookup!$A$1:$D$56,2,FALSE)</f>
        <v>PA</v>
      </c>
      <c r="G4469" t="str">
        <f>VLOOKUP(E4469&amp;"*",state_latlong_lookup!$A$1:$D$56,1,FALSE)</f>
        <v>PENNSYLVANIA</v>
      </c>
      <c r="H4469" t="str">
        <f t="shared" si="139"/>
        <v>110_PA_10</v>
      </c>
      <c r="I4469">
        <f>IF(B4469=2012,IF(D4469="00",K4469,VLOOKUP(H4469,district_latlong_lookup!$A$1:$F$439,5,FALSE)),0)</f>
        <v>0</v>
      </c>
      <c r="J4469">
        <f>IF(B4469=2012,IF(D4469="00",L4469,VLOOKUP(H4469,district_latlong_lookup!$A$1:$F$439,6,FALSE)),0)</f>
        <v>0</v>
      </c>
      <c r="K4469">
        <f>VLOOKUP(E4469&amp;"*",state_latlong_lookup!$A$1:$D$56,3,FALSE)</f>
        <v>40.577300000000001</v>
      </c>
      <c r="L4469">
        <f>VLOOKUP(E4469&amp;"*",state_latlong_lookup!$A$1:$D$56,4,FALSE)</f>
        <v>-77.263999999999996</v>
      </c>
      <c r="M4469">
        <v>100</v>
      </c>
      <c r="N4469" t="str">
        <f t="shared" si="138"/>
        <v>Democrat</v>
      </c>
      <c r="O4469" t="s">
        <v>1114</v>
      </c>
      <c r="P4469">
        <v>-0.12</v>
      </c>
      <c r="Q4469">
        <v>2451000</v>
      </c>
      <c r="R4469" t="s">
        <v>1465</v>
      </c>
    </row>
    <row r="4470" spans="1:18">
      <c r="A4470">
        <v>110</v>
      </c>
      <c r="B4470">
        <f>VLOOKUP(A4470,year_congress_lookup!$A$1:$B$10,2)</f>
        <v>2008</v>
      </c>
      <c r="C4470">
        <v>15104</v>
      </c>
      <c r="D4470" s="1" t="s">
        <v>1798</v>
      </c>
      <c r="E4470" t="s">
        <v>12</v>
      </c>
      <c r="F4470" t="str">
        <f>VLOOKUP(E4470&amp;"*",state_latlong_lookup!$A$1:$D$56,2,FALSE)</f>
        <v>PA</v>
      </c>
      <c r="G4470" t="str">
        <f>VLOOKUP(E4470&amp;"*",state_latlong_lookup!$A$1:$D$56,1,FALSE)</f>
        <v>PENNSYLVANIA</v>
      </c>
      <c r="H4470" t="str">
        <f t="shared" si="139"/>
        <v>110_PA_11</v>
      </c>
      <c r="I4470">
        <f>IF(B4470=2012,IF(D4470="00",K4470,VLOOKUP(H4470,district_latlong_lookup!$A$1:$F$439,5,FALSE)),0)</f>
        <v>0</v>
      </c>
      <c r="J4470">
        <f>IF(B4470=2012,IF(D4470="00",L4470,VLOOKUP(H4470,district_latlong_lookup!$A$1:$F$439,6,FALSE)),0)</f>
        <v>0</v>
      </c>
      <c r="K4470">
        <f>VLOOKUP(E4470&amp;"*",state_latlong_lookup!$A$1:$D$56,3,FALSE)</f>
        <v>40.577300000000001</v>
      </c>
      <c r="L4470">
        <f>VLOOKUP(E4470&amp;"*",state_latlong_lookup!$A$1:$D$56,4,FALSE)</f>
        <v>-77.263999999999996</v>
      </c>
      <c r="M4470">
        <v>100</v>
      </c>
      <c r="N4470" t="str">
        <f t="shared" si="138"/>
        <v>Democrat</v>
      </c>
      <c r="O4470" t="s">
        <v>1033</v>
      </c>
      <c r="P4470">
        <v>-0.318</v>
      </c>
      <c r="Q4470">
        <v>937000</v>
      </c>
      <c r="R4470" t="s">
        <v>1466</v>
      </c>
    </row>
    <row r="4471" spans="1:18">
      <c r="A4471">
        <v>110</v>
      </c>
      <c r="B4471">
        <f>VLOOKUP(A4471,year_congress_lookup!$A$1:$B$10,2)</f>
        <v>2008</v>
      </c>
      <c r="C4471">
        <v>14072</v>
      </c>
      <c r="D4471" s="1" t="s">
        <v>1799</v>
      </c>
      <c r="E4471" t="s">
        <v>12</v>
      </c>
      <c r="F4471" t="str">
        <f>VLOOKUP(E4471&amp;"*",state_latlong_lookup!$A$1:$D$56,2,FALSE)</f>
        <v>PA</v>
      </c>
      <c r="G4471" t="str">
        <f>VLOOKUP(E4471&amp;"*",state_latlong_lookup!$A$1:$D$56,1,FALSE)</f>
        <v>PENNSYLVANIA</v>
      </c>
      <c r="H4471" t="str">
        <f t="shared" si="139"/>
        <v>110_PA_12</v>
      </c>
      <c r="I4471">
        <f>IF(B4471=2012,IF(D4471="00",K4471,VLOOKUP(H4471,district_latlong_lookup!$A$1:$F$439,5,FALSE)),0)</f>
        <v>0</v>
      </c>
      <c r="J4471">
        <f>IF(B4471=2012,IF(D4471="00",L4471,VLOOKUP(H4471,district_latlong_lookup!$A$1:$F$439,6,FALSE)),0)</f>
        <v>0</v>
      </c>
      <c r="K4471">
        <f>VLOOKUP(E4471&amp;"*",state_latlong_lookup!$A$1:$D$56,3,FALSE)</f>
        <v>40.577300000000001</v>
      </c>
      <c r="L4471">
        <f>VLOOKUP(E4471&amp;"*",state_latlong_lookup!$A$1:$D$56,4,FALSE)</f>
        <v>-77.263999999999996</v>
      </c>
      <c r="M4471">
        <v>100</v>
      </c>
      <c r="N4471" t="str">
        <f t="shared" si="138"/>
        <v>Democrat</v>
      </c>
      <c r="O4471" t="s">
        <v>689</v>
      </c>
      <c r="P4471">
        <v>-0.224</v>
      </c>
      <c r="Q4471">
        <v>0</v>
      </c>
      <c r="R4471" t="s">
        <v>1467</v>
      </c>
    </row>
    <row r="4472" spans="1:18">
      <c r="A4472">
        <v>110</v>
      </c>
      <c r="B4472">
        <f>VLOOKUP(A4472,year_congress_lookup!$A$1:$B$10,2)</f>
        <v>2008</v>
      </c>
      <c r="C4472">
        <v>20525</v>
      </c>
      <c r="D4472" s="1" t="s">
        <v>1800</v>
      </c>
      <c r="E4472" t="s">
        <v>12</v>
      </c>
      <c r="F4472" t="str">
        <f>VLOOKUP(E4472&amp;"*",state_latlong_lookup!$A$1:$D$56,2,FALSE)</f>
        <v>PA</v>
      </c>
      <c r="G4472" t="str">
        <f>VLOOKUP(E4472&amp;"*",state_latlong_lookup!$A$1:$D$56,1,FALSE)</f>
        <v>PENNSYLVANIA</v>
      </c>
      <c r="H4472" t="str">
        <f t="shared" si="139"/>
        <v>110_PA_13</v>
      </c>
      <c r="I4472">
        <f>IF(B4472=2012,IF(D4472="00",K4472,VLOOKUP(H4472,district_latlong_lookup!$A$1:$F$439,5,FALSE)),0)</f>
        <v>0</v>
      </c>
      <c r="J4472">
        <f>IF(B4472=2012,IF(D4472="00",L4472,VLOOKUP(H4472,district_latlong_lookup!$A$1:$F$439,6,FALSE)),0)</f>
        <v>0</v>
      </c>
      <c r="K4472">
        <f>VLOOKUP(E4472&amp;"*",state_latlong_lookup!$A$1:$D$56,3,FALSE)</f>
        <v>40.577300000000001</v>
      </c>
      <c r="L4472">
        <f>VLOOKUP(E4472&amp;"*",state_latlong_lookup!$A$1:$D$56,4,FALSE)</f>
        <v>-77.263999999999996</v>
      </c>
      <c r="M4472">
        <v>100</v>
      </c>
      <c r="N4472" t="str">
        <f t="shared" si="138"/>
        <v>Democrat</v>
      </c>
      <c r="O4472" t="s">
        <v>174</v>
      </c>
      <c r="P4472">
        <v>-0.313</v>
      </c>
      <c r="Q4472">
        <v>2324000</v>
      </c>
      <c r="R4472" t="s">
        <v>1468</v>
      </c>
    </row>
    <row r="4473" spans="1:18">
      <c r="A4473">
        <v>110</v>
      </c>
      <c r="B4473">
        <f>VLOOKUP(A4473,year_congress_lookup!$A$1:$B$10,2)</f>
        <v>2008</v>
      </c>
      <c r="C4473">
        <v>29561</v>
      </c>
      <c r="D4473" s="1" t="s">
        <v>1801</v>
      </c>
      <c r="E4473" t="s">
        <v>12</v>
      </c>
      <c r="F4473" t="str">
        <f>VLOOKUP(E4473&amp;"*",state_latlong_lookup!$A$1:$D$56,2,FALSE)</f>
        <v>PA</v>
      </c>
      <c r="G4473" t="str">
        <f>VLOOKUP(E4473&amp;"*",state_latlong_lookup!$A$1:$D$56,1,FALSE)</f>
        <v>PENNSYLVANIA</v>
      </c>
      <c r="H4473" t="str">
        <f t="shared" si="139"/>
        <v>110_PA_14</v>
      </c>
      <c r="I4473">
        <f>IF(B4473=2012,IF(D4473="00",K4473,VLOOKUP(H4473,district_latlong_lookup!$A$1:$F$439,5,FALSE)),0)</f>
        <v>0</v>
      </c>
      <c r="J4473">
        <f>IF(B4473=2012,IF(D4473="00",L4473,VLOOKUP(H4473,district_latlong_lookup!$A$1:$F$439,6,FALSE)),0)</f>
        <v>0</v>
      </c>
      <c r="K4473">
        <f>VLOOKUP(E4473&amp;"*",state_latlong_lookup!$A$1:$D$56,3,FALSE)</f>
        <v>40.577300000000001</v>
      </c>
      <c r="L4473">
        <f>VLOOKUP(E4473&amp;"*",state_latlong_lookup!$A$1:$D$56,4,FALSE)</f>
        <v>-77.263999999999996</v>
      </c>
      <c r="M4473">
        <v>100</v>
      </c>
      <c r="N4473" t="str">
        <f t="shared" si="138"/>
        <v>Democrat</v>
      </c>
      <c r="O4473" t="s">
        <v>815</v>
      </c>
      <c r="P4473">
        <v>-0.35499999999999998</v>
      </c>
      <c r="Q4473">
        <v>1252000</v>
      </c>
      <c r="R4473" t="s">
        <v>1469</v>
      </c>
    </row>
    <row r="4474" spans="1:18">
      <c r="A4474">
        <v>110</v>
      </c>
      <c r="B4474">
        <f>VLOOKUP(A4474,year_congress_lookup!$A$1:$B$10,2)</f>
        <v>2008</v>
      </c>
      <c r="C4474">
        <v>20526</v>
      </c>
      <c r="D4474" s="1" t="s">
        <v>1802</v>
      </c>
      <c r="E4474" t="s">
        <v>12</v>
      </c>
      <c r="F4474" t="str">
        <f>VLOOKUP(E4474&amp;"*",state_latlong_lookup!$A$1:$D$56,2,FALSE)</f>
        <v>PA</v>
      </c>
      <c r="G4474" t="str">
        <f>VLOOKUP(E4474&amp;"*",state_latlong_lookup!$A$1:$D$56,1,FALSE)</f>
        <v>PENNSYLVANIA</v>
      </c>
      <c r="H4474" t="str">
        <f t="shared" si="139"/>
        <v>110_PA_15</v>
      </c>
      <c r="I4474">
        <f>IF(B4474=2012,IF(D4474="00",K4474,VLOOKUP(H4474,district_latlong_lookup!$A$1:$F$439,5,FALSE)),0)</f>
        <v>0</v>
      </c>
      <c r="J4474">
        <f>IF(B4474=2012,IF(D4474="00",L4474,VLOOKUP(H4474,district_latlong_lookup!$A$1:$F$439,6,FALSE)),0)</f>
        <v>0</v>
      </c>
      <c r="K4474">
        <f>VLOOKUP(E4474&amp;"*",state_latlong_lookup!$A$1:$D$56,3,FALSE)</f>
        <v>40.577300000000001</v>
      </c>
      <c r="L4474">
        <f>VLOOKUP(E4474&amp;"*",state_latlong_lookup!$A$1:$D$56,4,FALSE)</f>
        <v>-77.263999999999996</v>
      </c>
      <c r="M4474">
        <v>200</v>
      </c>
      <c r="N4474" t="str">
        <f t="shared" si="138"/>
        <v>Republican</v>
      </c>
      <c r="O4474" t="s">
        <v>1067</v>
      </c>
      <c r="P4474">
        <v>0.44800000000000001</v>
      </c>
      <c r="Q4474">
        <v>3371000</v>
      </c>
      <c r="R4474" t="s">
        <v>1470</v>
      </c>
    </row>
    <row r="4475" spans="1:18">
      <c r="A4475">
        <v>110</v>
      </c>
      <c r="B4475">
        <f>VLOOKUP(A4475,year_congress_lookup!$A$1:$B$10,2)</f>
        <v>2008</v>
      </c>
      <c r="C4475">
        <v>29752</v>
      </c>
      <c r="D4475" s="1" t="s">
        <v>1803</v>
      </c>
      <c r="E4475" t="s">
        <v>12</v>
      </c>
      <c r="F4475" t="str">
        <f>VLOOKUP(E4475&amp;"*",state_latlong_lookup!$A$1:$D$56,2,FALSE)</f>
        <v>PA</v>
      </c>
      <c r="G4475" t="str">
        <f>VLOOKUP(E4475&amp;"*",state_latlong_lookup!$A$1:$D$56,1,FALSE)</f>
        <v>PENNSYLVANIA</v>
      </c>
      <c r="H4475" t="str">
        <f t="shared" si="139"/>
        <v>110_PA_16</v>
      </c>
      <c r="I4475">
        <f>IF(B4475=2012,IF(D4475="00",K4475,VLOOKUP(H4475,district_latlong_lookup!$A$1:$F$439,5,FALSE)),0)</f>
        <v>0</v>
      </c>
      <c r="J4475">
        <f>IF(B4475=2012,IF(D4475="00",L4475,VLOOKUP(H4475,district_latlong_lookup!$A$1:$F$439,6,FALSE)),0)</f>
        <v>0</v>
      </c>
      <c r="K4475">
        <f>VLOOKUP(E4475&amp;"*",state_latlong_lookup!$A$1:$D$56,3,FALSE)</f>
        <v>40.577300000000001</v>
      </c>
      <c r="L4475">
        <f>VLOOKUP(E4475&amp;"*",state_latlong_lookup!$A$1:$D$56,4,FALSE)</f>
        <v>-77.263999999999996</v>
      </c>
      <c r="M4475">
        <v>200</v>
      </c>
      <c r="N4475" t="str">
        <f t="shared" si="138"/>
        <v>Republican</v>
      </c>
      <c r="O4475" t="s">
        <v>868</v>
      </c>
      <c r="P4475">
        <v>0.748</v>
      </c>
      <c r="Q4475">
        <v>0</v>
      </c>
    </row>
    <row r="4476" spans="1:18">
      <c r="A4476">
        <v>110</v>
      </c>
      <c r="B4476">
        <f>VLOOKUP(A4476,year_congress_lookup!$A$1:$B$10,2)</f>
        <v>2008</v>
      </c>
      <c r="C4476">
        <v>29396</v>
      </c>
      <c r="D4476" s="1" t="s">
        <v>1804</v>
      </c>
      <c r="E4476" t="s">
        <v>12</v>
      </c>
      <c r="F4476" t="str">
        <f>VLOOKUP(E4476&amp;"*",state_latlong_lookup!$A$1:$D$56,2,FALSE)</f>
        <v>PA</v>
      </c>
      <c r="G4476" t="str">
        <f>VLOOKUP(E4476&amp;"*",state_latlong_lookup!$A$1:$D$56,1,FALSE)</f>
        <v>PENNSYLVANIA</v>
      </c>
      <c r="H4476" t="str">
        <f t="shared" si="139"/>
        <v>110_PA_17</v>
      </c>
      <c r="I4476">
        <f>IF(B4476=2012,IF(D4476="00",K4476,VLOOKUP(H4476,district_latlong_lookup!$A$1:$F$439,5,FALSE)),0)</f>
        <v>0</v>
      </c>
      <c r="J4476">
        <f>IF(B4476=2012,IF(D4476="00",L4476,VLOOKUP(H4476,district_latlong_lookup!$A$1:$F$439,6,FALSE)),0)</f>
        <v>0</v>
      </c>
      <c r="K4476">
        <f>VLOOKUP(E4476&amp;"*",state_latlong_lookup!$A$1:$D$56,3,FALSE)</f>
        <v>40.577300000000001</v>
      </c>
      <c r="L4476">
        <f>VLOOKUP(E4476&amp;"*",state_latlong_lookup!$A$1:$D$56,4,FALSE)</f>
        <v>-77.263999999999996</v>
      </c>
      <c r="M4476">
        <v>100</v>
      </c>
      <c r="N4476" t="str">
        <f t="shared" si="138"/>
        <v>Democrat</v>
      </c>
      <c r="O4476" t="s">
        <v>683</v>
      </c>
      <c r="P4476">
        <v>-0.22600000000000001</v>
      </c>
      <c r="Q4476">
        <v>1655000</v>
      </c>
      <c r="R4476" t="s">
        <v>1471</v>
      </c>
    </row>
    <row r="4477" spans="1:18">
      <c r="A4477">
        <v>110</v>
      </c>
      <c r="B4477">
        <f>VLOOKUP(A4477,year_congress_lookup!$A$1:$B$10,2)</f>
        <v>2008</v>
      </c>
      <c r="C4477">
        <v>20346</v>
      </c>
      <c r="D4477" s="1" t="s">
        <v>1805</v>
      </c>
      <c r="E4477" t="s">
        <v>12</v>
      </c>
      <c r="F4477" t="str">
        <f>VLOOKUP(E4477&amp;"*",state_latlong_lookup!$A$1:$D$56,2,FALSE)</f>
        <v>PA</v>
      </c>
      <c r="G4477" t="str">
        <f>VLOOKUP(E4477&amp;"*",state_latlong_lookup!$A$1:$D$56,1,FALSE)</f>
        <v>PENNSYLVANIA</v>
      </c>
      <c r="H4477" t="str">
        <f t="shared" si="139"/>
        <v>110_PA_18</v>
      </c>
      <c r="I4477">
        <f>IF(B4477=2012,IF(D4477="00",K4477,VLOOKUP(H4477,district_latlong_lookup!$A$1:$F$439,5,FALSE)),0)</f>
        <v>0</v>
      </c>
      <c r="J4477">
        <f>IF(B4477=2012,IF(D4477="00",L4477,VLOOKUP(H4477,district_latlong_lookup!$A$1:$F$439,6,FALSE)),0)</f>
        <v>0</v>
      </c>
      <c r="K4477">
        <f>VLOOKUP(E4477&amp;"*",state_latlong_lookup!$A$1:$D$56,3,FALSE)</f>
        <v>40.577300000000001</v>
      </c>
      <c r="L4477">
        <f>VLOOKUP(E4477&amp;"*",state_latlong_lookup!$A$1:$D$56,4,FALSE)</f>
        <v>-77.263999999999996</v>
      </c>
      <c r="M4477">
        <v>200</v>
      </c>
      <c r="N4477" t="str">
        <f t="shared" si="138"/>
        <v>Republican</v>
      </c>
      <c r="O4477" t="s">
        <v>141</v>
      </c>
      <c r="P4477">
        <v>0.38200000000000001</v>
      </c>
      <c r="Q4477">
        <v>9561000</v>
      </c>
      <c r="R4477" t="s">
        <v>1472</v>
      </c>
    </row>
    <row r="4478" spans="1:18">
      <c r="A4478">
        <v>110</v>
      </c>
      <c r="B4478">
        <f>VLOOKUP(A4478,year_congress_lookup!$A$1:$B$10,2)</f>
        <v>2008</v>
      </c>
      <c r="C4478">
        <v>20135</v>
      </c>
      <c r="D4478" s="1" t="s">
        <v>1806</v>
      </c>
      <c r="E4478" t="s">
        <v>12</v>
      </c>
      <c r="F4478" t="str">
        <f>VLOOKUP(E4478&amp;"*",state_latlong_lookup!$A$1:$D$56,2,FALSE)</f>
        <v>PA</v>
      </c>
      <c r="G4478" t="str">
        <f>VLOOKUP(E4478&amp;"*",state_latlong_lookup!$A$1:$D$56,1,FALSE)</f>
        <v>PENNSYLVANIA</v>
      </c>
      <c r="H4478" t="str">
        <f t="shared" si="139"/>
        <v>110_PA_19</v>
      </c>
      <c r="I4478">
        <f>IF(B4478=2012,IF(D4478="00",K4478,VLOOKUP(H4478,district_latlong_lookup!$A$1:$F$439,5,FALSE)),0)</f>
        <v>0</v>
      </c>
      <c r="J4478">
        <f>IF(B4478=2012,IF(D4478="00",L4478,VLOOKUP(H4478,district_latlong_lookup!$A$1:$F$439,6,FALSE)),0)</f>
        <v>0</v>
      </c>
      <c r="K4478">
        <f>VLOOKUP(E4478&amp;"*",state_latlong_lookup!$A$1:$D$56,3,FALSE)</f>
        <v>40.577300000000001</v>
      </c>
      <c r="L4478">
        <f>VLOOKUP(E4478&amp;"*",state_latlong_lookup!$A$1:$D$56,4,FALSE)</f>
        <v>-77.263999999999996</v>
      </c>
      <c r="M4478">
        <v>200</v>
      </c>
      <c r="N4478" t="str">
        <f t="shared" si="138"/>
        <v>Republican</v>
      </c>
      <c r="O4478" t="s">
        <v>946</v>
      </c>
      <c r="P4478">
        <v>0.44500000000000001</v>
      </c>
      <c r="Q4478">
        <v>2108000</v>
      </c>
      <c r="R4478" t="s">
        <v>1473</v>
      </c>
    </row>
    <row r="4479" spans="1:18">
      <c r="A4479">
        <v>110</v>
      </c>
      <c r="B4479">
        <f>VLOOKUP(A4479,year_congress_lookup!$A$1:$B$10,2)</f>
        <v>2008</v>
      </c>
      <c r="C4479">
        <v>29564</v>
      </c>
      <c r="D4479" s="1" t="s">
        <v>1787</v>
      </c>
      <c r="E4479" t="s">
        <v>13</v>
      </c>
      <c r="F4479" t="str">
        <f>VLOOKUP(E4479&amp;"*",state_latlong_lookup!$A$1:$D$56,2,FALSE)</f>
        <v>RI</v>
      </c>
      <c r="G4479" t="str">
        <f>VLOOKUP(E4479&amp;"*",state_latlong_lookup!$A$1:$D$56,1,FALSE)</f>
        <v>RHODE ISLAND</v>
      </c>
      <c r="H4479" t="str">
        <f t="shared" si="139"/>
        <v>110_RI_01</v>
      </c>
      <c r="I4479">
        <f>IF(B4479=2012,IF(D4479="00",K4479,VLOOKUP(H4479,district_latlong_lookup!$A$1:$F$439,5,FALSE)),0)</f>
        <v>0</v>
      </c>
      <c r="J4479">
        <f>IF(B4479=2012,IF(D4479="00",L4479,VLOOKUP(H4479,district_latlong_lookup!$A$1:$F$439,6,FALSE)),0)</f>
        <v>0</v>
      </c>
      <c r="K4479">
        <f>VLOOKUP(E4479&amp;"*",state_latlong_lookup!$A$1:$D$56,3,FALSE)</f>
        <v>41.677199999999999</v>
      </c>
      <c r="L4479">
        <f>VLOOKUP(E4479&amp;"*",state_latlong_lookup!$A$1:$D$56,4,FALSE)</f>
        <v>-71.510099999999994</v>
      </c>
      <c r="M4479">
        <v>100</v>
      </c>
      <c r="N4479" t="str">
        <f t="shared" si="138"/>
        <v>Democrat</v>
      </c>
      <c r="O4479" t="s">
        <v>97</v>
      </c>
      <c r="P4479">
        <v>-0.39200000000000002</v>
      </c>
      <c r="Q4479">
        <v>0</v>
      </c>
      <c r="R4479" t="s">
        <v>1474</v>
      </c>
    </row>
    <row r="4480" spans="1:18">
      <c r="A4480">
        <v>110</v>
      </c>
      <c r="B4480">
        <f>VLOOKUP(A4480,year_congress_lookup!$A$1:$B$10,2)</f>
        <v>2008</v>
      </c>
      <c r="C4480">
        <v>20136</v>
      </c>
      <c r="D4480" s="1" t="s">
        <v>1788</v>
      </c>
      <c r="E4480" t="s">
        <v>13</v>
      </c>
      <c r="F4480" t="str">
        <f>VLOOKUP(E4480&amp;"*",state_latlong_lookup!$A$1:$D$56,2,FALSE)</f>
        <v>RI</v>
      </c>
      <c r="G4480" t="str">
        <f>VLOOKUP(E4480&amp;"*",state_latlong_lookup!$A$1:$D$56,1,FALSE)</f>
        <v>RHODE ISLAND</v>
      </c>
      <c r="H4480" t="str">
        <f t="shared" si="139"/>
        <v>110_RI_02</v>
      </c>
      <c r="I4480">
        <f>IF(B4480=2012,IF(D4480="00",K4480,VLOOKUP(H4480,district_latlong_lookup!$A$1:$F$439,5,FALSE)),0)</f>
        <v>0</v>
      </c>
      <c r="J4480">
        <f>IF(B4480=2012,IF(D4480="00",L4480,VLOOKUP(H4480,district_latlong_lookup!$A$1:$F$439,6,FALSE)),0)</f>
        <v>0</v>
      </c>
      <c r="K4480">
        <f>VLOOKUP(E4480&amp;"*",state_latlong_lookup!$A$1:$D$56,3,FALSE)</f>
        <v>41.677199999999999</v>
      </c>
      <c r="L4480">
        <f>VLOOKUP(E4480&amp;"*",state_latlong_lookup!$A$1:$D$56,4,FALSE)</f>
        <v>-71.510099999999994</v>
      </c>
      <c r="M4480">
        <v>100</v>
      </c>
      <c r="N4480" t="str">
        <f t="shared" si="138"/>
        <v>Democrat</v>
      </c>
      <c r="O4480" t="s">
        <v>947</v>
      </c>
      <c r="P4480">
        <v>-0.35499999999999998</v>
      </c>
      <c r="Q4480">
        <v>1461000</v>
      </c>
      <c r="R4480" t="s">
        <v>1475</v>
      </c>
    </row>
    <row r="4481" spans="1:18">
      <c r="A4481">
        <v>110</v>
      </c>
      <c r="B4481">
        <f>VLOOKUP(A4481,year_congress_lookup!$A$1:$B$10,2)</f>
        <v>2008</v>
      </c>
      <c r="C4481">
        <v>20137</v>
      </c>
      <c r="D4481" s="1" t="s">
        <v>1787</v>
      </c>
      <c r="E4481" t="s">
        <v>15</v>
      </c>
      <c r="F4481" t="str">
        <f>VLOOKUP(E4481&amp;"*",state_latlong_lookup!$A$1:$D$56,2,FALSE)</f>
        <v>SC</v>
      </c>
      <c r="G4481" t="str">
        <f>VLOOKUP(E4481&amp;"*",state_latlong_lookup!$A$1:$D$56,1,FALSE)</f>
        <v>SOUTH CAROLINA</v>
      </c>
      <c r="H4481" t="str">
        <f t="shared" si="139"/>
        <v>110_SC_01</v>
      </c>
      <c r="I4481">
        <f>IF(B4481=2012,IF(D4481="00",K4481,VLOOKUP(H4481,district_latlong_lookup!$A$1:$F$439,5,FALSE)),0)</f>
        <v>0</v>
      </c>
      <c r="J4481">
        <f>IF(B4481=2012,IF(D4481="00",L4481,VLOOKUP(H4481,district_latlong_lookup!$A$1:$F$439,6,FALSE)),0)</f>
        <v>0</v>
      </c>
      <c r="K4481">
        <f>VLOOKUP(E4481&amp;"*",state_latlong_lookup!$A$1:$D$56,3,FALSE)</f>
        <v>33.819099999999999</v>
      </c>
      <c r="L4481">
        <f>VLOOKUP(E4481&amp;"*",state_latlong_lookup!$A$1:$D$56,4,FALSE)</f>
        <v>-80.906599999999997</v>
      </c>
      <c r="M4481">
        <v>200</v>
      </c>
      <c r="N4481" t="str">
        <f t="shared" si="138"/>
        <v>Republican</v>
      </c>
      <c r="O4481" t="s">
        <v>27</v>
      </c>
      <c r="P4481">
        <v>0.53800000000000003</v>
      </c>
      <c r="Q4481">
        <v>1359000</v>
      </c>
      <c r="R4481" t="s">
        <v>1476</v>
      </c>
    </row>
    <row r="4482" spans="1:18">
      <c r="A4482">
        <v>110</v>
      </c>
      <c r="B4482">
        <f>VLOOKUP(A4482,year_congress_lookup!$A$1:$B$10,2)</f>
        <v>2008</v>
      </c>
      <c r="C4482">
        <v>20138</v>
      </c>
      <c r="D4482" s="1" t="s">
        <v>1788</v>
      </c>
      <c r="E4482" t="s">
        <v>15</v>
      </c>
      <c r="F4482" t="str">
        <f>VLOOKUP(E4482&amp;"*",state_latlong_lookup!$A$1:$D$56,2,FALSE)</f>
        <v>SC</v>
      </c>
      <c r="G4482" t="str">
        <f>VLOOKUP(E4482&amp;"*",state_latlong_lookup!$A$1:$D$56,1,FALSE)</f>
        <v>SOUTH CAROLINA</v>
      </c>
      <c r="H4482" t="str">
        <f t="shared" si="139"/>
        <v>110_SC_02</v>
      </c>
      <c r="I4482">
        <f>IF(B4482=2012,IF(D4482="00",K4482,VLOOKUP(H4482,district_latlong_lookup!$A$1:$F$439,5,FALSE)),0)</f>
        <v>0</v>
      </c>
      <c r="J4482">
        <f>IF(B4482=2012,IF(D4482="00",L4482,VLOOKUP(H4482,district_latlong_lookup!$A$1:$F$439,6,FALSE)),0)</f>
        <v>0</v>
      </c>
      <c r="K4482">
        <f>VLOOKUP(E4482&amp;"*",state_latlong_lookup!$A$1:$D$56,3,FALSE)</f>
        <v>33.819099999999999</v>
      </c>
      <c r="L4482">
        <f>VLOOKUP(E4482&amp;"*",state_latlong_lookup!$A$1:$D$56,4,FALSE)</f>
        <v>-80.906599999999997</v>
      </c>
      <c r="M4482">
        <v>200</v>
      </c>
      <c r="N4482" t="str">
        <f t="shared" ref="N4482:N4545" si="140">IF(M4482=100,"Democrat",IF(M4482=200,"Republican",IF(M4482=328,"Independent")))</f>
        <v>Republican</v>
      </c>
      <c r="O4482" t="s">
        <v>92</v>
      </c>
      <c r="P4482">
        <v>0.75800000000000001</v>
      </c>
      <c r="Q4482">
        <v>729000</v>
      </c>
    </row>
    <row r="4483" spans="1:18">
      <c r="A4483">
        <v>110</v>
      </c>
      <c r="B4483">
        <f>VLOOKUP(A4483,year_congress_lookup!$A$1:$B$10,2)</f>
        <v>2008</v>
      </c>
      <c r="C4483">
        <v>20347</v>
      </c>
      <c r="D4483" s="1" t="s">
        <v>1789</v>
      </c>
      <c r="E4483" t="s">
        <v>15</v>
      </c>
      <c r="F4483" t="str">
        <f>VLOOKUP(E4483&amp;"*",state_latlong_lookup!$A$1:$D$56,2,FALSE)</f>
        <v>SC</v>
      </c>
      <c r="G4483" t="str">
        <f>VLOOKUP(E4483&amp;"*",state_latlong_lookup!$A$1:$D$56,1,FALSE)</f>
        <v>SOUTH CAROLINA</v>
      </c>
      <c r="H4483" t="str">
        <f t="shared" ref="H4483:H4546" si="141">CONCATENATE(A4483,"_",F4483,"_",D4483)</f>
        <v>110_SC_03</v>
      </c>
      <c r="I4483">
        <f>IF(B4483=2012,IF(D4483="00",K4483,VLOOKUP(H4483,district_latlong_lookup!$A$1:$F$439,5,FALSE)),0)</f>
        <v>0</v>
      </c>
      <c r="J4483">
        <f>IF(B4483=2012,IF(D4483="00",L4483,VLOOKUP(H4483,district_latlong_lookup!$A$1:$F$439,6,FALSE)),0)</f>
        <v>0</v>
      </c>
      <c r="K4483">
        <f>VLOOKUP(E4483&amp;"*",state_latlong_lookup!$A$1:$D$56,3,FALSE)</f>
        <v>33.819099999999999</v>
      </c>
      <c r="L4483">
        <f>VLOOKUP(E4483&amp;"*",state_latlong_lookup!$A$1:$D$56,4,FALSE)</f>
        <v>-80.906599999999997</v>
      </c>
      <c r="M4483">
        <v>200</v>
      </c>
      <c r="N4483" t="str">
        <f t="shared" si="140"/>
        <v>Republican</v>
      </c>
      <c r="O4483" t="s">
        <v>193</v>
      </c>
      <c r="P4483">
        <v>0.82599999999999996</v>
      </c>
      <c r="Q4483">
        <v>2179000</v>
      </c>
      <c r="R4483" t="s">
        <v>1477</v>
      </c>
    </row>
    <row r="4484" spans="1:18">
      <c r="A4484">
        <v>110</v>
      </c>
      <c r="B4484">
        <f>VLOOKUP(A4484,year_congress_lookup!$A$1:$B$10,2)</f>
        <v>2008</v>
      </c>
      <c r="C4484">
        <v>39300</v>
      </c>
      <c r="D4484" s="1" t="s">
        <v>1790</v>
      </c>
      <c r="E4484" t="s">
        <v>15</v>
      </c>
      <c r="F4484" t="str">
        <f>VLOOKUP(E4484&amp;"*",state_latlong_lookup!$A$1:$D$56,2,FALSE)</f>
        <v>SC</v>
      </c>
      <c r="G4484" t="str">
        <f>VLOOKUP(E4484&amp;"*",state_latlong_lookup!$A$1:$D$56,1,FALSE)</f>
        <v>SOUTH CAROLINA</v>
      </c>
      <c r="H4484" t="str">
        <f t="shared" si="141"/>
        <v>110_SC_04</v>
      </c>
      <c r="I4484">
        <f>IF(B4484=2012,IF(D4484="00",K4484,VLOOKUP(H4484,district_latlong_lookup!$A$1:$F$439,5,FALSE)),0)</f>
        <v>0</v>
      </c>
      <c r="J4484">
        <f>IF(B4484=2012,IF(D4484="00",L4484,VLOOKUP(H4484,district_latlong_lookup!$A$1:$F$439,6,FALSE)),0)</f>
        <v>0</v>
      </c>
      <c r="K4484">
        <f>VLOOKUP(E4484&amp;"*",state_latlong_lookup!$A$1:$D$56,3,FALSE)</f>
        <v>33.819099999999999</v>
      </c>
      <c r="L4484">
        <f>VLOOKUP(E4484&amp;"*",state_latlong_lookup!$A$1:$D$56,4,FALSE)</f>
        <v>-80.906599999999997</v>
      </c>
      <c r="M4484">
        <v>200</v>
      </c>
      <c r="N4484" t="str">
        <f t="shared" si="140"/>
        <v>Republican</v>
      </c>
      <c r="O4484" t="s">
        <v>699</v>
      </c>
      <c r="P4484">
        <v>0.77200000000000002</v>
      </c>
      <c r="Q4484">
        <v>0</v>
      </c>
    </row>
    <row r="4485" spans="1:18">
      <c r="A4485">
        <v>110</v>
      </c>
      <c r="B4485">
        <f>VLOOKUP(A4485,year_congress_lookup!$A$1:$B$10,2)</f>
        <v>2008</v>
      </c>
      <c r="C4485">
        <v>15064</v>
      </c>
      <c r="D4485" s="1" t="s">
        <v>1791</v>
      </c>
      <c r="E4485" t="s">
        <v>15</v>
      </c>
      <c r="F4485" t="str">
        <f>VLOOKUP(E4485&amp;"*",state_latlong_lookup!$A$1:$D$56,2,FALSE)</f>
        <v>SC</v>
      </c>
      <c r="G4485" t="str">
        <f>VLOOKUP(E4485&amp;"*",state_latlong_lookup!$A$1:$D$56,1,FALSE)</f>
        <v>SOUTH CAROLINA</v>
      </c>
      <c r="H4485" t="str">
        <f t="shared" si="141"/>
        <v>110_SC_05</v>
      </c>
      <c r="I4485">
        <f>IF(B4485=2012,IF(D4485="00",K4485,VLOOKUP(H4485,district_latlong_lookup!$A$1:$F$439,5,FALSE)),0)</f>
        <v>0</v>
      </c>
      <c r="J4485">
        <f>IF(B4485=2012,IF(D4485="00",L4485,VLOOKUP(H4485,district_latlong_lookup!$A$1:$F$439,6,FALSE)),0)</f>
        <v>0</v>
      </c>
      <c r="K4485">
        <f>VLOOKUP(E4485&amp;"*",state_latlong_lookup!$A$1:$D$56,3,FALSE)</f>
        <v>33.819099999999999</v>
      </c>
      <c r="L4485">
        <f>VLOOKUP(E4485&amp;"*",state_latlong_lookup!$A$1:$D$56,4,FALSE)</f>
        <v>-80.906599999999997</v>
      </c>
      <c r="M4485">
        <v>100</v>
      </c>
      <c r="N4485" t="str">
        <f t="shared" si="140"/>
        <v>Democrat</v>
      </c>
      <c r="O4485" t="s">
        <v>700</v>
      </c>
      <c r="P4485">
        <v>-0.3</v>
      </c>
      <c r="Q4485">
        <v>2341000</v>
      </c>
      <c r="R4485" t="s">
        <v>1478</v>
      </c>
    </row>
    <row r="4486" spans="1:18">
      <c r="A4486">
        <v>110</v>
      </c>
      <c r="B4486">
        <f>VLOOKUP(A4486,year_congress_lookup!$A$1:$B$10,2)</f>
        <v>2008</v>
      </c>
      <c r="C4486">
        <v>39301</v>
      </c>
      <c r="D4486" s="1" t="s">
        <v>1792</v>
      </c>
      <c r="E4486" t="s">
        <v>15</v>
      </c>
      <c r="F4486" t="str">
        <f>VLOOKUP(E4486&amp;"*",state_latlong_lookup!$A$1:$D$56,2,FALSE)</f>
        <v>SC</v>
      </c>
      <c r="G4486" t="str">
        <f>VLOOKUP(E4486&amp;"*",state_latlong_lookup!$A$1:$D$56,1,FALSE)</f>
        <v>SOUTH CAROLINA</v>
      </c>
      <c r="H4486" t="str">
        <f t="shared" si="141"/>
        <v>110_SC_06</v>
      </c>
      <c r="I4486">
        <f>IF(B4486=2012,IF(D4486="00",K4486,VLOOKUP(H4486,district_latlong_lookup!$A$1:$F$439,5,FALSE)),0)</f>
        <v>0</v>
      </c>
      <c r="J4486">
        <f>IF(B4486=2012,IF(D4486="00",L4486,VLOOKUP(H4486,district_latlong_lookup!$A$1:$F$439,6,FALSE)),0)</f>
        <v>0</v>
      </c>
      <c r="K4486">
        <f>VLOOKUP(E4486&amp;"*",state_latlong_lookup!$A$1:$D$56,3,FALSE)</f>
        <v>33.819099999999999</v>
      </c>
      <c r="L4486">
        <f>VLOOKUP(E4486&amp;"*",state_latlong_lookup!$A$1:$D$56,4,FALSE)</f>
        <v>-80.906599999999997</v>
      </c>
      <c r="M4486">
        <v>100</v>
      </c>
      <c r="N4486" t="str">
        <f t="shared" si="140"/>
        <v>Democrat</v>
      </c>
      <c r="O4486" t="s">
        <v>701</v>
      </c>
      <c r="P4486">
        <v>-0.42599999999999999</v>
      </c>
      <c r="Q4486">
        <v>1141000</v>
      </c>
      <c r="R4486" t="s">
        <v>1479</v>
      </c>
    </row>
    <row r="4487" spans="1:18">
      <c r="A4487">
        <v>110</v>
      </c>
      <c r="B4487">
        <f>VLOOKUP(A4487,year_congress_lookup!$A$1:$B$10,2)</f>
        <v>2008</v>
      </c>
      <c r="C4487">
        <v>20349</v>
      </c>
      <c r="D4487" s="1" t="s">
        <v>1787</v>
      </c>
      <c r="E4487" t="s">
        <v>129</v>
      </c>
      <c r="F4487" t="str">
        <f>VLOOKUP(E4487&amp;"*",state_latlong_lookup!$A$1:$D$56,2,FALSE)</f>
        <v>SD</v>
      </c>
      <c r="G4487" t="str">
        <f>VLOOKUP(E4487&amp;"*",state_latlong_lookup!$A$1:$D$56,1,FALSE)</f>
        <v>SOUTH DAKOTA</v>
      </c>
      <c r="H4487" t="str">
        <f t="shared" si="141"/>
        <v>110_SD_01</v>
      </c>
      <c r="I4487">
        <f>IF(B4487=2012,IF(D4487="00",K4487,VLOOKUP(H4487,district_latlong_lookup!$A$1:$F$439,5,FALSE)),0)</f>
        <v>0</v>
      </c>
      <c r="J4487">
        <f>IF(B4487=2012,IF(D4487="00",L4487,VLOOKUP(H4487,district_latlong_lookup!$A$1:$F$439,6,FALSE)),0)</f>
        <v>0</v>
      </c>
      <c r="K4487">
        <f>VLOOKUP(E4487&amp;"*",state_latlong_lookup!$A$1:$D$56,3,FALSE)</f>
        <v>44.285299999999999</v>
      </c>
      <c r="L4487">
        <f>VLOOKUP(E4487&amp;"*",state_latlong_lookup!$A$1:$D$56,4,FALSE)</f>
        <v>-99.463200000000001</v>
      </c>
      <c r="M4487">
        <v>100</v>
      </c>
      <c r="N4487" t="str">
        <f t="shared" si="140"/>
        <v>Democrat</v>
      </c>
      <c r="O4487" t="s">
        <v>1036</v>
      </c>
      <c r="P4487">
        <v>-0.17399999999999999</v>
      </c>
      <c r="Q4487">
        <v>1052000</v>
      </c>
    </row>
    <row r="4488" spans="1:18">
      <c r="A4488">
        <v>110</v>
      </c>
      <c r="B4488">
        <f>VLOOKUP(A4488,year_congress_lookup!$A$1:$B$10,2)</f>
        <v>2008</v>
      </c>
      <c r="C4488">
        <v>20747</v>
      </c>
      <c r="D4488" s="1" t="s">
        <v>1787</v>
      </c>
      <c r="E4488" t="s">
        <v>36</v>
      </c>
      <c r="F4488" t="str">
        <f>VLOOKUP(E4488&amp;"*",state_latlong_lookup!$A$1:$D$56,2,FALSE)</f>
        <v>TN</v>
      </c>
      <c r="G4488" t="str">
        <f>VLOOKUP(E4488&amp;"*",state_latlong_lookup!$A$1:$D$56,1,FALSE)</f>
        <v>TENNESSEE</v>
      </c>
      <c r="H4488" t="str">
        <f t="shared" si="141"/>
        <v>110_TN_01</v>
      </c>
      <c r="I4488">
        <f>IF(B4488=2012,IF(D4488="00",K4488,VLOOKUP(H4488,district_latlong_lookup!$A$1:$F$439,5,FALSE)),0)</f>
        <v>0</v>
      </c>
      <c r="J4488">
        <f>IF(B4488=2012,IF(D4488="00",L4488,VLOOKUP(H4488,district_latlong_lookup!$A$1:$F$439,6,FALSE)),0)</f>
        <v>0</v>
      </c>
      <c r="K4488">
        <f>VLOOKUP(E4488&amp;"*",state_latlong_lookup!$A$1:$D$56,3,FALSE)</f>
        <v>35.744900000000001</v>
      </c>
      <c r="L4488">
        <f>VLOOKUP(E4488&amp;"*",state_latlong_lookup!$A$1:$D$56,4,FALSE)</f>
        <v>-86.748900000000006</v>
      </c>
      <c r="M4488">
        <v>200</v>
      </c>
      <c r="N4488" t="str">
        <f t="shared" si="140"/>
        <v>Republican</v>
      </c>
      <c r="O4488" t="s">
        <v>62</v>
      </c>
      <c r="P4488">
        <v>0.69</v>
      </c>
      <c r="Q4488">
        <v>0</v>
      </c>
    </row>
    <row r="4489" spans="1:18">
      <c r="A4489">
        <v>110</v>
      </c>
      <c r="B4489">
        <f>VLOOKUP(A4489,year_congress_lookup!$A$1:$B$10,2)</f>
        <v>2008</v>
      </c>
      <c r="C4489">
        <v>15455</v>
      </c>
      <c r="D4489" s="1" t="s">
        <v>1788</v>
      </c>
      <c r="E4489" t="s">
        <v>36</v>
      </c>
      <c r="F4489" t="str">
        <f>VLOOKUP(E4489&amp;"*",state_latlong_lookup!$A$1:$D$56,2,FALSE)</f>
        <v>TN</v>
      </c>
      <c r="G4489" t="str">
        <f>VLOOKUP(E4489&amp;"*",state_latlong_lookup!$A$1:$D$56,1,FALSE)</f>
        <v>TENNESSEE</v>
      </c>
      <c r="H4489" t="str">
        <f t="shared" si="141"/>
        <v>110_TN_02</v>
      </c>
      <c r="I4489">
        <f>IF(B4489=2012,IF(D4489="00",K4489,VLOOKUP(H4489,district_latlong_lookup!$A$1:$F$439,5,FALSE)),0)</f>
        <v>0</v>
      </c>
      <c r="J4489">
        <f>IF(B4489=2012,IF(D4489="00",L4489,VLOOKUP(H4489,district_latlong_lookup!$A$1:$F$439,6,FALSE)),0)</f>
        <v>0</v>
      </c>
      <c r="K4489">
        <f>VLOOKUP(E4489&amp;"*",state_latlong_lookup!$A$1:$D$56,3,FALSE)</f>
        <v>35.744900000000001</v>
      </c>
      <c r="L4489">
        <f>VLOOKUP(E4489&amp;"*",state_latlong_lookup!$A$1:$D$56,4,FALSE)</f>
        <v>-86.748900000000006</v>
      </c>
      <c r="M4489">
        <v>200</v>
      </c>
      <c r="N4489" t="str">
        <f t="shared" si="140"/>
        <v>Republican</v>
      </c>
      <c r="O4489" t="s">
        <v>1037</v>
      </c>
      <c r="P4489">
        <v>0.88800000000000001</v>
      </c>
      <c r="Q4489">
        <v>1924000</v>
      </c>
      <c r="R4489" t="s">
        <v>1480</v>
      </c>
    </row>
    <row r="4490" spans="1:18">
      <c r="A4490">
        <v>110</v>
      </c>
      <c r="B4490">
        <f>VLOOKUP(A4490,year_congress_lookup!$A$1:$B$10,2)</f>
        <v>2008</v>
      </c>
      <c r="C4490">
        <v>29567</v>
      </c>
      <c r="D4490" s="1" t="s">
        <v>1789</v>
      </c>
      <c r="E4490" t="s">
        <v>36</v>
      </c>
      <c r="F4490" t="str">
        <f>VLOOKUP(E4490&amp;"*",state_latlong_lookup!$A$1:$D$56,2,FALSE)</f>
        <v>TN</v>
      </c>
      <c r="G4490" t="str">
        <f>VLOOKUP(E4490&amp;"*",state_latlong_lookup!$A$1:$D$56,1,FALSE)</f>
        <v>TENNESSEE</v>
      </c>
      <c r="H4490" t="str">
        <f t="shared" si="141"/>
        <v>110_TN_03</v>
      </c>
      <c r="I4490">
        <f>IF(B4490=2012,IF(D4490="00",K4490,VLOOKUP(H4490,district_latlong_lookup!$A$1:$F$439,5,FALSE)),0)</f>
        <v>0</v>
      </c>
      <c r="J4490">
        <f>IF(B4490=2012,IF(D4490="00",L4490,VLOOKUP(H4490,district_latlong_lookup!$A$1:$F$439,6,FALSE)),0)</f>
        <v>0</v>
      </c>
      <c r="K4490">
        <f>VLOOKUP(E4490&amp;"*",state_latlong_lookup!$A$1:$D$56,3,FALSE)</f>
        <v>35.744900000000001</v>
      </c>
      <c r="L4490">
        <f>VLOOKUP(E4490&amp;"*",state_latlong_lookup!$A$1:$D$56,4,FALSE)</f>
        <v>-86.748900000000006</v>
      </c>
      <c r="M4490">
        <v>200</v>
      </c>
      <c r="N4490" t="str">
        <f t="shared" si="140"/>
        <v>Republican</v>
      </c>
      <c r="O4490" t="s">
        <v>817</v>
      </c>
      <c r="P4490">
        <v>0.623</v>
      </c>
      <c r="Q4490">
        <v>1150000</v>
      </c>
    </row>
    <row r="4491" spans="1:18">
      <c r="A4491">
        <v>110</v>
      </c>
      <c r="B4491">
        <f>VLOOKUP(A4491,year_congress_lookup!$A$1:$B$10,2)</f>
        <v>2008</v>
      </c>
      <c r="C4491">
        <v>20350</v>
      </c>
      <c r="D4491" s="1" t="s">
        <v>1790</v>
      </c>
      <c r="E4491" t="s">
        <v>36</v>
      </c>
      <c r="F4491" t="str">
        <f>VLOOKUP(E4491&amp;"*",state_latlong_lookup!$A$1:$D$56,2,FALSE)</f>
        <v>TN</v>
      </c>
      <c r="G4491" t="str">
        <f>VLOOKUP(E4491&amp;"*",state_latlong_lookup!$A$1:$D$56,1,FALSE)</f>
        <v>TENNESSEE</v>
      </c>
      <c r="H4491" t="str">
        <f t="shared" si="141"/>
        <v>110_TN_04</v>
      </c>
      <c r="I4491">
        <f>IF(B4491=2012,IF(D4491="00",K4491,VLOOKUP(H4491,district_latlong_lookup!$A$1:$F$439,5,FALSE)),0)</f>
        <v>0</v>
      </c>
      <c r="J4491">
        <f>IF(B4491=2012,IF(D4491="00",L4491,VLOOKUP(H4491,district_latlong_lookup!$A$1:$F$439,6,FALSE)),0)</f>
        <v>0</v>
      </c>
      <c r="K4491">
        <f>VLOOKUP(E4491&amp;"*",state_latlong_lookup!$A$1:$D$56,3,FALSE)</f>
        <v>35.744900000000001</v>
      </c>
      <c r="L4491">
        <f>VLOOKUP(E4491&amp;"*",state_latlong_lookup!$A$1:$D$56,4,FALSE)</f>
        <v>-86.748900000000006</v>
      </c>
      <c r="M4491">
        <v>100</v>
      </c>
      <c r="N4491" t="str">
        <f t="shared" si="140"/>
        <v>Democrat</v>
      </c>
      <c r="O4491" t="s">
        <v>62</v>
      </c>
      <c r="P4491">
        <v>-0.17699999999999999</v>
      </c>
      <c r="Q4491">
        <v>966000</v>
      </c>
      <c r="R4491" t="s">
        <v>1481</v>
      </c>
    </row>
    <row r="4492" spans="1:18">
      <c r="A4492">
        <v>110</v>
      </c>
      <c r="B4492">
        <f>VLOOKUP(A4492,year_congress_lookup!$A$1:$B$10,2)</f>
        <v>2008</v>
      </c>
      <c r="C4492">
        <v>15019</v>
      </c>
      <c r="D4492" s="1" t="s">
        <v>1791</v>
      </c>
      <c r="E4492" t="s">
        <v>36</v>
      </c>
      <c r="F4492" t="str">
        <f>VLOOKUP(E4492&amp;"*",state_latlong_lookup!$A$1:$D$56,2,FALSE)</f>
        <v>TN</v>
      </c>
      <c r="G4492" t="str">
        <f>VLOOKUP(E4492&amp;"*",state_latlong_lookup!$A$1:$D$56,1,FALSE)</f>
        <v>TENNESSEE</v>
      </c>
      <c r="H4492" t="str">
        <f t="shared" si="141"/>
        <v>110_TN_05</v>
      </c>
      <c r="I4492">
        <f>IF(B4492=2012,IF(D4492="00",K4492,VLOOKUP(H4492,district_latlong_lookup!$A$1:$F$439,5,FALSE)),0)</f>
        <v>0</v>
      </c>
      <c r="J4492">
        <f>IF(B4492=2012,IF(D4492="00",L4492,VLOOKUP(H4492,district_latlong_lookup!$A$1:$F$439,6,FALSE)),0)</f>
        <v>0</v>
      </c>
      <c r="K4492">
        <f>VLOOKUP(E4492&amp;"*",state_latlong_lookup!$A$1:$D$56,3,FALSE)</f>
        <v>35.744900000000001</v>
      </c>
      <c r="L4492">
        <f>VLOOKUP(E4492&amp;"*",state_latlong_lookup!$A$1:$D$56,4,FALSE)</f>
        <v>-86.748900000000006</v>
      </c>
      <c r="M4492">
        <v>100</v>
      </c>
      <c r="N4492" t="str">
        <f t="shared" si="140"/>
        <v>Democrat</v>
      </c>
      <c r="O4492" t="s">
        <v>183</v>
      </c>
      <c r="P4492">
        <v>-0.215</v>
      </c>
      <c r="Q4492">
        <v>0</v>
      </c>
      <c r="R4492" t="s">
        <v>1482</v>
      </c>
    </row>
    <row r="4493" spans="1:18">
      <c r="A4493">
        <v>110</v>
      </c>
      <c r="B4493">
        <f>VLOOKUP(A4493,year_congress_lookup!$A$1:$B$10,2)</f>
        <v>2008</v>
      </c>
      <c r="C4493">
        <v>15100</v>
      </c>
      <c r="D4493" s="1" t="s">
        <v>1792</v>
      </c>
      <c r="E4493" t="s">
        <v>36</v>
      </c>
      <c r="F4493" t="str">
        <f>VLOOKUP(E4493&amp;"*",state_latlong_lookup!$A$1:$D$56,2,FALSE)</f>
        <v>TN</v>
      </c>
      <c r="G4493" t="str">
        <f>VLOOKUP(E4493&amp;"*",state_latlong_lookup!$A$1:$D$56,1,FALSE)</f>
        <v>TENNESSEE</v>
      </c>
      <c r="H4493" t="str">
        <f t="shared" si="141"/>
        <v>110_TN_06</v>
      </c>
      <c r="I4493">
        <f>IF(B4493=2012,IF(D4493="00",K4493,VLOOKUP(H4493,district_latlong_lookup!$A$1:$F$439,5,FALSE)),0)</f>
        <v>0</v>
      </c>
      <c r="J4493">
        <f>IF(B4493=2012,IF(D4493="00",L4493,VLOOKUP(H4493,district_latlong_lookup!$A$1:$F$439,6,FALSE)),0)</f>
        <v>0</v>
      </c>
      <c r="K4493">
        <f>VLOOKUP(E4493&amp;"*",state_latlong_lookup!$A$1:$D$56,3,FALSE)</f>
        <v>35.744900000000001</v>
      </c>
      <c r="L4493">
        <f>VLOOKUP(E4493&amp;"*",state_latlong_lookup!$A$1:$D$56,4,FALSE)</f>
        <v>-86.748900000000006</v>
      </c>
      <c r="M4493">
        <v>100</v>
      </c>
      <c r="N4493" t="str">
        <f t="shared" si="140"/>
        <v>Democrat</v>
      </c>
      <c r="O4493" t="s">
        <v>134</v>
      </c>
      <c r="P4493">
        <v>-0.16400000000000001</v>
      </c>
      <c r="Q4493">
        <v>1312000</v>
      </c>
      <c r="R4493" t="s">
        <v>1483</v>
      </c>
    </row>
    <row r="4494" spans="1:18">
      <c r="A4494">
        <v>110</v>
      </c>
      <c r="B4494">
        <f>VLOOKUP(A4494,year_congress_lookup!$A$1:$B$10,2)</f>
        <v>2008</v>
      </c>
      <c r="C4494">
        <v>20351</v>
      </c>
      <c r="D4494" s="1" t="s">
        <v>1793</v>
      </c>
      <c r="E4494" t="s">
        <v>36</v>
      </c>
      <c r="F4494" t="str">
        <f>VLOOKUP(E4494&amp;"*",state_latlong_lookup!$A$1:$D$56,2,FALSE)</f>
        <v>TN</v>
      </c>
      <c r="G4494" t="str">
        <f>VLOOKUP(E4494&amp;"*",state_latlong_lookup!$A$1:$D$56,1,FALSE)</f>
        <v>TENNESSEE</v>
      </c>
      <c r="H4494" t="str">
        <f t="shared" si="141"/>
        <v>110_TN_07</v>
      </c>
      <c r="I4494">
        <f>IF(B4494=2012,IF(D4494="00",K4494,VLOOKUP(H4494,district_latlong_lookup!$A$1:$F$439,5,FALSE)),0)</f>
        <v>0</v>
      </c>
      <c r="J4494">
        <f>IF(B4494=2012,IF(D4494="00",L4494,VLOOKUP(H4494,district_latlong_lookup!$A$1:$F$439,6,FALSE)),0)</f>
        <v>0</v>
      </c>
      <c r="K4494">
        <f>VLOOKUP(E4494&amp;"*",state_latlong_lookup!$A$1:$D$56,3,FALSE)</f>
        <v>35.744900000000001</v>
      </c>
      <c r="L4494">
        <f>VLOOKUP(E4494&amp;"*",state_latlong_lookup!$A$1:$D$56,4,FALSE)</f>
        <v>-86.748900000000006</v>
      </c>
      <c r="M4494">
        <v>200</v>
      </c>
      <c r="N4494" t="str">
        <f t="shared" si="140"/>
        <v>Republican</v>
      </c>
      <c r="O4494" t="s">
        <v>124</v>
      </c>
      <c r="P4494">
        <v>0.78300000000000003</v>
      </c>
      <c r="Q4494">
        <v>1025000</v>
      </c>
    </row>
    <row r="4495" spans="1:18">
      <c r="A4495">
        <v>110</v>
      </c>
      <c r="B4495">
        <f>VLOOKUP(A4495,year_congress_lookup!$A$1:$B$10,2)</f>
        <v>2008</v>
      </c>
      <c r="C4495">
        <v>15628</v>
      </c>
      <c r="D4495" s="1" t="s">
        <v>1795</v>
      </c>
      <c r="E4495" t="s">
        <v>36</v>
      </c>
      <c r="F4495" t="str">
        <f>VLOOKUP(E4495&amp;"*",state_latlong_lookup!$A$1:$D$56,2,FALSE)</f>
        <v>TN</v>
      </c>
      <c r="G4495" t="str">
        <f>VLOOKUP(E4495&amp;"*",state_latlong_lookup!$A$1:$D$56,1,FALSE)</f>
        <v>TENNESSEE</v>
      </c>
      <c r="H4495" t="str">
        <f t="shared" si="141"/>
        <v>110_TN_08</v>
      </c>
      <c r="I4495">
        <f>IF(B4495=2012,IF(D4495="00",K4495,VLOOKUP(H4495,district_latlong_lookup!$A$1:$F$439,5,FALSE)),0)</f>
        <v>0</v>
      </c>
      <c r="J4495">
        <f>IF(B4495=2012,IF(D4495="00",L4495,VLOOKUP(H4495,district_latlong_lookup!$A$1:$F$439,6,FALSE)),0)</f>
        <v>0</v>
      </c>
      <c r="K4495">
        <f>VLOOKUP(E4495&amp;"*",state_latlong_lookup!$A$1:$D$56,3,FALSE)</f>
        <v>35.744900000000001</v>
      </c>
      <c r="L4495">
        <f>VLOOKUP(E4495&amp;"*",state_latlong_lookup!$A$1:$D$56,4,FALSE)</f>
        <v>-86.748900000000006</v>
      </c>
      <c r="M4495">
        <v>100</v>
      </c>
      <c r="N4495" t="str">
        <f t="shared" si="140"/>
        <v>Democrat</v>
      </c>
      <c r="O4495" t="s">
        <v>707</v>
      </c>
      <c r="P4495">
        <v>-0.22700000000000001</v>
      </c>
      <c r="Q4495">
        <v>744000</v>
      </c>
    </row>
    <row r="4496" spans="1:18">
      <c r="A4496">
        <v>110</v>
      </c>
      <c r="B4496">
        <f>VLOOKUP(A4496,year_congress_lookup!$A$1:$B$10,2)</f>
        <v>2008</v>
      </c>
      <c r="C4496">
        <v>20748</v>
      </c>
      <c r="D4496" s="1" t="s">
        <v>1796</v>
      </c>
      <c r="E4496" t="s">
        <v>36</v>
      </c>
      <c r="F4496" t="str">
        <f>VLOOKUP(E4496&amp;"*",state_latlong_lookup!$A$1:$D$56,2,FALSE)</f>
        <v>TN</v>
      </c>
      <c r="G4496" t="str">
        <f>VLOOKUP(E4496&amp;"*",state_latlong_lookup!$A$1:$D$56,1,FALSE)</f>
        <v>TENNESSEE</v>
      </c>
      <c r="H4496" t="str">
        <f t="shared" si="141"/>
        <v>110_TN_09</v>
      </c>
      <c r="I4496">
        <f>IF(B4496=2012,IF(D4496="00",K4496,VLOOKUP(H4496,district_latlong_lookup!$A$1:$F$439,5,FALSE)),0)</f>
        <v>0</v>
      </c>
      <c r="J4496">
        <f>IF(B4496=2012,IF(D4496="00",L4496,VLOOKUP(H4496,district_latlong_lookup!$A$1:$F$439,6,FALSE)),0)</f>
        <v>0</v>
      </c>
      <c r="K4496">
        <f>VLOOKUP(E4496&amp;"*",state_latlong_lookup!$A$1:$D$56,3,FALSE)</f>
        <v>35.744900000000001</v>
      </c>
      <c r="L4496">
        <f>VLOOKUP(E4496&amp;"*",state_latlong_lookup!$A$1:$D$56,4,FALSE)</f>
        <v>-86.748900000000006</v>
      </c>
      <c r="M4496">
        <v>100</v>
      </c>
      <c r="N4496" t="str">
        <f t="shared" si="140"/>
        <v>Democrat</v>
      </c>
      <c r="O4496" t="s">
        <v>265</v>
      </c>
      <c r="P4496">
        <v>-0.41099999999999998</v>
      </c>
      <c r="Q4496">
        <v>1129000</v>
      </c>
    </row>
    <row r="4497" spans="1:18">
      <c r="A4497">
        <v>110</v>
      </c>
      <c r="B4497">
        <f>VLOOKUP(A4497,year_congress_lookup!$A$1:$B$10,2)</f>
        <v>2008</v>
      </c>
      <c r="C4497">
        <v>20527</v>
      </c>
      <c r="D4497" s="1" t="s">
        <v>1787</v>
      </c>
      <c r="E4497" t="s">
        <v>82</v>
      </c>
      <c r="F4497" t="str">
        <f>VLOOKUP(E4497&amp;"*",state_latlong_lookup!$A$1:$D$56,2,FALSE)</f>
        <v>TX</v>
      </c>
      <c r="G4497" t="str">
        <f>VLOOKUP(E4497&amp;"*",state_latlong_lookup!$A$1:$D$56,1,FALSE)</f>
        <v>TEXAS</v>
      </c>
      <c r="H4497" t="str">
        <f t="shared" si="141"/>
        <v>110_TX_01</v>
      </c>
      <c r="I4497">
        <f>IF(B4497=2012,IF(D4497="00",K4497,VLOOKUP(H4497,district_latlong_lookup!$A$1:$F$439,5,FALSE)),0)</f>
        <v>0</v>
      </c>
      <c r="J4497">
        <f>IF(B4497=2012,IF(D4497="00",L4497,VLOOKUP(H4497,district_latlong_lookup!$A$1:$F$439,6,FALSE)),0)</f>
        <v>0</v>
      </c>
      <c r="K4497">
        <f>VLOOKUP(E4497&amp;"*",state_latlong_lookup!$A$1:$D$56,3,FALSE)</f>
        <v>31.106000000000002</v>
      </c>
      <c r="L4497">
        <f>VLOOKUP(E4497&amp;"*",state_latlong_lookup!$A$1:$D$56,4,FALSE)</f>
        <v>-97.647499999999994</v>
      </c>
      <c r="M4497">
        <v>200</v>
      </c>
      <c r="N4497" t="str">
        <f t="shared" si="140"/>
        <v>Republican</v>
      </c>
      <c r="O4497" t="s">
        <v>1068</v>
      </c>
      <c r="P4497">
        <v>0.68200000000000005</v>
      </c>
      <c r="Q4497">
        <v>2281000</v>
      </c>
    </row>
    <row r="4498" spans="1:18">
      <c r="A4498">
        <v>110</v>
      </c>
      <c r="B4498">
        <f>VLOOKUP(A4498,year_congress_lookup!$A$1:$B$10,2)</f>
        <v>2008</v>
      </c>
      <c r="C4498">
        <v>20528</v>
      </c>
      <c r="D4498" s="1" t="s">
        <v>1788</v>
      </c>
      <c r="E4498" t="s">
        <v>82</v>
      </c>
      <c r="F4498" t="str">
        <f>VLOOKUP(E4498&amp;"*",state_latlong_lookup!$A$1:$D$56,2,FALSE)</f>
        <v>TX</v>
      </c>
      <c r="G4498" t="str">
        <f>VLOOKUP(E4498&amp;"*",state_latlong_lookup!$A$1:$D$56,1,FALSE)</f>
        <v>TEXAS</v>
      </c>
      <c r="H4498" t="str">
        <f t="shared" si="141"/>
        <v>110_TX_02</v>
      </c>
      <c r="I4498">
        <f>IF(B4498=2012,IF(D4498="00",K4498,VLOOKUP(H4498,district_latlong_lookup!$A$1:$F$439,5,FALSE)),0)</f>
        <v>0</v>
      </c>
      <c r="J4498">
        <f>IF(B4498=2012,IF(D4498="00",L4498,VLOOKUP(H4498,district_latlong_lookup!$A$1:$F$439,6,FALSE)),0)</f>
        <v>0</v>
      </c>
      <c r="K4498">
        <f>VLOOKUP(E4498&amp;"*",state_latlong_lookup!$A$1:$D$56,3,FALSE)</f>
        <v>31.106000000000002</v>
      </c>
      <c r="L4498">
        <f>VLOOKUP(E4498&amp;"*",state_latlong_lookup!$A$1:$D$56,4,FALSE)</f>
        <v>-97.647499999999994</v>
      </c>
      <c r="M4498">
        <v>200</v>
      </c>
      <c r="N4498" t="str">
        <f t="shared" si="140"/>
        <v>Republican</v>
      </c>
      <c r="O4498" t="s">
        <v>1069</v>
      </c>
      <c r="P4498">
        <v>0.67100000000000004</v>
      </c>
      <c r="Q4498">
        <v>2970000</v>
      </c>
    </row>
    <row r="4499" spans="1:18">
      <c r="A4499">
        <v>110</v>
      </c>
      <c r="B4499">
        <f>VLOOKUP(A4499,year_congress_lookup!$A$1:$B$10,2)</f>
        <v>2008</v>
      </c>
      <c r="C4499">
        <v>29143</v>
      </c>
      <c r="D4499" s="1" t="s">
        <v>1789</v>
      </c>
      <c r="E4499" t="s">
        <v>82</v>
      </c>
      <c r="F4499" t="str">
        <f>VLOOKUP(E4499&amp;"*",state_latlong_lookup!$A$1:$D$56,2,FALSE)</f>
        <v>TX</v>
      </c>
      <c r="G4499" t="str">
        <f>VLOOKUP(E4499&amp;"*",state_latlong_lookup!$A$1:$D$56,1,FALSE)</f>
        <v>TEXAS</v>
      </c>
      <c r="H4499" t="str">
        <f t="shared" si="141"/>
        <v>110_TX_03</v>
      </c>
      <c r="I4499">
        <f>IF(B4499=2012,IF(D4499="00",K4499,VLOOKUP(H4499,district_latlong_lookup!$A$1:$F$439,5,FALSE)),0)</f>
        <v>0</v>
      </c>
      <c r="J4499">
        <f>IF(B4499=2012,IF(D4499="00",L4499,VLOOKUP(H4499,district_latlong_lookup!$A$1:$F$439,6,FALSE)),0)</f>
        <v>0</v>
      </c>
      <c r="K4499">
        <f>VLOOKUP(E4499&amp;"*",state_latlong_lookup!$A$1:$D$56,3,FALSE)</f>
        <v>31.106000000000002</v>
      </c>
      <c r="L4499">
        <f>VLOOKUP(E4499&amp;"*",state_latlong_lookup!$A$1:$D$56,4,FALSE)</f>
        <v>-97.647499999999994</v>
      </c>
      <c r="M4499">
        <v>200</v>
      </c>
      <c r="N4499" t="str">
        <f t="shared" si="140"/>
        <v>Republican</v>
      </c>
      <c r="O4499" t="s">
        <v>1</v>
      </c>
      <c r="P4499">
        <v>0.73699999999999999</v>
      </c>
      <c r="Q4499">
        <v>0</v>
      </c>
      <c r="R4499" t="s">
        <v>1484</v>
      </c>
    </row>
    <row r="4500" spans="1:18">
      <c r="A4500">
        <v>110</v>
      </c>
      <c r="B4500">
        <f>VLOOKUP(A4500,year_congress_lookup!$A$1:$B$10,2)</f>
        <v>2008</v>
      </c>
      <c r="C4500">
        <v>94828</v>
      </c>
      <c r="D4500" s="1" t="s">
        <v>1790</v>
      </c>
      <c r="E4500" t="s">
        <v>82</v>
      </c>
      <c r="F4500" t="str">
        <f>VLOOKUP(E4500&amp;"*",state_latlong_lookup!$A$1:$D$56,2,FALSE)</f>
        <v>TX</v>
      </c>
      <c r="G4500" t="str">
        <f>VLOOKUP(E4500&amp;"*",state_latlong_lookup!$A$1:$D$56,1,FALSE)</f>
        <v>TEXAS</v>
      </c>
      <c r="H4500" t="str">
        <f t="shared" si="141"/>
        <v>110_TX_04</v>
      </c>
      <c r="I4500">
        <f>IF(B4500=2012,IF(D4500="00",K4500,VLOOKUP(H4500,district_latlong_lookup!$A$1:$F$439,5,FALSE)),0)</f>
        <v>0</v>
      </c>
      <c r="J4500">
        <f>IF(B4500=2012,IF(D4500="00",L4500,VLOOKUP(H4500,district_latlong_lookup!$A$1:$F$439,6,FALSE)),0)</f>
        <v>0</v>
      </c>
      <c r="K4500">
        <f>VLOOKUP(E4500&amp;"*",state_latlong_lookup!$A$1:$D$56,3,FALSE)</f>
        <v>31.106000000000002</v>
      </c>
      <c r="L4500">
        <f>VLOOKUP(E4500&amp;"*",state_latlong_lookup!$A$1:$D$56,4,FALSE)</f>
        <v>-97.647499999999994</v>
      </c>
      <c r="M4500">
        <v>200</v>
      </c>
      <c r="N4500" t="str">
        <f t="shared" si="140"/>
        <v>Republican</v>
      </c>
      <c r="O4500" t="s">
        <v>1038</v>
      </c>
      <c r="P4500">
        <v>0.57699999999999996</v>
      </c>
      <c r="Q4500">
        <v>2305000</v>
      </c>
      <c r="R4500" t="s">
        <v>1485</v>
      </c>
    </row>
    <row r="4501" spans="1:18">
      <c r="A4501">
        <v>110</v>
      </c>
      <c r="B4501">
        <f>VLOOKUP(A4501,year_congress_lookup!$A$1:$B$10,2)</f>
        <v>2008</v>
      </c>
      <c r="C4501">
        <v>20352</v>
      </c>
      <c r="D4501" s="1" t="s">
        <v>1791</v>
      </c>
      <c r="E4501" t="s">
        <v>82</v>
      </c>
      <c r="F4501" t="str">
        <f>VLOOKUP(E4501&amp;"*",state_latlong_lookup!$A$1:$D$56,2,FALSE)</f>
        <v>TX</v>
      </c>
      <c r="G4501" t="str">
        <f>VLOOKUP(E4501&amp;"*",state_latlong_lookup!$A$1:$D$56,1,FALSE)</f>
        <v>TEXAS</v>
      </c>
      <c r="H4501" t="str">
        <f t="shared" si="141"/>
        <v>110_TX_05</v>
      </c>
      <c r="I4501">
        <f>IF(B4501=2012,IF(D4501="00",K4501,VLOOKUP(H4501,district_latlong_lookup!$A$1:$F$439,5,FALSE)),0)</f>
        <v>0</v>
      </c>
      <c r="J4501">
        <f>IF(B4501=2012,IF(D4501="00",L4501,VLOOKUP(H4501,district_latlong_lookup!$A$1:$F$439,6,FALSE)),0)</f>
        <v>0</v>
      </c>
      <c r="K4501">
        <f>VLOOKUP(E4501&amp;"*",state_latlong_lookup!$A$1:$D$56,3,FALSE)</f>
        <v>31.106000000000002</v>
      </c>
      <c r="L4501">
        <f>VLOOKUP(E4501&amp;"*",state_latlong_lookup!$A$1:$D$56,4,FALSE)</f>
        <v>-97.647499999999994</v>
      </c>
      <c r="M4501">
        <v>200</v>
      </c>
      <c r="N4501" t="str">
        <f t="shared" si="140"/>
        <v>Republican</v>
      </c>
      <c r="O4501" t="s">
        <v>1039</v>
      </c>
      <c r="P4501">
        <v>0.89500000000000002</v>
      </c>
      <c r="Q4501">
        <v>1687000</v>
      </c>
      <c r="R4501" t="s">
        <v>1486</v>
      </c>
    </row>
    <row r="4502" spans="1:18">
      <c r="A4502">
        <v>110</v>
      </c>
      <c r="B4502">
        <f>VLOOKUP(A4502,year_congress_lookup!$A$1:$B$10,2)</f>
        <v>2008</v>
      </c>
      <c r="C4502">
        <v>15085</v>
      </c>
      <c r="D4502" s="1" t="s">
        <v>1792</v>
      </c>
      <c r="E4502" t="s">
        <v>82</v>
      </c>
      <c r="F4502" t="str">
        <f>VLOOKUP(E4502&amp;"*",state_latlong_lookup!$A$1:$D$56,2,FALSE)</f>
        <v>TX</v>
      </c>
      <c r="G4502" t="str">
        <f>VLOOKUP(E4502&amp;"*",state_latlong_lookup!$A$1:$D$56,1,FALSE)</f>
        <v>TEXAS</v>
      </c>
      <c r="H4502" t="str">
        <f t="shared" si="141"/>
        <v>110_TX_06</v>
      </c>
      <c r="I4502">
        <f>IF(B4502=2012,IF(D4502="00",K4502,VLOOKUP(H4502,district_latlong_lookup!$A$1:$F$439,5,FALSE)),0)</f>
        <v>0</v>
      </c>
      <c r="J4502">
        <f>IF(B4502=2012,IF(D4502="00",L4502,VLOOKUP(H4502,district_latlong_lookup!$A$1:$F$439,6,FALSE)),0)</f>
        <v>0</v>
      </c>
      <c r="K4502">
        <f>VLOOKUP(E4502&amp;"*",state_latlong_lookup!$A$1:$D$56,3,FALSE)</f>
        <v>31.106000000000002</v>
      </c>
      <c r="L4502">
        <f>VLOOKUP(E4502&amp;"*",state_latlong_lookup!$A$1:$D$56,4,FALSE)</f>
        <v>-97.647499999999994</v>
      </c>
      <c r="M4502">
        <v>200</v>
      </c>
      <c r="N4502" t="str">
        <f t="shared" si="140"/>
        <v>Republican</v>
      </c>
      <c r="O4502" t="s">
        <v>713</v>
      </c>
      <c r="P4502">
        <v>0.68</v>
      </c>
      <c r="Q4502">
        <v>611000</v>
      </c>
      <c r="R4502" t="s">
        <v>1487</v>
      </c>
    </row>
    <row r="4503" spans="1:18">
      <c r="A4503">
        <v>110</v>
      </c>
      <c r="B4503">
        <f>VLOOKUP(A4503,year_congress_lookup!$A$1:$B$10,2)</f>
        <v>2008</v>
      </c>
      <c r="C4503">
        <v>20139</v>
      </c>
      <c r="D4503" s="1" t="s">
        <v>1793</v>
      </c>
      <c r="E4503" t="s">
        <v>82</v>
      </c>
      <c r="F4503" t="str">
        <f>VLOOKUP(E4503&amp;"*",state_latlong_lookup!$A$1:$D$56,2,FALSE)</f>
        <v>TX</v>
      </c>
      <c r="G4503" t="str">
        <f>VLOOKUP(E4503&amp;"*",state_latlong_lookup!$A$1:$D$56,1,FALSE)</f>
        <v>TEXAS</v>
      </c>
      <c r="H4503" t="str">
        <f t="shared" si="141"/>
        <v>110_TX_07</v>
      </c>
      <c r="I4503">
        <f>IF(B4503=2012,IF(D4503="00",K4503,VLOOKUP(H4503,district_latlong_lookup!$A$1:$F$439,5,FALSE)),0)</f>
        <v>0</v>
      </c>
      <c r="J4503">
        <f>IF(B4503=2012,IF(D4503="00",L4503,VLOOKUP(H4503,district_latlong_lookup!$A$1:$F$439,6,FALSE)),0)</f>
        <v>0</v>
      </c>
      <c r="K4503">
        <f>VLOOKUP(E4503&amp;"*",state_latlong_lookup!$A$1:$D$56,3,FALSE)</f>
        <v>31.106000000000002</v>
      </c>
      <c r="L4503">
        <f>VLOOKUP(E4503&amp;"*",state_latlong_lookup!$A$1:$D$56,4,FALSE)</f>
        <v>-97.647499999999994</v>
      </c>
      <c r="M4503">
        <v>200</v>
      </c>
      <c r="N4503" t="str">
        <f t="shared" si="140"/>
        <v>Republican</v>
      </c>
      <c r="O4503" t="s">
        <v>1040</v>
      </c>
      <c r="P4503">
        <v>0.61699999999999999</v>
      </c>
      <c r="Q4503">
        <v>611000</v>
      </c>
      <c r="R4503" t="s">
        <v>1488</v>
      </c>
    </row>
    <row r="4504" spans="1:18">
      <c r="A4504">
        <v>110</v>
      </c>
      <c r="B4504">
        <f>VLOOKUP(A4504,year_congress_lookup!$A$1:$B$10,2)</f>
        <v>2008</v>
      </c>
      <c r="C4504">
        <v>29760</v>
      </c>
      <c r="D4504" s="1" t="s">
        <v>1795</v>
      </c>
      <c r="E4504" t="s">
        <v>82</v>
      </c>
      <c r="F4504" t="str">
        <f>VLOOKUP(E4504&amp;"*",state_latlong_lookup!$A$1:$D$56,2,FALSE)</f>
        <v>TX</v>
      </c>
      <c r="G4504" t="str">
        <f>VLOOKUP(E4504&amp;"*",state_latlong_lookup!$A$1:$D$56,1,FALSE)</f>
        <v>TEXAS</v>
      </c>
      <c r="H4504" t="str">
        <f t="shared" si="141"/>
        <v>110_TX_08</v>
      </c>
      <c r="I4504">
        <f>IF(B4504=2012,IF(D4504="00",K4504,VLOOKUP(H4504,district_latlong_lookup!$A$1:$F$439,5,FALSE)),0)</f>
        <v>0</v>
      </c>
      <c r="J4504">
        <f>IF(B4504=2012,IF(D4504="00",L4504,VLOOKUP(H4504,district_latlong_lookup!$A$1:$F$439,6,FALSE)),0)</f>
        <v>0</v>
      </c>
      <c r="K4504">
        <f>VLOOKUP(E4504&amp;"*",state_latlong_lookup!$A$1:$D$56,3,FALSE)</f>
        <v>31.106000000000002</v>
      </c>
      <c r="L4504">
        <f>VLOOKUP(E4504&amp;"*",state_latlong_lookup!$A$1:$D$56,4,FALSE)</f>
        <v>-97.647499999999994</v>
      </c>
      <c r="M4504">
        <v>200</v>
      </c>
      <c r="N4504" t="str">
        <f t="shared" si="140"/>
        <v>Republican</v>
      </c>
      <c r="O4504" t="s">
        <v>157</v>
      </c>
      <c r="P4504">
        <v>0.69699999999999995</v>
      </c>
      <c r="Q4504">
        <v>3114000</v>
      </c>
      <c r="R4504" t="s">
        <v>1489</v>
      </c>
    </row>
    <row r="4505" spans="1:18">
      <c r="A4505">
        <v>110</v>
      </c>
      <c r="B4505">
        <f>VLOOKUP(A4505,year_congress_lookup!$A$1:$B$10,2)</f>
        <v>2008</v>
      </c>
      <c r="C4505">
        <v>20529</v>
      </c>
      <c r="D4505" s="1" t="s">
        <v>1796</v>
      </c>
      <c r="E4505" t="s">
        <v>82</v>
      </c>
      <c r="F4505" t="str">
        <f>VLOOKUP(E4505&amp;"*",state_latlong_lookup!$A$1:$D$56,2,FALSE)</f>
        <v>TX</v>
      </c>
      <c r="G4505" t="str">
        <f>VLOOKUP(E4505&amp;"*",state_latlong_lookup!$A$1:$D$56,1,FALSE)</f>
        <v>TEXAS</v>
      </c>
      <c r="H4505" t="str">
        <f t="shared" si="141"/>
        <v>110_TX_09</v>
      </c>
      <c r="I4505">
        <f>IF(B4505=2012,IF(D4505="00",K4505,VLOOKUP(H4505,district_latlong_lookup!$A$1:$F$439,5,FALSE)),0)</f>
        <v>0</v>
      </c>
      <c r="J4505">
        <f>IF(B4505=2012,IF(D4505="00",L4505,VLOOKUP(H4505,district_latlong_lookup!$A$1:$F$439,6,FALSE)),0)</f>
        <v>0</v>
      </c>
      <c r="K4505">
        <f>VLOOKUP(E4505&amp;"*",state_latlong_lookup!$A$1:$D$56,3,FALSE)</f>
        <v>31.106000000000002</v>
      </c>
      <c r="L4505">
        <f>VLOOKUP(E4505&amp;"*",state_latlong_lookup!$A$1:$D$56,4,FALSE)</f>
        <v>-97.647499999999994</v>
      </c>
      <c r="M4505">
        <v>100</v>
      </c>
      <c r="N4505" t="str">
        <f t="shared" si="140"/>
        <v>Democrat</v>
      </c>
      <c r="O4505" t="s">
        <v>94</v>
      </c>
      <c r="P4505">
        <v>-0.38300000000000001</v>
      </c>
      <c r="Q4505">
        <v>0</v>
      </c>
      <c r="R4505" t="s">
        <v>1490</v>
      </c>
    </row>
    <row r="4506" spans="1:18">
      <c r="A4506">
        <v>110</v>
      </c>
      <c r="B4506">
        <f>VLOOKUP(A4506,year_congress_lookup!$A$1:$B$10,2)</f>
        <v>2008</v>
      </c>
      <c r="C4506">
        <v>20530</v>
      </c>
      <c r="D4506" s="1" t="s">
        <v>1797</v>
      </c>
      <c r="E4506" t="s">
        <v>82</v>
      </c>
      <c r="F4506" t="str">
        <f>VLOOKUP(E4506&amp;"*",state_latlong_lookup!$A$1:$D$56,2,FALSE)</f>
        <v>TX</v>
      </c>
      <c r="G4506" t="str">
        <f>VLOOKUP(E4506&amp;"*",state_latlong_lookup!$A$1:$D$56,1,FALSE)</f>
        <v>TEXAS</v>
      </c>
      <c r="H4506" t="str">
        <f t="shared" si="141"/>
        <v>110_TX_10</v>
      </c>
      <c r="I4506">
        <f>IF(B4506=2012,IF(D4506="00",K4506,VLOOKUP(H4506,district_latlong_lookup!$A$1:$F$439,5,FALSE)),0)</f>
        <v>0</v>
      </c>
      <c r="J4506">
        <f>IF(B4506=2012,IF(D4506="00",L4506,VLOOKUP(H4506,district_latlong_lookup!$A$1:$F$439,6,FALSE)),0)</f>
        <v>0</v>
      </c>
      <c r="K4506">
        <f>VLOOKUP(E4506&amp;"*",state_latlong_lookup!$A$1:$D$56,3,FALSE)</f>
        <v>31.106000000000002</v>
      </c>
      <c r="L4506">
        <f>VLOOKUP(E4506&amp;"*",state_latlong_lookup!$A$1:$D$56,4,FALSE)</f>
        <v>-97.647499999999994</v>
      </c>
      <c r="M4506">
        <v>200</v>
      </c>
      <c r="N4506" t="str">
        <f t="shared" si="140"/>
        <v>Republican</v>
      </c>
      <c r="O4506" t="s">
        <v>1070</v>
      </c>
      <c r="P4506">
        <v>0.62</v>
      </c>
      <c r="Q4506">
        <v>0</v>
      </c>
      <c r="R4506" t="s">
        <v>1491</v>
      </c>
    </row>
    <row r="4507" spans="1:18">
      <c r="A4507">
        <v>110</v>
      </c>
      <c r="B4507">
        <f>VLOOKUP(A4507,year_congress_lookup!$A$1:$B$10,2)</f>
        <v>2008</v>
      </c>
      <c r="C4507">
        <v>20531</v>
      </c>
      <c r="D4507" s="1" t="s">
        <v>1798</v>
      </c>
      <c r="E4507" t="s">
        <v>82</v>
      </c>
      <c r="F4507" t="str">
        <f>VLOOKUP(E4507&amp;"*",state_latlong_lookup!$A$1:$D$56,2,FALSE)</f>
        <v>TX</v>
      </c>
      <c r="G4507" t="str">
        <f>VLOOKUP(E4507&amp;"*",state_latlong_lookup!$A$1:$D$56,1,FALSE)</f>
        <v>TEXAS</v>
      </c>
      <c r="H4507" t="str">
        <f t="shared" si="141"/>
        <v>110_TX_11</v>
      </c>
      <c r="I4507">
        <f>IF(B4507=2012,IF(D4507="00",K4507,VLOOKUP(H4507,district_latlong_lookup!$A$1:$F$439,5,FALSE)),0)</f>
        <v>0</v>
      </c>
      <c r="J4507">
        <f>IF(B4507=2012,IF(D4507="00",L4507,VLOOKUP(H4507,district_latlong_lookup!$A$1:$F$439,6,FALSE)),0)</f>
        <v>0</v>
      </c>
      <c r="K4507">
        <f>VLOOKUP(E4507&amp;"*",state_latlong_lookup!$A$1:$D$56,3,FALSE)</f>
        <v>31.106000000000002</v>
      </c>
      <c r="L4507">
        <f>VLOOKUP(E4507&amp;"*",state_latlong_lookup!$A$1:$D$56,4,FALSE)</f>
        <v>-97.647499999999994</v>
      </c>
      <c r="M4507">
        <v>200</v>
      </c>
      <c r="N4507" t="str">
        <f t="shared" si="140"/>
        <v>Republican</v>
      </c>
      <c r="O4507" t="s">
        <v>1071</v>
      </c>
      <c r="P4507">
        <v>0.71</v>
      </c>
      <c r="Q4507">
        <v>1026000</v>
      </c>
      <c r="R4507" t="s">
        <v>1492</v>
      </c>
    </row>
    <row r="4508" spans="1:18">
      <c r="A4508">
        <v>110</v>
      </c>
      <c r="B4508">
        <f>VLOOKUP(A4508,year_congress_lookup!$A$1:$B$10,2)</f>
        <v>2008</v>
      </c>
      <c r="C4508">
        <v>29762</v>
      </c>
      <c r="D4508" s="1" t="s">
        <v>1799</v>
      </c>
      <c r="E4508" t="s">
        <v>82</v>
      </c>
      <c r="F4508" t="str">
        <f>VLOOKUP(E4508&amp;"*",state_latlong_lookup!$A$1:$D$56,2,FALSE)</f>
        <v>TX</v>
      </c>
      <c r="G4508" t="str">
        <f>VLOOKUP(E4508&amp;"*",state_latlong_lookup!$A$1:$D$56,1,FALSE)</f>
        <v>TEXAS</v>
      </c>
      <c r="H4508" t="str">
        <f t="shared" si="141"/>
        <v>110_TX_12</v>
      </c>
      <c r="I4508">
        <f>IF(B4508=2012,IF(D4508="00",K4508,VLOOKUP(H4508,district_latlong_lookup!$A$1:$F$439,5,FALSE)),0)</f>
        <v>0</v>
      </c>
      <c r="J4508">
        <f>IF(B4508=2012,IF(D4508="00",L4508,VLOOKUP(H4508,district_latlong_lookup!$A$1:$F$439,6,FALSE)),0)</f>
        <v>0</v>
      </c>
      <c r="K4508">
        <f>VLOOKUP(E4508&amp;"*",state_latlong_lookup!$A$1:$D$56,3,FALSE)</f>
        <v>31.106000000000002</v>
      </c>
      <c r="L4508">
        <f>VLOOKUP(E4508&amp;"*",state_latlong_lookup!$A$1:$D$56,4,FALSE)</f>
        <v>-97.647499999999994</v>
      </c>
      <c r="M4508">
        <v>200</v>
      </c>
      <c r="N4508" t="str">
        <f t="shared" si="140"/>
        <v>Republican</v>
      </c>
      <c r="O4508" t="s">
        <v>873</v>
      </c>
      <c r="P4508">
        <v>0.59499999999999997</v>
      </c>
      <c r="Q4508">
        <v>2861000</v>
      </c>
    </row>
    <row r="4509" spans="1:18">
      <c r="A4509">
        <v>110</v>
      </c>
      <c r="B4509">
        <f>VLOOKUP(A4509,year_congress_lookup!$A$1:$B$10,2)</f>
        <v>2008</v>
      </c>
      <c r="C4509">
        <v>29572</v>
      </c>
      <c r="D4509" s="1" t="s">
        <v>1800</v>
      </c>
      <c r="E4509" t="s">
        <v>82</v>
      </c>
      <c r="F4509" t="str">
        <f>VLOOKUP(E4509&amp;"*",state_latlong_lookup!$A$1:$D$56,2,FALSE)</f>
        <v>TX</v>
      </c>
      <c r="G4509" t="str">
        <f>VLOOKUP(E4509&amp;"*",state_latlong_lookup!$A$1:$D$56,1,FALSE)</f>
        <v>TEXAS</v>
      </c>
      <c r="H4509" t="str">
        <f t="shared" si="141"/>
        <v>110_TX_13</v>
      </c>
      <c r="I4509">
        <f>IF(B4509=2012,IF(D4509="00",K4509,VLOOKUP(H4509,district_latlong_lookup!$A$1:$F$439,5,FALSE)),0)</f>
        <v>0</v>
      </c>
      <c r="J4509">
        <f>IF(B4509=2012,IF(D4509="00",L4509,VLOOKUP(H4509,district_latlong_lookup!$A$1:$F$439,6,FALSE)),0)</f>
        <v>0</v>
      </c>
      <c r="K4509">
        <f>VLOOKUP(E4509&amp;"*",state_latlong_lookup!$A$1:$D$56,3,FALSE)</f>
        <v>31.106000000000002</v>
      </c>
      <c r="L4509">
        <f>VLOOKUP(E4509&amp;"*",state_latlong_lookup!$A$1:$D$56,4,FALSE)</f>
        <v>-97.647499999999994</v>
      </c>
      <c r="M4509">
        <v>200</v>
      </c>
      <c r="N4509" t="str">
        <f t="shared" si="140"/>
        <v>Republican</v>
      </c>
      <c r="O4509" t="s">
        <v>1041</v>
      </c>
      <c r="P4509">
        <v>0.71599999999999997</v>
      </c>
      <c r="Q4509">
        <v>1869000</v>
      </c>
      <c r="R4509" t="s">
        <v>1493</v>
      </c>
    </row>
    <row r="4510" spans="1:18">
      <c r="A4510">
        <v>110</v>
      </c>
      <c r="B4510">
        <f>VLOOKUP(A4510,year_congress_lookup!$A$1:$B$10,2)</f>
        <v>2008</v>
      </c>
      <c r="C4510">
        <v>14290</v>
      </c>
      <c r="D4510" s="1" t="s">
        <v>1801</v>
      </c>
      <c r="E4510" t="s">
        <v>82</v>
      </c>
      <c r="F4510" t="str">
        <f>VLOOKUP(E4510&amp;"*",state_latlong_lookup!$A$1:$D$56,2,FALSE)</f>
        <v>TX</v>
      </c>
      <c r="G4510" t="str">
        <f>VLOOKUP(E4510&amp;"*",state_latlong_lookup!$A$1:$D$56,1,FALSE)</f>
        <v>TEXAS</v>
      </c>
      <c r="H4510" t="str">
        <f t="shared" si="141"/>
        <v>110_TX_14</v>
      </c>
      <c r="I4510">
        <f>IF(B4510=2012,IF(D4510="00",K4510,VLOOKUP(H4510,district_latlong_lookup!$A$1:$F$439,5,FALSE)),0)</f>
        <v>0</v>
      </c>
      <c r="J4510">
        <f>IF(B4510=2012,IF(D4510="00",L4510,VLOOKUP(H4510,district_latlong_lookup!$A$1:$F$439,6,FALSE)),0)</f>
        <v>0</v>
      </c>
      <c r="K4510">
        <f>VLOOKUP(E4510&amp;"*",state_latlong_lookup!$A$1:$D$56,3,FALSE)</f>
        <v>31.106000000000002</v>
      </c>
      <c r="L4510">
        <f>VLOOKUP(E4510&amp;"*",state_latlong_lookup!$A$1:$D$56,4,FALSE)</f>
        <v>-97.647499999999994</v>
      </c>
      <c r="M4510">
        <v>200</v>
      </c>
      <c r="N4510" t="str">
        <f t="shared" si="140"/>
        <v>Republican</v>
      </c>
      <c r="O4510" t="s">
        <v>396</v>
      </c>
      <c r="P4510">
        <v>1.1579999999999999</v>
      </c>
      <c r="Q4510">
        <v>927000</v>
      </c>
      <c r="R4510" t="s">
        <v>1494</v>
      </c>
    </row>
    <row r="4511" spans="1:18">
      <c r="A4511">
        <v>110</v>
      </c>
      <c r="B4511">
        <f>VLOOKUP(A4511,year_congress_lookup!$A$1:$B$10,2)</f>
        <v>2008</v>
      </c>
      <c r="C4511">
        <v>29763</v>
      </c>
      <c r="D4511" s="1" t="s">
        <v>1802</v>
      </c>
      <c r="E4511" t="s">
        <v>82</v>
      </c>
      <c r="F4511" t="str">
        <f>VLOOKUP(E4511&amp;"*",state_latlong_lookup!$A$1:$D$56,2,FALSE)</f>
        <v>TX</v>
      </c>
      <c r="G4511" t="str">
        <f>VLOOKUP(E4511&amp;"*",state_latlong_lookup!$A$1:$D$56,1,FALSE)</f>
        <v>TEXAS</v>
      </c>
      <c r="H4511" t="str">
        <f t="shared" si="141"/>
        <v>110_TX_15</v>
      </c>
      <c r="I4511">
        <f>IF(B4511=2012,IF(D4511="00",K4511,VLOOKUP(H4511,district_latlong_lookup!$A$1:$F$439,5,FALSE)),0)</f>
        <v>0</v>
      </c>
      <c r="J4511">
        <f>IF(B4511=2012,IF(D4511="00",L4511,VLOOKUP(H4511,district_latlong_lookup!$A$1:$F$439,6,FALSE)),0)</f>
        <v>0</v>
      </c>
      <c r="K4511">
        <f>VLOOKUP(E4511&amp;"*",state_latlong_lookup!$A$1:$D$56,3,FALSE)</f>
        <v>31.106000000000002</v>
      </c>
      <c r="L4511">
        <f>VLOOKUP(E4511&amp;"*",state_latlong_lookup!$A$1:$D$56,4,FALSE)</f>
        <v>-97.647499999999994</v>
      </c>
      <c r="M4511">
        <v>100</v>
      </c>
      <c r="N4511" t="str">
        <f t="shared" si="140"/>
        <v>Democrat</v>
      </c>
      <c r="O4511" t="s">
        <v>874</v>
      </c>
      <c r="P4511">
        <v>-0.316</v>
      </c>
      <c r="Q4511">
        <v>1997000</v>
      </c>
      <c r="R4511" t="s">
        <v>1495</v>
      </c>
    </row>
    <row r="4512" spans="1:18">
      <c r="A4512">
        <v>110</v>
      </c>
      <c r="B4512">
        <f>VLOOKUP(A4512,year_congress_lookup!$A$1:$B$10,2)</f>
        <v>2008</v>
      </c>
      <c r="C4512">
        <v>29764</v>
      </c>
      <c r="D4512" s="1" t="s">
        <v>1803</v>
      </c>
      <c r="E4512" t="s">
        <v>82</v>
      </c>
      <c r="F4512" t="str">
        <f>VLOOKUP(E4512&amp;"*",state_latlong_lookup!$A$1:$D$56,2,FALSE)</f>
        <v>TX</v>
      </c>
      <c r="G4512" t="str">
        <f>VLOOKUP(E4512&amp;"*",state_latlong_lookup!$A$1:$D$56,1,FALSE)</f>
        <v>TEXAS</v>
      </c>
      <c r="H4512" t="str">
        <f t="shared" si="141"/>
        <v>110_TX_16</v>
      </c>
      <c r="I4512">
        <f>IF(B4512=2012,IF(D4512="00",K4512,VLOOKUP(H4512,district_latlong_lookup!$A$1:$F$439,5,FALSE)),0)</f>
        <v>0</v>
      </c>
      <c r="J4512">
        <f>IF(B4512=2012,IF(D4512="00",L4512,VLOOKUP(H4512,district_latlong_lookup!$A$1:$F$439,6,FALSE)),0)</f>
        <v>0</v>
      </c>
      <c r="K4512">
        <f>VLOOKUP(E4512&amp;"*",state_latlong_lookup!$A$1:$D$56,3,FALSE)</f>
        <v>31.106000000000002</v>
      </c>
      <c r="L4512">
        <f>VLOOKUP(E4512&amp;"*",state_latlong_lookup!$A$1:$D$56,4,FALSE)</f>
        <v>-97.647499999999994</v>
      </c>
      <c r="M4512">
        <v>100</v>
      </c>
      <c r="N4512" t="str">
        <f t="shared" si="140"/>
        <v>Democrat</v>
      </c>
      <c r="O4512" t="s">
        <v>875</v>
      </c>
      <c r="P4512">
        <v>-0.309</v>
      </c>
      <c r="Q4512">
        <v>0</v>
      </c>
    </row>
    <row r="4513" spans="1:18">
      <c r="A4513">
        <v>110</v>
      </c>
      <c r="B4513">
        <f>VLOOKUP(A4513,year_congress_lookup!$A$1:$B$10,2)</f>
        <v>2008</v>
      </c>
      <c r="C4513">
        <v>29144</v>
      </c>
      <c r="D4513" s="1" t="s">
        <v>1804</v>
      </c>
      <c r="E4513" t="s">
        <v>82</v>
      </c>
      <c r="F4513" t="str">
        <f>VLOOKUP(E4513&amp;"*",state_latlong_lookup!$A$1:$D$56,2,FALSE)</f>
        <v>TX</v>
      </c>
      <c r="G4513" t="str">
        <f>VLOOKUP(E4513&amp;"*",state_latlong_lookup!$A$1:$D$56,1,FALSE)</f>
        <v>TEXAS</v>
      </c>
      <c r="H4513" t="str">
        <f t="shared" si="141"/>
        <v>110_TX_17</v>
      </c>
      <c r="I4513">
        <f>IF(B4513=2012,IF(D4513="00",K4513,VLOOKUP(H4513,district_latlong_lookup!$A$1:$F$439,5,FALSE)),0)</f>
        <v>0</v>
      </c>
      <c r="J4513">
        <f>IF(B4513=2012,IF(D4513="00",L4513,VLOOKUP(H4513,district_latlong_lookup!$A$1:$F$439,6,FALSE)),0)</f>
        <v>0</v>
      </c>
      <c r="K4513">
        <f>VLOOKUP(E4513&amp;"*",state_latlong_lookup!$A$1:$D$56,3,FALSE)</f>
        <v>31.106000000000002</v>
      </c>
      <c r="L4513">
        <f>VLOOKUP(E4513&amp;"*",state_latlong_lookup!$A$1:$D$56,4,FALSE)</f>
        <v>-97.647499999999994</v>
      </c>
      <c r="M4513">
        <v>100</v>
      </c>
      <c r="N4513" t="str">
        <f t="shared" si="140"/>
        <v>Democrat</v>
      </c>
      <c r="O4513" t="s">
        <v>26</v>
      </c>
      <c r="P4513">
        <v>-0.217</v>
      </c>
      <c r="Q4513">
        <v>1440000</v>
      </c>
      <c r="R4513" t="s">
        <v>1496</v>
      </c>
    </row>
    <row r="4514" spans="1:18">
      <c r="A4514">
        <v>110</v>
      </c>
      <c r="B4514">
        <f>VLOOKUP(A4514,year_congress_lookup!$A$1:$B$10,2)</f>
        <v>2008</v>
      </c>
      <c r="C4514">
        <v>29573</v>
      </c>
      <c r="D4514" s="1" t="s">
        <v>1805</v>
      </c>
      <c r="E4514" t="s">
        <v>82</v>
      </c>
      <c r="F4514" t="str">
        <f>VLOOKUP(E4514&amp;"*",state_latlong_lookup!$A$1:$D$56,2,FALSE)</f>
        <v>TX</v>
      </c>
      <c r="G4514" t="str">
        <f>VLOOKUP(E4514&amp;"*",state_latlong_lookup!$A$1:$D$56,1,FALSE)</f>
        <v>TEXAS</v>
      </c>
      <c r="H4514" t="str">
        <f t="shared" si="141"/>
        <v>110_TX_18</v>
      </c>
      <c r="I4514">
        <f>IF(B4514=2012,IF(D4514="00",K4514,VLOOKUP(H4514,district_latlong_lookup!$A$1:$F$439,5,FALSE)),0)</f>
        <v>0</v>
      </c>
      <c r="J4514">
        <f>IF(B4514=2012,IF(D4514="00",L4514,VLOOKUP(H4514,district_latlong_lookup!$A$1:$F$439,6,FALSE)),0)</f>
        <v>0</v>
      </c>
      <c r="K4514">
        <f>VLOOKUP(E4514&amp;"*",state_latlong_lookup!$A$1:$D$56,3,FALSE)</f>
        <v>31.106000000000002</v>
      </c>
      <c r="L4514">
        <f>VLOOKUP(E4514&amp;"*",state_latlong_lookup!$A$1:$D$56,4,FALSE)</f>
        <v>-97.647499999999994</v>
      </c>
      <c r="M4514">
        <v>100</v>
      </c>
      <c r="N4514" t="str">
        <f t="shared" si="140"/>
        <v>Democrat</v>
      </c>
      <c r="O4514" t="s">
        <v>1042</v>
      </c>
      <c r="P4514">
        <v>-0.45600000000000002</v>
      </c>
      <c r="Q4514">
        <v>1470000</v>
      </c>
      <c r="R4514" t="s">
        <v>1497</v>
      </c>
    </row>
    <row r="4515" spans="1:18">
      <c r="A4515">
        <v>110</v>
      </c>
      <c r="B4515">
        <f>VLOOKUP(A4515,year_congress_lookup!$A$1:$B$10,2)</f>
        <v>2008</v>
      </c>
      <c r="C4515">
        <v>20353</v>
      </c>
      <c r="D4515" s="1" t="s">
        <v>1806</v>
      </c>
      <c r="E4515" t="s">
        <v>82</v>
      </c>
      <c r="F4515" t="str">
        <f>VLOOKUP(E4515&amp;"*",state_latlong_lookup!$A$1:$D$56,2,FALSE)</f>
        <v>TX</v>
      </c>
      <c r="G4515" t="str">
        <f>VLOOKUP(E4515&amp;"*",state_latlong_lookup!$A$1:$D$56,1,FALSE)</f>
        <v>TEXAS</v>
      </c>
      <c r="H4515" t="str">
        <f t="shared" si="141"/>
        <v>110_TX_19</v>
      </c>
      <c r="I4515">
        <f>IF(B4515=2012,IF(D4515="00",K4515,VLOOKUP(H4515,district_latlong_lookup!$A$1:$F$439,5,FALSE)),0)</f>
        <v>0</v>
      </c>
      <c r="J4515">
        <f>IF(B4515=2012,IF(D4515="00",L4515,VLOOKUP(H4515,district_latlong_lookup!$A$1:$F$439,6,FALSE)),0)</f>
        <v>0</v>
      </c>
      <c r="K4515">
        <f>VLOOKUP(E4515&amp;"*",state_latlong_lookup!$A$1:$D$56,3,FALSE)</f>
        <v>31.106000000000002</v>
      </c>
      <c r="L4515">
        <f>VLOOKUP(E4515&amp;"*",state_latlong_lookup!$A$1:$D$56,4,FALSE)</f>
        <v>-97.647499999999994</v>
      </c>
      <c r="M4515">
        <v>200</v>
      </c>
      <c r="N4515" t="str">
        <f t="shared" si="140"/>
        <v>Republican</v>
      </c>
      <c r="O4515" t="s">
        <v>1072</v>
      </c>
      <c r="P4515">
        <v>0.746</v>
      </c>
      <c r="Q4515">
        <v>1552000</v>
      </c>
      <c r="R4515" t="s">
        <v>1498</v>
      </c>
    </row>
    <row r="4516" spans="1:18">
      <c r="A4516">
        <v>110</v>
      </c>
      <c r="B4516">
        <f>VLOOKUP(A4516,year_congress_lookup!$A$1:$B$10,2)</f>
        <v>2008</v>
      </c>
      <c r="C4516">
        <v>29943</v>
      </c>
      <c r="D4516" s="1" t="s">
        <v>1807</v>
      </c>
      <c r="E4516" t="s">
        <v>82</v>
      </c>
      <c r="F4516" t="str">
        <f>VLOOKUP(E4516&amp;"*",state_latlong_lookup!$A$1:$D$56,2,FALSE)</f>
        <v>TX</v>
      </c>
      <c r="G4516" t="str">
        <f>VLOOKUP(E4516&amp;"*",state_latlong_lookup!$A$1:$D$56,1,FALSE)</f>
        <v>TEXAS</v>
      </c>
      <c r="H4516" t="str">
        <f t="shared" si="141"/>
        <v>110_TX_20</v>
      </c>
      <c r="I4516">
        <f>IF(B4516=2012,IF(D4516="00",K4516,VLOOKUP(H4516,district_latlong_lookup!$A$1:$F$439,5,FALSE)),0)</f>
        <v>0</v>
      </c>
      <c r="J4516">
        <f>IF(B4516=2012,IF(D4516="00",L4516,VLOOKUP(H4516,district_latlong_lookup!$A$1:$F$439,6,FALSE)),0)</f>
        <v>0</v>
      </c>
      <c r="K4516">
        <f>VLOOKUP(E4516&amp;"*",state_latlong_lookup!$A$1:$D$56,3,FALSE)</f>
        <v>31.106000000000002</v>
      </c>
      <c r="L4516">
        <f>VLOOKUP(E4516&amp;"*",state_latlong_lookup!$A$1:$D$56,4,FALSE)</f>
        <v>-97.647499999999994</v>
      </c>
      <c r="M4516">
        <v>100</v>
      </c>
      <c r="N4516" t="str">
        <f t="shared" si="140"/>
        <v>Democrat</v>
      </c>
      <c r="O4516" t="s">
        <v>725</v>
      </c>
      <c r="P4516">
        <v>-0.309</v>
      </c>
      <c r="Q4516">
        <v>601000</v>
      </c>
    </row>
    <row r="4517" spans="1:18">
      <c r="A4517">
        <v>110</v>
      </c>
      <c r="B4517">
        <f>VLOOKUP(A4517,year_congress_lookup!$A$1:$B$10,2)</f>
        <v>2008</v>
      </c>
      <c r="C4517">
        <v>15445</v>
      </c>
      <c r="D4517" s="1" t="s">
        <v>1808</v>
      </c>
      <c r="E4517" t="s">
        <v>82</v>
      </c>
      <c r="F4517" t="str">
        <f>VLOOKUP(E4517&amp;"*",state_latlong_lookup!$A$1:$D$56,2,FALSE)</f>
        <v>TX</v>
      </c>
      <c r="G4517" t="str">
        <f>VLOOKUP(E4517&amp;"*",state_latlong_lookup!$A$1:$D$56,1,FALSE)</f>
        <v>TEXAS</v>
      </c>
      <c r="H4517" t="str">
        <f t="shared" si="141"/>
        <v>110_TX_21</v>
      </c>
      <c r="I4517">
        <f>IF(B4517=2012,IF(D4517="00",K4517,VLOOKUP(H4517,district_latlong_lookup!$A$1:$F$439,5,FALSE)),0)</f>
        <v>0</v>
      </c>
      <c r="J4517">
        <f>IF(B4517=2012,IF(D4517="00",L4517,VLOOKUP(H4517,district_latlong_lookup!$A$1:$F$439,6,FALSE)),0)</f>
        <v>0</v>
      </c>
      <c r="K4517">
        <f>VLOOKUP(E4517&amp;"*",state_latlong_lookup!$A$1:$D$56,3,FALSE)</f>
        <v>31.106000000000002</v>
      </c>
      <c r="L4517">
        <f>VLOOKUP(E4517&amp;"*",state_latlong_lookup!$A$1:$D$56,4,FALSE)</f>
        <v>-97.647499999999994</v>
      </c>
      <c r="M4517">
        <v>200</v>
      </c>
      <c r="N4517" t="str">
        <f t="shared" si="140"/>
        <v>Republican</v>
      </c>
      <c r="O4517" t="s">
        <v>100</v>
      </c>
      <c r="P4517">
        <v>0.57299999999999995</v>
      </c>
      <c r="Q4517">
        <v>2811000</v>
      </c>
      <c r="R4517" t="s">
        <v>1499</v>
      </c>
    </row>
    <row r="4518" spans="1:18">
      <c r="A4518">
        <v>110</v>
      </c>
      <c r="B4518">
        <f>VLOOKUP(A4518,year_congress_lookup!$A$1:$B$10,2)</f>
        <v>2008</v>
      </c>
      <c r="C4518">
        <v>29761</v>
      </c>
      <c r="D4518" s="1" t="s">
        <v>1809</v>
      </c>
      <c r="E4518" t="s">
        <v>82</v>
      </c>
      <c r="F4518" t="str">
        <f>VLOOKUP(E4518&amp;"*",state_latlong_lookup!$A$1:$D$56,2,FALSE)</f>
        <v>TX</v>
      </c>
      <c r="G4518" t="str">
        <f>VLOOKUP(E4518&amp;"*",state_latlong_lookup!$A$1:$D$56,1,FALSE)</f>
        <v>TEXAS</v>
      </c>
      <c r="H4518" t="str">
        <f t="shared" si="141"/>
        <v>110_TX_22</v>
      </c>
      <c r="I4518">
        <f>IF(B4518=2012,IF(D4518="00",K4518,VLOOKUP(H4518,district_latlong_lookup!$A$1:$F$439,5,FALSE)),0)</f>
        <v>0</v>
      </c>
      <c r="J4518">
        <f>IF(B4518=2012,IF(D4518="00",L4518,VLOOKUP(H4518,district_latlong_lookup!$A$1:$F$439,6,FALSE)),0)</f>
        <v>0</v>
      </c>
      <c r="K4518">
        <f>VLOOKUP(E4518&amp;"*",state_latlong_lookup!$A$1:$D$56,3,FALSE)</f>
        <v>31.106000000000002</v>
      </c>
      <c r="L4518">
        <f>VLOOKUP(E4518&amp;"*",state_latlong_lookup!$A$1:$D$56,4,FALSE)</f>
        <v>-97.647499999999994</v>
      </c>
      <c r="M4518">
        <v>100</v>
      </c>
      <c r="N4518" t="str">
        <f t="shared" si="140"/>
        <v>Democrat</v>
      </c>
      <c r="O4518" t="s">
        <v>872</v>
      </c>
      <c r="P4518">
        <v>-1.6E-2</v>
      </c>
      <c r="Q4518">
        <v>1561000</v>
      </c>
      <c r="R4518" t="s">
        <v>1500</v>
      </c>
    </row>
    <row r="4519" spans="1:18">
      <c r="A4519">
        <v>110</v>
      </c>
      <c r="B4519">
        <f>VLOOKUP(A4519,year_congress_lookup!$A$1:$B$10,2)</f>
        <v>2008</v>
      </c>
      <c r="C4519">
        <v>29771</v>
      </c>
      <c r="D4519" s="1" t="s">
        <v>1810</v>
      </c>
      <c r="E4519" t="s">
        <v>82</v>
      </c>
      <c r="F4519" t="str">
        <f>VLOOKUP(E4519&amp;"*",state_latlong_lookup!$A$1:$D$56,2,FALSE)</f>
        <v>TX</v>
      </c>
      <c r="G4519" t="str">
        <f>VLOOKUP(E4519&amp;"*",state_latlong_lookup!$A$1:$D$56,1,FALSE)</f>
        <v>TEXAS</v>
      </c>
      <c r="H4519" t="str">
        <f t="shared" si="141"/>
        <v>110_TX_23</v>
      </c>
      <c r="I4519">
        <f>IF(B4519=2012,IF(D4519="00",K4519,VLOOKUP(H4519,district_latlong_lookup!$A$1:$F$439,5,FALSE)),0)</f>
        <v>0</v>
      </c>
      <c r="J4519">
        <f>IF(B4519=2012,IF(D4519="00",L4519,VLOOKUP(H4519,district_latlong_lookup!$A$1:$F$439,6,FALSE)),0)</f>
        <v>0</v>
      </c>
      <c r="K4519">
        <f>VLOOKUP(E4519&amp;"*",state_latlong_lookup!$A$1:$D$56,3,FALSE)</f>
        <v>31.106000000000002</v>
      </c>
      <c r="L4519">
        <f>VLOOKUP(E4519&amp;"*",state_latlong_lookup!$A$1:$D$56,4,FALSE)</f>
        <v>-97.647499999999994</v>
      </c>
      <c r="M4519">
        <v>100</v>
      </c>
      <c r="N4519" t="str">
        <f t="shared" si="140"/>
        <v>Democrat</v>
      </c>
      <c r="O4519" t="s">
        <v>876</v>
      </c>
      <c r="P4519">
        <v>-0.315</v>
      </c>
      <c r="Q4519">
        <v>0</v>
      </c>
      <c r="R4519" t="s">
        <v>1500</v>
      </c>
    </row>
    <row r="4520" spans="1:18">
      <c r="A4520">
        <v>110</v>
      </c>
      <c r="B4520">
        <f>VLOOKUP(A4520,year_congress_lookup!$A$1:$B$10,2)</f>
        <v>2008</v>
      </c>
      <c r="C4520">
        <v>20532</v>
      </c>
      <c r="D4520" s="1" t="s">
        <v>1811</v>
      </c>
      <c r="E4520" t="s">
        <v>82</v>
      </c>
      <c r="F4520" t="str">
        <f>VLOOKUP(E4520&amp;"*",state_latlong_lookup!$A$1:$D$56,2,FALSE)</f>
        <v>TX</v>
      </c>
      <c r="G4520" t="str">
        <f>VLOOKUP(E4520&amp;"*",state_latlong_lookup!$A$1:$D$56,1,FALSE)</f>
        <v>TEXAS</v>
      </c>
      <c r="H4520" t="str">
        <f t="shared" si="141"/>
        <v>110_TX_24</v>
      </c>
      <c r="I4520">
        <f>IF(B4520=2012,IF(D4520="00",K4520,VLOOKUP(H4520,district_latlong_lookup!$A$1:$F$439,5,FALSE)),0)</f>
        <v>0</v>
      </c>
      <c r="J4520">
        <f>IF(B4520=2012,IF(D4520="00",L4520,VLOOKUP(H4520,district_latlong_lookup!$A$1:$F$439,6,FALSE)),0)</f>
        <v>0</v>
      </c>
      <c r="K4520">
        <f>VLOOKUP(E4520&amp;"*",state_latlong_lookup!$A$1:$D$56,3,FALSE)</f>
        <v>31.106000000000002</v>
      </c>
      <c r="L4520">
        <f>VLOOKUP(E4520&amp;"*",state_latlong_lookup!$A$1:$D$56,4,FALSE)</f>
        <v>-97.647499999999994</v>
      </c>
      <c r="M4520">
        <v>200</v>
      </c>
      <c r="N4520" t="str">
        <f t="shared" si="140"/>
        <v>Republican</v>
      </c>
      <c r="O4520" t="s">
        <v>1073</v>
      </c>
      <c r="P4520">
        <v>0.71299999999999997</v>
      </c>
      <c r="Q4520">
        <v>0</v>
      </c>
      <c r="R4520" t="s">
        <v>1501</v>
      </c>
    </row>
    <row r="4521" spans="1:18">
      <c r="A4521">
        <v>110</v>
      </c>
      <c r="B4521">
        <f>VLOOKUP(A4521,year_congress_lookup!$A$1:$B$10,2)</f>
        <v>2008</v>
      </c>
      <c r="C4521">
        <v>29571</v>
      </c>
      <c r="D4521" s="1" t="s">
        <v>1812</v>
      </c>
      <c r="E4521" t="s">
        <v>82</v>
      </c>
      <c r="F4521" t="str">
        <f>VLOOKUP(E4521&amp;"*",state_latlong_lookup!$A$1:$D$56,2,FALSE)</f>
        <v>TX</v>
      </c>
      <c r="G4521" t="str">
        <f>VLOOKUP(E4521&amp;"*",state_latlong_lookup!$A$1:$D$56,1,FALSE)</f>
        <v>TEXAS</v>
      </c>
      <c r="H4521" t="str">
        <f t="shared" si="141"/>
        <v>110_TX_25</v>
      </c>
      <c r="I4521">
        <f>IF(B4521=2012,IF(D4521="00",K4521,VLOOKUP(H4521,district_latlong_lookup!$A$1:$F$439,5,FALSE)),0)</f>
        <v>0</v>
      </c>
      <c r="J4521">
        <f>IF(B4521=2012,IF(D4521="00",L4521,VLOOKUP(H4521,district_latlong_lookup!$A$1:$F$439,6,FALSE)),0)</f>
        <v>0</v>
      </c>
      <c r="K4521">
        <f>VLOOKUP(E4521&amp;"*",state_latlong_lookup!$A$1:$D$56,3,FALSE)</f>
        <v>31.106000000000002</v>
      </c>
      <c r="L4521">
        <f>VLOOKUP(E4521&amp;"*",state_latlong_lookup!$A$1:$D$56,4,FALSE)</f>
        <v>-97.647499999999994</v>
      </c>
      <c r="M4521">
        <v>100</v>
      </c>
      <c r="N4521" t="str">
        <f t="shared" si="140"/>
        <v>Democrat</v>
      </c>
      <c r="O4521" t="s">
        <v>821</v>
      </c>
      <c r="P4521">
        <v>-0.42499999999999999</v>
      </c>
      <c r="Q4521">
        <v>1794000</v>
      </c>
      <c r="R4521" t="s">
        <v>1502</v>
      </c>
    </row>
    <row r="4522" spans="1:18">
      <c r="A4522">
        <v>110</v>
      </c>
      <c r="B4522">
        <f>VLOOKUP(A4522,year_congress_lookup!$A$1:$B$10,2)</f>
        <v>2008</v>
      </c>
      <c r="C4522">
        <v>20355</v>
      </c>
      <c r="D4522" s="1" t="s">
        <v>1813</v>
      </c>
      <c r="E4522" t="s">
        <v>82</v>
      </c>
      <c r="F4522" t="str">
        <f>VLOOKUP(E4522&amp;"*",state_latlong_lookup!$A$1:$D$56,2,FALSE)</f>
        <v>TX</v>
      </c>
      <c r="G4522" t="str">
        <f>VLOOKUP(E4522&amp;"*",state_latlong_lookup!$A$1:$D$56,1,FALSE)</f>
        <v>TEXAS</v>
      </c>
      <c r="H4522" t="str">
        <f t="shared" si="141"/>
        <v>110_TX_26</v>
      </c>
      <c r="I4522">
        <f>IF(B4522=2012,IF(D4522="00",K4522,VLOOKUP(H4522,district_latlong_lookup!$A$1:$F$439,5,FALSE)),0)</f>
        <v>0</v>
      </c>
      <c r="J4522">
        <f>IF(B4522=2012,IF(D4522="00",L4522,VLOOKUP(H4522,district_latlong_lookup!$A$1:$F$439,6,FALSE)),0)</f>
        <v>0</v>
      </c>
      <c r="K4522">
        <f>VLOOKUP(E4522&amp;"*",state_latlong_lookup!$A$1:$D$56,3,FALSE)</f>
        <v>31.106000000000002</v>
      </c>
      <c r="L4522">
        <f>VLOOKUP(E4522&amp;"*",state_latlong_lookup!$A$1:$D$56,4,FALSE)</f>
        <v>-97.647499999999994</v>
      </c>
      <c r="M4522">
        <v>200</v>
      </c>
      <c r="N4522" t="str">
        <f t="shared" si="140"/>
        <v>Republican</v>
      </c>
      <c r="O4522" t="s">
        <v>1044</v>
      </c>
      <c r="P4522">
        <v>0.69199999999999995</v>
      </c>
      <c r="Q4522">
        <v>0</v>
      </c>
      <c r="R4522" t="s">
        <v>1503</v>
      </c>
    </row>
    <row r="4523" spans="1:18">
      <c r="A4523">
        <v>110</v>
      </c>
      <c r="B4523">
        <f>VLOOKUP(A4523,year_congress_lookup!$A$1:$B$10,2)</f>
        <v>2008</v>
      </c>
      <c r="C4523">
        <v>15049</v>
      </c>
      <c r="D4523" s="1" t="s">
        <v>1814</v>
      </c>
      <c r="E4523" t="s">
        <v>82</v>
      </c>
      <c r="F4523" t="str">
        <f>VLOOKUP(E4523&amp;"*",state_latlong_lookup!$A$1:$D$56,2,FALSE)</f>
        <v>TX</v>
      </c>
      <c r="G4523" t="str">
        <f>VLOOKUP(E4523&amp;"*",state_latlong_lookup!$A$1:$D$56,1,FALSE)</f>
        <v>TEXAS</v>
      </c>
      <c r="H4523" t="str">
        <f t="shared" si="141"/>
        <v>110_TX_27</v>
      </c>
      <c r="I4523">
        <f>IF(B4523=2012,IF(D4523="00",K4523,VLOOKUP(H4523,district_latlong_lookup!$A$1:$F$439,5,FALSE)),0)</f>
        <v>0</v>
      </c>
      <c r="J4523">
        <f>IF(B4523=2012,IF(D4523="00",L4523,VLOOKUP(H4523,district_latlong_lookup!$A$1:$F$439,6,FALSE)),0)</f>
        <v>0</v>
      </c>
      <c r="K4523">
        <f>VLOOKUP(E4523&amp;"*",state_latlong_lookup!$A$1:$D$56,3,FALSE)</f>
        <v>31.106000000000002</v>
      </c>
      <c r="L4523">
        <f>VLOOKUP(E4523&amp;"*",state_latlong_lookup!$A$1:$D$56,4,FALSE)</f>
        <v>-97.647499999999994</v>
      </c>
      <c r="M4523">
        <v>100</v>
      </c>
      <c r="N4523" t="str">
        <f t="shared" si="140"/>
        <v>Democrat</v>
      </c>
      <c r="O4523" t="s">
        <v>732</v>
      </c>
      <c r="P4523">
        <v>-0.24</v>
      </c>
      <c r="Q4523">
        <v>1125000</v>
      </c>
      <c r="R4523" t="s">
        <v>1504</v>
      </c>
    </row>
    <row r="4524" spans="1:18">
      <c r="A4524">
        <v>110</v>
      </c>
      <c r="B4524">
        <f>VLOOKUP(A4524,year_congress_lookup!$A$1:$B$10,2)</f>
        <v>2008</v>
      </c>
      <c r="C4524">
        <v>20533</v>
      </c>
      <c r="D4524" s="1" t="s">
        <v>1815</v>
      </c>
      <c r="E4524" t="s">
        <v>82</v>
      </c>
      <c r="F4524" t="str">
        <f>VLOOKUP(E4524&amp;"*",state_latlong_lookup!$A$1:$D$56,2,FALSE)</f>
        <v>TX</v>
      </c>
      <c r="G4524" t="str">
        <f>VLOOKUP(E4524&amp;"*",state_latlong_lookup!$A$1:$D$56,1,FALSE)</f>
        <v>TEXAS</v>
      </c>
      <c r="H4524" t="str">
        <f t="shared" si="141"/>
        <v>110_TX_28</v>
      </c>
      <c r="I4524">
        <f>IF(B4524=2012,IF(D4524="00",K4524,VLOOKUP(H4524,district_latlong_lookup!$A$1:$F$439,5,FALSE)),0)</f>
        <v>0</v>
      </c>
      <c r="J4524">
        <f>IF(B4524=2012,IF(D4524="00",L4524,VLOOKUP(H4524,district_latlong_lookup!$A$1:$F$439,6,FALSE)),0)</f>
        <v>0</v>
      </c>
      <c r="K4524">
        <f>VLOOKUP(E4524&amp;"*",state_latlong_lookup!$A$1:$D$56,3,FALSE)</f>
        <v>31.106000000000002</v>
      </c>
      <c r="L4524">
        <f>VLOOKUP(E4524&amp;"*",state_latlong_lookup!$A$1:$D$56,4,FALSE)</f>
        <v>-97.647499999999994</v>
      </c>
      <c r="M4524">
        <v>100</v>
      </c>
      <c r="N4524" t="str">
        <f t="shared" si="140"/>
        <v>Democrat</v>
      </c>
      <c r="O4524" t="s">
        <v>1074</v>
      </c>
      <c r="P4524">
        <v>-0.192</v>
      </c>
      <c r="Q4524">
        <v>0</v>
      </c>
      <c r="R4524" t="s">
        <v>1505</v>
      </c>
    </row>
    <row r="4525" spans="1:18">
      <c r="A4525">
        <v>110</v>
      </c>
      <c r="B4525">
        <f>VLOOKUP(A4525,year_congress_lookup!$A$1:$B$10,2)</f>
        <v>2008</v>
      </c>
      <c r="C4525">
        <v>39304</v>
      </c>
      <c r="D4525" s="1" t="s">
        <v>1816</v>
      </c>
      <c r="E4525" t="s">
        <v>82</v>
      </c>
      <c r="F4525" t="str">
        <f>VLOOKUP(E4525&amp;"*",state_latlong_lookup!$A$1:$D$56,2,FALSE)</f>
        <v>TX</v>
      </c>
      <c r="G4525" t="str">
        <f>VLOOKUP(E4525&amp;"*",state_latlong_lookup!$A$1:$D$56,1,FALSE)</f>
        <v>TEXAS</v>
      </c>
      <c r="H4525" t="str">
        <f t="shared" si="141"/>
        <v>110_TX_29</v>
      </c>
      <c r="I4525">
        <f>IF(B4525=2012,IF(D4525="00",K4525,VLOOKUP(H4525,district_latlong_lookup!$A$1:$F$439,5,FALSE)),0)</f>
        <v>0</v>
      </c>
      <c r="J4525">
        <f>IF(B4525=2012,IF(D4525="00",L4525,VLOOKUP(H4525,district_latlong_lookup!$A$1:$F$439,6,FALSE)),0)</f>
        <v>0</v>
      </c>
      <c r="K4525">
        <f>VLOOKUP(E4525&amp;"*",state_latlong_lookup!$A$1:$D$56,3,FALSE)</f>
        <v>31.106000000000002</v>
      </c>
      <c r="L4525">
        <f>VLOOKUP(E4525&amp;"*",state_latlong_lookup!$A$1:$D$56,4,FALSE)</f>
        <v>-97.647499999999994</v>
      </c>
      <c r="M4525">
        <v>100</v>
      </c>
      <c r="N4525" t="str">
        <f t="shared" si="140"/>
        <v>Democrat</v>
      </c>
      <c r="O4525" t="s">
        <v>94</v>
      </c>
      <c r="P4525">
        <v>-0.32200000000000001</v>
      </c>
      <c r="Q4525">
        <v>0</v>
      </c>
      <c r="R4525" t="s">
        <v>1506</v>
      </c>
    </row>
    <row r="4526" spans="1:18">
      <c r="A4526">
        <v>110</v>
      </c>
      <c r="B4526">
        <f>VLOOKUP(A4526,year_congress_lookup!$A$1:$B$10,2)</f>
        <v>2008</v>
      </c>
      <c r="C4526">
        <v>39305</v>
      </c>
      <c r="D4526" s="1" t="s">
        <v>1817</v>
      </c>
      <c r="E4526" t="s">
        <v>82</v>
      </c>
      <c r="F4526" t="str">
        <f>VLOOKUP(E4526&amp;"*",state_latlong_lookup!$A$1:$D$56,2,FALSE)</f>
        <v>TX</v>
      </c>
      <c r="G4526" t="str">
        <f>VLOOKUP(E4526&amp;"*",state_latlong_lookup!$A$1:$D$56,1,FALSE)</f>
        <v>TEXAS</v>
      </c>
      <c r="H4526" t="str">
        <f t="shared" si="141"/>
        <v>110_TX_30</v>
      </c>
      <c r="I4526">
        <f>IF(B4526=2012,IF(D4526="00",K4526,VLOOKUP(H4526,district_latlong_lookup!$A$1:$F$439,5,FALSE)),0)</f>
        <v>0</v>
      </c>
      <c r="J4526">
        <f>IF(B4526=2012,IF(D4526="00",L4526,VLOOKUP(H4526,district_latlong_lookup!$A$1:$F$439,6,FALSE)),0)</f>
        <v>0</v>
      </c>
      <c r="K4526">
        <f>VLOOKUP(E4526&amp;"*",state_latlong_lookup!$A$1:$D$56,3,FALSE)</f>
        <v>31.106000000000002</v>
      </c>
      <c r="L4526">
        <f>VLOOKUP(E4526&amp;"*",state_latlong_lookup!$A$1:$D$56,4,FALSE)</f>
        <v>-97.647499999999994</v>
      </c>
      <c r="M4526">
        <v>100</v>
      </c>
      <c r="N4526" t="str">
        <f t="shared" si="140"/>
        <v>Democrat</v>
      </c>
      <c r="O4526" t="s">
        <v>1</v>
      </c>
      <c r="P4526">
        <v>-0.46300000000000002</v>
      </c>
      <c r="Q4526">
        <v>10543000</v>
      </c>
      <c r="R4526" t="s">
        <v>1507</v>
      </c>
    </row>
    <row r="4527" spans="1:18">
      <c r="A4527">
        <v>110</v>
      </c>
      <c r="B4527">
        <f>VLOOKUP(A4527,year_congress_lookup!$A$1:$B$10,2)</f>
        <v>2008</v>
      </c>
      <c r="C4527">
        <v>20356</v>
      </c>
      <c r="D4527" s="1" t="s">
        <v>1818</v>
      </c>
      <c r="E4527" t="s">
        <v>82</v>
      </c>
      <c r="F4527" t="str">
        <f>VLOOKUP(E4527&amp;"*",state_latlong_lookup!$A$1:$D$56,2,FALSE)</f>
        <v>TX</v>
      </c>
      <c r="G4527" t="str">
        <f>VLOOKUP(E4527&amp;"*",state_latlong_lookup!$A$1:$D$56,1,FALSE)</f>
        <v>TEXAS</v>
      </c>
      <c r="H4527" t="str">
        <f t="shared" si="141"/>
        <v>110_TX_31</v>
      </c>
      <c r="I4527">
        <f>IF(B4527=2012,IF(D4527="00",K4527,VLOOKUP(H4527,district_latlong_lookup!$A$1:$F$439,5,FALSE)),0)</f>
        <v>0</v>
      </c>
      <c r="J4527">
        <f>IF(B4527=2012,IF(D4527="00",L4527,VLOOKUP(H4527,district_latlong_lookup!$A$1:$F$439,6,FALSE)),0)</f>
        <v>0</v>
      </c>
      <c r="K4527">
        <f>VLOOKUP(E4527&amp;"*",state_latlong_lookup!$A$1:$D$56,3,FALSE)</f>
        <v>31.106000000000002</v>
      </c>
      <c r="L4527">
        <f>VLOOKUP(E4527&amp;"*",state_latlong_lookup!$A$1:$D$56,4,FALSE)</f>
        <v>-97.647499999999994</v>
      </c>
      <c r="M4527">
        <v>200</v>
      </c>
      <c r="N4527" t="str">
        <f t="shared" si="140"/>
        <v>Republican</v>
      </c>
      <c r="O4527" t="s">
        <v>139</v>
      </c>
      <c r="P4527">
        <v>0.60499999999999998</v>
      </c>
      <c r="Q4527">
        <v>2386000</v>
      </c>
      <c r="R4527" t="s">
        <v>1508</v>
      </c>
    </row>
    <row r="4528" spans="1:18">
      <c r="A4528">
        <v>110</v>
      </c>
      <c r="B4528">
        <f>VLOOKUP(A4528,year_congress_lookup!$A$1:$B$10,2)</f>
        <v>2008</v>
      </c>
      <c r="C4528">
        <v>29759</v>
      </c>
      <c r="D4528" s="1" t="s">
        <v>1819</v>
      </c>
      <c r="E4528" t="s">
        <v>82</v>
      </c>
      <c r="F4528" t="str">
        <f>VLOOKUP(E4528&amp;"*",state_latlong_lookup!$A$1:$D$56,2,FALSE)</f>
        <v>TX</v>
      </c>
      <c r="G4528" t="str">
        <f>VLOOKUP(E4528&amp;"*",state_latlong_lookup!$A$1:$D$56,1,FALSE)</f>
        <v>TEXAS</v>
      </c>
      <c r="H4528" t="str">
        <f t="shared" si="141"/>
        <v>110_TX_32</v>
      </c>
      <c r="I4528">
        <f>IF(B4528=2012,IF(D4528="00",K4528,VLOOKUP(H4528,district_latlong_lookup!$A$1:$F$439,5,FALSE)),0)</f>
        <v>0</v>
      </c>
      <c r="J4528">
        <f>IF(B4528=2012,IF(D4528="00",L4528,VLOOKUP(H4528,district_latlong_lookup!$A$1:$F$439,6,FALSE)),0)</f>
        <v>0</v>
      </c>
      <c r="K4528">
        <f>VLOOKUP(E4528&amp;"*",state_latlong_lookup!$A$1:$D$56,3,FALSE)</f>
        <v>31.106000000000002</v>
      </c>
      <c r="L4528">
        <f>VLOOKUP(E4528&amp;"*",state_latlong_lookup!$A$1:$D$56,4,FALSE)</f>
        <v>-97.647499999999994</v>
      </c>
      <c r="M4528">
        <v>200</v>
      </c>
      <c r="N4528" t="str">
        <f t="shared" si="140"/>
        <v>Republican</v>
      </c>
      <c r="O4528" t="s">
        <v>312</v>
      </c>
      <c r="P4528">
        <v>0.76300000000000001</v>
      </c>
      <c r="Q4528">
        <v>0</v>
      </c>
      <c r="R4528" t="s">
        <v>1509</v>
      </c>
    </row>
    <row r="4529" spans="1:18">
      <c r="A4529">
        <v>110</v>
      </c>
      <c r="B4529">
        <f>VLOOKUP(A4529,year_congress_lookup!$A$1:$B$10,2)</f>
        <v>2008</v>
      </c>
      <c r="C4529">
        <v>20357</v>
      </c>
      <c r="D4529" s="1" t="s">
        <v>1787</v>
      </c>
      <c r="E4529" t="s">
        <v>142</v>
      </c>
      <c r="F4529" t="str">
        <f>VLOOKUP(E4529&amp;"*",state_latlong_lookup!$A$1:$D$56,2,FALSE)</f>
        <v>UT</v>
      </c>
      <c r="G4529" t="str">
        <f>VLOOKUP(E4529&amp;"*",state_latlong_lookup!$A$1:$D$56,1,FALSE)</f>
        <v>UTAH</v>
      </c>
      <c r="H4529" t="str">
        <f t="shared" si="141"/>
        <v>110_UT_01</v>
      </c>
      <c r="I4529">
        <f>IF(B4529=2012,IF(D4529="00",K4529,VLOOKUP(H4529,district_latlong_lookup!$A$1:$F$439,5,FALSE)),0)</f>
        <v>0</v>
      </c>
      <c r="J4529">
        <f>IF(B4529=2012,IF(D4529="00",L4529,VLOOKUP(H4529,district_latlong_lookup!$A$1:$F$439,6,FALSE)),0)</f>
        <v>0</v>
      </c>
      <c r="K4529">
        <f>VLOOKUP(E4529&amp;"*",state_latlong_lookup!$A$1:$D$56,3,FALSE)</f>
        <v>40.113500000000002</v>
      </c>
      <c r="L4529">
        <f>VLOOKUP(E4529&amp;"*",state_latlong_lookup!$A$1:$D$56,4,FALSE)</f>
        <v>-111.8535</v>
      </c>
      <c r="M4529">
        <v>200</v>
      </c>
      <c r="N4529" t="str">
        <f t="shared" si="140"/>
        <v>Republican</v>
      </c>
      <c r="O4529" t="s">
        <v>499</v>
      </c>
      <c r="P4529">
        <v>0.68600000000000005</v>
      </c>
      <c r="Q4529">
        <v>798000</v>
      </c>
    </row>
    <row r="4530" spans="1:18">
      <c r="A4530">
        <v>110</v>
      </c>
      <c r="B4530">
        <f>VLOOKUP(A4530,year_congress_lookup!$A$1:$B$10,2)</f>
        <v>2008</v>
      </c>
      <c r="C4530">
        <v>20140</v>
      </c>
      <c r="D4530" s="1" t="s">
        <v>1788</v>
      </c>
      <c r="E4530" t="s">
        <v>142</v>
      </c>
      <c r="F4530" t="str">
        <f>VLOOKUP(E4530&amp;"*",state_latlong_lookup!$A$1:$D$56,2,FALSE)</f>
        <v>UT</v>
      </c>
      <c r="G4530" t="str">
        <f>VLOOKUP(E4530&amp;"*",state_latlong_lookup!$A$1:$D$56,1,FALSE)</f>
        <v>UTAH</v>
      </c>
      <c r="H4530" t="str">
        <f t="shared" si="141"/>
        <v>110_UT_02</v>
      </c>
      <c r="I4530">
        <f>IF(B4530=2012,IF(D4530="00",K4530,VLOOKUP(H4530,district_latlong_lookup!$A$1:$F$439,5,FALSE)),0)</f>
        <v>0</v>
      </c>
      <c r="J4530">
        <f>IF(B4530=2012,IF(D4530="00",L4530,VLOOKUP(H4530,district_latlong_lookup!$A$1:$F$439,6,FALSE)),0)</f>
        <v>0</v>
      </c>
      <c r="K4530">
        <f>VLOOKUP(E4530&amp;"*",state_latlong_lookup!$A$1:$D$56,3,FALSE)</f>
        <v>40.113500000000002</v>
      </c>
      <c r="L4530">
        <f>VLOOKUP(E4530&amp;"*",state_latlong_lookup!$A$1:$D$56,4,FALSE)</f>
        <v>-111.8535</v>
      </c>
      <c r="M4530">
        <v>100</v>
      </c>
      <c r="N4530" t="str">
        <f t="shared" si="140"/>
        <v>Democrat</v>
      </c>
      <c r="O4530" t="s">
        <v>948</v>
      </c>
      <c r="P4530">
        <v>-0.107</v>
      </c>
      <c r="Q4530">
        <v>0</v>
      </c>
    </row>
    <row r="4531" spans="1:18">
      <c r="A4531">
        <v>110</v>
      </c>
      <c r="B4531">
        <f>VLOOKUP(A4531,year_congress_lookup!$A$1:$B$10,2)</f>
        <v>2008</v>
      </c>
      <c r="C4531">
        <v>29766</v>
      </c>
      <c r="D4531" s="1" t="s">
        <v>1789</v>
      </c>
      <c r="E4531" t="s">
        <v>142</v>
      </c>
      <c r="F4531" t="str">
        <f>VLOOKUP(E4531&amp;"*",state_latlong_lookup!$A$1:$D$56,2,FALSE)</f>
        <v>UT</v>
      </c>
      <c r="G4531" t="str">
        <f>VLOOKUP(E4531&amp;"*",state_latlong_lookup!$A$1:$D$56,1,FALSE)</f>
        <v>UTAH</v>
      </c>
      <c r="H4531" t="str">
        <f t="shared" si="141"/>
        <v>110_UT_03</v>
      </c>
      <c r="I4531">
        <f>IF(B4531=2012,IF(D4531="00",K4531,VLOOKUP(H4531,district_latlong_lookup!$A$1:$F$439,5,FALSE)),0)</f>
        <v>0</v>
      </c>
      <c r="J4531">
        <f>IF(B4531=2012,IF(D4531="00",L4531,VLOOKUP(H4531,district_latlong_lookup!$A$1:$F$439,6,FALSE)),0)</f>
        <v>0</v>
      </c>
      <c r="K4531">
        <f>VLOOKUP(E4531&amp;"*",state_latlong_lookup!$A$1:$D$56,3,FALSE)</f>
        <v>40.113500000000002</v>
      </c>
      <c r="L4531">
        <f>VLOOKUP(E4531&amp;"*",state_latlong_lookup!$A$1:$D$56,4,FALSE)</f>
        <v>-111.8535</v>
      </c>
      <c r="M4531">
        <v>200</v>
      </c>
      <c r="N4531" t="str">
        <f t="shared" si="140"/>
        <v>Republican</v>
      </c>
      <c r="O4531" t="s">
        <v>143</v>
      </c>
      <c r="P4531">
        <v>0.82599999999999996</v>
      </c>
      <c r="Q4531">
        <v>1102000</v>
      </c>
      <c r="R4531" t="s">
        <v>1510</v>
      </c>
    </row>
    <row r="4532" spans="1:18">
      <c r="A4532">
        <v>110</v>
      </c>
      <c r="B4532">
        <f>VLOOKUP(A4532,year_congress_lookup!$A$1:$B$10,2)</f>
        <v>2008</v>
      </c>
      <c r="C4532">
        <v>20750</v>
      </c>
      <c r="D4532" s="1" t="s">
        <v>1787</v>
      </c>
      <c r="E4532" t="s">
        <v>21</v>
      </c>
      <c r="F4532" t="str">
        <f>VLOOKUP(E4532&amp;"*",state_latlong_lookup!$A$1:$D$56,2,FALSE)</f>
        <v>VT</v>
      </c>
      <c r="G4532" t="str">
        <f>VLOOKUP(E4532&amp;"*",state_latlong_lookup!$A$1:$D$56,1,FALSE)</f>
        <v>VERMONT</v>
      </c>
      <c r="H4532" t="str">
        <f t="shared" si="141"/>
        <v>110_VT_01</v>
      </c>
      <c r="I4532">
        <f>IF(B4532=2012,IF(D4532="00",K4532,VLOOKUP(H4532,district_latlong_lookup!$A$1:$F$439,5,FALSE)),0)</f>
        <v>0</v>
      </c>
      <c r="J4532">
        <f>IF(B4532=2012,IF(D4532="00",L4532,VLOOKUP(H4532,district_latlong_lookup!$A$1:$F$439,6,FALSE)),0)</f>
        <v>0</v>
      </c>
      <c r="K4532">
        <f>VLOOKUP(E4532&amp;"*",state_latlong_lookup!$A$1:$D$56,3,FALSE)</f>
        <v>44.040700000000001</v>
      </c>
      <c r="L4532">
        <f>VLOOKUP(E4532&amp;"*",state_latlong_lookup!$A$1:$D$56,4,FALSE)</f>
        <v>-72.709299999999999</v>
      </c>
      <c r="M4532">
        <v>100</v>
      </c>
      <c r="N4532" t="str">
        <f t="shared" si="140"/>
        <v>Democrat</v>
      </c>
      <c r="O4532" t="s">
        <v>114</v>
      </c>
      <c r="P4532">
        <v>-0.47399999999999998</v>
      </c>
      <c r="Q4532">
        <v>823000</v>
      </c>
      <c r="R4532" t="s">
        <v>1511</v>
      </c>
    </row>
    <row r="4533" spans="1:18">
      <c r="A4533">
        <v>110</v>
      </c>
      <c r="B4533">
        <f>VLOOKUP(A4533,year_congress_lookup!$A$1:$B$10,2)</f>
        <v>2008</v>
      </c>
      <c r="C4533">
        <v>20141</v>
      </c>
      <c r="D4533" s="1" t="s">
        <v>1787</v>
      </c>
      <c r="E4533" t="s">
        <v>16</v>
      </c>
      <c r="F4533" t="str">
        <f>VLOOKUP(E4533&amp;"*",state_latlong_lookup!$A$1:$D$56,2,FALSE)</f>
        <v>VA</v>
      </c>
      <c r="G4533" t="str">
        <f>VLOOKUP(E4533&amp;"*",state_latlong_lookup!$A$1:$D$56,1,FALSE)</f>
        <v>VIRGINIA</v>
      </c>
      <c r="H4533" t="str">
        <f t="shared" si="141"/>
        <v>110_VA_01</v>
      </c>
      <c r="I4533">
        <f>IF(B4533=2012,IF(D4533="00",K4533,VLOOKUP(H4533,district_latlong_lookup!$A$1:$F$439,5,FALSE)),0)</f>
        <v>0</v>
      </c>
      <c r="J4533">
        <f>IF(B4533=2012,IF(D4533="00",L4533,VLOOKUP(H4533,district_latlong_lookup!$A$1:$F$439,6,FALSE)),0)</f>
        <v>0</v>
      </c>
      <c r="K4533">
        <f>VLOOKUP(E4533&amp;"*",state_latlong_lookup!$A$1:$D$56,3,FALSE)</f>
        <v>37.768000000000001</v>
      </c>
      <c r="L4533">
        <f>VLOOKUP(E4533&amp;"*",state_latlong_lookup!$A$1:$D$56,4,FALSE)</f>
        <v>-78.205699999999993</v>
      </c>
      <c r="M4533">
        <v>200</v>
      </c>
      <c r="N4533" t="str">
        <f t="shared" si="140"/>
        <v>Republican</v>
      </c>
      <c r="O4533" t="s">
        <v>62</v>
      </c>
      <c r="P4533">
        <v>0.53100000000000003</v>
      </c>
      <c r="Q4533">
        <v>0</v>
      </c>
      <c r="R4533" t="s">
        <v>1512</v>
      </c>
    </row>
    <row r="4534" spans="1:18">
      <c r="A4534">
        <v>110</v>
      </c>
      <c r="B4534">
        <f>VLOOKUP(A4534,year_congress_lookup!$A$1:$B$10,2)</f>
        <v>2008</v>
      </c>
      <c r="C4534">
        <v>20756</v>
      </c>
      <c r="D4534" s="1" t="s">
        <v>1787</v>
      </c>
      <c r="E4534" t="s">
        <v>16</v>
      </c>
      <c r="F4534" t="str">
        <f>VLOOKUP(E4534&amp;"*",state_latlong_lookup!$A$1:$D$56,2,FALSE)</f>
        <v>VA</v>
      </c>
      <c r="G4534" t="str">
        <f>VLOOKUP(E4534&amp;"*",state_latlong_lookup!$A$1:$D$56,1,FALSE)</f>
        <v>VIRGINIA</v>
      </c>
      <c r="H4534" t="str">
        <f t="shared" si="141"/>
        <v>110_VA_01</v>
      </c>
      <c r="I4534">
        <f>IF(B4534=2012,IF(D4534="00",K4534,VLOOKUP(H4534,district_latlong_lookup!$A$1:$F$439,5,FALSE)),0)</f>
        <v>0</v>
      </c>
      <c r="J4534">
        <f>IF(B4534=2012,IF(D4534="00",L4534,VLOOKUP(H4534,district_latlong_lookup!$A$1:$F$439,6,FALSE)),0)</f>
        <v>0</v>
      </c>
      <c r="K4534">
        <f>VLOOKUP(E4534&amp;"*",state_latlong_lookup!$A$1:$D$56,3,FALSE)</f>
        <v>37.768000000000001</v>
      </c>
      <c r="L4534">
        <f>VLOOKUP(E4534&amp;"*",state_latlong_lookup!$A$1:$D$56,4,FALSE)</f>
        <v>-78.205699999999993</v>
      </c>
      <c r="M4534">
        <v>200</v>
      </c>
      <c r="N4534" t="str">
        <f t="shared" si="140"/>
        <v>Republican</v>
      </c>
      <c r="O4534" t="s">
        <v>1115</v>
      </c>
      <c r="P4534">
        <v>0.58499999999999996</v>
      </c>
      <c r="Q4534">
        <v>0</v>
      </c>
      <c r="R4534" t="s">
        <v>1513</v>
      </c>
    </row>
    <row r="4535" spans="1:18">
      <c r="A4535">
        <v>110</v>
      </c>
      <c r="B4535">
        <f>VLOOKUP(A4535,year_congress_lookup!$A$1:$B$10,2)</f>
        <v>2008</v>
      </c>
      <c r="C4535">
        <v>20534</v>
      </c>
      <c r="D4535" s="1" t="s">
        <v>1788</v>
      </c>
      <c r="E4535" t="s">
        <v>16</v>
      </c>
      <c r="F4535" t="str">
        <f>VLOOKUP(E4535&amp;"*",state_latlong_lookup!$A$1:$D$56,2,FALSE)</f>
        <v>VA</v>
      </c>
      <c r="G4535" t="str">
        <f>VLOOKUP(E4535&amp;"*",state_latlong_lookup!$A$1:$D$56,1,FALSE)</f>
        <v>VIRGINIA</v>
      </c>
      <c r="H4535" t="str">
        <f t="shared" si="141"/>
        <v>110_VA_02</v>
      </c>
      <c r="I4535">
        <f>IF(B4535=2012,IF(D4535="00",K4535,VLOOKUP(H4535,district_latlong_lookup!$A$1:$F$439,5,FALSE)),0)</f>
        <v>0</v>
      </c>
      <c r="J4535">
        <f>IF(B4535=2012,IF(D4535="00",L4535,VLOOKUP(H4535,district_latlong_lookup!$A$1:$F$439,6,FALSE)),0)</f>
        <v>0</v>
      </c>
      <c r="K4535">
        <f>VLOOKUP(E4535&amp;"*",state_latlong_lookup!$A$1:$D$56,3,FALSE)</f>
        <v>37.768000000000001</v>
      </c>
      <c r="L4535">
        <f>VLOOKUP(E4535&amp;"*",state_latlong_lookup!$A$1:$D$56,4,FALSE)</f>
        <v>-78.205699999999993</v>
      </c>
      <c r="M4535">
        <v>200</v>
      </c>
      <c r="N4535" t="str">
        <f t="shared" si="140"/>
        <v>Republican</v>
      </c>
      <c r="O4535" t="s">
        <v>116</v>
      </c>
      <c r="P4535">
        <v>0.56299999999999994</v>
      </c>
      <c r="Q4535">
        <v>732000</v>
      </c>
    </row>
    <row r="4536" spans="1:18">
      <c r="A4536">
        <v>110</v>
      </c>
      <c r="B4536">
        <f>VLOOKUP(A4536,year_congress_lookup!$A$1:$B$10,2)</f>
        <v>2008</v>
      </c>
      <c r="C4536">
        <v>39307</v>
      </c>
      <c r="D4536" s="1" t="s">
        <v>1789</v>
      </c>
      <c r="E4536" t="s">
        <v>16</v>
      </c>
      <c r="F4536" t="str">
        <f>VLOOKUP(E4536&amp;"*",state_latlong_lookup!$A$1:$D$56,2,FALSE)</f>
        <v>VA</v>
      </c>
      <c r="G4536" t="str">
        <f>VLOOKUP(E4536&amp;"*",state_latlong_lookup!$A$1:$D$56,1,FALSE)</f>
        <v>VIRGINIA</v>
      </c>
      <c r="H4536" t="str">
        <f t="shared" si="141"/>
        <v>110_VA_03</v>
      </c>
      <c r="I4536">
        <f>IF(B4536=2012,IF(D4536="00",K4536,VLOOKUP(H4536,district_latlong_lookup!$A$1:$F$439,5,FALSE)),0)</f>
        <v>0</v>
      </c>
      <c r="J4536">
        <f>IF(B4536=2012,IF(D4536="00",L4536,VLOOKUP(H4536,district_latlong_lookup!$A$1:$F$439,6,FALSE)),0)</f>
        <v>0</v>
      </c>
      <c r="K4536">
        <f>VLOOKUP(E4536&amp;"*",state_latlong_lookup!$A$1:$D$56,3,FALSE)</f>
        <v>37.768000000000001</v>
      </c>
      <c r="L4536">
        <f>VLOOKUP(E4536&amp;"*",state_latlong_lookup!$A$1:$D$56,4,FALSE)</f>
        <v>-78.205699999999993</v>
      </c>
      <c r="M4536">
        <v>100</v>
      </c>
      <c r="N4536" t="str">
        <f t="shared" si="140"/>
        <v>Democrat</v>
      </c>
      <c r="O4536" t="s">
        <v>149</v>
      </c>
      <c r="P4536">
        <v>-0.432</v>
      </c>
      <c r="Q4536">
        <v>674000</v>
      </c>
      <c r="R4536" t="s">
        <v>1514</v>
      </c>
    </row>
    <row r="4537" spans="1:18">
      <c r="A4537">
        <v>110</v>
      </c>
      <c r="B4537">
        <f>VLOOKUP(A4537,year_congress_lookup!$A$1:$B$10,2)</f>
        <v>2008</v>
      </c>
      <c r="C4537">
        <v>20143</v>
      </c>
      <c r="D4537" s="1" t="s">
        <v>1790</v>
      </c>
      <c r="E4537" t="s">
        <v>16</v>
      </c>
      <c r="F4537" t="str">
        <f>VLOOKUP(E4537&amp;"*",state_latlong_lookup!$A$1:$D$56,2,FALSE)</f>
        <v>VA</v>
      </c>
      <c r="G4537" t="str">
        <f>VLOOKUP(E4537&amp;"*",state_latlong_lookup!$A$1:$D$56,1,FALSE)</f>
        <v>VIRGINIA</v>
      </c>
      <c r="H4537" t="str">
        <f t="shared" si="141"/>
        <v>110_VA_04</v>
      </c>
      <c r="I4537">
        <f>IF(B4537=2012,IF(D4537="00",K4537,VLOOKUP(H4537,district_latlong_lookup!$A$1:$F$439,5,FALSE)),0)</f>
        <v>0</v>
      </c>
      <c r="J4537">
        <f>IF(B4537=2012,IF(D4537="00",L4537,VLOOKUP(H4537,district_latlong_lookup!$A$1:$F$439,6,FALSE)),0)</f>
        <v>0</v>
      </c>
      <c r="K4537">
        <f>VLOOKUP(E4537&amp;"*",state_latlong_lookup!$A$1:$D$56,3,FALSE)</f>
        <v>37.768000000000001</v>
      </c>
      <c r="L4537">
        <f>VLOOKUP(E4537&amp;"*",state_latlong_lookup!$A$1:$D$56,4,FALSE)</f>
        <v>-78.205699999999993</v>
      </c>
      <c r="M4537">
        <v>200</v>
      </c>
      <c r="N4537" t="str">
        <f t="shared" si="140"/>
        <v>Republican</v>
      </c>
      <c r="O4537" t="s">
        <v>798</v>
      </c>
      <c r="P4537">
        <v>0.56200000000000006</v>
      </c>
      <c r="Q4537">
        <v>0</v>
      </c>
      <c r="R4537" t="s">
        <v>1515</v>
      </c>
    </row>
    <row r="4538" spans="1:18">
      <c r="A4538">
        <v>110</v>
      </c>
      <c r="B4538">
        <f>VLOOKUP(A4538,year_congress_lookup!$A$1:$B$10,2)</f>
        <v>2008</v>
      </c>
      <c r="C4538">
        <v>89767</v>
      </c>
      <c r="D4538" s="1" t="s">
        <v>1791</v>
      </c>
      <c r="E4538" t="s">
        <v>16</v>
      </c>
      <c r="F4538" t="str">
        <f>VLOOKUP(E4538&amp;"*",state_latlong_lookup!$A$1:$D$56,2,FALSE)</f>
        <v>VA</v>
      </c>
      <c r="G4538" t="str">
        <f>VLOOKUP(E4538&amp;"*",state_latlong_lookup!$A$1:$D$56,1,FALSE)</f>
        <v>VIRGINIA</v>
      </c>
      <c r="H4538" t="str">
        <f t="shared" si="141"/>
        <v>110_VA_05</v>
      </c>
      <c r="I4538">
        <f>IF(B4538=2012,IF(D4538="00",K4538,VLOOKUP(H4538,district_latlong_lookup!$A$1:$F$439,5,FALSE)),0)</f>
        <v>0</v>
      </c>
      <c r="J4538">
        <f>IF(B4538=2012,IF(D4538="00",L4538,VLOOKUP(H4538,district_latlong_lookup!$A$1:$F$439,6,FALSE)),0)</f>
        <v>0</v>
      </c>
      <c r="K4538">
        <f>VLOOKUP(E4538&amp;"*",state_latlong_lookup!$A$1:$D$56,3,FALSE)</f>
        <v>37.768000000000001</v>
      </c>
      <c r="L4538">
        <f>VLOOKUP(E4538&amp;"*",state_latlong_lookup!$A$1:$D$56,4,FALSE)</f>
        <v>-78.205699999999993</v>
      </c>
      <c r="M4538">
        <v>200</v>
      </c>
      <c r="N4538" t="str">
        <f t="shared" si="140"/>
        <v>Republican</v>
      </c>
      <c r="O4538" t="s">
        <v>877</v>
      </c>
      <c r="P4538">
        <v>0.54300000000000004</v>
      </c>
      <c r="Q4538">
        <v>0</v>
      </c>
      <c r="R4538" t="s">
        <v>1516</v>
      </c>
    </row>
    <row r="4539" spans="1:18">
      <c r="A4539">
        <v>110</v>
      </c>
      <c r="B4539">
        <f>VLOOKUP(A4539,year_congress_lookup!$A$1:$B$10,2)</f>
        <v>2008</v>
      </c>
      <c r="C4539">
        <v>39308</v>
      </c>
      <c r="D4539" s="1" t="s">
        <v>1792</v>
      </c>
      <c r="E4539" t="s">
        <v>16</v>
      </c>
      <c r="F4539" t="str">
        <f>VLOOKUP(E4539&amp;"*",state_latlong_lookup!$A$1:$D$56,2,FALSE)</f>
        <v>VA</v>
      </c>
      <c r="G4539" t="str">
        <f>VLOOKUP(E4539&amp;"*",state_latlong_lookup!$A$1:$D$56,1,FALSE)</f>
        <v>VIRGINIA</v>
      </c>
      <c r="H4539" t="str">
        <f t="shared" si="141"/>
        <v>110_VA_06</v>
      </c>
      <c r="I4539">
        <f>IF(B4539=2012,IF(D4539="00",K4539,VLOOKUP(H4539,district_latlong_lookup!$A$1:$F$439,5,FALSE)),0)</f>
        <v>0</v>
      </c>
      <c r="J4539">
        <f>IF(B4539=2012,IF(D4539="00",L4539,VLOOKUP(H4539,district_latlong_lookup!$A$1:$F$439,6,FALSE)),0)</f>
        <v>0</v>
      </c>
      <c r="K4539">
        <f>VLOOKUP(E4539&amp;"*",state_latlong_lookup!$A$1:$D$56,3,FALSE)</f>
        <v>37.768000000000001</v>
      </c>
      <c r="L4539">
        <f>VLOOKUP(E4539&amp;"*",state_latlong_lookup!$A$1:$D$56,4,FALSE)</f>
        <v>-78.205699999999993</v>
      </c>
      <c r="M4539">
        <v>200</v>
      </c>
      <c r="N4539" t="str">
        <f t="shared" si="140"/>
        <v>Republican</v>
      </c>
      <c r="O4539" t="s">
        <v>1046</v>
      </c>
      <c r="P4539">
        <v>0.69599999999999995</v>
      </c>
      <c r="Q4539">
        <v>1222000</v>
      </c>
      <c r="R4539" t="s">
        <v>1517</v>
      </c>
    </row>
    <row r="4540" spans="1:18">
      <c r="A4540">
        <v>110</v>
      </c>
      <c r="B4540">
        <f>VLOOKUP(A4540,year_congress_lookup!$A$1:$B$10,2)</f>
        <v>2008</v>
      </c>
      <c r="C4540">
        <v>20144</v>
      </c>
      <c r="D4540" s="1" t="s">
        <v>1793</v>
      </c>
      <c r="E4540" t="s">
        <v>16</v>
      </c>
      <c r="F4540" t="str">
        <f>VLOOKUP(E4540&amp;"*",state_latlong_lookup!$A$1:$D$56,2,FALSE)</f>
        <v>VA</v>
      </c>
      <c r="G4540" t="str">
        <f>VLOOKUP(E4540&amp;"*",state_latlong_lookup!$A$1:$D$56,1,FALSE)</f>
        <v>VIRGINIA</v>
      </c>
      <c r="H4540" t="str">
        <f t="shared" si="141"/>
        <v>110_VA_07</v>
      </c>
      <c r="I4540">
        <f>IF(B4540=2012,IF(D4540="00",K4540,VLOOKUP(H4540,district_latlong_lookup!$A$1:$F$439,5,FALSE)),0)</f>
        <v>0</v>
      </c>
      <c r="J4540">
        <f>IF(B4540=2012,IF(D4540="00",L4540,VLOOKUP(H4540,district_latlong_lookup!$A$1:$F$439,6,FALSE)),0)</f>
        <v>0</v>
      </c>
      <c r="K4540">
        <f>VLOOKUP(E4540&amp;"*",state_latlong_lookup!$A$1:$D$56,3,FALSE)</f>
        <v>37.768000000000001</v>
      </c>
      <c r="L4540">
        <f>VLOOKUP(E4540&amp;"*",state_latlong_lookup!$A$1:$D$56,4,FALSE)</f>
        <v>-78.205699999999993</v>
      </c>
      <c r="M4540">
        <v>200</v>
      </c>
      <c r="N4540" t="str">
        <f t="shared" si="140"/>
        <v>Republican</v>
      </c>
      <c r="O4540" t="s">
        <v>950</v>
      </c>
      <c r="P4540">
        <v>0.72599999999999998</v>
      </c>
      <c r="Q4540">
        <v>2068000</v>
      </c>
      <c r="R4540" t="s">
        <v>1518</v>
      </c>
    </row>
    <row r="4541" spans="1:18">
      <c r="A4541">
        <v>110</v>
      </c>
      <c r="B4541">
        <f>VLOOKUP(A4541,year_congress_lookup!$A$1:$B$10,2)</f>
        <v>2008</v>
      </c>
      <c r="C4541">
        <v>29149</v>
      </c>
      <c r="D4541" s="1" t="s">
        <v>1795</v>
      </c>
      <c r="E4541" t="s">
        <v>16</v>
      </c>
      <c r="F4541" t="str">
        <f>VLOOKUP(E4541&amp;"*",state_latlong_lookup!$A$1:$D$56,2,FALSE)</f>
        <v>VA</v>
      </c>
      <c r="G4541" t="str">
        <f>VLOOKUP(E4541&amp;"*",state_latlong_lookup!$A$1:$D$56,1,FALSE)</f>
        <v>VIRGINIA</v>
      </c>
      <c r="H4541" t="str">
        <f t="shared" si="141"/>
        <v>110_VA_08</v>
      </c>
      <c r="I4541">
        <f>IF(B4541=2012,IF(D4541="00",K4541,VLOOKUP(H4541,district_latlong_lookup!$A$1:$F$439,5,FALSE)),0)</f>
        <v>0</v>
      </c>
      <c r="J4541">
        <f>IF(B4541=2012,IF(D4541="00",L4541,VLOOKUP(H4541,district_latlong_lookup!$A$1:$F$439,6,FALSE)),0)</f>
        <v>0</v>
      </c>
      <c r="K4541">
        <f>VLOOKUP(E4541&amp;"*",state_latlong_lookup!$A$1:$D$56,3,FALSE)</f>
        <v>37.768000000000001</v>
      </c>
      <c r="L4541">
        <f>VLOOKUP(E4541&amp;"*",state_latlong_lookup!$A$1:$D$56,4,FALSE)</f>
        <v>-78.205699999999993</v>
      </c>
      <c r="M4541">
        <v>100</v>
      </c>
      <c r="N4541" t="str">
        <f t="shared" si="140"/>
        <v>Democrat</v>
      </c>
      <c r="O4541" t="s">
        <v>395</v>
      </c>
      <c r="P4541">
        <v>-0.315</v>
      </c>
      <c r="Q4541">
        <v>0</v>
      </c>
      <c r="R4541" t="s">
        <v>1519</v>
      </c>
    </row>
    <row r="4542" spans="1:18">
      <c r="A4542">
        <v>110</v>
      </c>
      <c r="B4542">
        <f>VLOOKUP(A4542,year_congress_lookup!$A$1:$B$10,2)</f>
        <v>2008</v>
      </c>
      <c r="C4542">
        <v>15010</v>
      </c>
      <c r="D4542" s="1" t="s">
        <v>1796</v>
      </c>
      <c r="E4542" t="s">
        <v>16</v>
      </c>
      <c r="F4542" t="str">
        <f>VLOOKUP(E4542&amp;"*",state_latlong_lookup!$A$1:$D$56,2,FALSE)</f>
        <v>VA</v>
      </c>
      <c r="G4542" t="str">
        <f>VLOOKUP(E4542&amp;"*",state_latlong_lookup!$A$1:$D$56,1,FALSE)</f>
        <v>VIRGINIA</v>
      </c>
      <c r="H4542" t="str">
        <f t="shared" si="141"/>
        <v>110_VA_09</v>
      </c>
      <c r="I4542">
        <f>IF(B4542=2012,IF(D4542="00",K4542,VLOOKUP(H4542,district_latlong_lookup!$A$1:$F$439,5,FALSE)),0)</f>
        <v>0</v>
      </c>
      <c r="J4542">
        <f>IF(B4542=2012,IF(D4542="00",L4542,VLOOKUP(H4542,district_latlong_lookup!$A$1:$F$439,6,FALSE)),0)</f>
        <v>0</v>
      </c>
      <c r="K4542">
        <f>VLOOKUP(E4542&amp;"*",state_latlong_lookup!$A$1:$D$56,3,FALSE)</f>
        <v>37.768000000000001</v>
      </c>
      <c r="L4542">
        <f>VLOOKUP(E4542&amp;"*",state_latlong_lookup!$A$1:$D$56,4,FALSE)</f>
        <v>-78.205699999999993</v>
      </c>
      <c r="M4542">
        <v>100</v>
      </c>
      <c r="N4542" t="str">
        <f t="shared" si="140"/>
        <v>Democrat</v>
      </c>
      <c r="O4542" t="s">
        <v>744</v>
      </c>
      <c r="P4542">
        <v>-0.19900000000000001</v>
      </c>
      <c r="Q4542">
        <v>12290000</v>
      </c>
      <c r="R4542" t="s">
        <v>1520</v>
      </c>
    </row>
    <row r="4543" spans="1:18">
      <c r="A4543">
        <v>110</v>
      </c>
      <c r="B4543">
        <f>VLOOKUP(A4543,year_congress_lookup!$A$1:$B$10,2)</f>
        <v>2008</v>
      </c>
      <c r="C4543">
        <v>14869</v>
      </c>
      <c r="D4543" s="1" t="s">
        <v>1797</v>
      </c>
      <c r="E4543" t="s">
        <v>16</v>
      </c>
      <c r="F4543" t="str">
        <f>VLOOKUP(E4543&amp;"*",state_latlong_lookup!$A$1:$D$56,2,FALSE)</f>
        <v>VA</v>
      </c>
      <c r="G4543" t="str">
        <f>VLOOKUP(E4543&amp;"*",state_latlong_lookup!$A$1:$D$56,1,FALSE)</f>
        <v>VIRGINIA</v>
      </c>
      <c r="H4543" t="str">
        <f t="shared" si="141"/>
        <v>110_VA_10</v>
      </c>
      <c r="I4543">
        <f>IF(B4543=2012,IF(D4543="00",K4543,VLOOKUP(H4543,district_latlong_lookup!$A$1:$F$439,5,FALSE)),0)</f>
        <v>0</v>
      </c>
      <c r="J4543">
        <f>IF(B4543=2012,IF(D4543="00",L4543,VLOOKUP(H4543,district_latlong_lookup!$A$1:$F$439,6,FALSE)),0)</f>
        <v>0</v>
      </c>
      <c r="K4543">
        <f>VLOOKUP(E4543&amp;"*",state_latlong_lookup!$A$1:$D$56,3,FALSE)</f>
        <v>37.768000000000001</v>
      </c>
      <c r="L4543">
        <f>VLOOKUP(E4543&amp;"*",state_latlong_lookup!$A$1:$D$56,4,FALSE)</f>
        <v>-78.205699999999993</v>
      </c>
      <c r="M4543">
        <v>200</v>
      </c>
      <c r="N4543" t="str">
        <f t="shared" si="140"/>
        <v>Republican</v>
      </c>
      <c r="O4543" t="s">
        <v>745</v>
      </c>
      <c r="P4543">
        <v>0.46899999999999997</v>
      </c>
      <c r="Q4543">
        <v>741000</v>
      </c>
      <c r="R4543" t="s">
        <v>1521</v>
      </c>
    </row>
    <row r="4544" spans="1:18">
      <c r="A4544">
        <v>110</v>
      </c>
      <c r="B4544">
        <f>VLOOKUP(A4544,year_congress_lookup!$A$1:$B$10,2)</f>
        <v>2008</v>
      </c>
      <c r="C4544">
        <v>29576</v>
      </c>
      <c r="D4544" s="1" t="s">
        <v>1798</v>
      </c>
      <c r="E4544" t="s">
        <v>16</v>
      </c>
      <c r="F4544" t="str">
        <f>VLOOKUP(E4544&amp;"*",state_latlong_lookup!$A$1:$D$56,2,FALSE)</f>
        <v>VA</v>
      </c>
      <c r="G4544" t="str">
        <f>VLOOKUP(E4544&amp;"*",state_latlong_lookup!$A$1:$D$56,1,FALSE)</f>
        <v>VIRGINIA</v>
      </c>
      <c r="H4544" t="str">
        <f t="shared" si="141"/>
        <v>110_VA_11</v>
      </c>
      <c r="I4544">
        <f>IF(B4544=2012,IF(D4544="00",K4544,VLOOKUP(H4544,district_latlong_lookup!$A$1:$F$439,5,FALSE)),0)</f>
        <v>0</v>
      </c>
      <c r="J4544">
        <f>IF(B4544=2012,IF(D4544="00",L4544,VLOOKUP(H4544,district_latlong_lookup!$A$1:$F$439,6,FALSE)),0)</f>
        <v>0</v>
      </c>
      <c r="K4544">
        <f>VLOOKUP(E4544&amp;"*",state_latlong_lookup!$A$1:$D$56,3,FALSE)</f>
        <v>37.768000000000001</v>
      </c>
      <c r="L4544">
        <f>VLOOKUP(E4544&amp;"*",state_latlong_lookup!$A$1:$D$56,4,FALSE)</f>
        <v>-78.205699999999993</v>
      </c>
      <c r="M4544">
        <v>200</v>
      </c>
      <c r="N4544" t="str">
        <f t="shared" si="140"/>
        <v>Republican</v>
      </c>
      <c r="O4544" t="s">
        <v>62</v>
      </c>
      <c r="P4544">
        <v>0.69</v>
      </c>
      <c r="Q4544">
        <v>2615000</v>
      </c>
      <c r="R4544" t="s">
        <v>1522</v>
      </c>
    </row>
    <row r="4545" spans="1:18">
      <c r="A4545">
        <v>110</v>
      </c>
      <c r="B4545">
        <f>VLOOKUP(A4545,year_congress_lookup!$A$1:$B$10,2)</f>
        <v>2008</v>
      </c>
      <c r="C4545">
        <v>29937</v>
      </c>
      <c r="D4545" s="1" t="s">
        <v>1787</v>
      </c>
      <c r="E4545" t="s">
        <v>130</v>
      </c>
      <c r="F4545" t="str">
        <f>VLOOKUP(E4545&amp;"*",state_latlong_lookup!$A$1:$D$56,2,FALSE)</f>
        <v>WA</v>
      </c>
      <c r="G4545" t="str">
        <f>VLOOKUP(E4545&amp;"*",state_latlong_lookup!$A$1:$D$56,1,FALSE)</f>
        <v>WASHINGTON</v>
      </c>
      <c r="H4545" t="str">
        <f t="shared" si="141"/>
        <v>110_WA_01</v>
      </c>
      <c r="I4545">
        <f>IF(B4545=2012,IF(D4545="00",K4545,VLOOKUP(H4545,district_latlong_lookup!$A$1:$F$439,5,FALSE)),0)</f>
        <v>0</v>
      </c>
      <c r="J4545">
        <f>IF(B4545=2012,IF(D4545="00",L4545,VLOOKUP(H4545,district_latlong_lookup!$A$1:$F$439,6,FALSE)),0)</f>
        <v>0</v>
      </c>
      <c r="K4545">
        <f>VLOOKUP(E4545&amp;"*",state_latlong_lookup!$A$1:$D$56,3,FALSE)</f>
        <v>47.3917</v>
      </c>
      <c r="L4545">
        <f>VLOOKUP(E4545&amp;"*",state_latlong_lookup!$A$1:$D$56,4,FALSE)</f>
        <v>-121.57080000000001</v>
      </c>
      <c r="M4545">
        <v>100</v>
      </c>
      <c r="N4545" t="str">
        <f t="shared" si="140"/>
        <v>Democrat</v>
      </c>
      <c r="O4545" t="s">
        <v>748</v>
      </c>
      <c r="P4545">
        <v>-0.34599999999999997</v>
      </c>
      <c r="Q4545">
        <v>2533000</v>
      </c>
      <c r="R4545" t="s">
        <v>1523</v>
      </c>
    </row>
    <row r="4546" spans="1:18">
      <c r="A4546">
        <v>110</v>
      </c>
      <c r="B4546">
        <f>VLOOKUP(A4546,year_congress_lookup!$A$1:$B$10,2)</f>
        <v>2008</v>
      </c>
      <c r="C4546">
        <v>20145</v>
      </c>
      <c r="D4546" s="1" t="s">
        <v>1788</v>
      </c>
      <c r="E4546" t="s">
        <v>130</v>
      </c>
      <c r="F4546" t="str">
        <f>VLOOKUP(E4546&amp;"*",state_latlong_lookup!$A$1:$D$56,2,FALSE)</f>
        <v>WA</v>
      </c>
      <c r="G4546" t="str">
        <f>VLOOKUP(E4546&amp;"*",state_latlong_lookup!$A$1:$D$56,1,FALSE)</f>
        <v>WASHINGTON</v>
      </c>
      <c r="H4546" t="str">
        <f t="shared" si="141"/>
        <v>110_WA_02</v>
      </c>
      <c r="I4546">
        <f>IF(B4546=2012,IF(D4546="00",K4546,VLOOKUP(H4546,district_latlong_lookup!$A$1:$F$439,5,FALSE)),0)</f>
        <v>0</v>
      </c>
      <c r="J4546">
        <f>IF(B4546=2012,IF(D4546="00",L4546,VLOOKUP(H4546,district_latlong_lookup!$A$1:$F$439,6,FALSE)),0)</f>
        <v>0</v>
      </c>
      <c r="K4546">
        <f>VLOOKUP(E4546&amp;"*",state_latlong_lookup!$A$1:$D$56,3,FALSE)</f>
        <v>47.3917</v>
      </c>
      <c r="L4546">
        <f>VLOOKUP(E4546&amp;"*",state_latlong_lookup!$A$1:$D$56,4,FALSE)</f>
        <v>-121.57080000000001</v>
      </c>
      <c r="M4546">
        <v>100</v>
      </c>
      <c r="N4546" t="str">
        <f t="shared" ref="N4546:N4609" si="142">IF(M4546=100,"Democrat",IF(M4546=200,"Republican",IF(M4546=328,"Independent")))</f>
        <v>Democrat</v>
      </c>
      <c r="O4546" t="s">
        <v>951</v>
      </c>
      <c r="P4546">
        <v>-0.35099999999999998</v>
      </c>
      <c r="Q4546">
        <v>0</v>
      </c>
      <c r="R4546" t="s">
        <v>1524</v>
      </c>
    </row>
    <row r="4547" spans="1:18">
      <c r="A4547">
        <v>110</v>
      </c>
      <c r="B4547">
        <f>VLOOKUP(A4547,year_congress_lookup!$A$1:$B$10,2)</f>
        <v>2008</v>
      </c>
      <c r="C4547">
        <v>29938</v>
      </c>
      <c r="D4547" s="1" t="s">
        <v>1789</v>
      </c>
      <c r="E4547" t="s">
        <v>130</v>
      </c>
      <c r="F4547" t="str">
        <f>VLOOKUP(E4547&amp;"*",state_latlong_lookup!$A$1:$D$56,2,FALSE)</f>
        <v>WA</v>
      </c>
      <c r="G4547" t="str">
        <f>VLOOKUP(E4547&amp;"*",state_latlong_lookup!$A$1:$D$56,1,FALSE)</f>
        <v>WASHINGTON</v>
      </c>
      <c r="H4547" t="str">
        <f t="shared" ref="H4547:H4610" si="143">CONCATENATE(A4547,"_",F4547,"_",D4547)</f>
        <v>110_WA_03</v>
      </c>
      <c r="I4547">
        <f>IF(B4547=2012,IF(D4547="00",K4547,VLOOKUP(H4547,district_latlong_lookup!$A$1:$F$439,5,FALSE)),0)</f>
        <v>0</v>
      </c>
      <c r="J4547">
        <f>IF(B4547=2012,IF(D4547="00",L4547,VLOOKUP(H4547,district_latlong_lookup!$A$1:$F$439,6,FALSE)),0)</f>
        <v>0</v>
      </c>
      <c r="K4547">
        <f>VLOOKUP(E4547&amp;"*",state_latlong_lookup!$A$1:$D$56,3,FALSE)</f>
        <v>47.3917</v>
      </c>
      <c r="L4547">
        <f>VLOOKUP(E4547&amp;"*",state_latlong_lookup!$A$1:$D$56,4,FALSE)</f>
        <v>-121.57080000000001</v>
      </c>
      <c r="M4547">
        <v>100</v>
      </c>
      <c r="N4547" t="str">
        <f t="shared" si="142"/>
        <v>Democrat</v>
      </c>
      <c r="O4547" t="s">
        <v>162</v>
      </c>
      <c r="P4547">
        <v>-0.315</v>
      </c>
      <c r="Q4547">
        <v>2136000</v>
      </c>
    </row>
    <row r="4548" spans="1:18">
      <c r="A4548">
        <v>110</v>
      </c>
      <c r="B4548">
        <f>VLOOKUP(A4548,year_congress_lookup!$A$1:$B$10,2)</f>
        <v>2008</v>
      </c>
      <c r="C4548">
        <v>29580</v>
      </c>
      <c r="D4548" s="1" t="s">
        <v>1790</v>
      </c>
      <c r="E4548" t="s">
        <v>130</v>
      </c>
      <c r="F4548" t="str">
        <f>VLOOKUP(E4548&amp;"*",state_latlong_lookup!$A$1:$D$56,2,FALSE)</f>
        <v>WA</v>
      </c>
      <c r="G4548" t="str">
        <f>VLOOKUP(E4548&amp;"*",state_latlong_lookup!$A$1:$D$56,1,FALSE)</f>
        <v>WASHINGTON</v>
      </c>
      <c r="H4548" t="str">
        <f t="shared" si="143"/>
        <v>110_WA_04</v>
      </c>
      <c r="I4548">
        <f>IF(B4548=2012,IF(D4548="00",K4548,VLOOKUP(H4548,district_latlong_lookup!$A$1:$F$439,5,FALSE)),0)</f>
        <v>0</v>
      </c>
      <c r="J4548">
        <f>IF(B4548=2012,IF(D4548="00",L4548,VLOOKUP(H4548,district_latlong_lookup!$A$1:$F$439,6,FALSE)),0)</f>
        <v>0</v>
      </c>
      <c r="K4548">
        <f>VLOOKUP(E4548&amp;"*",state_latlong_lookup!$A$1:$D$56,3,FALSE)</f>
        <v>47.3917</v>
      </c>
      <c r="L4548">
        <f>VLOOKUP(E4548&amp;"*",state_latlong_lookup!$A$1:$D$56,4,FALSE)</f>
        <v>-121.57080000000001</v>
      </c>
      <c r="M4548">
        <v>200</v>
      </c>
      <c r="N4548" t="str">
        <f t="shared" si="142"/>
        <v>Republican</v>
      </c>
      <c r="O4548" t="s">
        <v>163</v>
      </c>
      <c r="P4548">
        <v>0.57799999999999996</v>
      </c>
      <c r="Q4548">
        <v>1980000</v>
      </c>
      <c r="R4548" t="s">
        <v>1525</v>
      </c>
    </row>
    <row r="4549" spans="1:18">
      <c r="A4549">
        <v>110</v>
      </c>
      <c r="B4549">
        <f>VLOOKUP(A4549,year_congress_lookup!$A$1:$B$10,2)</f>
        <v>2008</v>
      </c>
      <c r="C4549">
        <v>20535</v>
      </c>
      <c r="D4549" s="1" t="s">
        <v>1791</v>
      </c>
      <c r="E4549" t="s">
        <v>130</v>
      </c>
      <c r="F4549" t="str">
        <f>VLOOKUP(E4549&amp;"*",state_latlong_lookup!$A$1:$D$56,2,FALSE)</f>
        <v>WA</v>
      </c>
      <c r="G4549" t="str">
        <f>VLOOKUP(E4549&amp;"*",state_latlong_lookup!$A$1:$D$56,1,FALSE)</f>
        <v>WASHINGTON</v>
      </c>
      <c r="H4549" t="str">
        <f t="shared" si="143"/>
        <v>110_WA_05</v>
      </c>
      <c r="I4549">
        <f>IF(B4549=2012,IF(D4549="00",K4549,VLOOKUP(H4549,district_latlong_lookup!$A$1:$F$439,5,FALSE)),0)</f>
        <v>0</v>
      </c>
      <c r="J4549">
        <f>IF(B4549=2012,IF(D4549="00",L4549,VLOOKUP(H4549,district_latlong_lookup!$A$1:$F$439,6,FALSE)),0)</f>
        <v>0</v>
      </c>
      <c r="K4549">
        <f>VLOOKUP(E4549&amp;"*",state_latlong_lookup!$A$1:$D$56,3,FALSE)</f>
        <v>47.3917</v>
      </c>
      <c r="L4549">
        <f>VLOOKUP(E4549&amp;"*",state_latlong_lookup!$A$1:$D$56,4,FALSE)</f>
        <v>-121.57080000000001</v>
      </c>
      <c r="M4549">
        <v>200</v>
      </c>
      <c r="N4549" t="str">
        <f t="shared" si="142"/>
        <v>Republican</v>
      </c>
      <c r="O4549" t="s">
        <v>1075</v>
      </c>
      <c r="P4549">
        <v>0.59799999999999998</v>
      </c>
      <c r="Q4549">
        <v>2304000</v>
      </c>
    </row>
    <row r="4550" spans="1:18">
      <c r="A4550">
        <v>110</v>
      </c>
      <c r="B4550">
        <f>VLOOKUP(A4550,year_congress_lookup!$A$1:$B$10,2)</f>
        <v>2008</v>
      </c>
      <c r="C4550">
        <v>14413</v>
      </c>
      <c r="D4550" s="1" t="s">
        <v>1792</v>
      </c>
      <c r="E4550" t="s">
        <v>130</v>
      </c>
      <c r="F4550" t="str">
        <f>VLOOKUP(E4550&amp;"*",state_latlong_lookup!$A$1:$D$56,2,FALSE)</f>
        <v>WA</v>
      </c>
      <c r="G4550" t="str">
        <f>VLOOKUP(E4550&amp;"*",state_latlong_lookup!$A$1:$D$56,1,FALSE)</f>
        <v>WASHINGTON</v>
      </c>
      <c r="H4550" t="str">
        <f t="shared" si="143"/>
        <v>110_WA_06</v>
      </c>
      <c r="I4550">
        <f>IF(B4550=2012,IF(D4550="00",K4550,VLOOKUP(H4550,district_latlong_lookup!$A$1:$F$439,5,FALSE)),0)</f>
        <v>0</v>
      </c>
      <c r="J4550">
        <f>IF(B4550=2012,IF(D4550="00",L4550,VLOOKUP(H4550,district_latlong_lookup!$A$1:$F$439,6,FALSE)),0)</f>
        <v>0</v>
      </c>
      <c r="K4550">
        <f>VLOOKUP(E4550&amp;"*",state_latlong_lookup!$A$1:$D$56,3,FALSE)</f>
        <v>47.3917</v>
      </c>
      <c r="L4550">
        <f>VLOOKUP(E4550&amp;"*",state_latlong_lookup!$A$1:$D$56,4,FALSE)</f>
        <v>-121.57080000000001</v>
      </c>
      <c r="M4550">
        <v>100</v>
      </c>
      <c r="N4550" t="str">
        <f t="shared" si="142"/>
        <v>Democrat</v>
      </c>
      <c r="O4550" t="s">
        <v>750</v>
      </c>
      <c r="P4550">
        <v>-0.29099999999999998</v>
      </c>
      <c r="Q4550">
        <v>1230000</v>
      </c>
      <c r="R4550" t="s">
        <v>1526</v>
      </c>
    </row>
    <row r="4551" spans="1:18">
      <c r="A4551">
        <v>110</v>
      </c>
      <c r="B4551">
        <f>VLOOKUP(A4551,year_congress_lookup!$A$1:$B$10,2)</f>
        <v>2008</v>
      </c>
      <c r="C4551">
        <v>15613</v>
      </c>
      <c r="D4551" s="1" t="s">
        <v>1793</v>
      </c>
      <c r="E4551" t="s">
        <v>130</v>
      </c>
      <c r="F4551" t="str">
        <f>VLOOKUP(E4551&amp;"*",state_latlong_lookup!$A$1:$D$56,2,FALSE)</f>
        <v>WA</v>
      </c>
      <c r="G4551" t="str">
        <f>VLOOKUP(E4551&amp;"*",state_latlong_lookup!$A$1:$D$56,1,FALSE)</f>
        <v>WASHINGTON</v>
      </c>
      <c r="H4551" t="str">
        <f t="shared" si="143"/>
        <v>110_WA_07</v>
      </c>
      <c r="I4551">
        <f>IF(B4551=2012,IF(D4551="00",K4551,VLOOKUP(H4551,district_latlong_lookup!$A$1:$F$439,5,FALSE)),0)</f>
        <v>0</v>
      </c>
      <c r="J4551">
        <f>IF(B4551=2012,IF(D4551="00",L4551,VLOOKUP(H4551,district_latlong_lookup!$A$1:$F$439,6,FALSE)),0)</f>
        <v>0</v>
      </c>
      <c r="K4551">
        <f>VLOOKUP(E4551&amp;"*",state_latlong_lookup!$A$1:$D$56,3,FALSE)</f>
        <v>47.3917</v>
      </c>
      <c r="L4551">
        <f>VLOOKUP(E4551&amp;"*",state_latlong_lookup!$A$1:$D$56,4,FALSE)</f>
        <v>-121.57080000000001</v>
      </c>
      <c r="M4551">
        <v>100</v>
      </c>
      <c r="N4551" t="str">
        <f t="shared" si="142"/>
        <v>Democrat</v>
      </c>
      <c r="O4551" t="s">
        <v>1048</v>
      </c>
      <c r="P4551">
        <v>-0.69899999999999995</v>
      </c>
      <c r="Q4551">
        <v>1069000</v>
      </c>
      <c r="R4551" t="s">
        <v>1527</v>
      </c>
    </row>
    <row r="4552" spans="1:18">
      <c r="A4552">
        <v>110</v>
      </c>
      <c r="B4552">
        <f>VLOOKUP(A4552,year_congress_lookup!$A$1:$B$10,2)</f>
        <v>2008</v>
      </c>
      <c r="C4552">
        <v>20536</v>
      </c>
      <c r="D4552" s="1" t="s">
        <v>1795</v>
      </c>
      <c r="E4552" t="s">
        <v>130</v>
      </c>
      <c r="F4552" t="str">
        <f>VLOOKUP(E4552&amp;"*",state_latlong_lookup!$A$1:$D$56,2,FALSE)</f>
        <v>WA</v>
      </c>
      <c r="G4552" t="str">
        <f>VLOOKUP(E4552&amp;"*",state_latlong_lookup!$A$1:$D$56,1,FALSE)</f>
        <v>WASHINGTON</v>
      </c>
      <c r="H4552" t="str">
        <f t="shared" si="143"/>
        <v>110_WA_08</v>
      </c>
      <c r="I4552">
        <f>IF(B4552=2012,IF(D4552="00",K4552,VLOOKUP(H4552,district_latlong_lookup!$A$1:$F$439,5,FALSE)),0)</f>
        <v>0</v>
      </c>
      <c r="J4552">
        <f>IF(B4552=2012,IF(D4552="00",L4552,VLOOKUP(H4552,district_latlong_lookup!$A$1:$F$439,6,FALSE)),0)</f>
        <v>0</v>
      </c>
      <c r="K4552">
        <f>VLOOKUP(E4552&amp;"*",state_latlong_lookup!$A$1:$D$56,3,FALSE)</f>
        <v>47.3917</v>
      </c>
      <c r="L4552">
        <f>VLOOKUP(E4552&amp;"*",state_latlong_lookup!$A$1:$D$56,4,FALSE)</f>
        <v>-121.57080000000001</v>
      </c>
      <c r="M4552">
        <v>200</v>
      </c>
      <c r="N4552" t="str">
        <f t="shared" si="142"/>
        <v>Republican</v>
      </c>
      <c r="O4552" t="s">
        <v>1076</v>
      </c>
      <c r="P4552">
        <v>0.48</v>
      </c>
      <c r="Q4552">
        <v>612000</v>
      </c>
      <c r="R4552" t="s">
        <v>1528</v>
      </c>
    </row>
    <row r="4553" spans="1:18">
      <c r="A4553">
        <v>110</v>
      </c>
      <c r="B4553">
        <f>VLOOKUP(A4553,year_congress_lookup!$A$1:$B$10,2)</f>
        <v>2008</v>
      </c>
      <c r="C4553">
        <v>29768</v>
      </c>
      <c r="D4553" s="1" t="s">
        <v>1796</v>
      </c>
      <c r="E4553" t="s">
        <v>130</v>
      </c>
      <c r="F4553" t="str">
        <f>VLOOKUP(E4553&amp;"*",state_latlong_lookup!$A$1:$D$56,2,FALSE)</f>
        <v>WA</v>
      </c>
      <c r="G4553" t="str">
        <f>VLOOKUP(E4553&amp;"*",state_latlong_lookup!$A$1:$D$56,1,FALSE)</f>
        <v>WASHINGTON</v>
      </c>
      <c r="H4553" t="str">
        <f t="shared" si="143"/>
        <v>110_WA_09</v>
      </c>
      <c r="I4553">
        <f>IF(B4553=2012,IF(D4553="00",K4553,VLOOKUP(H4553,district_latlong_lookup!$A$1:$F$439,5,FALSE)),0)</f>
        <v>0</v>
      </c>
      <c r="J4553">
        <f>IF(B4553=2012,IF(D4553="00",L4553,VLOOKUP(H4553,district_latlong_lookup!$A$1:$F$439,6,FALSE)),0)</f>
        <v>0</v>
      </c>
      <c r="K4553">
        <f>VLOOKUP(E4553&amp;"*",state_latlong_lookup!$A$1:$D$56,3,FALSE)</f>
        <v>47.3917</v>
      </c>
      <c r="L4553">
        <f>VLOOKUP(E4553&amp;"*",state_latlong_lookup!$A$1:$D$56,4,FALSE)</f>
        <v>-121.57080000000001</v>
      </c>
      <c r="M4553">
        <v>100</v>
      </c>
      <c r="N4553" t="str">
        <f t="shared" si="142"/>
        <v>Democrat</v>
      </c>
      <c r="O4553" t="s">
        <v>100</v>
      </c>
      <c r="P4553">
        <v>-0.247</v>
      </c>
      <c r="Q4553">
        <v>0</v>
      </c>
      <c r="R4553" t="s">
        <v>1529</v>
      </c>
    </row>
    <row r="4554" spans="1:18">
      <c r="A4554">
        <v>110</v>
      </c>
      <c r="B4554">
        <f>VLOOKUP(A4554,year_congress_lookup!$A$1:$B$10,2)</f>
        <v>2008</v>
      </c>
      <c r="C4554">
        <v>15083</v>
      </c>
      <c r="D4554" s="1" t="s">
        <v>1787</v>
      </c>
      <c r="E4554" t="s">
        <v>111</v>
      </c>
      <c r="F4554" t="str">
        <f>VLOOKUP(E4554&amp;"*",state_latlong_lookup!$A$1:$D$56,2,FALSE)</f>
        <v>WV</v>
      </c>
      <c r="G4554" t="str">
        <f>VLOOKUP(E4554&amp;"*",state_latlong_lookup!$A$1:$D$56,1,FALSE)</f>
        <v>WEST VIRGINIA</v>
      </c>
      <c r="H4554" t="str">
        <f t="shared" si="143"/>
        <v>110_WV_01</v>
      </c>
      <c r="I4554">
        <f>IF(B4554=2012,IF(D4554="00",K4554,VLOOKUP(H4554,district_latlong_lookup!$A$1:$F$439,5,FALSE)),0)</f>
        <v>0</v>
      </c>
      <c r="J4554">
        <f>IF(B4554=2012,IF(D4554="00",L4554,VLOOKUP(H4554,district_latlong_lookup!$A$1:$F$439,6,FALSE)),0)</f>
        <v>0</v>
      </c>
      <c r="K4554">
        <f>VLOOKUP(E4554&amp;"*",state_latlong_lookup!$A$1:$D$56,3,FALSE)</f>
        <v>38.468000000000004</v>
      </c>
      <c r="L4554">
        <f>VLOOKUP(E4554&amp;"*",state_latlong_lookup!$A$1:$D$56,4,FALSE)</f>
        <v>-80.9696</v>
      </c>
      <c r="M4554">
        <v>100</v>
      </c>
      <c r="N4554" t="str">
        <f t="shared" si="142"/>
        <v>Democrat</v>
      </c>
      <c r="O4554" t="s">
        <v>754</v>
      </c>
      <c r="P4554">
        <v>-0.28699999999999998</v>
      </c>
      <c r="Q4554">
        <v>0</v>
      </c>
      <c r="R4554" t="s">
        <v>1530</v>
      </c>
    </row>
    <row r="4555" spans="1:18">
      <c r="A4555">
        <v>110</v>
      </c>
      <c r="B4555">
        <f>VLOOKUP(A4555,year_congress_lookup!$A$1:$B$10,2)</f>
        <v>2008</v>
      </c>
      <c r="C4555">
        <v>20146</v>
      </c>
      <c r="D4555" s="1" t="s">
        <v>1788</v>
      </c>
      <c r="E4555" t="s">
        <v>111</v>
      </c>
      <c r="F4555" t="str">
        <f>VLOOKUP(E4555&amp;"*",state_latlong_lookup!$A$1:$D$56,2,FALSE)</f>
        <v>WV</v>
      </c>
      <c r="G4555" t="str">
        <f>VLOOKUP(E4555&amp;"*",state_latlong_lookup!$A$1:$D$56,1,FALSE)</f>
        <v>WEST VIRGINIA</v>
      </c>
      <c r="H4555" t="str">
        <f t="shared" si="143"/>
        <v>110_WV_02</v>
      </c>
      <c r="I4555">
        <f>IF(B4555=2012,IF(D4555="00",K4555,VLOOKUP(H4555,district_latlong_lookup!$A$1:$F$439,5,FALSE)),0)</f>
        <v>0</v>
      </c>
      <c r="J4555">
        <f>IF(B4555=2012,IF(D4555="00",L4555,VLOOKUP(H4555,district_latlong_lookup!$A$1:$F$439,6,FALSE)),0)</f>
        <v>0</v>
      </c>
      <c r="K4555">
        <f>VLOOKUP(E4555&amp;"*",state_latlong_lookup!$A$1:$D$56,3,FALSE)</f>
        <v>38.468000000000004</v>
      </c>
      <c r="L4555">
        <f>VLOOKUP(E4555&amp;"*",state_latlong_lookup!$A$1:$D$56,4,FALSE)</f>
        <v>-80.9696</v>
      </c>
      <c r="M4555">
        <v>200</v>
      </c>
      <c r="N4555" t="str">
        <f t="shared" si="142"/>
        <v>Republican</v>
      </c>
      <c r="O4555" t="s">
        <v>952</v>
      </c>
      <c r="P4555">
        <v>0.43099999999999999</v>
      </c>
      <c r="Q4555">
        <v>932000</v>
      </c>
      <c r="R4555" t="s">
        <v>1531</v>
      </c>
    </row>
    <row r="4556" spans="1:18">
      <c r="A4556">
        <v>110</v>
      </c>
      <c r="B4556">
        <f>VLOOKUP(A4556,year_congress_lookup!$A$1:$B$10,2)</f>
        <v>2008</v>
      </c>
      <c r="C4556">
        <v>14448</v>
      </c>
      <c r="D4556" s="1" t="s">
        <v>1789</v>
      </c>
      <c r="E4556" t="s">
        <v>111</v>
      </c>
      <c r="F4556" t="str">
        <f>VLOOKUP(E4556&amp;"*",state_latlong_lookup!$A$1:$D$56,2,FALSE)</f>
        <v>WV</v>
      </c>
      <c r="G4556" t="str">
        <f>VLOOKUP(E4556&amp;"*",state_latlong_lookup!$A$1:$D$56,1,FALSE)</f>
        <v>WEST VIRGINIA</v>
      </c>
      <c r="H4556" t="str">
        <f t="shared" si="143"/>
        <v>110_WV_03</v>
      </c>
      <c r="I4556">
        <f>IF(B4556=2012,IF(D4556="00",K4556,VLOOKUP(H4556,district_latlong_lookup!$A$1:$F$439,5,FALSE)),0)</f>
        <v>0</v>
      </c>
      <c r="J4556">
        <f>IF(B4556=2012,IF(D4556="00",L4556,VLOOKUP(H4556,district_latlong_lookup!$A$1:$F$439,6,FALSE)),0)</f>
        <v>0</v>
      </c>
      <c r="K4556">
        <f>VLOOKUP(E4556&amp;"*",state_latlong_lookup!$A$1:$D$56,3,FALSE)</f>
        <v>38.468000000000004</v>
      </c>
      <c r="L4556">
        <f>VLOOKUP(E4556&amp;"*",state_latlong_lookup!$A$1:$D$56,4,FALSE)</f>
        <v>-80.9696</v>
      </c>
      <c r="M4556">
        <v>100</v>
      </c>
      <c r="N4556" t="str">
        <f t="shared" si="142"/>
        <v>Democrat</v>
      </c>
      <c r="O4556" t="s">
        <v>756</v>
      </c>
      <c r="P4556">
        <v>-0.32200000000000001</v>
      </c>
      <c r="Q4556">
        <v>1192000</v>
      </c>
      <c r="R4556" t="s">
        <v>1532</v>
      </c>
    </row>
    <row r="4557" spans="1:18">
      <c r="A4557">
        <v>110</v>
      </c>
      <c r="B4557">
        <f>VLOOKUP(A4557,year_congress_lookup!$A$1:$B$10,2)</f>
        <v>2008</v>
      </c>
      <c r="C4557">
        <v>29939</v>
      </c>
      <c r="D4557" s="1" t="s">
        <v>1787</v>
      </c>
      <c r="E4557" t="s">
        <v>89</v>
      </c>
      <c r="F4557" t="str">
        <f>VLOOKUP(E4557&amp;"*",state_latlong_lookup!$A$1:$D$56,2,FALSE)</f>
        <v>WI</v>
      </c>
      <c r="G4557" t="str">
        <f>VLOOKUP(E4557&amp;"*",state_latlong_lookup!$A$1:$D$56,1,FALSE)</f>
        <v>WISCONSIN</v>
      </c>
      <c r="H4557" t="str">
        <f t="shared" si="143"/>
        <v>110_WI_01</v>
      </c>
      <c r="I4557">
        <f>IF(B4557=2012,IF(D4557="00",K4557,VLOOKUP(H4557,district_latlong_lookup!$A$1:$F$439,5,FALSE)),0)</f>
        <v>0</v>
      </c>
      <c r="J4557">
        <f>IF(B4557=2012,IF(D4557="00",L4557,VLOOKUP(H4557,district_latlong_lookup!$A$1:$F$439,6,FALSE)),0)</f>
        <v>0</v>
      </c>
      <c r="K4557">
        <f>VLOOKUP(E4557&amp;"*",state_latlong_lookup!$A$1:$D$56,3,FALSE)</f>
        <v>44.256300000000003</v>
      </c>
      <c r="L4557">
        <f>VLOOKUP(E4557&amp;"*",state_latlong_lookup!$A$1:$D$56,4,FALSE)</f>
        <v>-89.638499999999993</v>
      </c>
      <c r="M4557">
        <v>200</v>
      </c>
      <c r="N4557" t="str">
        <f t="shared" si="142"/>
        <v>Republican</v>
      </c>
      <c r="O4557" t="s">
        <v>1026</v>
      </c>
      <c r="P4557">
        <v>0.81899999999999995</v>
      </c>
      <c r="Q4557">
        <v>1324000</v>
      </c>
      <c r="R4557" t="s">
        <v>1533</v>
      </c>
    </row>
    <row r="4558" spans="1:18">
      <c r="A4558">
        <v>110</v>
      </c>
      <c r="B4558">
        <f>VLOOKUP(A4558,year_congress_lookup!$A$1:$B$10,2)</f>
        <v>2008</v>
      </c>
      <c r="C4558">
        <v>29940</v>
      </c>
      <c r="D4558" s="1" t="s">
        <v>1788</v>
      </c>
      <c r="E4558" t="s">
        <v>89</v>
      </c>
      <c r="F4558" t="str">
        <f>VLOOKUP(E4558&amp;"*",state_latlong_lookup!$A$1:$D$56,2,FALSE)</f>
        <v>WI</v>
      </c>
      <c r="G4558" t="str">
        <f>VLOOKUP(E4558&amp;"*",state_latlong_lookup!$A$1:$D$56,1,FALSE)</f>
        <v>WISCONSIN</v>
      </c>
      <c r="H4558" t="str">
        <f t="shared" si="143"/>
        <v>110_WI_02</v>
      </c>
      <c r="I4558">
        <f>IF(B4558=2012,IF(D4558="00",K4558,VLOOKUP(H4558,district_latlong_lookup!$A$1:$F$439,5,FALSE)),0)</f>
        <v>0</v>
      </c>
      <c r="J4558">
        <f>IF(B4558=2012,IF(D4558="00",L4558,VLOOKUP(H4558,district_latlong_lookup!$A$1:$F$439,6,FALSE)),0)</f>
        <v>0</v>
      </c>
      <c r="K4558">
        <f>VLOOKUP(E4558&amp;"*",state_latlong_lookup!$A$1:$D$56,3,FALSE)</f>
        <v>44.256300000000003</v>
      </c>
      <c r="L4558">
        <f>VLOOKUP(E4558&amp;"*",state_latlong_lookup!$A$1:$D$56,4,FALSE)</f>
        <v>-89.638499999999993</v>
      </c>
      <c r="M4558">
        <v>100</v>
      </c>
      <c r="N4558" t="str">
        <f t="shared" si="142"/>
        <v>Democrat</v>
      </c>
      <c r="O4558" t="s">
        <v>37</v>
      </c>
      <c r="P4558">
        <v>-0.55400000000000005</v>
      </c>
      <c r="Q4558">
        <v>18840000</v>
      </c>
      <c r="R4558" t="s">
        <v>1534</v>
      </c>
    </row>
    <row r="4559" spans="1:18">
      <c r="A4559">
        <v>110</v>
      </c>
      <c r="B4559">
        <f>VLOOKUP(A4559,year_congress_lookup!$A$1:$B$10,2)</f>
        <v>2008</v>
      </c>
      <c r="C4559">
        <v>29769</v>
      </c>
      <c r="D4559" s="1" t="s">
        <v>1789</v>
      </c>
      <c r="E4559" t="s">
        <v>89</v>
      </c>
      <c r="F4559" t="str">
        <f>VLOOKUP(E4559&amp;"*",state_latlong_lookup!$A$1:$D$56,2,FALSE)</f>
        <v>WI</v>
      </c>
      <c r="G4559" t="str">
        <f>VLOOKUP(E4559&amp;"*",state_latlong_lookup!$A$1:$D$56,1,FALSE)</f>
        <v>WISCONSIN</v>
      </c>
      <c r="H4559" t="str">
        <f t="shared" si="143"/>
        <v>110_WI_03</v>
      </c>
      <c r="I4559">
        <f>IF(B4559=2012,IF(D4559="00",K4559,VLOOKUP(H4559,district_latlong_lookup!$A$1:$F$439,5,FALSE)),0)</f>
        <v>0</v>
      </c>
      <c r="J4559">
        <f>IF(B4559=2012,IF(D4559="00",L4559,VLOOKUP(H4559,district_latlong_lookup!$A$1:$F$439,6,FALSE)),0)</f>
        <v>0</v>
      </c>
      <c r="K4559">
        <f>VLOOKUP(E4559&amp;"*",state_latlong_lookup!$A$1:$D$56,3,FALSE)</f>
        <v>44.256300000000003</v>
      </c>
      <c r="L4559">
        <f>VLOOKUP(E4559&amp;"*",state_latlong_lookup!$A$1:$D$56,4,FALSE)</f>
        <v>-89.638499999999993</v>
      </c>
      <c r="M4559">
        <v>100</v>
      </c>
      <c r="N4559" t="str">
        <f t="shared" si="142"/>
        <v>Democrat</v>
      </c>
      <c r="O4559" t="s">
        <v>880</v>
      </c>
      <c r="P4559">
        <v>-0.28599999999999998</v>
      </c>
      <c r="Q4559">
        <v>4660000</v>
      </c>
      <c r="R4559" t="s">
        <v>1535</v>
      </c>
    </row>
    <row r="4560" spans="1:18">
      <c r="A4560">
        <v>110</v>
      </c>
      <c r="B4560">
        <f>VLOOKUP(A4560,year_congress_lookup!$A$1:$B$10,2)</f>
        <v>2008</v>
      </c>
      <c r="C4560">
        <v>20537</v>
      </c>
      <c r="D4560" s="1" t="s">
        <v>1790</v>
      </c>
      <c r="E4560" t="s">
        <v>89</v>
      </c>
      <c r="F4560" t="str">
        <f>VLOOKUP(E4560&amp;"*",state_latlong_lookup!$A$1:$D$56,2,FALSE)</f>
        <v>WI</v>
      </c>
      <c r="G4560" t="str">
        <f>VLOOKUP(E4560&amp;"*",state_latlong_lookup!$A$1:$D$56,1,FALSE)</f>
        <v>WISCONSIN</v>
      </c>
      <c r="H4560" t="str">
        <f t="shared" si="143"/>
        <v>110_WI_04</v>
      </c>
      <c r="I4560">
        <f>IF(B4560=2012,IF(D4560="00",K4560,VLOOKUP(H4560,district_latlong_lookup!$A$1:$F$439,5,FALSE)),0)</f>
        <v>0</v>
      </c>
      <c r="J4560">
        <f>IF(B4560=2012,IF(D4560="00",L4560,VLOOKUP(H4560,district_latlong_lookup!$A$1:$F$439,6,FALSE)),0)</f>
        <v>0</v>
      </c>
      <c r="K4560">
        <f>VLOOKUP(E4560&amp;"*",state_latlong_lookup!$A$1:$D$56,3,FALSE)</f>
        <v>44.256300000000003</v>
      </c>
      <c r="L4560">
        <f>VLOOKUP(E4560&amp;"*",state_latlong_lookup!$A$1:$D$56,4,FALSE)</f>
        <v>-89.638499999999993</v>
      </c>
      <c r="M4560">
        <v>100</v>
      </c>
      <c r="N4560" t="str">
        <f t="shared" si="142"/>
        <v>Democrat</v>
      </c>
      <c r="O4560" t="s">
        <v>55</v>
      </c>
      <c r="P4560">
        <v>-0.53800000000000003</v>
      </c>
      <c r="Q4560">
        <v>2278000</v>
      </c>
      <c r="R4560" t="s">
        <v>1536</v>
      </c>
    </row>
    <row r="4561" spans="1:18">
      <c r="A4561">
        <v>110</v>
      </c>
      <c r="B4561">
        <f>VLOOKUP(A4561,year_congress_lookup!$A$1:$B$10,2)</f>
        <v>2008</v>
      </c>
      <c r="C4561">
        <v>14657</v>
      </c>
      <c r="D4561" s="1" t="s">
        <v>1791</v>
      </c>
      <c r="E4561" t="s">
        <v>89</v>
      </c>
      <c r="F4561" t="str">
        <f>VLOOKUP(E4561&amp;"*",state_latlong_lookup!$A$1:$D$56,2,FALSE)</f>
        <v>WI</v>
      </c>
      <c r="G4561" t="str">
        <f>VLOOKUP(E4561&amp;"*",state_latlong_lookup!$A$1:$D$56,1,FALSE)</f>
        <v>WISCONSIN</v>
      </c>
      <c r="H4561" t="str">
        <f t="shared" si="143"/>
        <v>110_WI_05</v>
      </c>
      <c r="I4561">
        <f>IF(B4561=2012,IF(D4561="00",K4561,VLOOKUP(H4561,district_latlong_lookup!$A$1:$F$439,5,FALSE)),0)</f>
        <v>0</v>
      </c>
      <c r="J4561">
        <f>IF(B4561=2012,IF(D4561="00",L4561,VLOOKUP(H4561,district_latlong_lookup!$A$1:$F$439,6,FALSE)),0)</f>
        <v>0</v>
      </c>
      <c r="K4561">
        <f>VLOOKUP(E4561&amp;"*",state_latlong_lookup!$A$1:$D$56,3,FALSE)</f>
        <v>44.256300000000003</v>
      </c>
      <c r="L4561">
        <f>VLOOKUP(E4561&amp;"*",state_latlong_lookup!$A$1:$D$56,4,FALSE)</f>
        <v>-89.638499999999993</v>
      </c>
      <c r="M4561">
        <v>200</v>
      </c>
      <c r="N4561" t="str">
        <f t="shared" si="142"/>
        <v>Republican</v>
      </c>
      <c r="O4561" t="s">
        <v>1049</v>
      </c>
      <c r="P4561">
        <v>1.107</v>
      </c>
      <c r="Q4561">
        <v>0</v>
      </c>
      <c r="R4561" t="s">
        <v>1537</v>
      </c>
    </row>
    <row r="4562" spans="1:18">
      <c r="A4562">
        <v>110</v>
      </c>
      <c r="B4562">
        <f>VLOOKUP(A4562,year_congress_lookup!$A$1:$B$10,2)</f>
        <v>2008</v>
      </c>
      <c r="C4562">
        <v>14675</v>
      </c>
      <c r="D4562" s="1" t="s">
        <v>1792</v>
      </c>
      <c r="E4562" t="s">
        <v>89</v>
      </c>
      <c r="F4562" t="str">
        <f>VLOOKUP(E4562&amp;"*",state_latlong_lookup!$A$1:$D$56,2,FALSE)</f>
        <v>WI</v>
      </c>
      <c r="G4562" t="str">
        <f>VLOOKUP(E4562&amp;"*",state_latlong_lookup!$A$1:$D$56,1,FALSE)</f>
        <v>WISCONSIN</v>
      </c>
      <c r="H4562" t="str">
        <f t="shared" si="143"/>
        <v>110_WI_06</v>
      </c>
      <c r="I4562">
        <f>IF(B4562=2012,IF(D4562="00",K4562,VLOOKUP(H4562,district_latlong_lookup!$A$1:$F$439,5,FALSE)),0)</f>
        <v>0</v>
      </c>
      <c r="J4562">
        <f>IF(B4562=2012,IF(D4562="00",L4562,VLOOKUP(H4562,district_latlong_lookup!$A$1:$F$439,6,FALSE)),0)</f>
        <v>0</v>
      </c>
      <c r="K4562">
        <f>VLOOKUP(E4562&amp;"*",state_latlong_lookup!$A$1:$D$56,3,FALSE)</f>
        <v>44.256300000000003</v>
      </c>
      <c r="L4562">
        <f>VLOOKUP(E4562&amp;"*",state_latlong_lookup!$A$1:$D$56,4,FALSE)</f>
        <v>-89.638499999999993</v>
      </c>
      <c r="M4562">
        <v>200</v>
      </c>
      <c r="N4562" t="str">
        <f t="shared" si="142"/>
        <v>Republican</v>
      </c>
      <c r="O4562" t="s">
        <v>762</v>
      </c>
      <c r="P4562">
        <v>0.69699999999999995</v>
      </c>
      <c r="Q4562">
        <v>908000</v>
      </c>
      <c r="R4562" t="s">
        <v>1538</v>
      </c>
    </row>
    <row r="4563" spans="1:18">
      <c r="A4563">
        <v>110</v>
      </c>
      <c r="B4563">
        <f>VLOOKUP(A4563,year_congress_lookup!$A$1:$B$10,2)</f>
        <v>2008</v>
      </c>
      <c r="C4563">
        <v>12036</v>
      </c>
      <c r="D4563" s="1" t="s">
        <v>1793</v>
      </c>
      <c r="E4563" t="s">
        <v>89</v>
      </c>
      <c r="F4563" t="str">
        <f>VLOOKUP(E4563&amp;"*",state_latlong_lookup!$A$1:$D$56,2,FALSE)</f>
        <v>WI</v>
      </c>
      <c r="G4563" t="str">
        <f>VLOOKUP(E4563&amp;"*",state_latlong_lookup!$A$1:$D$56,1,FALSE)</f>
        <v>WISCONSIN</v>
      </c>
      <c r="H4563" t="str">
        <f t="shared" si="143"/>
        <v>110_WI_07</v>
      </c>
      <c r="I4563">
        <f>IF(B4563=2012,IF(D4563="00",K4563,VLOOKUP(H4563,district_latlong_lookup!$A$1:$F$439,5,FALSE)),0)</f>
        <v>0</v>
      </c>
      <c r="J4563">
        <f>IF(B4563=2012,IF(D4563="00",L4563,VLOOKUP(H4563,district_latlong_lookup!$A$1:$F$439,6,FALSE)),0)</f>
        <v>0</v>
      </c>
      <c r="K4563">
        <f>VLOOKUP(E4563&amp;"*",state_latlong_lookup!$A$1:$D$56,3,FALSE)</f>
        <v>44.256300000000003</v>
      </c>
      <c r="L4563">
        <f>VLOOKUP(E4563&amp;"*",state_latlong_lookup!$A$1:$D$56,4,FALSE)</f>
        <v>-89.638499999999993</v>
      </c>
      <c r="M4563">
        <v>100</v>
      </c>
      <c r="N4563" t="str">
        <f t="shared" si="142"/>
        <v>Democrat</v>
      </c>
      <c r="O4563" t="s">
        <v>763</v>
      </c>
      <c r="P4563">
        <v>-0.44600000000000001</v>
      </c>
      <c r="Q4563">
        <v>2360000</v>
      </c>
    </row>
    <row r="4564" spans="1:18">
      <c r="A4564">
        <v>110</v>
      </c>
      <c r="B4564">
        <f>VLOOKUP(A4564,year_congress_lookup!$A$1:$B$10,2)</f>
        <v>2008</v>
      </c>
      <c r="C4564">
        <v>20751</v>
      </c>
      <c r="D4564" s="1" t="s">
        <v>1795</v>
      </c>
      <c r="E4564" t="s">
        <v>89</v>
      </c>
      <c r="F4564" t="str">
        <f>VLOOKUP(E4564&amp;"*",state_latlong_lookup!$A$1:$D$56,2,FALSE)</f>
        <v>WI</v>
      </c>
      <c r="G4564" t="str">
        <f>VLOOKUP(E4564&amp;"*",state_latlong_lookup!$A$1:$D$56,1,FALSE)</f>
        <v>WISCONSIN</v>
      </c>
      <c r="H4564" t="str">
        <f t="shared" si="143"/>
        <v>110_WI_08</v>
      </c>
      <c r="I4564">
        <f>IF(B4564=2012,IF(D4564="00",K4564,VLOOKUP(H4564,district_latlong_lookup!$A$1:$F$439,5,FALSE)),0)</f>
        <v>0</v>
      </c>
      <c r="J4564">
        <f>IF(B4564=2012,IF(D4564="00",L4564,VLOOKUP(H4564,district_latlong_lookup!$A$1:$F$439,6,FALSE)),0)</f>
        <v>0</v>
      </c>
      <c r="K4564">
        <f>VLOOKUP(E4564&amp;"*",state_latlong_lookup!$A$1:$D$56,3,FALSE)</f>
        <v>44.256300000000003</v>
      </c>
      <c r="L4564">
        <f>VLOOKUP(E4564&amp;"*",state_latlong_lookup!$A$1:$D$56,4,FALSE)</f>
        <v>-89.638499999999993</v>
      </c>
      <c r="M4564">
        <v>100</v>
      </c>
      <c r="N4564" t="str">
        <f t="shared" si="142"/>
        <v>Democrat</v>
      </c>
      <c r="O4564" t="s">
        <v>1116</v>
      </c>
      <c r="P4564">
        <v>-0.33800000000000002</v>
      </c>
      <c r="Q4564">
        <v>1090000</v>
      </c>
      <c r="R4564" t="s">
        <v>1539</v>
      </c>
    </row>
    <row r="4565" spans="1:18">
      <c r="A4565">
        <v>110</v>
      </c>
      <c r="B4565">
        <f>VLOOKUP(A4565,year_congress_lookup!$A$1:$B$10,2)</f>
        <v>2008</v>
      </c>
      <c r="C4565">
        <v>29584</v>
      </c>
      <c r="D4565" s="1" t="s">
        <v>1787</v>
      </c>
      <c r="E4565" t="s">
        <v>131</v>
      </c>
      <c r="F4565" t="str">
        <f>VLOOKUP(E4565&amp;"*",state_latlong_lookup!$A$1:$D$56,2,FALSE)</f>
        <v>WY</v>
      </c>
      <c r="G4565" t="str">
        <f>VLOOKUP(E4565&amp;"*",state_latlong_lookup!$A$1:$D$56,1,FALSE)</f>
        <v>WYOMING</v>
      </c>
      <c r="H4565" t="str">
        <f t="shared" si="143"/>
        <v>110_WY_01</v>
      </c>
      <c r="I4565">
        <f>IF(B4565=2012,IF(D4565="00",K4565,VLOOKUP(H4565,district_latlong_lookup!$A$1:$F$439,5,FALSE)),0)</f>
        <v>0</v>
      </c>
      <c r="J4565">
        <f>IF(B4565=2012,IF(D4565="00",L4565,VLOOKUP(H4565,district_latlong_lookup!$A$1:$F$439,6,FALSE)),0)</f>
        <v>0</v>
      </c>
      <c r="K4565">
        <f>VLOOKUP(E4565&amp;"*",state_latlong_lookup!$A$1:$D$56,3,FALSE)</f>
        <v>42.747500000000002</v>
      </c>
      <c r="L4565">
        <f>VLOOKUP(E4565&amp;"*",state_latlong_lookup!$A$1:$D$56,4,FALSE)</f>
        <v>-107.2085</v>
      </c>
      <c r="M4565">
        <v>200</v>
      </c>
      <c r="N4565" t="str">
        <f t="shared" si="142"/>
        <v>Republican</v>
      </c>
      <c r="O4565" t="s">
        <v>828</v>
      </c>
      <c r="P4565">
        <v>0.61799999999999999</v>
      </c>
      <c r="Q4565">
        <v>1092000</v>
      </c>
      <c r="R4565" t="s">
        <v>1540</v>
      </c>
    </row>
    <row r="4566" spans="1:18">
      <c r="A4566">
        <v>111</v>
      </c>
      <c r="B4566">
        <f>VLOOKUP(A4566,year_congress_lookup!$A$1:$B$10,2)</f>
        <v>2010</v>
      </c>
      <c r="C4566">
        <v>99911</v>
      </c>
      <c r="D4566" s="1" t="s">
        <v>1794</v>
      </c>
      <c r="E4566" t="s">
        <v>194</v>
      </c>
      <c r="F4566" t="str">
        <f>VLOOKUP(E4566&amp;"*",state_latlong_lookup!$A$1:$D$56,2,FALSE)</f>
        <v>USA</v>
      </c>
      <c r="G4566" t="str">
        <f>VLOOKUP(E4566&amp;"*",state_latlong_lookup!$A$1:$D$56,1,FALSE)</f>
        <v>USA</v>
      </c>
      <c r="H4566" t="str">
        <f t="shared" si="143"/>
        <v>111_USA_00</v>
      </c>
      <c r="I4566">
        <f>IF(B4566=2012,IF(D4566="00",K4566,VLOOKUP(H4566,district_latlong_lookup!$A$1:$F$439,5,FALSE)),0)</f>
        <v>0</v>
      </c>
      <c r="J4566">
        <f>IF(B4566=2012,IF(D4566="00",L4566,VLOOKUP(H4566,district_latlong_lookup!$A$1:$F$439,6,FALSE)),0)</f>
        <v>0</v>
      </c>
      <c r="K4566">
        <f>VLOOKUP(E4566&amp;"*",state_latlong_lookup!$A$1:$D$56,3,FALSE)</f>
        <v>39.5</v>
      </c>
      <c r="L4566">
        <f>VLOOKUP(E4566&amp;"*",state_latlong_lookup!$A$1:$D$56,4,FALSE)</f>
        <v>-98.35</v>
      </c>
      <c r="M4566">
        <v>100</v>
      </c>
      <c r="N4566" t="str">
        <f t="shared" si="142"/>
        <v>Democrat</v>
      </c>
      <c r="O4566" t="s">
        <v>360</v>
      </c>
      <c r="P4566">
        <v>-0.28599999999999998</v>
      </c>
      <c r="Q4566">
        <v>827000</v>
      </c>
      <c r="R4566" t="s">
        <v>1541</v>
      </c>
    </row>
    <row r="4567" spans="1:18">
      <c r="A4567">
        <v>111</v>
      </c>
      <c r="B4567">
        <f>VLOOKUP(A4567,year_congress_lookup!$A$1:$B$10,2)</f>
        <v>2010</v>
      </c>
      <c r="C4567">
        <v>20300</v>
      </c>
      <c r="D4567" s="1" t="s">
        <v>1787</v>
      </c>
      <c r="E4567" t="s">
        <v>48</v>
      </c>
      <c r="F4567" t="str">
        <f>VLOOKUP(E4567&amp;"*",state_latlong_lookup!$A$1:$D$56,2,FALSE)</f>
        <v>AL</v>
      </c>
      <c r="G4567" t="str">
        <f>VLOOKUP(E4567&amp;"*",state_latlong_lookup!$A$1:$D$56,1,FALSE)</f>
        <v>ALABAMA</v>
      </c>
      <c r="H4567" t="str">
        <f t="shared" si="143"/>
        <v>111_AL_01</v>
      </c>
      <c r="I4567">
        <f>IF(B4567=2012,IF(D4567="00",K4567,VLOOKUP(H4567,district_latlong_lookup!$A$1:$F$439,5,FALSE)),0)</f>
        <v>0</v>
      </c>
      <c r="J4567">
        <f>IF(B4567=2012,IF(D4567="00",L4567,VLOOKUP(H4567,district_latlong_lookup!$A$1:$F$439,6,FALSE)),0)</f>
        <v>0</v>
      </c>
      <c r="K4567">
        <f>VLOOKUP(E4567&amp;"*",state_latlong_lookup!$A$1:$D$56,3,FALSE)</f>
        <v>32.798999999999999</v>
      </c>
      <c r="L4567">
        <f>VLOOKUP(E4567&amp;"*",state_latlong_lookup!$A$1:$D$56,4,FALSE)</f>
        <v>-86.807299999999998</v>
      </c>
      <c r="M4567">
        <v>200</v>
      </c>
      <c r="N4567" t="str">
        <f t="shared" si="142"/>
        <v>Republican</v>
      </c>
      <c r="O4567" t="s">
        <v>953</v>
      </c>
      <c r="P4567">
        <v>0.49299999999999999</v>
      </c>
      <c r="Q4567">
        <v>830000</v>
      </c>
      <c r="R4567" t="s">
        <v>1542</v>
      </c>
    </row>
    <row r="4568" spans="1:18">
      <c r="A4568">
        <v>111</v>
      </c>
      <c r="B4568">
        <f>VLOOKUP(A4568,year_congress_lookup!$A$1:$B$10,2)</f>
        <v>2010</v>
      </c>
      <c r="C4568">
        <v>20900</v>
      </c>
      <c r="D4568" s="1" t="s">
        <v>1788</v>
      </c>
      <c r="E4568" t="s">
        <v>48</v>
      </c>
      <c r="F4568" t="str">
        <f>VLOOKUP(E4568&amp;"*",state_latlong_lookup!$A$1:$D$56,2,FALSE)</f>
        <v>AL</v>
      </c>
      <c r="G4568" t="str">
        <f>VLOOKUP(E4568&amp;"*",state_latlong_lookup!$A$1:$D$56,1,FALSE)</f>
        <v>ALABAMA</v>
      </c>
      <c r="H4568" t="str">
        <f t="shared" si="143"/>
        <v>111_AL_02</v>
      </c>
      <c r="I4568">
        <f>IF(B4568=2012,IF(D4568="00",K4568,VLOOKUP(H4568,district_latlong_lookup!$A$1:$F$439,5,FALSE)),0)</f>
        <v>0</v>
      </c>
      <c r="J4568">
        <f>IF(B4568=2012,IF(D4568="00",L4568,VLOOKUP(H4568,district_latlong_lookup!$A$1:$F$439,6,FALSE)),0)</f>
        <v>0</v>
      </c>
      <c r="K4568">
        <f>VLOOKUP(E4568&amp;"*",state_latlong_lookup!$A$1:$D$56,3,FALSE)</f>
        <v>32.798999999999999</v>
      </c>
      <c r="L4568">
        <f>VLOOKUP(E4568&amp;"*",state_latlong_lookup!$A$1:$D$56,4,FALSE)</f>
        <v>-86.807299999999998</v>
      </c>
      <c r="M4568">
        <v>100</v>
      </c>
      <c r="N4568" t="str">
        <f t="shared" si="142"/>
        <v>Democrat</v>
      </c>
      <c r="O4568" t="s">
        <v>83</v>
      </c>
      <c r="P4568">
        <v>7.9000000000000001E-2</v>
      </c>
      <c r="Q4568">
        <v>1068000</v>
      </c>
    </row>
    <row r="4569" spans="1:18">
      <c r="A4569">
        <v>111</v>
      </c>
      <c r="B4569">
        <f>VLOOKUP(A4569,year_congress_lookup!$A$1:$B$10,2)</f>
        <v>2010</v>
      </c>
      <c r="C4569">
        <v>20301</v>
      </c>
      <c r="D4569" s="1" t="s">
        <v>1789</v>
      </c>
      <c r="E4569" t="s">
        <v>48</v>
      </c>
      <c r="F4569" t="str">
        <f>VLOOKUP(E4569&amp;"*",state_latlong_lookup!$A$1:$D$56,2,FALSE)</f>
        <v>AL</v>
      </c>
      <c r="G4569" t="str">
        <f>VLOOKUP(E4569&amp;"*",state_latlong_lookup!$A$1:$D$56,1,FALSE)</f>
        <v>ALABAMA</v>
      </c>
      <c r="H4569" t="str">
        <f t="shared" si="143"/>
        <v>111_AL_03</v>
      </c>
      <c r="I4569">
        <f>IF(B4569=2012,IF(D4569="00",K4569,VLOOKUP(H4569,district_latlong_lookup!$A$1:$F$439,5,FALSE)),0)</f>
        <v>0</v>
      </c>
      <c r="J4569">
        <f>IF(B4569=2012,IF(D4569="00",L4569,VLOOKUP(H4569,district_latlong_lookup!$A$1:$F$439,6,FALSE)),0)</f>
        <v>0</v>
      </c>
      <c r="K4569">
        <f>VLOOKUP(E4569&amp;"*",state_latlong_lookup!$A$1:$D$56,3,FALSE)</f>
        <v>32.798999999999999</v>
      </c>
      <c r="L4569">
        <f>VLOOKUP(E4569&amp;"*",state_latlong_lookup!$A$1:$D$56,4,FALSE)</f>
        <v>-86.807299999999998</v>
      </c>
      <c r="M4569">
        <v>200</v>
      </c>
      <c r="N4569" t="str">
        <f t="shared" si="142"/>
        <v>Republican</v>
      </c>
      <c r="O4569" t="s">
        <v>542</v>
      </c>
      <c r="P4569">
        <v>0.44600000000000001</v>
      </c>
      <c r="Q4569">
        <v>5072000</v>
      </c>
      <c r="R4569" t="s">
        <v>1543</v>
      </c>
    </row>
    <row r="4570" spans="1:18">
      <c r="A4570">
        <v>111</v>
      </c>
      <c r="B4570">
        <f>VLOOKUP(A4570,year_congress_lookup!$A$1:$B$10,2)</f>
        <v>2010</v>
      </c>
      <c r="C4570">
        <v>29701</v>
      </c>
      <c r="D4570" s="1" t="s">
        <v>1790</v>
      </c>
      <c r="E4570" t="s">
        <v>48</v>
      </c>
      <c r="F4570" t="str">
        <f>VLOOKUP(E4570&amp;"*",state_latlong_lookup!$A$1:$D$56,2,FALSE)</f>
        <v>AL</v>
      </c>
      <c r="G4570" t="str">
        <f>VLOOKUP(E4570&amp;"*",state_latlong_lookup!$A$1:$D$56,1,FALSE)</f>
        <v>ALABAMA</v>
      </c>
      <c r="H4570" t="str">
        <f t="shared" si="143"/>
        <v>111_AL_04</v>
      </c>
      <c r="I4570">
        <f>IF(B4570=2012,IF(D4570="00",K4570,VLOOKUP(H4570,district_latlong_lookup!$A$1:$F$439,5,FALSE)),0)</f>
        <v>0</v>
      </c>
      <c r="J4570">
        <f>IF(B4570=2012,IF(D4570="00",L4570,VLOOKUP(H4570,district_latlong_lookup!$A$1:$F$439,6,FALSE)),0)</f>
        <v>0</v>
      </c>
      <c r="K4570">
        <f>VLOOKUP(E4570&amp;"*",state_latlong_lookup!$A$1:$D$56,3,FALSE)</f>
        <v>32.798999999999999</v>
      </c>
      <c r="L4570">
        <f>VLOOKUP(E4570&amp;"*",state_latlong_lookup!$A$1:$D$56,4,FALSE)</f>
        <v>-86.807299999999998</v>
      </c>
      <c r="M4570">
        <v>200</v>
      </c>
      <c r="N4570" t="str">
        <f t="shared" si="142"/>
        <v>Republican</v>
      </c>
      <c r="O4570" t="s">
        <v>830</v>
      </c>
      <c r="P4570">
        <v>0.47099999999999997</v>
      </c>
      <c r="Q4570">
        <v>2257000</v>
      </c>
      <c r="R4570" t="s">
        <v>1544</v>
      </c>
    </row>
    <row r="4571" spans="1:18">
      <c r="A4571">
        <v>111</v>
      </c>
      <c r="B4571">
        <f>VLOOKUP(A4571,year_congress_lookup!$A$1:$B$10,2)</f>
        <v>2010</v>
      </c>
      <c r="C4571">
        <v>20901</v>
      </c>
      <c r="D4571" s="1" t="s">
        <v>1791</v>
      </c>
      <c r="E4571" t="s">
        <v>48</v>
      </c>
      <c r="F4571" t="str">
        <f>VLOOKUP(E4571&amp;"*",state_latlong_lookup!$A$1:$D$56,2,FALSE)</f>
        <v>AL</v>
      </c>
      <c r="G4571" t="str">
        <f>VLOOKUP(E4571&amp;"*",state_latlong_lookup!$A$1:$D$56,1,FALSE)</f>
        <v>ALABAMA</v>
      </c>
      <c r="H4571" t="str">
        <f t="shared" si="143"/>
        <v>111_AL_05</v>
      </c>
      <c r="I4571">
        <f>IF(B4571=2012,IF(D4571="00",K4571,VLOOKUP(H4571,district_latlong_lookup!$A$1:$F$439,5,FALSE)),0)</f>
        <v>0</v>
      </c>
      <c r="J4571">
        <f>IF(B4571=2012,IF(D4571="00",L4571,VLOOKUP(H4571,district_latlong_lookup!$A$1:$F$439,6,FALSE)),0)</f>
        <v>0</v>
      </c>
      <c r="K4571">
        <f>VLOOKUP(E4571&amp;"*",state_latlong_lookup!$A$1:$D$56,3,FALSE)</f>
        <v>32.798999999999999</v>
      </c>
      <c r="L4571">
        <f>VLOOKUP(E4571&amp;"*",state_latlong_lookup!$A$1:$D$56,4,FALSE)</f>
        <v>-86.807299999999998</v>
      </c>
      <c r="M4571">
        <v>100</v>
      </c>
      <c r="N4571" t="str">
        <f t="shared" si="142"/>
        <v>Democrat</v>
      </c>
      <c r="O4571" t="s">
        <v>1117</v>
      </c>
      <c r="P4571">
        <v>-1.2999999999999999E-2</v>
      </c>
      <c r="Q4571">
        <v>7272000</v>
      </c>
      <c r="R4571" t="s">
        <v>1545</v>
      </c>
    </row>
    <row r="4572" spans="1:18">
      <c r="A4572">
        <v>111</v>
      </c>
      <c r="B4572">
        <f>VLOOKUP(A4572,year_congress_lookup!$A$1:$B$10,2)</f>
        <v>2010</v>
      </c>
      <c r="C4572">
        <v>90901</v>
      </c>
      <c r="D4572" s="1" t="s">
        <v>1791</v>
      </c>
      <c r="E4572" t="s">
        <v>48</v>
      </c>
      <c r="F4572" t="str">
        <f>VLOOKUP(E4572&amp;"*",state_latlong_lookup!$A$1:$D$56,2,FALSE)</f>
        <v>AL</v>
      </c>
      <c r="G4572" t="str">
        <f>VLOOKUP(E4572&amp;"*",state_latlong_lookup!$A$1:$D$56,1,FALSE)</f>
        <v>ALABAMA</v>
      </c>
      <c r="H4572" t="str">
        <f t="shared" si="143"/>
        <v>111_AL_05</v>
      </c>
      <c r="I4572">
        <f>IF(B4572=2012,IF(D4572="00",K4572,VLOOKUP(H4572,district_latlong_lookup!$A$1:$F$439,5,FALSE)),0)</f>
        <v>0</v>
      </c>
      <c r="J4572">
        <f>IF(B4572=2012,IF(D4572="00",L4572,VLOOKUP(H4572,district_latlong_lookup!$A$1:$F$439,6,FALSE)),0)</f>
        <v>0</v>
      </c>
      <c r="K4572">
        <f>VLOOKUP(E4572&amp;"*",state_latlong_lookup!$A$1:$D$56,3,FALSE)</f>
        <v>32.798999999999999</v>
      </c>
      <c r="L4572">
        <f>VLOOKUP(E4572&amp;"*",state_latlong_lookup!$A$1:$D$56,4,FALSE)</f>
        <v>-86.807299999999998</v>
      </c>
      <c r="M4572">
        <v>200</v>
      </c>
      <c r="N4572" t="str">
        <f t="shared" si="142"/>
        <v>Republican</v>
      </c>
      <c r="O4572" t="s">
        <v>1117</v>
      </c>
      <c r="P4572">
        <v>0.55300000000000005</v>
      </c>
      <c r="Q4572">
        <v>730000</v>
      </c>
      <c r="R4572" t="s">
        <v>1546</v>
      </c>
    </row>
    <row r="4573" spans="1:18">
      <c r="A4573">
        <v>111</v>
      </c>
      <c r="B4573">
        <f>VLOOKUP(A4573,year_congress_lookup!$A$1:$B$10,2)</f>
        <v>2010</v>
      </c>
      <c r="C4573">
        <v>29301</v>
      </c>
      <c r="D4573" s="1" t="s">
        <v>1792</v>
      </c>
      <c r="E4573" t="s">
        <v>48</v>
      </c>
      <c r="F4573" t="str">
        <f>VLOOKUP(E4573&amp;"*",state_latlong_lookup!$A$1:$D$56,2,FALSE)</f>
        <v>AL</v>
      </c>
      <c r="G4573" t="str">
        <f>VLOOKUP(E4573&amp;"*",state_latlong_lookup!$A$1:$D$56,1,FALSE)</f>
        <v>ALABAMA</v>
      </c>
      <c r="H4573" t="str">
        <f t="shared" si="143"/>
        <v>111_AL_06</v>
      </c>
      <c r="I4573">
        <f>IF(B4573=2012,IF(D4573="00",K4573,VLOOKUP(H4573,district_latlong_lookup!$A$1:$F$439,5,FALSE)),0)</f>
        <v>0</v>
      </c>
      <c r="J4573">
        <f>IF(B4573=2012,IF(D4573="00",L4573,VLOOKUP(H4573,district_latlong_lookup!$A$1:$F$439,6,FALSE)),0)</f>
        <v>0</v>
      </c>
      <c r="K4573">
        <f>VLOOKUP(E4573&amp;"*",state_latlong_lookup!$A$1:$D$56,3,FALSE)</f>
        <v>32.798999999999999</v>
      </c>
      <c r="L4573">
        <f>VLOOKUP(E4573&amp;"*",state_latlong_lookup!$A$1:$D$56,4,FALSE)</f>
        <v>-86.807299999999998</v>
      </c>
      <c r="M4573">
        <v>200</v>
      </c>
      <c r="N4573" t="str">
        <f t="shared" si="142"/>
        <v>Republican</v>
      </c>
      <c r="O4573" t="s">
        <v>409</v>
      </c>
      <c r="P4573">
        <v>0.57599999999999996</v>
      </c>
      <c r="Q4573">
        <v>2703000</v>
      </c>
      <c r="R4573" t="s">
        <v>1547</v>
      </c>
    </row>
    <row r="4574" spans="1:18">
      <c r="A4574">
        <v>111</v>
      </c>
      <c r="B4574">
        <f>VLOOKUP(A4574,year_congress_lookup!$A$1:$B$10,2)</f>
        <v>2010</v>
      </c>
      <c r="C4574">
        <v>20302</v>
      </c>
      <c r="D4574" s="1" t="s">
        <v>1793</v>
      </c>
      <c r="E4574" t="s">
        <v>48</v>
      </c>
      <c r="F4574" t="str">
        <f>VLOOKUP(E4574&amp;"*",state_latlong_lookup!$A$1:$D$56,2,FALSE)</f>
        <v>AL</v>
      </c>
      <c r="G4574" t="str">
        <f>VLOOKUP(E4574&amp;"*",state_latlong_lookup!$A$1:$D$56,1,FALSE)</f>
        <v>ALABAMA</v>
      </c>
      <c r="H4574" t="str">
        <f t="shared" si="143"/>
        <v>111_AL_07</v>
      </c>
      <c r="I4574">
        <f>IF(B4574=2012,IF(D4574="00",K4574,VLOOKUP(H4574,district_latlong_lookup!$A$1:$F$439,5,FALSE)),0)</f>
        <v>0</v>
      </c>
      <c r="J4574">
        <f>IF(B4574=2012,IF(D4574="00",L4574,VLOOKUP(H4574,district_latlong_lookup!$A$1:$F$439,6,FALSE)),0)</f>
        <v>0</v>
      </c>
      <c r="K4574">
        <f>VLOOKUP(E4574&amp;"*",state_latlong_lookup!$A$1:$D$56,3,FALSE)</f>
        <v>32.798999999999999</v>
      </c>
      <c r="L4574">
        <f>VLOOKUP(E4574&amp;"*",state_latlong_lookup!$A$1:$D$56,4,FALSE)</f>
        <v>-86.807299999999998</v>
      </c>
      <c r="M4574">
        <v>100</v>
      </c>
      <c r="N4574" t="str">
        <f t="shared" si="142"/>
        <v>Democrat</v>
      </c>
      <c r="O4574" t="s">
        <v>62</v>
      </c>
      <c r="P4574">
        <v>-0.23799999999999999</v>
      </c>
      <c r="Q4574">
        <v>715000</v>
      </c>
      <c r="R4574" t="s">
        <v>1548</v>
      </c>
    </row>
    <row r="4575" spans="1:18">
      <c r="A4575">
        <v>111</v>
      </c>
      <c r="B4575">
        <f>VLOOKUP(A4575,year_congress_lookup!$A$1:$B$10,2)</f>
        <v>2010</v>
      </c>
      <c r="C4575">
        <v>14066</v>
      </c>
      <c r="D4575" s="1" t="s">
        <v>1787</v>
      </c>
      <c r="E4575" t="s">
        <v>198</v>
      </c>
      <c r="F4575" t="str">
        <f>VLOOKUP(E4575&amp;"*",state_latlong_lookup!$A$1:$D$56,2,FALSE)</f>
        <v>AK</v>
      </c>
      <c r="G4575" t="str">
        <f>VLOOKUP(E4575&amp;"*",state_latlong_lookup!$A$1:$D$56,1,FALSE)</f>
        <v>ALASKA</v>
      </c>
      <c r="H4575" t="str">
        <f t="shared" si="143"/>
        <v>111_AK_01</v>
      </c>
      <c r="I4575">
        <f>IF(B4575=2012,IF(D4575="00",K4575,VLOOKUP(H4575,district_latlong_lookup!$A$1:$F$439,5,FALSE)),0)</f>
        <v>0</v>
      </c>
      <c r="J4575">
        <f>IF(B4575=2012,IF(D4575="00",L4575,VLOOKUP(H4575,district_latlong_lookup!$A$1:$F$439,6,FALSE)),0)</f>
        <v>0</v>
      </c>
      <c r="K4575">
        <f>VLOOKUP(E4575&amp;"*",state_latlong_lookup!$A$1:$D$56,3,FALSE)</f>
        <v>61.384999999999998</v>
      </c>
      <c r="L4575">
        <f>VLOOKUP(E4575&amp;"*",state_latlong_lookup!$A$1:$D$56,4,FALSE)</f>
        <v>-152.26830000000001</v>
      </c>
      <c r="M4575">
        <v>200</v>
      </c>
      <c r="N4575" t="str">
        <f t="shared" si="142"/>
        <v>Republican</v>
      </c>
      <c r="O4575" t="s">
        <v>70</v>
      </c>
      <c r="P4575">
        <v>0.49</v>
      </c>
      <c r="Q4575">
        <v>1103000</v>
      </c>
      <c r="R4575" t="s">
        <v>1549</v>
      </c>
    </row>
    <row r="4576" spans="1:18">
      <c r="A4576">
        <v>111</v>
      </c>
      <c r="B4576">
        <f>VLOOKUP(A4576,year_congress_lookup!$A$1:$B$10,2)</f>
        <v>2010</v>
      </c>
      <c r="C4576">
        <v>20902</v>
      </c>
      <c r="D4576" s="1" t="s">
        <v>1787</v>
      </c>
      <c r="E4576" t="s">
        <v>155</v>
      </c>
      <c r="F4576" t="str">
        <f>VLOOKUP(E4576&amp;"*",state_latlong_lookup!$A$1:$D$56,2,FALSE)</f>
        <v>AZ</v>
      </c>
      <c r="G4576" t="str">
        <f>VLOOKUP(E4576&amp;"*",state_latlong_lookup!$A$1:$D$56,1,FALSE)</f>
        <v>ARIZONA</v>
      </c>
      <c r="H4576" t="str">
        <f t="shared" si="143"/>
        <v>111_AZ_01</v>
      </c>
      <c r="I4576">
        <f>IF(B4576=2012,IF(D4576="00",K4576,VLOOKUP(H4576,district_latlong_lookup!$A$1:$F$439,5,FALSE)),0)</f>
        <v>0</v>
      </c>
      <c r="J4576">
        <f>IF(B4576=2012,IF(D4576="00",L4576,VLOOKUP(H4576,district_latlong_lookup!$A$1:$F$439,6,FALSE)),0)</f>
        <v>0</v>
      </c>
      <c r="K4576">
        <f>VLOOKUP(E4576&amp;"*",state_latlong_lookup!$A$1:$D$56,3,FALSE)</f>
        <v>33.7712</v>
      </c>
      <c r="L4576">
        <f>VLOOKUP(E4576&amp;"*",state_latlong_lookup!$A$1:$D$56,4,FALSE)</f>
        <v>-111.3877</v>
      </c>
      <c r="M4576">
        <v>100</v>
      </c>
      <c r="N4576" t="str">
        <f t="shared" si="142"/>
        <v>Democrat</v>
      </c>
      <c r="O4576" t="s">
        <v>1118</v>
      </c>
      <c r="P4576">
        <v>-7.0000000000000007E-2</v>
      </c>
      <c r="Q4576">
        <v>4870000</v>
      </c>
      <c r="R4576" t="s">
        <v>1550</v>
      </c>
    </row>
    <row r="4577" spans="1:18">
      <c r="A4577">
        <v>111</v>
      </c>
      <c r="B4577">
        <f>VLOOKUP(A4577,year_congress_lookup!$A$1:$B$10,2)</f>
        <v>2010</v>
      </c>
      <c r="C4577">
        <v>20304</v>
      </c>
      <c r="D4577" s="1" t="s">
        <v>1788</v>
      </c>
      <c r="E4577" t="s">
        <v>155</v>
      </c>
      <c r="F4577" t="str">
        <f>VLOOKUP(E4577&amp;"*",state_latlong_lookup!$A$1:$D$56,2,FALSE)</f>
        <v>AZ</v>
      </c>
      <c r="G4577" t="str">
        <f>VLOOKUP(E4577&amp;"*",state_latlong_lookup!$A$1:$D$56,1,FALSE)</f>
        <v>ARIZONA</v>
      </c>
      <c r="H4577" t="str">
        <f t="shared" si="143"/>
        <v>111_AZ_02</v>
      </c>
      <c r="I4577">
        <f>IF(B4577=2012,IF(D4577="00",K4577,VLOOKUP(H4577,district_latlong_lookup!$A$1:$F$439,5,FALSE)),0)</f>
        <v>0</v>
      </c>
      <c r="J4577">
        <f>IF(B4577=2012,IF(D4577="00",L4577,VLOOKUP(H4577,district_latlong_lookup!$A$1:$F$439,6,FALSE)),0)</f>
        <v>0</v>
      </c>
      <c r="K4577">
        <f>VLOOKUP(E4577&amp;"*",state_latlong_lookup!$A$1:$D$56,3,FALSE)</f>
        <v>33.7712</v>
      </c>
      <c r="L4577">
        <f>VLOOKUP(E4577&amp;"*",state_latlong_lookup!$A$1:$D$56,4,FALSE)</f>
        <v>-111.3877</v>
      </c>
      <c r="M4577">
        <v>200</v>
      </c>
      <c r="N4577" t="str">
        <f t="shared" si="142"/>
        <v>Republican</v>
      </c>
      <c r="O4577" t="s">
        <v>610</v>
      </c>
      <c r="P4577">
        <v>0.874</v>
      </c>
      <c r="Q4577">
        <v>1483000</v>
      </c>
      <c r="R4577" t="s">
        <v>1551</v>
      </c>
    </row>
    <row r="4578" spans="1:18">
      <c r="A4578">
        <v>111</v>
      </c>
      <c r="B4578">
        <f>VLOOKUP(A4578,year_congress_lookup!$A$1:$B$10,2)</f>
        <v>2010</v>
      </c>
      <c r="C4578">
        <v>29501</v>
      </c>
      <c r="D4578" s="1" t="s">
        <v>1789</v>
      </c>
      <c r="E4578" t="s">
        <v>155</v>
      </c>
      <c r="F4578" t="str">
        <f>VLOOKUP(E4578&amp;"*",state_latlong_lookup!$A$1:$D$56,2,FALSE)</f>
        <v>AZ</v>
      </c>
      <c r="G4578" t="str">
        <f>VLOOKUP(E4578&amp;"*",state_latlong_lookup!$A$1:$D$56,1,FALSE)</f>
        <v>ARIZONA</v>
      </c>
      <c r="H4578" t="str">
        <f t="shared" si="143"/>
        <v>111_AZ_03</v>
      </c>
      <c r="I4578">
        <f>IF(B4578=2012,IF(D4578="00",K4578,VLOOKUP(H4578,district_latlong_lookup!$A$1:$F$439,5,FALSE)),0)</f>
        <v>0</v>
      </c>
      <c r="J4578">
        <f>IF(B4578=2012,IF(D4578="00",L4578,VLOOKUP(H4578,district_latlong_lookup!$A$1:$F$439,6,FALSE)),0)</f>
        <v>0</v>
      </c>
      <c r="K4578">
        <f>VLOOKUP(E4578&amp;"*",state_latlong_lookup!$A$1:$D$56,3,FALSE)</f>
        <v>33.7712</v>
      </c>
      <c r="L4578">
        <f>VLOOKUP(E4578&amp;"*",state_latlong_lookup!$A$1:$D$56,4,FALSE)</f>
        <v>-111.3877</v>
      </c>
      <c r="M4578">
        <v>200</v>
      </c>
      <c r="N4578" t="str">
        <f t="shared" si="142"/>
        <v>Republican</v>
      </c>
      <c r="O4578" t="s">
        <v>768</v>
      </c>
      <c r="P4578">
        <v>0.96399999999999997</v>
      </c>
      <c r="Q4578">
        <v>1624000</v>
      </c>
    </row>
    <row r="4579" spans="1:18">
      <c r="A4579">
        <v>111</v>
      </c>
      <c r="B4579">
        <f>VLOOKUP(A4579,year_congress_lookup!$A$1:$B$10,2)</f>
        <v>2010</v>
      </c>
      <c r="C4579">
        <v>29101</v>
      </c>
      <c r="D4579" s="1" t="s">
        <v>1790</v>
      </c>
      <c r="E4579" t="s">
        <v>155</v>
      </c>
      <c r="F4579" t="str">
        <f>VLOOKUP(E4579&amp;"*",state_latlong_lookup!$A$1:$D$56,2,FALSE)</f>
        <v>AZ</v>
      </c>
      <c r="G4579" t="str">
        <f>VLOOKUP(E4579&amp;"*",state_latlong_lookup!$A$1:$D$56,1,FALSE)</f>
        <v>ARIZONA</v>
      </c>
      <c r="H4579" t="str">
        <f t="shared" si="143"/>
        <v>111_AZ_04</v>
      </c>
      <c r="I4579">
        <f>IF(B4579=2012,IF(D4579="00",K4579,VLOOKUP(H4579,district_latlong_lookup!$A$1:$F$439,5,FALSE)),0)</f>
        <v>0</v>
      </c>
      <c r="J4579">
        <f>IF(B4579=2012,IF(D4579="00",L4579,VLOOKUP(H4579,district_latlong_lookup!$A$1:$F$439,6,FALSE)),0)</f>
        <v>0</v>
      </c>
      <c r="K4579">
        <f>VLOOKUP(E4579&amp;"*",state_latlong_lookup!$A$1:$D$56,3,FALSE)</f>
        <v>33.7712</v>
      </c>
      <c r="L4579">
        <f>VLOOKUP(E4579&amp;"*",state_latlong_lookup!$A$1:$D$56,4,FALSE)</f>
        <v>-111.3877</v>
      </c>
      <c r="M4579">
        <v>100</v>
      </c>
      <c r="N4579" t="str">
        <f t="shared" si="142"/>
        <v>Democrat</v>
      </c>
      <c r="O4579" t="s">
        <v>413</v>
      </c>
      <c r="P4579">
        <v>-0.44800000000000001</v>
      </c>
      <c r="Q4579">
        <v>2166000</v>
      </c>
      <c r="R4579" t="s">
        <v>1552</v>
      </c>
    </row>
    <row r="4580" spans="1:18">
      <c r="A4580">
        <v>111</v>
      </c>
      <c r="B4580">
        <f>VLOOKUP(A4580,year_congress_lookup!$A$1:$B$10,2)</f>
        <v>2010</v>
      </c>
      <c r="C4580">
        <v>20700</v>
      </c>
      <c r="D4580" s="1" t="s">
        <v>1791</v>
      </c>
      <c r="E4580" t="s">
        <v>155</v>
      </c>
      <c r="F4580" t="str">
        <f>VLOOKUP(E4580&amp;"*",state_latlong_lookup!$A$1:$D$56,2,FALSE)</f>
        <v>AZ</v>
      </c>
      <c r="G4580" t="str">
        <f>VLOOKUP(E4580&amp;"*",state_latlong_lookup!$A$1:$D$56,1,FALSE)</f>
        <v>ARIZONA</v>
      </c>
      <c r="H4580" t="str">
        <f t="shared" si="143"/>
        <v>111_AZ_05</v>
      </c>
      <c r="I4580">
        <f>IF(B4580=2012,IF(D4580="00",K4580,VLOOKUP(H4580,district_latlong_lookup!$A$1:$F$439,5,FALSE)),0)</f>
        <v>0</v>
      </c>
      <c r="J4580">
        <f>IF(B4580=2012,IF(D4580="00",L4580,VLOOKUP(H4580,district_latlong_lookup!$A$1:$F$439,6,FALSE)),0)</f>
        <v>0</v>
      </c>
      <c r="K4580">
        <f>VLOOKUP(E4580&amp;"*",state_latlong_lookup!$A$1:$D$56,3,FALSE)</f>
        <v>33.7712</v>
      </c>
      <c r="L4580">
        <f>VLOOKUP(E4580&amp;"*",state_latlong_lookup!$A$1:$D$56,4,FALSE)</f>
        <v>-111.3877</v>
      </c>
      <c r="M4580">
        <v>100</v>
      </c>
      <c r="N4580" t="str">
        <f t="shared" si="142"/>
        <v>Democrat</v>
      </c>
      <c r="O4580" t="s">
        <v>23</v>
      </c>
      <c r="P4580">
        <v>-2.9000000000000001E-2</v>
      </c>
      <c r="Q4580">
        <v>924000</v>
      </c>
      <c r="R4580" t="s">
        <v>1553</v>
      </c>
    </row>
    <row r="4581" spans="1:18">
      <c r="A4581">
        <v>111</v>
      </c>
      <c r="B4581">
        <f>VLOOKUP(A4581,year_congress_lookup!$A$1:$B$10,2)</f>
        <v>2010</v>
      </c>
      <c r="C4581">
        <v>20100</v>
      </c>
      <c r="D4581" s="1" t="s">
        <v>1792</v>
      </c>
      <c r="E4581" t="s">
        <v>155</v>
      </c>
      <c r="F4581" t="str">
        <f>VLOOKUP(E4581&amp;"*",state_latlong_lookup!$A$1:$D$56,2,FALSE)</f>
        <v>AZ</v>
      </c>
      <c r="G4581" t="str">
        <f>VLOOKUP(E4581&amp;"*",state_latlong_lookup!$A$1:$D$56,1,FALSE)</f>
        <v>ARIZONA</v>
      </c>
      <c r="H4581" t="str">
        <f t="shared" si="143"/>
        <v>111_AZ_06</v>
      </c>
      <c r="I4581">
        <f>IF(B4581=2012,IF(D4581="00",K4581,VLOOKUP(H4581,district_latlong_lookup!$A$1:$F$439,5,FALSE)),0)</f>
        <v>0</v>
      </c>
      <c r="J4581">
        <f>IF(B4581=2012,IF(D4581="00",L4581,VLOOKUP(H4581,district_latlong_lookup!$A$1:$F$439,6,FALSE)),0)</f>
        <v>0</v>
      </c>
      <c r="K4581">
        <f>VLOOKUP(E4581&amp;"*",state_latlong_lookup!$A$1:$D$56,3,FALSE)</f>
        <v>33.7712</v>
      </c>
      <c r="L4581">
        <f>VLOOKUP(E4581&amp;"*",state_latlong_lookup!$A$1:$D$56,4,FALSE)</f>
        <v>-111.3877</v>
      </c>
      <c r="M4581">
        <v>200</v>
      </c>
      <c r="N4581" t="str">
        <f t="shared" si="142"/>
        <v>Republican</v>
      </c>
      <c r="O4581" t="s">
        <v>621</v>
      </c>
      <c r="P4581">
        <v>1.0049999999999999</v>
      </c>
      <c r="Q4581">
        <v>859000</v>
      </c>
      <c r="R4581" t="s">
        <v>1554</v>
      </c>
    </row>
    <row r="4582" spans="1:18">
      <c r="A4582">
        <v>111</v>
      </c>
      <c r="B4582">
        <f>VLOOKUP(A4582,year_congress_lookup!$A$1:$B$10,2)</f>
        <v>2010</v>
      </c>
      <c r="C4582">
        <v>20305</v>
      </c>
      <c r="D4582" s="1" t="s">
        <v>1793</v>
      </c>
      <c r="E4582" t="s">
        <v>155</v>
      </c>
      <c r="F4582" t="str">
        <f>VLOOKUP(E4582&amp;"*",state_latlong_lookup!$A$1:$D$56,2,FALSE)</f>
        <v>AZ</v>
      </c>
      <c r="G4582" t="str">
        <f>VLOOKUP(E4582&amp;"*",state_latlong_lookup!$A$1:$D$56,1,FALSE)</f>
        <v>ARIZONA</v>
      </c>
      <c r="H4582" t="str">
        <f t="shared" si="143"/>
        <v>111_AZ_07</v>
      </c>
      <c r="I4582">
        <f>IF(B4582=2012,IF(D4582="00",K4582,VLOOKUP(H4582,district_latlong_lookup!$A$1:$F$439,5,FALSE)),0)</f>
        <v>0</v>
      </c>
      <c r="J4582">
        <f>IF(B4582=2012,IF(D4582="00",L4582,VLOOKUP(H4582,district_latlong_lookup!$A$1:$F$439,6,FALSE)),0)</f>
        <v>0</v>
      </c>
      <c r="K4582">
        <f>VLOOKUP(E4582&amp;"*",state_latlong_lookup!$A$1:$D$56,3,FALSE)</f>
        <v>33.7712</v>
      </c>
      <c r="L4582">
        <f>VLOOKUP(E4582&amp;"*",state_latlong_lookup!$A$1:$D$56,4,FALSE)</f>
        <v>-111.3877</v>
      </c>
      <c r="M4582">
        <v>100</v>
      </c>
      <c r="N4582" t="str">
        <f t="shared" si="142"/>
        <v>Democrat</v>
      </c>
      <c r="O4582" t="s">
        <v>955</v>
      </c>
      <c r="P4582">
        <v>-0.58599999999999997</v>
      </c>
      <c r="Q4582">
        <v>1563000</v>
      </c>
      <c r="R4582" t="s">
        <v>1555</v>
      </c>
    </row>
    <row r="4583" spans="1:18">
      <c r="A4583">
        <v>111</v>
      </c>
      <c r="B4583">
        <f>VLOOKUP(A4583,year_congress_lookup!$A$1:$B$10,2)</f>
        <v>2010</v>
      </c>
      <c r="C4583">
        <v>20701</v>
      </c>
      <c r="D4583" s="1" t="s">
        <v>1795</v>
      </c>
      <c r="E4583" t="s">
        <v>155</v>
      </c>
      <c r="F4583" t="str">
        <f>VLOOKUP(E4583&amp;"*",state_latlong_lookup!$A$1:$D$56,2,FALSE)</f>
        <v>AZ</v>
      </c>
      <c r="G4583" t="str">
        <f>VLOOKUP(E4583&amp;"*",state_latlong_lookup!$A$1:$D$56,1,FALSE)</f>
        <v>ARIZONA</v>
      </c>
      <c r="H4583" t="str">
        <f t="shared" si="143"/>
        <v>111_AZ_08</v>
      </c>
      <c r="I4583">
        <f>IF(B4583=2012,IF(D4583="00",K4583,VLOOKUP(H4583,district_latlong_lookup!$A$1:$F$439,5,FALSE)),0)</f>
        <v>0</v>
      </c>
      <c r="J4583">
        <f>IF(B4583=2012,IF(D4583="00",L4583,VLOOKUP(H4583,district_latlong_lookup!$A$1:$F$439,6,FALSE)),0)</f>
        <v>0</v>
      </c>
      <c r="K4583">
        <f>VLOOKUP(E4583&amp;"*",state_latlong_lookup!$A$1:$D$56,3,FALSE)</f>
        <v>33.7712</v>
      </c>
      <c r="L4583">
        <f>VLOOKUP(E4583&amp;"*",state_latlong_lookup!$A$1:$D$56,4,FALSE)</f>
        <v>-111.3877</v>
      </c>
      <c r="M4583">
        <v>100</v>
      </c>
      <c r="N4583" t="str">
        <f t="shared" si="142"/>
        <v>Democrat</v>
      </c>
      <c r="O4583" t="s">
        <v>1077</v>
      </c>
      <c r="P4583">
        <v>-0.104</v>
      </c>
      <c r="Q4583">
        <v>1566000</v>
      </c>
      <c r="R4583" t="s">
        <v>1556</v>
      </c>
    </row>
    <row r="4584" spans="1:18">
      <c r="A4584">
        <v>111</v>
      </c>
      <c r="B4584">
        <f>VLOOKUP(A4584,year_congress_lookup!$A$1:$B$10,2)</f>
        <v>2010</v>
      </c>
      <c r="C4584">
        <v>29702</v>
      </c>
      <c r="D4584" s="1" t="s">
        <v>1787</v>
      </c>
      <c r="E4584" t="s">
        <v>56</v>
      </c>
      <c r="F4584" t="str">
        <f>VLOOKUP(E4584&amp;"*",state_latlong_lookup!$A$1:$D$56,2,FALSE)</f>
        <v>AR</v>
      </c>
      <c r="G4584" t="str">
        <f>VLOOKUP(E4584&amp;"*",state_latlong_lookup!$A$1:$D$56,1,FALSE)</f>
        <v>ARKANSAS</v>
      </c>
      <c r="H4584" t="str">
        <f t="shared" si="143"/>
        <v>111_AR_01</v>
      </c>
      <c r="I4584">
        <f>IF(B4584=2012,IF(D4584="00",K4584,VLOOKUP(H4584,district_latlong_lookup!$A$1:$F$439,5,FALSE)),0)</f>
        <v>0</v>
      </c>
      <c r="J4584">
        <f>IF(B4584=2012,IF(D4584="00",L4584,VLOOKUP(H4584,district_latlong_lookup!$A$1:$F$439,6,FALSE)),0)</f>
        <v>0</v>
      </c>
      <c r="K4584">
        <f>VLOOKUP(E4584&amp;"*",state_latlong_lookup!$A$1:$D$56,3,FALSE)</f>
        <v>34.951300000000003</v>
      </c>
      <c r="L4584">
        <f>VLOOKUP(E4584&amp;"*",state_latlong_lookup!$A$1:$D$56,4,FALSE)</f>
        <v>-92.380899999999997</v>
      </c>
      <c r="M4584">
        <v>100</v>
      </c>
      <c r="N4584" t="str">
        <f t="shared" si="142"/>
        <v>Democrat</v>
      </c>
      <c r="O4584" t="s">
        <v>132</v>
      </c>
      <c r="P4584">
        <v>-0.32600000000000001</v>
      </c>
      <c r="Q4584">
        <v>826000</v>
      </c>
    </row>
    <row r="4585" spans="1:18">
      <c r="A4585">
        <v>111</v>
      </c>
      <c r="B4585">
        <f>VLOOKUP(A4585,year_congress_lookup!$A$1:$B$10,2)</f>
        <v>2010</v>
      </c>
      <c r="C4585">
        <v>29703</v>
      </c>
      <c r="D4585" s="1" t="s">
        <v>1788</v>
      </c>
      <c r="E4585" t="s">
        <v>56</v>
      </c>
      <c r="F4585" t="str">
        <f>VLOOKUP(E4585&amp;"*",state_latlong_lookup!$A$1:$D$56,2,FALSE)</f>
        <v>AR</v>
      </c>
      <c r="G4585" t="str">
        <f>VLOOKUP(E4585&amp;"*",state_latlong_lookup!$A$1:$D$56,1,FALSE)</f>
        <v>ARKANSAS</v>
      </c>
      <c r="H4585" t="str">
        <f t="shared" si="143"/>
        <v>111_AR_02</v>
      </c>
      <c r="I4585">
        <f>IF(B4585=2012,IF(D4585="00",K4585,VLOOKUP(H4585,district_latlong_lookup!$A$1:$F$439,5,FALSE)),0)</f>
        <v>0</v>
      </c>
      <c r="J4585">
        <f>IF(B4585=2012,IF(D4585="00",L4585,VLOOKUP(H4585,district_latlong_lookup!$A$1:$F$439,6,FALSE)),0)</f>
        <v>0</v>
      </c>
      <c r="K4585">
        <f>VLOOKUP(E4585&amp;"*",state_latlong_lookup!$A$1:$D$56,3,FALSE)</f>
        <v>34.951300000000003</v>
      </c>
      <c r="L4585">
        <f>VLOOKUP(E4585&amp;"*",state_latlong_lookup!$A$1:$D$56,4,FALSE)</f>
        <v>-92.380899999999997</v>
      </c>
      <c r="M4585">
        <v>100</v>
      </c>
      <c r="N4585" t="str">
        <f t="shared" si="142"/>
        <v>Democrat</v>
      </c>
      <c r="O4585" t="s">
        <v>831</v>
      </c>
      <c r="P4585">
        <v>-0.24099999999999999</v>
      </c>
      <c r="Q4585">
        <v>0</v>
      </c>
    </row>
    <row r="4586" spans="1:18">
      <c r="A4586">
        <v>111</v>
      </c>
      <c r="B4586">
        <f>VLOOKUP(A4586,year_congress_lookup!$A$1:$B$10,2)</f>
        <v>2010</v>
      </c>
      <c r="C4586">
        <v>20101</v>
      </c>
      <c r="D4586" s="1" t="s">
        <v>1789</v>
      </c>
      <c r="E4586" t="s">
        <v>56</v>
      </c>
      <c r="F4586" t="str">
        <f>VLOOKUP(E4586&amp;"*",state_latlong_lookup!$A$1:$D$56,2,FALSE)</f>
        <v>AR</v>
      </c>
      <c r="G4586" t="str">
        <f>VLOOKUP(E4586&amp;"*",state_latlong_lookup!$A$1:$D$56,1,FALSE)</f>
        <v>ARKANSAS</v>
      </c>
      <c r="H4586" t="str">
        <f t="shared" si="143"/>
        <v>111_AR_03</v>
      </c>
      <c r="I4586">
        <f>IF(B4586=2012,IF(D4586="00",K4586,VLOOKUP(H4586,district_latlong_lookup!$A$1:$F$439,5,FALSE)),0)</f>
        <v>0</v>
      </c>
      <c r="J4586">
        <f>IF(B4586=2012,IF(D4586="00",L4586,VLOOKUP(H4586,district_latlong_lookup!$A$1:$F$439,6,FALSE)),0)</f>
        <v>0</v>
      </c>
      <c r="K4586">
        <f>VLOOKUP(E4586&amp;"*",state_latlong_lookup!$A$1:$D$56,3,FALSE)</f>
        <v>34.951300000000003</v>
      </c>
      <c r="L4586">
        <f>VLOOKUP(E4586&amp;"*",state_latlong_lookup!$A$1:$D$56,4,FALSE)</f>
        <v>-92.380899999999997</v>
      </c>
      <c r="M4586">
        <v>200</v>
      </c>
      <c r="N4586" t="str">
        <f t="shared" si="142"/>
        <v>Republican</v>
      </c>
      <c r="O4586" t="s">
        <v>392</v>
      </c>
      <c r="P4586">
        <v>0.59199999999999997</v>
      </c>
      <c r="Q4586">
        <v>0</v>
      </c>
      <c r="R4586" t="s">
        <v>1557</v>
      </c>
    </row>
    <row r="4587" spans="1:18">
      <c r="A4587">
        <v>111</v>
      </c>
      <c r="B4587">
        <f>VLOOKUP(A4587,year_congress_lookup!$A$1:$B$10,2)</f>
        <v>2010</v>
      </c>
      <c r="C4587">
        <v>20102</v>
      </c>
      <c r="D4587" s="1" t="s">
        <v>1790</v>
      </c>
      <c r="E4587" t="s">
        <v>56</v>
      </c>
      <c r="F4587" t="str">
        <f>VLOOKUP(E4587&amp;"*",state_latlong_lookup!$A$1:$D$56,2,FALSE)</f>
        <v>AR</v>
      </c>
      <c r="G4587" t="str">
        <f>VLOOKUP(E4587&amp;"*",state_latlong_lookup!$A$1:$D$56,1,FALSE)</f>
        <v>ARKANSAS</v>
      </c>
      <c r="H4587" t="str">
        <f t="shared" si="143"/>
        <v>111_AR_04</v>
      </c>
      <c r="I4587">
        <f>IF(B4587=2012,IF(D4587="00",K4587,VLOOKUP(H4587,district_latlong_lookup!$A$1:$F$439,5,FALSE)),0)</f>
        <v>0</v>
      </c>
      <c r="J4587">
        <f>IF(B4587=2012,IF(D4587="00",L4587,VLOOKUP(H4587,district_latlong_lookup!$A$1:$F$439,6,FALSE)),0)</f>
        <v>0</v>
      </c>
      <c r="K4587">
        <f>VLOOKUP(E4587&amp;"*",state_latlong_lookup!$A$1:$D$56,3,FALSE)</f>
        <v>34.951300000000003</v>
      </c>
      <c r="L4587">
        <f>VLOOKUP(E4587&amp;"*",state_latlong_lookup!$A$1:$D$56,4,FALSE)</f>
        <v>-92.380899999999997</v>
      </c>
      <c r="M4587">
        <v>100</v>
      </c>
      <c r="N4587" t="str">
        <f t="shared" si="142"/>
        <v>Democrat</v>
      </c>
      <c r="O4587" t="s">
        <v>29</v>
      </c>
      <c r="P4587">
        <v>-0.11600000000000001</v>
      </c>
      <c r="Q4587">
        <v>1238000</v>
      </c>
      <c r="R4587" t="s">
        <v>1558</v>
      </c>
    </row>
    <row r="4588" spans="1:18">
      <c r="A4588">
        <v>111</v>
      </c>
      <c r="B4588">
        <f>VLOOKUP(A4588,year_congress_lookup!$A$1:$B$10,2)</f>
        <v>2010</v>
      </c>
      <c r="C4588">
        <v>29901</v>
      </c>
      <c r="D4588" s="1" t="s">
        <v>1787</v>
      </c>
      <c r="E4588" t="s">
        <v>90</v>
      </c>
      <c r="F4588" t="str">
        <f>VLOOKUP(E4588&amp;"*",state_latlong_lookup!$A$1:$D$56,2,FALSE)</f>
        <v>CA</v>
      </c>
      <c r="G4588" t="str">
        <f>VLOOKUP(E4588&amp;"*",state_latlong_lookup!$A$1:$D$56,1,FALSE)</f>
        <v>CALIFORNIA</v>
      </c>
      <c r="H4588" t="str">
        <f t="shared" si="143"/>
        <v>111_CA_01</v>
      </c>
      <c r="I4588">
        <f>IF(B4588=2012,IF(D4588="00",K4588,VLOOKUP(H4588,district_latlong_lookup!$A$1:$F$439,5,FALSE)),0)</f>
        <v>0</v>
      </c>
      <c r="J4588">
        <f>IF(B4588=2012,IF(D4588="00",L4588,VLOOKUP(H4588,district_latlong_lookup!$A$1:$F$439,6,FALSE)),0)</f>
        <v>0</v>
      </c>
      <c r="K4588">
        <f>VLOOKUP(E4588&amp;"*",state_latlong_lookup!$A$1:$D$56,3,FALSE)</f>
        <v>36.17</v>
      </c>
      <c r="L4588">
        <f>VLOOKUP(E4588&amp;"*",state_latlong_lookup!$A$1:$D$56,4,FALSE)</f>
        <v>-119.7462</v>
      </c>
      <c r="M4588">
        <v>100</v>
      </c>
      <c r="N4588" t="str">
        <f t="shared" si="142"/>
        <v>Democrat</v>
      </c>
      <c r="O4588" t="s">
        <v>44</v>
      </c>
      <c r="P4588">
        <v>-0.41499999999999998</v>
      </c>
      <c r="Q4588">
        <v>0</v>
      </c>
      <c r="R4588" t="s">
        <v>1559</v>
      </c>
    </row>
    <row r="4589" spans="1:18">
      <c r="A4589">
        <v>111</v>
      </c>
      <c r="B4589">
        <f>VLOOKUP(A4589,year_congress_lookup!$A$1:$B$10,2)</f>
        <v>2010</v>
      </c>
      <c r="C4589">
        <v>15420</v>
      </c>
      <c r="D4589" s="1" t="s">
        <v>1788</v>
      </c>
      <c r="E4589" t="s">
        <v>90</v>
      </c>
      <c r="F4589" t="str">
        <f>VLOOKUP(E4589&amp;"*",state_latlong_lookup!$A$1:$D$56,2,FALSE)</f>
        <v>CA</v>
      </c>
      <c r="G4589" t="str">
        <f>VLOOKUP(E4589&amp;"*",state_latlong_lookup!$A$1:$D$56,1,FALSE)</f>
        <v>CALIFORNIA</v>
      </c>
      <c r="H4589" t="str">
        <f t="shared" si="143"/>
        <v>111_CA_02</v>
      </c>
      <c r="I4589">
        <f>IF(B4589=2012,IF(D4589="00",K4589,VLOOKUP(H4589,district_latlong_lookup!$A$1:$F$439,5,FALSE)),0)</f>
        <v>0</v>
      </c>
      <c r="J4589">
        <f>IF(B4589=2012,IF(D4589="00",L4589,VLOOKUP(H4589,district_latlong_lookup!$A$1:$F$439,6,FALSE)),0)</f>
        <v>0</v>
      </c>
      <c r="K4589">
        <f>VLOOKUP(E4589&amp;"*",state_latlong_lookup!$A$1:$D$56,3,FALSE)</f>
        <v>36.17</v>
      </c>
      <c r="L4589">
        <f>VLOOKUP(E4589&amp;"*",state_latlong_lookup!$A$1:$D$56,4,FALSE)</f>
        <v>-119.7462</v>
      </c>
      <c r="M4589">
        <v>200</v>
      </c>
      <c r="N4589" t="str">
        <f t="shared" si="142"/>
        <v>Republican</v>
      </c>
      <c r="O4589" t="s">
        <v>419</v>
      </c>
      <c r="P4589">
        <v>0.71699999999999997</v>
      </c>
      <c r="Q4589">
        <v>1837000</v>
      </c>
      <c r="R4589" t="s">
        <v>1560</v>
      </c>
    </row>
    <row r="4590" spans="1:18">
      <c r="A4590">
        <v>111</v>
      </c>
      <c r="B4590">
        <f>VLOOKUP(A4590,year_congress_lookup!$A$1:$B$10,2)</f>
        <v>2010</v>
      </c>
      <c r="C4590">
        <v>14647</v>
      </c>
      <c r="D4590" s="1" t="s">
        <v>1789</v>
      </c>
      <c r="E4590" t="s">
        <v>90</v>
      </c>
      <c r="F4590" t="str">
        <f>VLOOKUP(E4590&amp;"*",state_latlong_lookup!$A$1:$D$56,2,FALSE)</f>
        <v>CA</v>
      </c>
      <c r="G4590" t="str">
        <f>VLOOKUP(E4590&amp;"*",state_latlong_lookup!$A$1:$D$56,1,FALSE)</f>
        <v>CALIFORNIA</v>
      </c>
      <c r="H4590" t="str">
        <f t="shared" si="143"/>
        <v>111_CA_03</v>
      </c>
      <c r="I4590">
        <f>IF(B4590=2012,IF(D4590="00",K4590,VLOOKUP(H4590,district_latlong_lookup!$A$1:$F$439,5,FALSE)),0)</f>
        <v>0</v>
      </c>
      <c r="J4590">
        <f>IF(B4590=2012,IF(D4590="00",L4590,VLOOKUP(H4590,district_latlong_lookup!$A$1:$F$439,6,FALSE)),0)</f>
        <v>0</v>
      </c>
      <c r="K4590">
        <f>VLOOKUP(E4590&amp;"*",state_latlong_lookup!$A$1:$D$56,3,FALSE)</f>
        <v>36.17</v>
      </c>
      <c r="L4590">
        <f>VLOOKUP(E4590&amp;"*",state_latlong_lookup!$A$1:$D$56,4,FALSE)</f>
        <v>-119.7462</v>
      </c>
      <c r="M4590">
        <v>200</v>
      </c>
      <c r="N4590" t="str">
        <f t="shared" si="142"/>
        <v>Republican</v>
      </c>
      <c r="O4590" t="s">
        <v>1050</v>
      </c>
      <c r="P4590">
        <v>0.68500000000000005</v>
      </c>
      <c r="Q4590">
        <v>1167000</v>
      </c>
      <c r="R4590" t="s">
        <v>1561</v>
      </c>
    </row>
    <row r="4591" spans="1:18">
      <c r="A4591">
        <v>111</v>
      </c>
      <c r="B4591">
        <f>VLOOKUP(A4591,year_congress_lookup!$A$1:$B$10,2)</f>
        <v>2010</v>
      </c>
      <c r="C4591">
        <v>20903</v>
      </c>
      <c r="D4591" s="1" t="s">
        <v>1790</v>
      </c>
      <c r="E4591" t="s">
        <v>90</v>
      </c>
      <c r="F4591" t="str">
        <f>VLOOKUP(E4591&amp;"*",state_latlong_lookup!$A$1:$D$56,2,FALSE)</f>
        <v>CA</v>
      </c>
      <c r="G4591" t="str">
        <f>VLOOKUP(E4591&amp;"*",state_latlong_lookup!$A$1:$D$56,1,FALSE)</f>
        <v>CALIFORNIA</v>
      </c>
      <c r="H4591" t="str">
        <f t="shared" si="143"/>
        <v>111_CA_04</v>
      </c>
      <c r="I4591">
        <f>IF(B4591=2012,IF(D4591="00",K4591,VLOOKUP(H4591,district_latlong_lookup!$A$1:$F$439,5,FALSE)),0)</f>
        <v>0</v>
      </c>
      <c r="J4591">
        <f>IF(B4591=2012,IF(D4591="00",L4591,VLOOKUP(H4591,district_latlong_lookup!$A$1:$F$439,6,FALSE)),0)</f>
        <v>0</v>
      </c>
      <c r="K4591">
        <f>VLOOKUP(E4591&amp;"*",state_latlong_lookup!$A$1:$D$56,3,FALSE)</f>
        <v>36.17</v>
      </c>
      <c r="L4591">
        <f>VLOOKUP(E4591&amp;"*",state_latlong_lookup!$A$1:$D$56,4,FALSE)</f>
        <v>-119.7462</v>
      </c>
      <c r="M4591">
        <v>200</v>
      </c>
      <c r="N4591" t="str">
        <f t="shared" si="142"/>
        <v>Republican</v>
      </c>
      <c r="O4591" t="s">
        <v>1119</v>
      </c>
      <c r="P4591">
        <v>0.99399999999999999</v>
      </c>
      <c r="Q4591">
        <v>0</v>
      </c>
      <c r="R4591" t="s">
        <v>1562</v>
      </c>
    </row>
    <row r="4592" spans="1:18">
      <c r="A4592">
        <v>111</v>
      </c>
      <c r="B4592">
        <f>VLOOKUP(A4592,year_congress_lookup!$A$1:$B$10,2)</f>
        <v>2010</v>
      </c>
      <c r="C4592">
        <v>20538</v>
      </c>
      <c r="D4592" s="1" t="s">
        <v>1791</v>
      </c>
      <c r="E4592" t="s">
        <v>90</v>
      </c>
      <c r="F4592" t="str">
        <f>VLOOKUP(E4592&amp;"*",state_latlong_lookup!$A$1:$D$56,2,FALSE)</f>
        <v>CA</v>
      </c>
      <c r="G4592" t="str">
        <f>VLOOKUP(E4592&amp;"*",state_latlong_lookup!$A$1:$D$56,1,FALSE)</f>
        <v>CALIFORNIA</v>
      </c>
      <c r="H4592" t="str">
        <f t="shared" si="143"/>
        <v>111_CA_05</v>
      </c>
      <c r="I4592">
        <f>IF(B4592=2012,IF(D4592="00",K4592,VLOOKUP(H4592,district_latlong_lookup!$A$1:$F$439,5,FALSE)),0)</f>
        <v>0</v>
      </c>
      <c r="J4592">
        <f>IF(B4592=2012,IF(D4592="00",L4592,VLOOKUP(H4592,district_latlong_lookup!$A$1:$F$439,6,FALSE)),0)</f>
        <v>0</v>
      </c>
      <c r="K4592">
        <f>VLOOKUP(E4592&amp;"*",state_latlong_lookup!$A$1:$D$56,3,FALSE)</f>
        <v>36.17</v>
      </c>
      <c r="L4592">
        <f>VLOOKUP(E4592&amp;"*",state_latlong_lookup!$A$1:$D$56,4,FALSE)</f>
        <v>-119.7462</v>
      </c>
      <c r="M4592">
        <v>100</v>
      </c>
      <c r="N4592" t="str">
        <f t="shared" si="142"/>
        <v>Democrat</v>
      </c>
      <c r="O4592" t="s">
        <v>421</v>
      </c>
      <c r="P4592">
        <v>-0.42799999999999999</v>
      </c>
      <c r="Q4592">
        <v>0</v>
      </c>
      <c r="R4592" t="s">
        <v>1563</v>
      </c>
    </row>
    <row r="4593" spans="1:18">
      <c r="A4593">
        <v>111</v>
      </c>
      <c r="B4593">
        <f>VLOOKUP(A4593,year_congress_lookup!$A$1:$B$10,2)</f>
        <v>2010</v>
      </c>
      <c r="C4593">
        <v>29309</v>
      </c>
      <c r="D4593" s="1" t="s">
        <v>1792</v>
      </c>
      <c r="E4593" t="s">
        <v>90</v>
      </c>
      <c r="F4593" t="str">
        <f>VLOOKUP(E4593&amp;"*",state_latlong_lookup!$A$1:$D$56,2,FALSE)</f>
        <v>CA</v>
      </c>
      <c r="G4593" t="str">
        <f>VLOOKUP(E4593&amp;"*",state_latlong_lookup!$A$1:$D$56,1,FALSE)</f>
        <v>CALIFORNIA</v>
      </c>
      <c r="H4593" t="str">
        <f t="shared" si="143"/>
        <v>111_CA_06</v>
      </c>
      <c r="I4593">
        <f>IF(B4593=2012,IF(D4593="00",K4593,VLOOKUP(H4593,district_latlong_lookup!$A$1:$F$439,5,FALSE)),0)</f>
        <v>0</v>
      </c>
      <c r="J4593">
        <f>IF(B4593=2012,IF(D4593="00",L4593,VLOOKUP(H4593,district_latlong_lookup!$A$1:$F$439,6,FALSE)),0)</f>
        <v>0</v>
      </c>
      <c r="K4593">
        <f>VLOOKUP(E4593&amp;"*",state_latlong_lookup!$A$1:$D$56,3,FALSE)</f>
        <v>36.17</v>
      </c>
      <c r="L4593">
        <f>VLOOKUP(E4593&amp;"*",state_latlong_lookup!$A$1:$D$56,4,FALSE)</f>
        <v>-119.7462</v>
      </c>
      <c r="M4593">
        <v>100</v>
      </c>
      <c r="N4593" t="str">
        <f t="shared" si="142"/>
        <v>Democrat</v>
      </c>
      <c r="O4593" t="s">
        <v>422</v>
      </c>
      <c r="P4593">
        <v>-0.64800000000000002</v>
      </c>
      <c r="Q4593">
        <v>0</v>
      </c>
      <c r="R4593" t="s">
        <v>1564</v>
      </c>
    </row>
    <row r="4594" spans="1:18">
      <c r="A4594">
        <v>111</v>
      </c>
      <c r="B4594">
        <f>VLOOKUP(A4594,year_congress_lookup!$A$1:$B$10,2)</f>
        <v>2010</v>
      </c>
      <c r="C4594">
        <v>14256</v>
      </c>
      <c r="D4594" s="1" t="s">
        <v>1793</v>
      </c>
      <c r="E4594" t="s">
        <v>90</v>
      </c>
      <c r="F4594" t="str">
        <f>VLOOKUP(E4594&amp;"*",state_latlong_lookup!$A$1:$D$56,2,FALSE)</f>
        <v>CA</v>
      </c>
      <c r="G4594" t="str">
        <f>VLOOKUP(E4594&amp;"*",state_latlong_lookup!$A$1:$D$56,1,FALSE)</f>
        <v>CALIFORNIA</v>
      </c>
      <c r="H4594" t="str">
        <f t="shared" si="143"/>
        <v>111_CA_07</v>
      </c>
      <c r="I4594">
        <f>IF(B4594=2012,IF(D4594="00",K4594,VLOOKUP(H4594,district_latlong_lookup!$A$1:$F$439,5,FALSE)),0)</f>
        <v>0</v>
      </c>
      <c r="J4594">
        <f>IF(B4594=2012,IF(D4594="00",L4594,VLOOKUP(H4594,district_latlong_lookup!$A$1:$F$439,6,FALSE)),0)</f>
        <v>0</v>
      </c>
      <c r="K4594">
        <f>VLOOKUP(E4594&amp;"*",state_latlong_lookup!$A$1:$D$56,3,FALSE)</f>
        <v>36.17</v>
      </c>
      <c r="L4594">
        <f>VLOOKUP(E4594&amp;"*",state_latlong_lookup!$A$1:$D$56,4,FALSE)</f>
        <v>-119.7462</v>
      </c>
      <c r="M4594">
        <v>100</v>
      </c>
      <c r="N4594" t="str">
        <f t="shared" si="142"/>
        <v>Democrat</v>
      </c>
      <c r="O4594" t="s">
        <v>76</v>
      </c>
      <c r="P4594">
        <v>-0.64700000000000002</v>
      </c>
      <c r="Q4594">
        <v>1112000</v>
      </c>
      <c r="R4594" t="s">
        <v>1565</v>
      </c>
    </row>
    <row r="4595" spans="1:18">
      <c r="A4595">
        <v>111</v>
      </c>
      <c r="B4595">
        <f>VLOOKUP(A4595,year_congress_lookup!$A$1:$B$10,2)</f>
        <v>2010</v>
      </c>
      <c r="C4595">
        <v>15448</v>
      </c>
      <c r="D4595" s="1" t="s">
        <v>1795</v>
      </c>
      <c r="E4595" t="s">
        <v>90</v>
      </c>
      <c r="F4595" t="str">
        <f>VLOOKUP(E4595&amp;"*",state_latlong_lookup!$A$1:$D$56,2,FALSE)</f>
        <v>CA</v>
      </c>
      <c r="G4595" t="str">
        <f>VLOOKUP(E4595&amp;"*",state_latlong_lookup!$A$1:$D$56,1,FALSE)</f>
        <v>CALIFORNIA</v>
      </c>
      <c r="H4595" t="str">
        <f t="shared" si="143"/>
        <v>111_CA_08</v>
      </c>
      <c r="I4595">
        <f>IF(B4595=2012,IF(D4595="00",K4595,VLOOKUP(H4595,district_latlong_lookup!$A$1:$F$439,5,FALSE)),0)</f>
        <v>0</v>
      </c>
      <c r="J4595">
        <f>IF(B4595=2012,IF(D4595="00",L4595,VLOOKUP(H4595,district_latlong_lookup!$A$1:$F$439,6,FALSE)),0)</f>
        <v>0</v>
      </c>
      <c r="K4595">
        <f>VLOOKUP(E4595&amp;"*",state_latlong_lookup!$A$1:$D$56,3,FALSE)</f>
        <v>36.17</v>
      </c>
      <c r="L4595">
        <f>VLOOKUP(E4595&amp;"*",state_latlong_lookup!$A$1:$D$56,4,FALSE)</f>
        <v>-119.7462</v>
      </c>
      <c r="M4595">
        <v>100</v>
      </c>
      <c r="N4595" t="str">
        <f t="shared" si="142"/>
        <v>Democrat</v>
      </c>
      <c r="O4595" t="s">
        <v>424</v>
      </c>
      <c r="P4595">
        <v>-0.41299999999999998</v>
      </c>
      <c r="Q4595">
        <v>0</v>
      </c>
    </row>
    <row r="4596" spans="1:18">
      <c r="A4596">
        <v>111</v>
      </c>
      <c r="B4596">
        <f>VLOOKUP(A4596,year_congress_lookup!$A$1:$B$10,2)</f>
        <v>2010</v>
      </c>
      <c r="C4596">
        <v>29778</v>
      </c>
      <c r="D4596" s="1" t="s">
        <v>1796</v>
      </c>
      <c r="E4596" t="s">
        <v>90</v>
      </c>
      <c r="F4596" t="str">
        <f>VLOOKUP(E4596&amp;"*",state_latlong_lookup!$A$1:$D$56,2,FALSE)</f>
        <v>CA</v>
      </c>
      <c r="G4596" t="str">
        <f>VLOOKUP(E4596&amp;"*",state_latlong_lookup!$A$1:$D$56,1,FALSE)</f>
        <v>CALIFORNIA</v>
      </c>
      <c r="H4596" t="str">
        <f t="shared" si="143"/>
        <v>111_CA_09</v>
      </c>
      <c r="I4596">
        <f>IF(B4596=2012,IF(D4596="00",K4596,VLOOKUP(H4596,district_latlong_lookup!$A$1:$F$439,5,FALSE)),0)</f>
        <v>0</v>
      </c>
      <c r="J4596">
        <f>IF(B4596=2012,IF(D4596="00",L4596,VLOOKUP(H4596,district_latlong_lookup!$A$1:$F$439,6,FALSE)),0)</f>
        <v>0</v>
      </c>
      <c r="K4596">
        <f>VLOOKUP(E4596&amp;"*",state_latlong_lookup!$A$1:$D$56,3,FALSE)</f>
        <v>36.17</v>
      </c>
      <c r="L4596">
        <f>VLOOKUP(E4596&amp;"*",state_latlong_lookup!$A$1:$D$56,4,FALSE)</f>
        <v>-119.7462</v>
      </c>
      <c r="M4596">
        <v>100</v>
      </c>
      <c r="N4596" t="str">
        <f t="shared" si="142"/>
        <v>Democrat</v>
      </c>
      <c r="O4596" t="s">
        <v>17</v>
      </c>
      <c r="P4596">
        <v>-0.69399999999999995</v>
      </c>
      <c r="Q4596">
        <v>3413000</v>
      </c>
      <c r="R4596" t="s">
        <v>1566</v>
      </c>
    </row>
    <row r="4597" spans="1:18">
      <c r="A4597">
        <v>111</v>
      </c>
      <c r="B4597">
        <f>VLOOKUP(A4597,year_congress_lookup!$A$1:$B$10,2)</f>
        <v>2010</v>
      </c>
      <c r="C4597">
        <v>29705</v>
      </c>
      <c r="D4597" s="1" t="s">
        <v>1797</v>
      </c>
      <c r="E4597" t="s">
        <v>90</v>
      </c>
      <c r="F4597" t="str">
        <f>VLOOKUP(E4597&amp;"*",state_latlong_lookup!$A$1:$D$56,2,FALSE)</f>
        <v>CA</v>
      </c>
      <c r="G4597" t="str">
        <f>VLOOKUP(E4597&amp;"*",state_latlong_lookup!$A$1:$D$56,1,FALSE)</f>
        <v>CALIFORNIA</v>
      </c>
      <c r="H4597" t="str">
        <f t="shared" si="143"/>
        <v>111_CA_10</v>
      </c>
      <c r="I4597">
        <f>IF(B4597=2012,IF(D4597="00",K4597,VLOOKUP(H4597,district_latlong_lookup!$A$1:$F$439,5,FALSE)),0)</f>
        <v>0</v>
      </c>
      <c r="J4597">
        <f>IF(B4597=2012,IF(D4597="00",L4597,VLOOKUP(H4597,district_latlong_lookup!$A$1:$F$439,6,FALSE)),0)</f>
        <v>0</v>
      </c>
      <c r="K4597">
        <f>VLOOKUP(E4597&amp;"*",state_latlong_lookup!$A$1:$D$56,3,FALSE)</f>
        <v>36.17</v>
      </c>
      <c r="L4597">
        <f>VLOOKUP(E4597&amp;"*",state_latlong_lookup!$A$1:$D$56,4,FALSE)</f>
        <v>-119.7462</v>
      </c>
      <c r="M4597">
        <v>100</v>
      </c>
      <c r="N4597" t="str">
        <f t="shared" si="142"/>
        <v>Democrat</v>
      </c>
      <c r="O4597" t="s">
        <v>832</v>
      </c>
      <c r="P4597">
        <v>-0.33</v>
      </c>
      <c r="Q4597">
        <v>2019000</v>
      </c>
      <c r="R4597" t="s">
        <v>1567</v>
      </c>
    </row>
    <row r="4598" spans="1:18">
      <c r="A4598">
        <v>111</v>
      </c>
      <c r="B4598">
        <f>VLOOKUP(A4598,year_congress_lookup!$A$1:$B$10,2)</f>
        <v>2010</v>
      </c>
      <c r="C4598">
        <v>20958</v>
      </c>
      <c r="D4598" s="1" t="s">
        <v>1797</v>
      </c>
      <c r="E4598" t="s">
        <v>90</v>
      </c>
      <c r="F4598" t="str">
        <f>VLOOKUP(E4598&amp;"*",state_latlong_lookup!$A$1:$D$56,2,FALSE)</f>
        <v>CA</v>
      </c>
      <c r="G4598" t="str">
        <f>VLOOKUP(E4598&amp;"*",state_latlong_lookup!$A$1:$D$56,1,FALSE)</f>
        <v>CALIFORNIA</v>
      </c>
      <c r="H4598" t="str">
        <f t="shared" si="143"/>
        <v>111_CA_10</v>
      </c>
      <c r="I4598">
        <f>IF(B4598=2012,IF(D4598="00",K4598,VLOOKUP(H4598,district_latlong_lookup!$A$1:$F$439,5,FALSE)),0)</f>
        <v>0</v>
      </c>
      <c r="J4598">
        <f>IF(B4598=2012,IF(D4598="00",L4598,VLOOKUP(H4598,district_latlong_lookup!$A$1:$F$439,6,FALSE)),0)</f>
        <v>0</v>
      </c>
      <c r="K4598">
        <f>VLOOKUP(E4598&amp;"*",state_latlong_lookup!$A$1:$D$56,3,FALSE)</f>
        <v>36.17</v>
      </c>
      <c r="L4598">
        <f>VLOOKUP(E4598&amp;"*",state_latlong_lookup!$A$1:$D$56,4,FALSE)</f>
        <v>-119.7462</v>
      </c>
      <c r="M4598">
        <v>100</v>
      </c>
      <c r="N4598" t="str">
        <f t="shared" si="142"/>
        <v>Democrat</v>
      </c>
      <c r="O4598" t="s">
        <v>1120</v>
      </c>
      <c r="P4598">
        <v>-0.38400000000000001</v>
      </c>
      <c r="Q4598">
        <v>1356000</v>
      </c>
      <c r="R4598" t="s">
        <v>1568</v>
      </c>
    </row>
    <row r="4599" spans="1:18">
      <c r="A4599">
        <v>111</v>
      </c>
      <c r="B4599">
        <f>VLOOKUP(A4599,year_congress_lookup!$A$1:$B$10,2)</f>
        <v>2010</v>
      </c>
      <c r="C4599">
        <v>20702</v>
      </c>
      <c r="D4599" s="1" t="s">
        <v>1798</v>
      </c>
      <c r="E4599" t="s">
        <v>90</v>
      </c>
      <c r="F4599" t="str">
        <f>VLOOKUP(E4599&amp;"*",state_latlong_lookup!$A$1:$D$56,2,FALSE)</f>
        <v>CA</v>
      </c>
      <c r="G4599" t="str">
        <f>VLOOKUP(E4599&amp;"*",state_latlong_lookup!$A$1:$D$56,1,FALSE)</f>
        <v>CALIFORNIA</v>
      </c>
      <c r="H4599" t="str">
        <f t="shared" si="143"/>
        <v>111_CA_11</v>
      </c>
      <c r="I4599">
        <f>IF(B4599=2012,IF(D4599="00",K4599,VLOOKUP(H4599,district_latlong_lookup!$A$1:$F$439,5,FALSE)),0)</f>
        <v>0</v>
      </c>
      <c r="J4599">
        <f>IF(B4599=2012,IF(D4599="00",L4599,VLOOKUP(H4599,district_latlong_lookup!$A$1:$F$439,6,FALSE)),0)</f>
        <v>0</v>
      </c>
      <c r="K4599">
        <f>VLOOKUP(E4599&amp;"*",state_latlong_lookup!$A$1:$D$56,3,FALSE)</f>
        <v>36.17</v>
      </c>
      <c r="L4599">
        <f>VLOOKUP(E4599&amp;"*",state_latlong_lookup!$A$1:$D$56,4,FALSE)</f>
        <v>-119.7462</v>
      </c>
      <c r="M4599">
        <v>100</v>
      </c>
      <c r="N4599" t="str">
        <f t="shared" si="142"/>
        <v>Democrat</v>
      </c>
      <c r="O4599" t="s">
        <v>1078</v>
      </c>
      <c r="P4599">
        <v>-0.22500000000000001</v>
      </c>
      <c r="Q4599">
        <v>1156000</v>
      </c>
      <c r="R4599" t="s">
        <v>1569</v>
      </c>
    </row>
    <row r="4600" spans="1:18">
      <c r="A4600">
        <v>111</v>
      </c>
      <c r="B4600">
        <f>VLOOKUP(A4600,year_congress_lookup!$A$1:$B$10,2)</f>
        <v>2010</v>
      </c>
      <c r="C4600">
        <v>20762</v>
      </c>
      <c r="D4600" s="1" t="s">
        <v>1799</v>
      </c>
      <c r="E4600" t="s">
        <v>90</v>
      </c>
      <c r="F4600" t="str">
        <f>VLOOKUP(E4600&amp;"*",state_latlong_lookup!$A$1:$D$56,2,FALSE)</f>
        <v>CA</v>
      </c>
      <c r="G4600" t="str">
        <f>VLOOKUP(E4600&amp;"*",state_latlong_lookup!$A$1:$D$56,1,FALSE)</f>
        <v>CALIFORNIA</v>
      </c>
      <c r="H4600" t="str">
        <f t="shared" si="143"/>
        <v>111_CA_12</v>
      </c>
      <c r="I4600">
        <f>IF(B4600=2012,IF(D4600="00",K4600,VLOOKUP(H4600,district_latlong_lookup!$A$1:$F$439,5,FALSE)),0)</f>
        <v>0</v>
      </c>
      <c r="J4600">
        <f>IF(B4600=2012,IF(D4600="00",L4600,VLOOKUP(H4600,district_latlong_lookup!$A$1:$F$439,6,FALSE)),0)</f>
        <v>0</v>
      </c>
      <c r="K4600">
        <f>VLOOKUP(E4600&amp;"*",state_latlong_lookup!$A$1:$D$56,3,FALSE)</f>
        <v>36.17</v>
      </c>
      <c r="L4600">
        <f>VLOOKUP(E4600&amp;"*",state_latlong_lookup!$A$1:$D$56,4,FALSE)</f>
        <v>-119.7462</v>
      </c>
      <c r="M4600">
        <v>100</v>
      </c>
      <c r="N4600" t="str">
        <f t="shared" si="142"/>
        <v>Democrat</v>
      </c>
      <c r="O4600" t="s">
        <v>1079</v>
      </c>
      <c r="P4600">
        <v>-0.48</v>
      </c>
      <c r="Q4600">
        <v>1103000</v>
      </c>
      <c r="R4600" t="s">
        <v>1570</v>
      </c>
    </row>
    <row r="4601" spans="1:18">
      <c r="A4601">
        <v>111</v>
      </c>
      <c r="B4601">
        <f>VLOOKUP(A4601,year_congress_lookup!$A$1:$B$10,2)</f>
        <v>2010</v>
      </c>
      <c r="C4601">
        <v>14053</v>
      </c>
      <c r="D4601" s="1" t="s">
        <v>1800</v>
      </c>
      <c r="E4601" t="s">
        <v>90</v>
      </c>
      <c r="F4601" t="str">
        <f>VLOOKUP(E4601&amp;"*",state_latlong_lookup!$A$1:$D$56,2,FALSE)</f>
        <v>CA</v>
      </c>
      <c r="G4601" t="str">
        <f>VLOOKUP(E4601&amp;"*",state_latlong_lookup!$A$1:$D$56,1,FALSE)</f>
        <v>CALIFORNIA</v>
      </c>
      <c r="H4601" t="str">
        <f t="shared" si="143"/>
        <v>111_CA_13</v>
      </c>
      <c r="I4601">
        <f>IF(B4601=2012,IF(D4601="00",K4601,VLOOKUP(H4601,district_latlong_lookup!$A$1:$F$439,5,FALSE)),0)</f>
        <v>0</v>
      </c>
      <c r="J4601">
        <f>IF(B4601=2012,IF(D4601="00",L4601,VLOOKUP(H4601,district_latlong_lookup!$A$1:$F$439,6,FALSE)),0)</f>
        <v>0</v>
      </c>
      <c r="K4601">
        <f>VLOOKUP(E4601&amp;"*",state_latlong_lookup!$A$1:$D$56,3,FALSE)</f>
        <v>36.17</v>
      </c>
      <c r="L4601">
        <f>VLOOKUP(E4601&amp;"*",state_latlong_lookup!$A$1:$D$56,4,FALSE)</f>
        <v>-119.7462</v>
      </c>
      <c r="M4601">
        <v>100</v>
      </c>
      <c r="N4601" t="str">
        <f t="shared" si="142"/>
        <v>Democrat</v>
      </c>
      <c r="O4601" t="s">
        <v>109</v>
      </c>
      <c r="P4601">
        <v>-0.70699999999999996</v>
      </c>
      <c r="Q4601">
        <v>2310000</v>
      </c>
    </row>
    <row r="4602" spans="1:18">
      <c r="A4602">
        <v>111</v>
      </c>
      <c r="B4602">
        <f>VLOOKUP(A4602,year_congress_lookup!$A$1:$B$10,2)</f>
        <v>2010</v>
      </c>
      <c r="C4602">
        <v>29312</v>
      </c>
      <c r="D4602" s="1" t="s">
        <v>1801</v>
      </c>
      <c r="E4602" t="s">
        <v>90</v>
      </c>
      <c r="F4602" t="str">
        <f>VLOOKUP(E4602&amp;"*",state_latlong_lookup!$A$1:$D$56,2,FALSE)</f>
        <v>CA</v>
      </c>
      <c r="G4602" t="str">
        <f>VLOOKUP(E4602&amp;"*",state_latlong_lookup!$A$1:$D$56,1,FALSE)</f>
        <v>CALIFORNIA</v>
      </c>
      <c r="H4602" t="str">
        <f t="shared" si="143"/>
        <v>111_CA_14</v>
      </c>
      <c r="I4602">
        <f>IF(B4602=2012,IF(D4602="00",K4602,VLOOKUP(H4602,district_latlong_lookup!$A$1:$F$439,5,FALSE)),0)</f>
        <v>0</v>
      </c>
      <c r="J4602">
        <f>IF(B4602=2012,IF(D4602="00",L4602,VLOOKUP(H4602,district_latlong_lookup!$A$1:$F$439,6,FALSE)),0)</f>
        <v>0</v>
      </c>
      <c r="K4602">
        <f>VLOOKUP(E4602&amp;"*",state_latlong_lookup!$A$1:$D$56,3,FALSE)</f>
        <v>36.17</v>
      </c>
      <c r="L4602">
        <f>VLOOKUP(E4602&amp;"*",state_latlong_lookup!$A$1:$D$56,4,FALSE)</f>
        <v>-119.7462</v>
      </c>
      <c r="M4602">
        <v>100</v>
      </c>
      <c r="N4602" t="str">
        <f t="shared" si="142"/>
        <v>Democrat</v>
      </c>
      <c r="O4602" t="s">
        <v>429</v>
      </c>
      <c r="P4602">
        <v>-0.373</v>
      </c>
      <c r="Q4602">
        <v>8000</v>
      </c>
      <c r="R4602" t="s">
        <v>1571</v>
      </c>
    </row>
    <row r="4603" spans="1:18">
      <c r="A4603">
        <v>111</v>
      </c>
      <c r="B4603">
        <f>VLOOKUP(A4603,year_congress_lookup!$A$1:$B$10,2)</f>
        <v>2010</v>
      </c>
      <c r="C4603">
        <v>20103</v>
      </c>
      <c r="D4603" s="1" t="s">
        <v>1802</v>
      </c>
      <c r="E4603" t="s">
        <v>90</v>
      </c>
      <c r="F4603" t="str">
        <f>VLOOKUP(E4603&amp;"*",state_latlong_lookup!$A$1:$D$56,2,FALSE)</f>
        <v>CA</v>
      </c>
      <c r="G4603" t="str">
        <f>VLOOKUP(E4603&amp;"*",state_latlong_lookup!$A$1:$D$56,1,FALSE)</f>
        <v>CALIFORNIA</v>
      </c>
      <c r="H4603" t="str">
        <f t="shared" si="143"/>
        <v>111_CA_15</v>
      </c>
      <c r="I4603">
        <f>IF(B4603=2012,IF(D4603="00",K4603,VLOOKUP(H4603,district_latlong_lookup!$A$1:$F$439,5,FALSE)),0)</f>
        <v>0</v>
      </c>
      <c r="J4603">
        <f>IF(B4603=2012,IF(D4603="00",L4603,VLOOKUP(H4603,district_latlong_lookup!$A$1:$F$439,6,FALSE)),0)</f>
        <v>0</v>
      </c>
      <c r="K4603">
        <f>VLOOKUP(E4603&amp;"*",state_latlong_lookup!$A$1:$D$56,3,FALSE)</f>
        <v>36.17</v>
      </c>
      <c r="L4603">
        <f>VLOOKUP(E4603&amp;"*",state_latlong_lookup!$A$1:$D$56,4,FALSE)</f>
        <v>-119.7462</v>
      </c>
      <c r="M4603">
        <v>100</v>
      </c>
      <c r="N4603" t="str">
        <f t="shared" si="142"/>
        <v>Democrat</v>
      </c>
      <c r="O4603" t="s">
        <v>929</v>
      </c>
      <c r="P4603">
        <v>-0.55400000000000005</v>
      </c>
      <c r="Q4603">
        <v>1321000</v>
      </c>
      <c r="R4603" t="s">
        <v>1572</v>
      </c>
    </row>
    <row r="4604" spans="1:18">
      <c r="A4604">
        <v>111</v>
      </c>
      <c r="B4604">
        <f>VLOOKUP(A4604,year_congress_lookup!$A$1:$B$10,2)</f>
        <v>2010</v>
      </c>
      <c r="C4604">
        <v>29504</v>
      </c>
      <c r="D4604" s="1" t="s">
        <v>1803</v>
      </c>
      <c r="E4604" t="s">
        <v>90</v>
      </c>
      <c r="F4604" t="str">
        <f>VLOOKUP(E4604&amp;"*",state_latlong_lookup!$A$1:$D$56,2,FALSE)</f>
        <v>CA</v>
      </c>
      <c r="G4604" t="str">
        <f>VLOOKUP(E4604&amp;"*",state_latlong_lookup!$A$1:$D$56,1,FALSE)</f>
        <v>CALIFORNIA</v>
      </c>
      <c r="H4604" t="str">
        <f t="shared" si="143"/>
        <v>111_CA_16</v>
      </c>
      <c r="I4604">
        <f>IF(B4604=2012,IF(D4604="00",K4604,VLOOKUP(H4604,district_latlong_lookup!$A$1:$F$439,5,FALSE)),0)</f>
        <v>0</v>
      </c>
      <c r="J4604">
        <f>IF(B4604=2012,IF(D4604="00",L4604,VLOOKUP(H4604,district_latlong_lookup!$A$1:$F$439,6,FALSE)),0)</f>
        <v>0</v>
      </c>
      <c r="K4604">
        <f>VLOOKUP(E4604&amp;"*",state_latlong_lookup!$A$1:$D$56,3,FALSE)</f>
        <v>36.17</v>
      </c>
      <c r="L4604">
        <f>VLOOKUP(E4604&amp;"*",state_latlong_lookup!$A$1:$D$56,4,FALSE)</f>
        <v>-119.7462</v>
      </c>
      <c r="M4604">
        <v>100</v>
      </c>
      <c r="N4604" t="str">
        <f t="shared" si="142"/>
        <v>Democrat</v>
      </c>
      <c r="O4604" t="s">
        <v>771</v>
      </c>
      <c r="P4604">
        <v>-0.41699999999999998</v>
      </c>
      <c r="Q4604">
        <v>721000</v>
      </c>
      <c r="R4604" t="s">
        <v>1573</v>
      </c>
    </row>
    <row r="4605" spans="1:18">
      <c r="A4605">
        <v>111</v>
      </c>
      <c r="B4605">
        <f>VLOOKUP(A4605,year_congress_lookup!$A$1:$B$10,2)</f>
        <v>2010</v>
      </c>
      <c r="C4605">
        <v>29313</v>
      </c>
      <c r="D4605" s="1" t="s">
        <v>1804</v>
      </c>
      <c r="E4605" t="s">
        <v>90</v>
      </c>
      <c r="F4605" t="str">
        <f>VLOOKUP(E4605&amp;"*",state_latlong_lookup!$A$1:$D$56,2,FALSE)</f>
        <v>CA</v>
      </c>
      <c r="G4605" t="str">
        <f>VLOOKUP(E4605&amp;"*",state_latlong_lookup!$A$1:$D$56,1,FALSE)</f>
        <v>CALIFORNIA</v>
      </c>
      <c r="H4605" t="str">
        <f t="shared" si="143"/>
        <v>111_CA_17</v>
      </c>
      <c r="I4605">
        <f>IF(B4605=2012,IF(D4605="00",K4605,VLOOKUP(H4605,district_latlong_lookup!$A$1:$F$439,5,FALSE)),0)</f>
        <v>0</v>
      </c>
      <c r="J4605">
        <f>IF(B4605=2012,IF(D4605="00",L4605,VLOOKUP(H4605,district_latlong_lookup!$A$1:$F$439,6,FALSE)),0)</f>
        <v>0</v>
      </c>
      <c r="K4605">
        <f>VLOOKUP(E4605&amp;"*",state_latlong_lookup!$A$1:$D$56,3,FALSE)</f>
        <v>36.17</v>
      </c>
      <c r="L4605">
        <f>VLOOKUP(E4605&amp;"*",state_latlong_lookup!$A$1:$D$56,4,FALSE)</f>
        <v>-119.7462</v>
      </c>
      <c r="M4605">
        <v>100</v>
      </c>
      <c r="N4605" t="str">
        <f t="shared" si="142"/>
        <v>Democrat</v>
      </c>
      <c r="O4605" t="s">
        <v>432</v>
      </c>
      <c r="P4605">
        <v>-0.496</v>
      </c>
      <c r="Q4605">
        <v>830000</v>
      </c>
      <c r="R4605" t="s">
        <v>1574</v>
      </c>
    </row>
    <row r="4606" spans="1:18">
      <c r="A4606">
        <v>111</v>
      </c>
      <c r="B4606">
        <f>VLOOKUP(A4606,year_congress_lookup!$A$1:$B$10,2)</f>
        <v>2010</v>
      </c>
      <c r="C4606">
        <v>20306</v>
      </c>
      <c r="D4606" s="1" t="s">
        <v>1805</v>
      </c>
      <c r="E4606" t="s">
        <v>90</v>
      </c>
      <c r="F4606" t="str">
        <f>VLOOKUP(E4606&amp;"*",state_latlong_lookup!$A$1:$D$56,2,FALSE)</f>
        <v>CA</v>
      </c>
      <c r="G4606" t="str">
        <f>VLOOKUP(E4606&amp;"*",state_latlong_lookup!$A$1:$D$56,1,FALSE)</f>
        <v>CALIFORNIA</v>
      </c>
      <c r="H4606" t="str">
        <f t="shared" si="143"/>
        <v>111_CA_18</v>
      </c>
      <c r="I4606">
        <f>IF(B4606=2012,IF(D4606="00",K4606,VLOOKUP(H4606,district_latlong_lookup!$A$1:$F$439,5,FALSE)),0)</f>
        <v>0</v>
      </c>
      <c r="J4606">
        <f>IF(B4606=2012,IF(D4606="00",L4606,VLOOKUP(H4606,district_latlong_lookup!$A$1:$F$439,6,FALSE)),0)</f>
        <v>0</v>
      </c>
      <c r="K4606">
        <f>VLOOKUP(E4606&amp;"*",state_latlong_lookup!$A$1:$D$56,3,FALSE)</f>
        <v>36.17</v>
      </c>
      <c r="L4606">
        <f>VLOOKUP(E4606&amp;"*",state_latlong_lookup!$A$1:$D$56,4,FALSE)</f>
        <v>-119.7462</v>
      </c>
      <c r="M4606">
        <v>100</v>
      </c>
      <c r="N4606" t="str">
        <f t="shared" si="142"/>
        <v>Democrat</v>
      </c>
      <c r="O4606" t="s">
        <v>958</v>
      </c>
      <c r="P4606">
        <v>-0.23</v>
      </c>
      <c r="Q4606">
        <v>0</v>
      </c>
      <c r="R4606" t="s">
        <v>1575</v>
      </c>
    </row>
    <row r="4607" spans="1:18">
      <c r="A4607">
        <v>111</v>
      </c>
      <c r="B4607">
        <f>VLOOKUP(A4607,year_congress_lookup!$A$1:$B$10,2)</f>
        <v>2010</v>
      </c>
      <c r="C4607">
        <v>29505</v>
      </c>
      <c r="D4607" s="1" t="s">
        <v>1806</v>
      </c>
      <c r="E4607" t="s">
        <v>90</v>
      </c>
      <c r="F4607" t="str">
        <f>VLOOKUP(E4607&amp;"*",state_latlong_lookup!$A$1:$D$56,2,FALSE)</f>
        <v>CA</v>
      </c>
      <c r="G4607" t="str">
        <f>VLOOKUP(E4607&amp;"*",state_latlong_lookup!$A$1:$D$56,1,FALSE)</f>
        <v>CALIFORNIA</v>
      </c>
      <c r="H4607" t="str">
        <f t="shared" si="143"/>
        <v>111_CA_19</v>
      </c>
      <c r="I4607">
        <f>IF(B4607=2012,IF(D4607="00",K4607,VLOOKUP(H4607,district_latlong_lookup!$A$1:$F$439,5,FALSE)),0)</f>
        <v>0</v>
      </c>
      <c r="J4607">
        <f>IF(B4607=2012,IF(D4607="00",L4607,VLOOKUP(H4607,district_latlong_lookup!$A$1:$F$439,6,FALSE)),0)</f>
        <v>0</v>
      </c>
      <c r="K4607">
        <f>VLOOKUP(E4607&amp;"*",state_latlong_lookup!$A$1:$D$56,3,FALSE)</f>
        <v>36.17</v>
      </c>
      <c r="L4607">
        <f>VLOOKUP(E4607&amp;"*",state_latlong_lookup!$A$1:$D$56,4,FALSE)</f>
        <v>-119.7462</v>
      </c>
      <c r="M4607">
        <v>200</v>
      </c>
      <c r="N4607" t="str">
        <f t="shared" si="142"/>
        <v>Republican</v>
      </c>
      <c r="O4607" t="s">
        <v>959</v>
      </c>
      <c r="P4607">
        <v>0.68300000000000005</v>
      </c>
      <c r="Q4607">
        <v>0</v>
      </c>
      <c r="R4607" t="s">
        <v>1576</v>
      </c>
    </row>
    <row r="4608" spans="1:18">
      <c r="A4608">
        <v>111</v>
      </c>
      <c r="B4608">
        <f>VLOOKUP(A4608,year_congress_lookup!$A$1:$B$10,2)</f>
        <v>2010</v>
      </c>
      <c r="C4608">
        <v>20501</v>
      </c>
      <c r="D4608" s="1" t="s">
        <v>1807</v>
      </c>
      <c r="E4608" t="s">
        <v>90</v>
      </c>
      <c r="F4608" t="str">
        <f>VLOOKUP(E4608&amp;"*",state_latlong_lookup!$A$1:$D$56,2,FALSE)</f>
        <v>CA</v>
      </c>
      <c r="G4608" t="str">
        <f>VLOOKUP(E4608&amp;"*",state_latlong_lookup!$A$1:$D$56,1,FALSE)</f>
        <v>CALIFORNIA</v>
      </c>
      <c r="H4608" t="str">
        <f t="shared" si="143"/>
        <v>111_CA_20</v>
      </c>
      <c r="I4608">
        <f>IF(B4608=2012,IF(D4608="00",K4608,VLOOKUP(H4608,district_latlong_lookup!$A$1:$F$439,5,FALSE)),0)</f>
        <v>0</v>
      </c>
      <c r="J4608">
        <f>IF(B4608=2012,IF(D4608="00",L4608,VLOOKUP(H4608,district_latlong_lookup!$A$1:$F$439,6,FALSE)),0)</f>
        <v>0</v>
      </c>
      <c r="K4608">
        <f>VLOOKUP(E4608&amp;"*",state_latlong_lookup!$A$1:$D$56,3,FALSE)</f>
        <v>36.17</v>
      </c>
      <c r="L4608">
        <f>VLOOKUP(E4608&amp;"*",state_latlong_lookup!$A$1:$D$56,4,FALSE)</f>
        <v>-119.7462</v>
      </c>
      <c r="M4608">
        <v>100</v>
      </c>
      <c r="N4608" t="str">
        <f t="shared" si="142"/>
        <v>Democrat</v>
      </c>
      <c r="O4608" t="s">
        <v>1051</v>
      </c>
      <c r="P4608">
        <v>-0.192</v>
      </c>
      <c r="Q4608">
        <v>0</v>
      </c>
      <c r="R4608" t="s">
        <v>1577</v>
      </c>
    </row>
    <row r="4609" spans="1:18">
      <c r="A4609">
        <v>111</v>
      </c>
      <c r="B4609">
        <f>VLOOKUP(A4609,year_congress_lookup!$A$1:$B$10,2)</f>
        <v>2010</v>
      </c>
      <c r="C4609">
        <v>20307</v>
      </c>
      <c r="D4609" s="1" t="s">
        <v>1808</v>
      </c>
      <c r="E4609" t="s">
        <v>90</v>
      </c>
      <c r="F4609" t="str">
        <f>VLOOKUP(E4609&amp;"*",state_latlong_lookup!$A$1:$D$56,2,FALSE)</f>
        <v>CA</v>
      </c>
      <c r="G4609" t="str">
        <f>VLOOKUP(E4609&amp;"*",state_latlong_lookup!$A$1:$D$56,1,FALSE)</f>
        <v>CALIFORNIA</v>
      </c>
      <c r="H4609" t="str">
        <f t="shared" si="143"/>
        <v>111_CA_21</v>
      </c>
      <c r="I4609">
        <f>IF(B4609=2012,IF(D4609="00",K4609,VLOOKUP(H4609,district_latlong_lookup!$A$1:$F$439,5,FALSE)),0)</f>
        <v>0</v>
      </c>
      <c r="J4609">
        <f>IF(B4609=2012,IF(D4609="00",L4609,VLOOKUP(H4609,district_latlong_lookup!$A$1:$F$439,6,FALSE)),0)</f>
        <v>0</v>
      </c>
      <c r="K4609">
        <f>VLOOKUP(E4609&amp;"*",state_latlong_lookup!$A$1:$D$56,3,FALSE)</f>
        <v>36.17</v>
      </c>
      <c r="L4609">
        <f>VLOOKUP(E4609&amp;"*",state_latlong_lookup!$A$1:$D$56,4,FALSE)</f>
        <v>-119.7462</v>
      </c>
      <c r="M4609">
        <v>200</v>
      </c>
      <c r="N4609" t="str">
        <f t="shared" si="142"/>
        <v>Republican</v>
      </c>
      <c r="O4609" t="s">
        <v>960</v>
      </c>
      <c r="P4609">
        <v>0.68500000000000005</v>
      </c>
      <c r="Q4609">
        <v>7258000</v>
      </c>
      <c r="R4609" t="s">
        <v>1578</v>
      </c>
    </row>
    <row r="4610" spans="1:18">
      <c r="A4610">
        <v>111</v>
      </c>
      <c r="B4610">
        <f>VLOOKUP(A4610,year_congress_lookup!$A$1:$B$10,2)</f>
        <v>2010</v>
      </c>
      <c r="C4610">
        <v>20703</v>
      </c>
      <c r="D4610" s="1" t="s">
        <v>1809</v>
      </c>
      <c r="E4610" t="s">
        <v>90</v>
      </c>
      <c r="F4610" t="str">
        <f>VLOOKUP(E4610&amp;"*",state_latlong_lookup!$A$1:$D$56,2,FALSE)</f>
        <v>CA</v>
      </c>
      <c r="G4610" t="str">
        <f>VLOOKUP(E4610&amp;"*",state_latlong_lookup!$A$1:$D$56,1,FALSE)</f>
        <v>CALIFORNIA</v>
      </c>
      <c r="H4610" t="str">
        <f t="shared" si="143"/>
        <v>111_CA_22</v>
      </c>
      <c r="I4610">
        <f>IF(B4610=2012,IF(D4610="00",K4610,VLOOKUP(H4610,district_latlong_lookup!$A$1:$F$439,5,FALSE)),0)</f>
        <v>0</v>
      </c>
      <c r="J4610">
        <f>IF(B4610=2012,IF(D4610="00",L4610,VLOOKUP(H4610,district_latlong_lookup!$A$1:$F$439,6,FALSE)),0)</f>
        <v>0</v>
      </c>
      <c r="K4610">
        <f>VLOOKUP(E4610&amp;"*",state_latlong_lookup!$A$1:$D$56,3,FALSE)</f>
        <v>36.17</v>
      </c>
      <c r="L4610">
        <f>VLOOKUP(E4610&amp;"*",state_latlong_lookup!$A$1:$D$56,4,FALSE)</f>
        <v>-119.7462</v>
      </c>
      <c r="M4610">
        <v>200</v>
      </c>
      <c r="N4610" t="str">
        <f t="shared" ref="N4610:N4673" si="144">IF(M4610=100,"Democrat",IF(M4610=200,"Republican",IF(M4610=328,"Independent")))</f>
        <v>Republican</v>
      </c>
      <c r="O4610" t="s">
        <v>185</v>
      </c>
      <c r="P4610">
        <v>0.65200000000000002</v>
      </c>
      <c r="Q4610">
        <v>2353000</v>
      </c>
      <c r="R4610" t="s">
        <v>1579</v>
      </c>
    </row>
    <row r="4611" spans="1:18">
      <c r="A4611">
        <v>111</v>
      </c>
      <c r="B4611">
        <f>VLOOKUP(A4611,year_congress_lookup!$A$1:$B$10,2)</f>
        <v>2010</v>
      </c>
      <c r="C4611">
        <v>29774</v>
      </c>
      <c r="D4611" s="1" t="s">
        <v>1810</v>
      </c>
      <c r="E4611" t="s">
        <v>90</v>
      </c>
      <c r="F4611" t="str">
        <f>VLOOKUP(E4611&amp;"*",state_latlong_lookup!$A$1:$D$56,2,FALSE)</f>
        <v>CA</v>
      </c>
      <c r="G4611" t="str">
        <f>VLOOKUP(E4611&amp;"*",state_latlong_lookup!$A$1:$D$56,1,FALSE)</f>
        <v>CALIFORNIA</v>
      </c>
      <c r="H4611" t="str">
        <f t="shared" ref="H4611:H4674" si="145">CONCATENATE(A4611,"_",F4611,"_",D4611)</f>
        <v>111_CA_23</v>
      </c>
      <c r="I4611">
        <f>IF(B4611=2012,IF(D4611="00",K4611,VLOOKUP(H4611,district_latlong_lookup!$A$1:$F$439,5,FALSE)),0)</f>
        <v>0</v>
      </c>
      <c r="J4611">
        <f>IF(B4611=2012,IF(D4611="00",L4611,VLOOKUP(H4611,district_latlong_lookup!$A$1:$F$439,6,FALSE)),0)</f>
        <v>0</v>
      </c>
      <c r="K4611">
        <f>VLOOKUP(E4611&amp;"*",state_latlong_lookup!$A$1:$D$56,3,FALSE)</f>
        <v>36.17</v>
      </c>
      <c r="L4611">
        <f>VLOOKUP(E4611&amp;"*",state_latlong_lookup!$A$1:$D$56,4,FALSE)</f>
        <v>-119.7462</v>
      </c>
      <c r="M4611">
        <v>100</v>
      </c>
      <c r="N4611" t="str">
        <f t="shared" si="144"/>
        <v>Democrat</v>
      </c>
      <c r="O4611" t="s">
        <v>833</v>
      </c>
      <c r="P4611">
        <v>-0.43099999999999999</v>
      </c>
      <c r="Q4611">
        <v>1303000</v>
      </c>
      <c r="R4611" t="s">
        <v>1580</v>
      </c>
    </row>
    <row r="4612" spans="1:18">
      <c r="A4612">
        <v>111</v>
      </c>
      <c r="B4612">
        <f>VLOOKUP(A4612,year_congress_lookup!$A$1:$B$10,2)</f>
        <v>2010</v>
      </c>
      <c r="C4612">
        <v>15413</v>
      </c>
      <c r="D4612" s="1" t="s">
        <v>1811</v>
      </c>
      <c r="E4612" t="s">
        <v>90</v>
      </c>
      <c r="F4612" t="str">
        <f>VLOOKUP(E4612&amp;"*",state_latlong_lookup!$A$1:$D$56,2,FALSE)</f>
        <v>CA</v>
      </c>
      <c r="G4612" t="str">
        <f>VLOOKUP(E4612&amp;"*",state_latlong_lookup!$A$1:$D$56,1,FALSE)</f>
        <v>CALIFORNIA</v>
      </c>
      <c r="H4612" t="str">
        <f t="shared" si="145"/>
        <v>111_CA_24</v>
      </c>
      <c r="I4612">
        <f>IF(B4612=2012,IF(D4612="00",K4612,VLOOKUP(H4612,district_latlong_lookup!$A$1:$F$439,5,FALSE)),0)</f>
        <v>0</v>
      </c>
      <c r="J4612">
        <f>IF(B4612=2012,IF(D4612="00",L4612,VLOOKUP(H4612,district_latlong_lookup!$A$1:$F$439,6,FALSE)),0)</f>
        <v>0</v>
      </c>
      <c r="K4612">
        <f>VLOOKUP(E4612&amp;"*",state_latlong_lookup!$A$1:$D$56,3,FALSE)</f>
        <v>36.17</v>
      </c>
      <c r="L4612">
        <f>VLOOKUP(E4612&amp;"*",state_latlong_lookup!$A$1:$D$56,4,FALSE)</f>
        <v>-119.7462</v>
      </c>
      <c r="M4612">
        <v>200</v>
      </c>
      <c r="N4612" t="str">
        <f t="shared" si="144"/>
        <v>Republican</v>
      </c>
      <c r="O4612" t="s">
        <v>438</v>
      </c>
      <c r="P4612">
        <v>0.57599999999999996</v>
      </c>
      <c r="Q4612">
        <v>0</v>
      </c>
      <c r="R4612" t="s">
        <v>1581</v>
      </c>
    </row>
    <row r="4613" spans="1:18">
      <c r="A4613">
        <v>111</v>
      </c>
      <c r="B4613">
        <f>VLOOKUP(A4613,year_congress_lookup!$A$1:$B$10,2)</f>
        <v>2010</v>
      </c>
      <c r="C4613">
        <v>29315</v>
      </c>
      <c r="D4613" s="1" t="s">
        <v>1812</v>
      </c>
      <c r="E4613" t="s">
        <v>90</v>
      </c>
      <c r="F4613" t="str">
        <f>VLOOKUP(E4613&amp;"*",state_latlong_lookup!$A$1:$D$56,2,FALSE)</f>
        <v>CA</v>
      </c>
      <c r="G4613" t="str">
        <f>VLOOKUP(E4613&amp;"*",state_latlong_lookup!$A$1:$D$56,1,FALSE)</f>
        <v>CALIFORNIA</v>
      </c>
      <c r="H4613" t="str">
        <f t="shared" si="145"/>
        <v>111_CA_25</v>
      </c>
      <c r="I4613">
        <f>IF(B4613=2012,IF(D4613="00",K4613,VLOOKUP(H4613,district_latlong_lookup!$A$1:$F$439,5,FALSE)),0)</f>
        <v>0</v>
      </c>
      <c r="J4613">
        <f>IF(B4613=2012,IF(D4613="00",L4613,VLOOKUP(H4613,district_latlong_lookup!$A$1:$F$439,6,FALSE)),0)</f>
        <v>0</v>
      </c>
      <c r="K4613">
        <f>VLOOKUP(E4613&amp;"*",state_latlong_lookup!$A$1:$D$56,3,FALSE)</f>
        <v>36.17</v>
      </c>
      <c r="L4613">
        <f>VLOOKUP(E4613&amp;"*",state_latlong_lookup!$A$1:$D$56,4,FALSE)</f>
        <v>-119.7462</v>
      </c>
      <c r="M4613">
        <v>200</v>
      </c>
      <c r="N4613" t="str">
        <f t="shared" si="144"/>
        <v>Republican</v>
      </c>
      <c r="O4613" t="s">
        <v>440</v>
      </c>
      <c r="P4613">
        <v>0.60699999999999998</v>
      </c>
      <c r="Q4613">
        <v>2034000</v>
      </c>
      <c r="R4613" t="s">
        <v>1582</v>
      </c>
    </row>
    <row r="4614" spans="1:18">
      <c r="A4614">
        <v>111</v>
      </c>
      <c r="B4614">
        <f>VLOOKUP(A4614,year_congress_lookup!$A$1:$B$10,2)</f>
        <v>2010</v>
      </c>
      <c r="C4614">
        <v>14813</v>
      </c>
      <c r="D4614" s="1" t="s">
        <v>1813</v>
      </c>
      <c r="E4614" t="s">
        <v>90</v>
      </c>
      <c r="F4614" t="str">
        <f>VLOOKUP(E4614&amp;"*",state_latlong_lookup!$A$1:$D$56,2,FALSE)</f>
        <v>CA</v>
      </c>
      <c r="G4614" t="str">
        <f>VLOOKUP(E4614&amp;"*",state_latlong_lookup!$A$1:$D$56,1,FALSE)</f>
        <v>CALIFORNIA</v>
      </c>
      <c r="H4614" t="str">
        <f t="shared" si="145"/>
        <v>111_CA_26</v>
      </c>
      <c r="I4614">
        <f>IF(B4614=2012,IF(D4614="00",K4614,VLOOKUP(H4614,district_latlong_lookup!$A$1:$F$439,5,FALSE)),0)</f>
        <v>0</v>
      </c>
      <c r="J4614">
        <f>IF(B4614=2012,IF(D4614="00",L4614,VLOOKUP(H4614,district_latlong_lookup!$A$1:$F$439,6,FALSE)),0)</f>
        <v>0</v>
      </c>
      <c r="K4614">
        <f>VLOOKUP(E4614&amp;"*",state_latlong_lookup!$A$1:$D$56,3,FALSE)</f>
        <v>36.17</v>
      </c>
      <c r="L4614">
        <f>VLOOKUP(E4614&amp;"*",state_latlong_lookup!$A$1:$D$56,4,FALSE)</f>
        <v>-119.7462</v>
      </c>
      <c r="M4614">
        <v>200</v>
      </c>
      <c r="N4614" t="str">
        <f t="shared" si="144"/>
        <v>Republican</v>
      </c>
      <c r="O4614" t="s">
        <v>961</v>
      </c>
      <c r="P4614">
        <v>0.59499999999999997</v>
      </c>
      <c r="Q4614">
        <v>1248000</v>
      </c>
    </row>
    <row r="4615" spans="1:18">
      <c r="A4615">
        <v>111</v>
      </c>
      <c r="B4615">
        <f>VLOOKUP(A4615,year_congress_lookup!$A$1:$B$10,2)</f>
        <v>2010</v>
      </c>
      <c r="C4615">
        <v>29707</v>
      </c>
      <c r="D4615" s="1" t="s">
        <v>1814</v>
      </c>
      <c r="E4615" t="s">
        <v>90</v>
      </c>
      <c r="F4615" t="str">
        <f>VLOOKUP(E4615&amp;"*",state_latlong_lookup!$A$1:$D$56,2,FALSE)</f>
        <v>CA</v>
      </c>
      <c r="G4615" t="str">
        <f>VLOOKUP(E4615&amp;"*",state_latlong_lookup!$A$1:$D$56,1,FALSE)</f>
        <v>CALIFORNIA</v>
      </c>
      <c r="H4615" t="str">
        <f t="shared" si="145"/>
        <v>111_CA_27</v>
      </c>
      <c r="I4615">
        <f>IF(B4615=2012,IF(D4615="00",K4615,VLOOKUP(H4615,district_latlong_lookup!$A$1:$F$439,5,FALSE)),0)</f>
        <v>0</v>
      </c>
      <c r="J4615">
        <f>IF(B4615=2012,IF(D4615="00",L4615,VLOOKUP(H4615,district_latlong_lookup!$A$1:$F$439,6,FALSE)),0)</f>
        <v>0</v>
      </c>
      <c r="K4615">
        <f>VLOOKUP(E4615&amp;"*",state_latlong_lookup!$A$1:$D$56,3,FALSE)</f>
        <v>36.17</v>
      </c>
      <c r="L4615">
        <f>VLOOKUP(E4615&amp;"*",state_latlong_lookup!$A$1:$D$56,4,FALSE)</f>
        <v>-119.7462</v>
      </c>
      <c r="M4615">
        <v>100</v>
      </c>
      <c r="N4615" t="str">
        <f t="shared" si="144"/>
        <v>Democrat</v>
      </c>
      <c r="O4615" t="s">
        <v>19</v>
      </c>
      <c r="P4615">
        <v>-0.377</v>
      </c>
      <c r="Q4615">
        <v>3754000</v>
      </c>
      <c r="R4615" t="s">
        <v>1583</v>
      </c>
    </row>
    <row r="4616" spans="1:18">
      <c r="A4616">
        <v>111</v>
      </c>
      <c r="B4616">
        <f>VLOOKUP(A4616,year_congress_lookup!$A$1:$B$10,2)</f>
        <v>2010</v>
      </c>
      <c r="C4616">
        <v>15005</v>
      </c>
      <c r="D4616" s="1" t="s">
        <v>1815</v>
      </c>
      <c r="E4616" t="s">
        <v>90</v>
      </c>
      <c r="F4616" t="str">
        <f>VLOOKUP(E4616&amp;"*",state_latlong_lookup!$A$1:$D$56,2,FALSE)</f>
        <v>CA</v>
      </c>
      <c r="G4616" t="str">
        <f>VLOOKUP(E4616&amp;"*",state_latlong_lookup!$A$1:$D$56,1,FALSE)</f>
        <v>CALIFORNIA</v>
      </c>
      <c r="H4616" t="str">
        <f t="shared" si="145"/>
        <v>111_CA_28</v>
      </c>
      <c r="I4616">
        <f>IF(B4616=2012,IF(D4616="00",K4616,VLOOKUP(H4616,district_latlong_lookup!$A$1:$F$439,5,FALSE)),0)</f>
        <v>0</v>
      </c>
      <c r="J4616">
        <f>IF(B4616=2012,IF(D4616="00",L4616,VLOOKUP(H4616,district_latlong_lookup!$A$1:$F$439,6,FALSE)),0)</f>
        <v>0</v>
      </c>
      <c r="K4616">
        <f>VLOOKUP(E4616&amp;"*",state_latlong_lookup!$A$1:$D$56,3,FALSE)</f>
        <v>36.17</v>
      </c>
      <c r="L4616">
        <f>VLOOKUP(E4616&amp;"*",state_latlong_lookup!$A$1:$D$56,4,FALSE)</f>
        <v>-119.7462</v>
      </c>
      <c r="M4616">
        <v>100</v>
      </c>
      <c r="N4616" t="str">
        <f t="shared" si="144"/>
        <v>Democrat</v>
      </c>
      <c r="O4616" t="s">
        <v>441</v>
      </c>
      <c r="P4616">
        <v>-0.34699999999999998</v>
      </c>
      <c r="Q4616">
        <v>1813000</v>
      </c>
      <c r="R4616" t="s">
        <v>1584</v>
      </c>
    </row>
    <row r="4617" spans="1:18">
      <c r="A4617">
        <v>111</v>
      </c>
      <c r="B4617">
        <f>VLOOKUP(A4617,year_congress_lookup!$A$1:$B$10,2)</f>
        <v>2010</v>
      </c>
      <c r="C4617">
        <v>20104</v>
      </c>
      <c r="D4617" s="1" t="s">
        <v>1816</v>
      </c>
      <c r="E4617" t="s">
        <v>90</v>
      </c>
      <c r="F4617" t="str">
        <f>VLOOKUP(E4617&amp;"*",state_latlong_lookup!$A$1:$D$56,2,FALSE)</f>
        <v>CA</v>
      </c>
      <c r="G4617" t="str">
        <f>VLOOKUP(E4617&amp;"*",state_latlong_lookup!$A$1:$D$56,1,FALSE)</f>
        <v>CALIFORNIA</v>
      </c>
      <c r="H4617" t="str">
        <f t="shared" si="145"/>
        <v>111_CA_29</v>
      </c>
      <c r="I4617">
        <f>IF(B4617=2012,IF(D4617="00",K4617,VLOOKUP(H4617,district_latlong_lookup!$A$1:$F$439,5,FALSE)),0)</f>
        <v>0</v>
      </c>
      <c r="J4617">
        <f>IF(B4617=2012,IF(D4617="00",L4617,VLOOKUP(H4617,district_latlong_lookup!$A$1:$F$439,6,FALSE)),0)</f>
        <v>0</v>
      </c>
      <c r="K4617">
        <f>VLOOKUP(E4617&amp;"*",state_latlong_lookup!$A$1:$D$56,3,FALSE)</f>
        <v>36.17</v>
      </c>
      <c r="L4617">
        <f>VLOOKUP(E4617&amp;"*",state_latlong_lookup!$A$1:$D$56,4,FALSE)</f>
        <v>-119.7462</v>
      </c>
      <c r="M4617">
        <v>100</v>
      </c>
      <c r="N4617" t="str">
        <f t="shared" si="144"/>
        <v>Democrat</v>
      </c>
      <c r="O4617" t="s">
        <v>615</v>
      </c>
      <c r="P4617">
        <v>-0.31900000000000001</v>
      </c>
      <c r="Q4617">
        <v>1979000</v>
      </c>
      <c r="R4617" t="s">
        <v>1585</v>
      </c>
    </row>
    <row r="4618" spans="1:18">
      <c r="A4618">
        <v>111</v>
      </c>
      <c r="B4618">
        <f>VLOOKUP(A4618,year_congress_lookup!$A$1:$B$10,2)</f>
        <v>2010</v>
      </c>
      <c r="C4618">
        <v>14280</v>
      </c>
      <c r="D4618" s="1" t="s">
        <v>1817</v>
      </c>
      <c r="E4618" t="s">
        <v>90</v>
      </c>
      <c r="F4618" t="str">
        <f>VLOOKUP(E4618&amp;"*",state_latlong_lookup!$A$1:$D$56,2,FALSE)</f>
        <v>CA</v>
      </c>
      <c r="G4618" t="str">
        <f>VLOOKUP(E4618&amp;"*",state_latlong_lookup!$A$1:$D$56,1,FALSE)</f>
        <v>CALIFORNIA</v>
      </c>
      <c r="H4618" t="str">
        <f t="shared" si="145"/>
        <v>111_CA_30</v>
      </c>
      <c r="I4618">
        <f>IF(B4618=2012,IF(D4618="00",K4618,VLOOKUP(H4618,district_latlong_lookup!$A$1:$F$439,5,FALSE)),0)</f>
        <v>0</v>
      </c>
      <c r="J4618">
        <f>IF(B4618=2012,IF(D4618="00",L4618,VLOOKUP(H4618,district_latlong_lookup!$A$1:$F$439,6,FALSE)),0)</f>
        <v>0</v>
      </c>
      <c r="K4618">
        <f>VLOOKUP(E4618&amp;"*",state_latlong_lookup!$A$1:$D$56,3,FALSE)</f>
        <v>36.17</v>
      </c>
      <c r="L4618">
        <f>VLOOKUP(E4618&amp;"*",state_latlong_lookup!$A$1:$D$56,4,FALSE)</f>
        <v>-119.7462</v>
      </c>
      <c r="M4618">
        <v>100</v>
      </c>
      <c r="N4618" t="str">
        <f t="shared" si="144"/>
        <v>Democrat</v>
      </c>
      <c r="O4618" t="s">
        <v>444</v>
      </c>
      <c r="P4618">
        <v>-0.46600000000000003</v>
      </c>
      <c r="Q4618">
        <v>722000</v>
      </c>
      <c r="R4618" t="s">
        <v>1586</v>
      </c>
    </row>
    <row r="4619" spans="1:18">
      <c r="A4619">
        <v>111</v>
      </c>
      <c r="B4619">
        <f>VLOOKUP(A4619,year_congress_lookup!$A$1:$B$10,2)</f>
        <v>2010</v>
      </c>
      <c r="C4619">
        <v>29316</v>
      </c>
      <c r="D4619" s="1" t="s">
        <v>1818</v>
      </c>
      <c r="E4619" t="s">
        <v>90</v>
      </c>
      <c r="F4619" t="str">
        <f>VLOOKUP(E4619&amp;"*",state_latlong_lookup!$A$1:$D$56,2,FALSE)</f>
        <v>CA</v>
      </c>
      <c r="G4619" t="str">
        <f>VLOOKUP(E4619&amp;"*",state_latlong_lookup!$A$1:$D$56,1,FALSE)</f>
        <v>CALIFORNIA</v>
      </c>
      <c r="H4619" t="str">
        <f t="shared" si="145"/>
        <v>111_CA_31</v>
      </c>
      <c r="I4619">
        <f>IF(B4619=2012,IF(D4619="00",K4619,VLOOKUP(H4619,district_latlong_lookup!$A$1:$F$439,5,FALSE)),0)</f>
        <v>0</v>
      </c>
      <c r="J4619">
        <f>IF(B4619=2012,IF(D4619="00",L4619,VLOOKUP(H4619,district_latlong_lookup!$A$1:$F$439,6,FALSE)),0)</f>
        <v>0</v>
      </c>
      <c r="K4619">
        <f>VLOOKUP(E4619&amp;"*",state_latlong_lookup!$A$1:$D$56,3,FALSE)</f>
        <v>36.17</v>
      </c>
      <c r="L4619">
        <f>VLOOKUP(E4619&amp;"*",state_latlong_lookup!$A$1:$D$56,4,FALSE)</f>
        <v>-119.7462</v>
      </c>
      <c r="M4619">
        <v>100</v>
      </c>
      <c r="N4619" t="str">
        <f t="shared" si="144"/>
        <v>Democrat</v>
      </c>
      <c r="O4619" t="s">
        <v>445</v>
      </c>
      <c r="P4619">
        <v>-0.45</v>
      </c>
      <c r="Q4619">
        <v>0</v>
      </c>
      <c r="R4619" t="s">
        <v>1587</v>
      </c>
    </row>
    <row r="4620" spans="1:18">
      <c r="A4620">
        <v>111</v>
      </c>
      <c r="B4620">
        <f>VLOOKUP(A4620,year_congress_lookup!$A$1:$B$10,2)</f>
        <v>2010</v>
      </c>
      <c r="C4620">
        <v>20955</v>
      </c>
      <c r="D4620" s="1" t="s">
        <v>1819</v>
      </c>
      <c r="E4620" t="s">
        <v>90</v>
      </c>
      <c r="F4620" t="str">
        <f>VLOOKUP(E4620&amp;"*",state_latlong_lookup!$A$1:$D$56,2,FALSE)</f>
        <v>CA</v>
      </c>
      <c r="G4620" t="str">
        <f>VLOOKUP(E4620&amp;"*",state_latlong_lookup!$A$1:$D$56,1,FALSE)</f>
        <v>CALIFORNIA</v>
      </c>
      <c r="H4620" t="str">
        <f t="shared" si="145"/>
        <v>111_CA_32</v>
      </c>
      <c r="I4620">
        <f>IF(B4620=2012,IF(D4620="00",K4620,VLOOKUP(H4620,district_latlong_lookup!$A$1:$F$439,5,FALSE)),0)</f>
        <v>0</v>
      </c>
      <c r="J4620">
        <f>IF(B4620=2012,IF(D4620="00",L4620,VLOOKUP(H4620,district_latlong_lookup!$A$1:$F$439,6,FALSE)),0)</f>
        <v>0</v>
      </c>
      <c r="K4620">
        <f>VLOOKUP(E4620&amp;"*",state_latlong_lookup!$A$1:$D$56,3,FALSE)</f>
        <v>36.17</v>
      </c>
      <c r="L4620">
        <f>VLOOKUP(E4620&amp;"*",state_latlong_lookup!$A$1:$D$56,4,FALSE)</f>
        <v>-119.7462</v>
      </c>
      <c r="M4620">
        <v>100</v>
      </c>
      <c r="N4620" t="str">
        <f t="shared" si="144"/>
        <v>Democrat</v>
      </c>
      <c r="O4620" t="s">
        <v>1121</v>
      </c>
      <c r="P4620">
        <v>-0.502</v>
      </c>
      <c r="Q4620">
        <v>1147000</v>
      </c>
      <c r="R4620" t="s">
        <v>1588</v>
      </c>
    </row>
    <row r="4621" spans="1:18">
      <c r="A4621">
        <v>111</v>
      </c>
      <c r="B4621">
        <f>VLOOKUP(A4621,year_congress_lookup!$A$1:$B$10,2)</f>
        <v>2010</v>
      </c>
      <c r="C4621">
        <v>20106</v>
      </c>
      <c r="D4621" s="1" t="s">
        <v>1820</v>
      </c>
      <c r="E4621" t="s">
        <v>90</v>
      </c>
      <c r="F4621" t="str">
        <f>VLOOKUP(E4621&amp;"*",state_latlong_lookup!$A$1:$D$56,2,FALSE)</f>
        <v>CA</v>
      </c>
      <c r="G4621" t="str">
        <f>VLOOKUP(E4621&amp;"*",state_latlong_lookup!$A$1:$D$56,1,FALSE)</f>
        <v>CALIFORNIA</v>
      </c>
      <c r="H4621" t="str">
        <f t="shared" si="145"/>
        <v>111_CA_33</v>
      </c>
      <c r="I4621">
        <f>IF(B4621=2012,IF(D4621="00",K4621,VLOOKUP(H4621,district_latlong_lookup!$A$1:$F$439,5,FALSE)),0)</f>
        <v>0</v>
      </c>
      <c r="J4621">
        <f>IF(B4621=2012,IF(D4621="00",L4621,VLOOKUP(H4621,district_latlong_lookup!$A$1:$F$439,6,FALSE)),0)</f>
        <v>0</v>
      </c>
      <c r="K4621">
        <f>VLOOKUP(E4621&amp;"*",state_latlong_lookup!$A$1:$D$56,3,FALSE)</f>
        <v>36.17</v>
      </c>
      <c r="L4621">
        <f>VLOOKUP(E4621&amp;"*",state_latlong_lookup!$A$1:$D$56,4,FALSE)</f>
        <v>-119.7462</v>
      </c>
      <c r="M4621">
        <v>100</v>
      </c>
      <c r="N4621" t="str">
        <f t="shared" si="144"/>
        <v>Democrat</v>
      </c>
      <c r="O4621" t="s">
        <v>34</v>
      </c>
      <c r="P4621">
        <v>-0.53900000000000003</v>
      </c>
      <c r="Q4621">
        <v>1061000</v>
      </c>
      <c r="R4621" t="s">
        <v>1589</v>
      </c>
    </row>
    <row r="4622" spans="1:18">
      <c r="A4622">
        <v>111</v>
      </c>
      <c r="B4622">
        <f>VLOOKUP(A4622,year_congress_lookup!$A$1:$B$10,2)</f>
        <v>2010</v>
      </c>
      <c r="C4622">
        <v>29317</v>
      </c>
      <c r="D4622" s="1" t="s">
        <v>1821</v>
      </c>
      <c r="E4622" t="s">
        <v>90</v>
      </c>
      <c r="F4622" t="str">
        <f>VLOOKUP(E4622&amp;"*",state_latlong_lookup!$A$1:$D$56,2,FALSE)</f>
        <v>CA</v>
      </c>
      <c r="G4622" t="str">
        <f>VLOOKUP(E4622&amp;"*",state_latlong_lookup!$A$1:$D$56,1,FALSE)</f>
        <v>CALIFORNIA</v>
      </c>
      <c r="H4622" t="str">
        <f t="shared" si="145"/>
        <v>111_CA_34</v>
      </c>
      <c r="I4622">
        <f>IF(B4622=2012,IF(D4622="00",K4622,VLOOKUP(H4622,district_latlong_lookup!$A$1:$F$439,5,FALSE)),0)</f>
        <v>0</v>
      </c>
      <c r="J4622">
        <f>IF(B4622=2012,IF(D4622="00",L4622,VLOOKUP(H4622,district_latlong_lookup!$A$1:$F$439,6,FALSE)),0)</f>
        <v>0</v>
      </c>
      <c r="K4622">
        <f>VLOOKUP(E4622&amp;"*",state_latlong_lookup!$A$1:$D$56,3,FALSE)</f>
        <v>36.17</v>
      </c>
      <c r="L4622">
        <f>VLOOKUP(E4622&amp;"*",state_latlong_lookup!$A$1:$D$56,4,FALSE)</f>
        <v>-119.7462</v>
      </c>
      <c r="M4622">
        <v>100</v>
      </c>
      <c r="N4622" t="str">
        <f t="shared" si="144"/>
        <v>Democrat</v>
      </c>
      <c r="O4622" t="s">
        <v>962</v>
      </c>
      <c r="P4622">
        <v>-0.42099999999999999</v>
      </c>
      <c r="Q4622">
        <v>1150000</v>
      </c>
      <c r="R4622" t="s">
        <v>1590</v>
      </c>
    </row>
    <row r="4623" spans="1:18">
      <c r="A4623">
        <v>111</v>
      </c>
      <c r="B4623">
        <f>VLOOKUP(A4623,year_congress_lookup!$A$1:$B$10,2)</f>
        <v>2010</v>
      </c>
      <c r="C4623">
        <v>29106</v>
      </c>
      <c r="D4623" s="1" t="s">
        <v>1822</v>
      </c>
      <c r="E4623" t="s">
        <v>90</v>
      </c>
      <c r="F4623" t="str">
        <f>VLOOKUP(E4623&amp;"*",state_latlong_lookup!$A$1:$D$56,2,FALSE)</f>
        <v>CA</v>
      </c>
      <c r="G4623" t="str">
        <f>VLOOKUP(E4623&amp;"*",state_latlong_lookup!$A$1:$D$56,1,FALSE)</f>
        <v>CALIFORNIA</v>
      </c>
      <c r="H4623" t="str">
        <f t="shared" si="145"/>
        <v>111_CA_35</v>
      </c>
      <c r="I4623">
        <f>IF(B4623=2012,IF(D4623="00",K4623,VLOOKUP(H4623,district_latlong_lookup!$A$1:$F$439,5,FALSE)),0)</f>
        <v>0</v>
      </c>
      <c r="J4623">
        <f>IF(B4623=2012,IF(D4623="00",L4623,VLOOKUP(H4623,district_latlong_lookup!$A$1:$F$439,6,FALSE)),0)</f>
        <v>0</v>
      </c>
      <c r="K4623">
        <f>VLOOKUP(E4623&amp;"*",state_latlong_lookup!$A$1:$D$56,3,FALSE)</f>
        <v>36.17</v>
      </c>
      <c r="L4623">
        <f>VLOOKUP(E4623&amp;"*",state_latlong_lookup!$A$1:$D$56,4,FALSE)</f>
        <v>-119.7462</v>
      </c>
      <c r="M4623">
        <v>100</v>
      </c>
      <c r="N4623" t="str">
        <f t="shared" si="144"/>
        <v>Democrat</v>
      </c>
      <c r="O4623" t="s">
        <v>449</v>
      </c>
      <c r="P4623">
        <v>-0.60599999999999998</v>
      </c>
      <c r="Q4623">
        <v>1078000</v>
      </c>
      <c r="R4623" t="s">
        <v>1591</v>
      </c>
    </row>
    <row r="4624" spans="1:18">
      <c r="A4624">
        <v>111</v>
      </c>
      <c r="B4624">
        <f>VLOOKUP(A4624,year_congress_lookup!$A$1:$B$10,2)</f>
        <v>2010</v>
      </c>
      <c r="C4624">
        <v>29318</v>
      </c>
      <c r="D4624" s="1" t="s">
        <v>1823</v>
      </c>
      <c r="E4624" t="s">
        <v>90</v>
      </c>
      <c r="F4624" t="str">
        <f>VLOOKUP(E4624&amp;"*",state_latlong_lookup!$A$1:$D$56,2,FALSE)</f>
        <v>CA</v>
      </c>
      <c r="G4624" t="str">
        <f>VLOOKUP(E4624&amp;"*",state_latlong_lookup!$A$1:$D$56,1,FALSE)</f>
        <v>CALIFORNIA</v>
      </c>
      <c r="H4624" t="str">
        <f t="shared" si="145"/>
        <v>111_CA_36</v>
      </c>
      <c r="I4624">
        <f>IF(B4624=2012,IF(D4624="00",K4624,VLOOKUP(H4624,district_latlong_lookup!$A$1:$F$439,5,FALSE)),0)</f>
        <v>0</v>
      </c>
      <c r="J4624">
        <f>IF(B4624=2012,IF(D4624="00",L4624,VLOOKUP(H4624,district_latlong_lookup!$A$1:$F$439,6,FALSE)),0)</f>
        <v>0</v>
      </c>
      <c r="K4624">
        <f>VLOOKUP(E4624&amp;"*",state_latlong_lookup!$A$1:$D$56,3,FALSE)</f>
        <v>36.17</v>
      </c>
      <c r="L4624">
        <f>VLOOKUP(E4624&amp;"*",state_latlong_lookup!$A$1:$D$56,4,FALSE)</f>
        <v>-119.7462</v>
      </c>
      <c r="M4624">
        <v>100</v>
      </c>
      <c r="N4624" t="str">
        <f t="shared" si="144"/>
        <v>Democrat</v>
      </c>
      <c r="O4624" t="s">
        <v>450</v>
      </c>
      <c r="P4624">
        <v>-0.29499999999999998</v>
      </c>
      <c r="Q4624">
        <v>716000</v>
      </c>
    </row>
    <row r="4625" spans="1:18">
      <c r="A4625">
        <v>111</v>
      </c>
      <c r="B4625">
        <f>VLOOKUP(A4625,year_congress_lookup!$A$1:$B$10,2)</f>
        <v>2010</v>
      </c>
      <c r="C4625">
        <v>20752</v>
      </c>
      <c r="D4625" s="1" t="s">
        <v>1824</v>
      </c>
      <c r="E4625" t="s">
        <v>90</v>
      </c>
      <c r="F4625" t="str">
        <f>VLOOKUP(E4625&amp;"*",state_latlong_lookup!$A$1:$D$56,2,FALSE)</f>
        <v>CA</v>
      </c>
      <c r="G4625" t="str">
        <f>VLOOKUP(E4625&amp;"*",state_latlong_lookup!$A$1:$D$56,1,FALSE)</f>
        <v>CALIFORNIA</v>
      </c>
      <c r="H4625" t="str">
        <f t="shared" si="145"/>
        <v>111_CA_37</v>
      </c>
      <c r="I4625">
        <f>IF(B4625=2012,IF(D4625="00",K4625,VLOOKUP(H4625,district_latlong_lookup!$A$1:$F$439,5,FALSE)),0)</f>
        <v>0</v>
      </c>
      <c r="J4625">
        <f>IF(B4625=2012,IF(D4625="00",L4625,VLOOKUP(H4625,district_latlong_lookup!$A$1:$F$439,6,FALSE)),0)</f>
        <v>0</v>
      </c>
      <c r="K4625">
        <f>VLOOKUP(E4625&amp;"*",state_latlong_lookup!$A$1:$D$56,3,FALSE)</f>
        <v>36.17</v>
      </c>
      <c r="L4625">
        <f>VLOOKUP(E4625&amp;"*",state_latlong_lookup!$A$1:$D$56,4,FALSE)</f>
        <v>-119.7462</v>
      </c>
      <c r="M4625">
        <v>100</v>
      </c>
      <c r="N4625" t="str">
        <f t="shared" si="144"/>
        <v>Democrat</v>
      </c>
      <c r="O4625" t="s">
        <v>104</v>
      </c>
      <c r="P4625">
        <v>-0.32600000000000001</v>
      </c>
      <c r="Q4625">
        <v>448000</v>
      </c>
      <c r="R4625" t="s">
        <v>1592</v>
      </c>
    </row>
    <row r="4626" spans="1:18">
      <c r="A4626">
        <v>111</v>
      </c>
      <c r="B4626">
        <f>VLOOKUP(A4626,year_congress_lookup!$A$1:$B$10,2)</f>
        <v>2010</v>
      </c>
      <c r="C4626">
        <v>29903</v>
      </c>
      <c r="D4626" s="1" t="s">
        <v>1825</v>
      </c>
      <c r="E4626" t="s">
        <v>90</v>
      </c>
      <c r="F4626" t="str">
        <f>VLOOKUP(E4626&amp;"*",state_latlong_lookup!$A$1:$D$56,2,FALSE)</f>
        <v>CA</v>
      </c>
      <c r="G4626" t="str">
        <f>VLOOKUP(E4626&amp;"*",state_latlong_lookup!$A$1:$D$56,1,FALSE)</f>
        <v>CALIFORNIA</v>
      </c>
      <c r="H4626" t="str">
        <f t="shared" si="145"/>
        <v>111_CA_38</v>
      </c>
      <c r="I4626">
        <f>IF(B4626=2012,IF(D4626="00",K4626,VLOOKUP(H4626,district_latlong_lookup!$A$1:$F$439,5,FALSE)),0)</f>
        <v>0</v>
      </c>
      <c r="J4626">
        <f>IF(B4626=2012,IF(D4626="00",L4626,VLOOKUP(H4626,district_latlong_lookup!$A$1:$F$439,6,FALSE)),0)</f>
        <v>0</v>
      </c>
      <c r="K4626">
        <f>VLOOKUP(E4626&amp;"*",state_latlong_lookup!$A$1:$D$56,3,FALSE)</f>
        <v>36.17</v>
      </c>
      <c r="L4626">
        <f>VLOOKUP(E4626&amp;"*",state_latlong_lookup!$A$1:$D$56,4,FALSE)</f>
        <v>-119.7462</v>
      </c>
      <c r="M4626">
        <v>100</v>
      </c>
      <c r="N4626" t="str">
        <f t="shared" si="144"/>
        <v>Democrat</v>
      </c>
      <c r="O4626" t="s">
        <v>964</v>
      </c>
      <c r="P4626">
        <v>-0.48099999999999998</v>
      </c>
      <c r="Q4626">
        <v>0</v>
      </c>
    </row>
    <row r="4627" spans="1:18">
      <c r="A4627">
        <v>111</v>
      </c>
      <c r="B4627">
        <f>VLOOKUP(A4627,year_congress_lookup!$A$1:$B$10,2)</f>
        <v>2010</v>
      </c>
      <c r="C4627">
        <v>20310</v>
      </c>
      <c r="D4627" s="1" t="s">
        <v>1826</v>
      </c>
      <c r="E4627" t="s">
        <v>90</v>
      </c>
      <c r="F4627" t="str">
        <f>VLOOKUP(E4627&amp;"*",state_latlong_lookup!$A$1:$D$56,2,FALSE)</f>
        <v>CA</v>
      </c>
      <c r="G4627" t="str">
        <f>VLOOKUP(E4627&amp;"*",state_latlong_lookup!$A$1:$D$56,1,FALSE)</f>
        <v>CALIFORNIA</v>
      </c>
      <c r="H4627" t="str">
        <f t="shared" si="145"/>
        <v>111_CA_39</v>
      </c>
      <c r="I4627">
        <f>IF(B4627=2012,IF(D4627="00",K4627,VLOOKUP(H4627,district_latlong_lookup!$A$1:$F$439,5,FALSE)),0)</f>
        <v>0</v>
      </c>
      <c r="J4627">
        <f>IF(B4627=2012,IF(D4627="00",L4627,VLOOKUP(H4627,district_latlong_lookup!$A$1:$F$439,6,FALSE)),0)</f>
        <v>0</v>
      </c>
      <c r="K4627">
        <f>VLOOKUP(E4627&amp;"*",state_latlong_lookup!$A$1:$D$56,3,FALSE)</f>
        <v>36.17</v>
      </c>
      <c r="L4627">
        <f>VLOOKUP(E4627&amp;"*",state_latlong_lookup!$A$1:$D$56,4,FALSE)</f>
        <v>-119.7462</v>
      </c>
      <c r="M4627">
        <v>100</v>
      </c>
      <c r="N4627" t="str">
        <f t="shared" si="144"/>
        <v>Democrat</v>
      </c>
      <c r="O4627" t="s">
        <v>837</v>
      </c>
      <c r="P4627">
        <v>-0.50700000000000001</v>
      </c>
      <c r="Q4627">
        <v>2043000</v>
      </c>
      <c r="R4627" t="s">
        <v>1593</v>
      </c>
    </row>
    <row r="4628" spans="1:18">
      <c r="A4628">
        <v>111</v>
      </c>
      <c r="B4628">
        <f>VLOOKUP(A4628,year_congress_lookup!$A$1:$B$10,2)</f>
        <v>2010</v>
      </c>
      <c r="C4628">
        <v>29321</v>
      </c>
      <c r="D4628" s="1" t="s">
        <v>1827</v>
      </c>
      <c r="E4628" t="s">
        <v>90</v>
      </c>
      <c r="F4628" t="str">
        <f>VLOOKUP(E4628&amp;"*",state_latlong_lookup!$A$1:$D$56,2,FALSE)</f>
        <v>CA</v>
      </c>
      <c r="G4628" t="str">
        <f>VLOOKUP(E4628&amp;"*",state_latlong_lookup!$A$1:$D$56,1,FALSE)</f>
        <v>CALIFORNIA</v>
      </c>
      <c r="H4628" t="str">
        <f t="shared" si="145"/>
        <v>111_CA_40</v>
      </c>
      <c r="I4628">
        <f>IF(B4628=2012,IF(D4628="00",K4628,VLOOKUP(H4628,district_latlong_lookup!$A$1:$F$439,5,FALSE)),0)</f>
        <v>0</v>
      </c>
      <c r="J4628">
        <f>IF(B4628=2012,IF(D4628="00",L4628,VLOOKUP(H4628,district_latlong_lookup!$A$1:$F$439,6,FALSE)),0)</f>
        <v>0</v>
      </c>
      <c r="K4628">
        <f>VLOOKUP(E4628&amp;"*",state_latlong_lookup!$A$1:$D$56,3,FALSE)</f>
        <v>36.17</v>
      </c>
      <c r="L4628">
        <f>VLOOKUP(E4628&amp;"*",state_latlong_lookup!$A$1:$D$56,4,FALSE)</f>
        <v>-119.7462</v>
      </c>
      <c r="M4628">
        <v>200</v>
      </c>
      <c r="N4628" t="str">
        <f t="shared" si="144"/>
        <v>Republican</v>
      </c>
      <c r="O4628" t="s">
        <v>453</v>
      </c>
      <c r="P4628">
        <v>0.91600000000000004</v>
      </c>
      <c r="Q4628">
        <v>0</v>
      </c>
    </row>
    <row r="4629" spans="1:18">
      <c r="A4629">
        <v>111</v>
      </c>
      <c r="B4629">
        <f>VLOOKUP(A4629,year_congress_lookup!$A$1:$B$10,2)</f>
        <v>2010</v>
      </c>
      <c r="C4629">
        <v>14644</v>
      </c>
      <c r="D4629" s="1" t="s">
        <v>1828</v>
      </c>
      <c r="E4629" t="s">
        <v>90</v>
      </c>
      <c r="F4629" t="str">
        <f>VLOOKUP(E4629&amp;"*",state_latlong_lookup!$A$1:$D$56,2,FALSE)</f>
        <v>CA</v>
      </c>
      <c r="G4629" t="str">
        <f>VLOOKUP(E4629&amp;"*",state_latlong_lookup!$A$1:$D$56,1,FALSE)</f>
        <v>CALIFORNIA</v>
      </c>
      <c r="H4629" t="str">
        <f t="shared" si="145"/>
        <v>111_CA_41</v>
      </c>
      <c r="I4629">
        <f>IF(B4629=2012,IF(D4629="00",K4629,VLOOKUP(H4629,district_latlong_lookup!$A$1:$F$439,5,FALSE)),0)</f>
        <v>0</v>
      </c>
      <c r="J4629">
        <f>IF(B4629=2012,IF(D4629="00",L4629,VLOOKUP(H4629,district_latlong_lookup!$A$1:$F$439,6,FALSE)),0)</f>
        <v>0</v>
      </c>
      <c r="K4629">
        <f>VLOOKUP(E4629&amp;"*",state_latlong_lookup!$A$1:$D$56,3,FALSE)</f>
        <v>36.17</v>
      </c>
      <c r="L4629">
        <f>VLOOKUP(E4629&amp;"*",state_latlong_lookup!$A$1:$D$56,4,FALSE)</f>
        <v>-119.7462</v>
      </c>
      <c r="M4629">
        <v>200</v>
      </c>
      <c r="N4629" t="str">
        <f t="shared" si="144"/>
        <v>Republican</v>
      </c>
      <c r="O4629" t="s">
        <v>79</v>
      </c>
      <c r="P4629">
        <v>0.54500000000000004</v>
      </c>
      <c r="Q4629">
        <v>779000</v>
      </c>
      <c r="R4629" t="s">
        <v>1594</v>
      </c>
    </row>
    <row r="4630" spans="1:18">
      <c r="A4630">
        <v>111</v>
      </c>
      <c r="B4630">
        <f>VLOOKUP(A4630,year_congress_lookup!$A$1:$B$10,2)</f>
        <v>2010</v>
      </c>
      <c r="C4630">
        <v>29905</v>
      </c>
      <c r="D4630" s="1" t="s">
        <v>1829</v>
      </c>
      <c r="E4630" t="s">
        <v>90</v>
      </c>
      <c r="F4630" t="str">
        <f>VLOOKUP(E4630&amp;"*",state_latlong_lookup!$A$1:$D$56,2,FALSE)</f>
        <v>CA</v>
      </c>
      <c r="G4630" t="str">
        <f>VLOOKUP(E4630&amp;"*",state_latlong_lookup!$A$1:$D$56,1,FALSE)</f>
        <v>CALIFORNIA</v>
      </c>
      <c r="H4630" t="str">
        <f t="shared" si="145"/>
        <v>111_CA_42</v>
      </c>
      <c r="I4630">
        <f>IF(B4630=2012,IF(D4630="00",K4630,VLOOKUP(H4630,district_latlong_lookup!$A$1:$F$439,5,FALSE)),0)</f>
        <v>0</v>
      </c>
      <c r="J4630">
        <f>IF(B4630=2012,IF(D4630="00",L4630,VLOOKUP(H4630,district_latlong_lookup!$A$1:$F$439,6,FALSE)),0)</f>
        <v>0</v>
      </c>
      <c r="K4630">
        <f>VLOOKUP(E4630&amp;"*",state_latlong_lookup!$A$1:$D$56,3,FALSE)</f>
        <v>36.17</v>
      </c>
      <c r="L4630">
        <f>VLOOKUP(E4630&amp;"*",state_latlong_lookup!$A$1:$D$56,4,FALSE)</f>
        <v>-119.7462</v>
      </c>
      <c r="M4630">
        <v>200</v>
      </c>
      <c r="N4630" t="str">
        <f t="shared" si="144"/>
        <v>Republican</v>
      </c>
      <c r="O4630" t="s">
        <v>76</v>
      </c>
      <c r="P4630">
        <v>0.63600000000000001</v>
      </c>
      <c r="Q4630">
        <v>1137000</v>
      </c>
      <c r="R4630" t="s">
        <v>1595</v>
      </c>
    </row>
    <row r="4631" spans="1:18">
      <c r="A4631">
        <v>111</v>
      </c>
      <c r="B4631">
        <f>VLOOKUP(A4631,year_congress_lookup!$A$1:$B$10,2)</f>
        <v>2010</v>
      </c>
      <c r="C4631">
        <v>29942</v>
      </c>
      <c r="D4631" s="1" t="s">
        <v>1830</v>
      </c>
      <c r="E4631" t="s">
        <v>90</v>
      </c>
      <c r="F4631" t="str">
        <f>VLOOKUP(E4631&amp;"*",state_latlong_lookup!$A$1:$D$56,2,FALSE)</f>
        <v>CA</v>
      </c>
      <c r="G4631" t="str">
        <f>VLOOKUP(E4631&amp;"*",state_latlong_lookup!$A$1:$D$56,1,FALSE)</f>
        <v>CALIFORNIA</v>
      </c>
      <c r="H4631" t="str">
        <f t="shared" si="145"/>
        <v>111_CA_43</v>
      </c>
      <c r="I4631">
        <f>IF(B4631=2012,IF(D4631="00",K4631,VLOOKUP(H4631,district_latlong_lookup!$A$1:$F$439,5,FALSE)),0)</f>
        <v>0</v>
      </c>
      <c r="J4631">
        <f>IF(B4631=2012,IF(D4631="00",L4631,VLOOKUP(H4631,district_latlong_lookup!$A$1:$F$439,6,FALSE)),0)</f>
        <v>0</v>
      </c>
      <c r="K4631">
        <f>VLOOKUP(E4631&amp;"*",state_latlong_lookup!$A$1:$D$56,3,FALSE)</f>
        <v>36.17</v>
      </c>
      <c r="L4631">
        <f>VLOOKUP(E4631&amp;"*",state_latlong_lookup!$A$1:$D$56,4,FALSE)</f>
        <v>-119.7462</v>
      </c>
      <c r="M4631">
        <v>100</v>
      </c>
      <c r="N4631" t="str">
        <f t="shared" si="144"/>
        <v>Democrat</v>
      </c>
      <c r="O4631" t="s">
        <v>965</v>
      </c>
      <c r="P4631">
        <v>-0.33700000000000002</v>
      </c>
      <c r="Q4631">
        <v>0</v>
      </c>
    </row>
    <row r="4632" spans="1:18">
      <c r="A4632">
        <v>111</v>
      </c>
      <c r="B4632">
        <f>VLOOKUP(A4632,year_congress_lookup!$A$1:$B$10,2)</f>
        <v>2010</v>
      </c>
      <c r="C4632">
        <v>29323</v>
      </c>
      <c r="D4632" s="1" t="s">
        <v>1831</v>
      </c>
      <c r="E4632" t="s">
        <v>90</v>
      </c>
      <c r="F4632" t="str">
        <f>VLOOKUP(E4632&amp;"*",state_latlong_lookup!$A$1:$D$56,2,FALSE)</f>
        <v>CA</v>
      </c>
      <c r="G4632" t="str">
        <f>VLOOKUP(E4632&amp;"*",state_latlong_lookup!$A$1:$D$56,1,FALSE)</f>
        <v>CALIFORNIA</v>
      </c>
      <c r="H4632" t="str">
        <f t="shared" si="145"/>
        <v>111_CA_44</v>
      </c>
      <c r="I4632">
        <f>IF(B4632=2012,IF(D4632="00",K4632,VLOOKUP(H4632,district_latlong_lookup!$A$1:$F$439,5,FALSE)),0)</f>
        <v>0</v>
      </c>
      <c r="J4632">
        <f>IF(B4632=2012,IF(D4632="00",L4632,VLOOKUP(H4632,district_latlong_lookup!$A$1:$F$439,6,FALSE)),0)</f>
        <v>0</v>
      </c>
      <c r="K4632">
        <f>VLOOKUP(E4632&amp;"*",state_latlong_lookup!$A$1:$D$56,3,FALSE)</f>
        <v>36.17</v>
      </c>
      <c r="L4632">
        <f>VLOOKUP(E4632&amp;"*",state_latlong_lookup!$A$1:$D$56,4,FALSE)</f>
        <v>-119.7462</v>
      </c>
      <c r="M4632">
        <v>200</v>
      </c>
      <c r="N4632" t="str">
        <f t="shared" si="144"/>
        <v>Republican</v>
      </c>
      <c r="O4632" t="s">
        <v>457</v>
      </c>
      <c r="P4632">
        <v>0.54600000000000004</v>
      </c>
      <c r="Q4632">
        <v>0</v>
      </c>
      <c r="R4632" t="s">
        <v>1596</v>
      </c>
    </row>
    <row r="4633" spans="1:18">
      <c r="A4633">
        <v>111</v>
      </c>
      <c r="B4633">
        <f>VLOOKUP(A4633,year_congress_lookup!$A$1:$B$10,2)</f>
        <v>2010</v>
      </c>
      <c r="C4633">
        <v>29775</v>
      </c>
      <c r="D4633" s="1" t="s">
        <v>1832</v>
      </c>
      <c r="E4633" t="s">
        <v>90</v>
      </c>
      <c r="F4633" t="str">
        <f>VLOOKUP(E4633&amp;"*",state_latlong_lookup!$A$1:$D$56,2,FALSE)</f>
        <v>CA</v>
      </c>
      <c r="G4633" t="str">
        <f>VLOOKUP(E4633&amp;"*",state_latlong_lookup!$A$1:$D$56,1,FALSE)</f>
        <v>CALIFORNIA</v>
      </c>
      <c r="H4633" t="str">
        <f t="shared" si="145"/>
        <v>111_CA_45</v>
      </c>
      <c r="I4633">
        <f>IF(B4633=2012,IF(D4633="00",K4633,VLOOKUP(H4633,district_latlong_lookup!$A$1:$F$439,5,FALSE)),0)</f>
        <v>0</v>
      </c>
      <c r="J4633">
        <f>IF(B4633=2012,IF(D4633="00",L4633,VLOOKUP(H4633,district_latlong_lookup!$A$1:$F$439,6,FALSE)),0)</f>
        <v>0</v>
      </c>
      <c r="K4633">
        <f>VLOOKUP(E4633&amp;"*",state_latlong_lookup!$A$1:$D$56,3,FALSE)</f>
        <v>36.17</v>
      </c>
      <c r="L4633">
        <f>VLOOKUP(E4633&amp;"*",state_latlong_lookup!$A$1:$D$56,4,FALSE)</f>
        <v>-119.7462</v>
      </c>
      <c r="M4633">
        <v>200</v>
      </c>
      <c r="N4633" t="str">
        <f t="shared" si="144"/>
        <v>Republican</v>
      </c>
      <c r="O4633" t="s">
        <v>1122</v>
      </c>
      <c r="P4633">
        <v>0.66400000000000003</v>
      </c>
      <c r="Q4633">
        <v>1949000</v>
      </c>
    </row>
    <row r="4634" spans="1:18">
      <c r="A4634">
        <v>111</v>
      </c>
      <c r="B4634">
        <f>VLOOKUP(A4634,year_congress_lookup!$A$1:$B$10,2)</f>
        <v>2010</v>
      </c>
      <c r="C4634">
        <v>15621</v>
      </c>
      <c r="D4634" s="1" t="s">
        <v>1833</v>
      </c>
      <c r="E4634" t="s">
        <v>90</v>
      </c>
      <c r="F4634" t="str">
        <f>VLOOKUP(E4634&amp;"*",state_latlong_lookup!$A$1:$D$56,2,FALSE)</f>
        <v>CA</v>
      </c>
      <c r="G4634" t="str">
        <f>VLOOKUP(E4634&amp;"*",state_latlong_lookup!$A$1:$D$56,1,FALSE)</f>
        <v>CALIFORNIA</v>
      </c>
      <c r="H4634" t="str">
        <f t="shared" si="145"/>
        <v>111_CA_46</v>
      </c>
      <c r="I4634">
        <f>IF(B4634=2012,IF(D4634="00",K4634,VLOOKUP(H4634,district_latlong_lookup!$A$1:$F$439,5,FALSE)),0)</f>
        <v>0</v>
      </c>
      <c r="J4634">
        <f>IF(B4634=2012,IF(D4634="00",L4634,VLOOKUP(H4634,district_latlong_lookup!$A$1:$F$439,6,FALSE)),0)</f>
        <v>0</v>
      </c>
      <c r="K4634">
        <f>VLOOKUP(E4634&amp;"*",state_latlong_lookup!$A$1:$D$56,3,FALSE)</f>
        <v>36.17</v>
      </c>
      <c r="L4634">
        <f>VLOOKUP(E4634&amp;"*",state_latlong_lookup!$A$1:$D$56,4,FALSE)</f>
        <v>-119.7462</v>
      </c>
      <c r="M4634">
        <v>200</v>
      </c>
      <c r="N4634" t="str">
        <f t="shared" si="144"/>
        <v>Republican</v>
      </c>
      <c r="O4634" t="s">
        <v>966</v>
      </c>
      <c r="P4634">
        <v>0.92800000000000005</v>
      </c>
      <c r="Q4634">
        <v>0</v>
      </c>
      <c r="R4634" t="s">
        <v>1597</v>
      </c>
    </row>
    <row r="4635" spans="1:18">
      <c r="A4635">
        <v>111</v>
      </c>
      <c r="B4635">
        <f>VLOOKUP(A4635,year_congress_lookup!$A$1:$B$10,2)</f>
        <v>2010</v>
      </c>
      <c r="C4635">
        <v>29709</v>
      </c>
      <c r="D4635" s="1" t="s">
        <v>1834</v>
      </c>
      <c r="E4635" t="s">
        <v>90</v>
      </c>
      <c r="F4635" t="str">
        <f>VLOOKUP(E4635&amp;"*",state_latlong_lookup!$A$1:$D$56,2,FALSE)</f>
        <v>CA</v>
      </c>
      <c r="G4635" t="str">
        <f>VLOOKUP(E4635&amp;"*",state_latlong_lookup!$A$1:$D$56,1,FALSE)</f>
        <v>CALIFORNIA</v>
      </c>
      <c r="H4635" t="str">
        <f t="shared" si="145"/>
        <v>111_CA_47</v>
      </c>
      <c r="I4635">
        <f>IF(B4635=2012,IF(D4635="00",K4635,VLOOKUP(H4635,district_latlong_lookup!$A$1:$F$439,5,FALSE)),0)</f>
        <v>0</v>
      </c>
      <c r="J4635">
        <f>IF(B4635=2012,IF(D4635="00",L4635,VLOOKUP(H4635,district_latlong_lookup!$A$1:$F$439,6,FALSE)),0)</f>
        <v>0</v>
      </c>
      <c r="K4635">
        <f>VLOOKUP(E4635&amp;"*",state_latlong_lookup!$A$1:$D$56,3,FALSE)</f>
        <v>36.17</v>
      </c>
      <c r="L4635">
        <f>VLOOKUP(E4635&amp;"*",state_latlong_lookup!$A$1:$D$56,4,FALSE)</f>
        <v>-119.7462</v>
      </c>
      <c r="M4635">
        <v>100</v>
      </c>
      <c r="N4635" t="str">
        <f t="shared" si="144"/>
        <v>Democrat</v>
      </c>
      <c r="O4635" t="s">
        <v>837</v>
      </c>
      <c r="P4635">
        <v>-0.38500000000000001</v>
      </c>
      <c r="Q4635">
        <v>1004000</v>
      </c>
      <c r="R4635" t="s">
        <v>1598</v>
      </c>
    </row>
    <row r="4636" spans="1:18">
      <c r="A4636">
        <v>111</v>
      </c>
      <c r="B4636">
        <f>VLOOKUP(A4636,year_congress_lookup!$A$1:$B$10,2)</f>
        <v>2010</v>
      </c>
      <c r="C4636">
        <v>20539</v>
      </c>
      <c r="D4636" s="1" t="s">
        <v>1835</v>
      </c>
      <c r="E4636" t="s">
        <v>90</v>
      </c>
      <c r="F4636" t="str">
        <f>VLOOKUP(E4636&amp;"*",state_latlong_lookup!$A$1:$D$56,2,FALSE)</f>
        <v>CA</v>
      </c>
      <c r="G4636" t="str">
        <f>VLOOKUP(E4636&amp;"*",state_latlong_lookup!$A$1:$D$56,1,FALSE)</f>
        <v>CALIFORNIA</v>
      </c>
      <c r="H4636" t="str">
        <f t="shared" si="145"/>
        <v>111_CA_48</v>
      </c>
      <c r="I4636">
        <f>IF(B4636=2012,IF(D4636="00",K4636,VLOOKUP(H4636,district_latlong_lookup!$A$1:$F$439,5,FALSE)),0)</f>
        <v>0</v>
      </c>
      <c r="J4636">
        <f>IF(B4636=2012,IF(D4636="00",L4636,VLOOKUP(H4636,district_latlong_lookup!$A$1:$F$439,6,FALSE)),0)</f>
        <v>0</v>
      </c>
      <c r="K4636">
        <f>VLOOKUP(E4636&amp;"*",state_latlong_lookup!$A$1:$D$56,3,FALSE)</f>
        <v>36.17</v>
      </c>
      <c r="L4636">
        <f>VLOOKUP(E4636&amp;"*",state_latlong_lookup!$A$1:$D$56,4,FALSE)</f>
        <v>-119.7462</v>
      </c>
      <c r="M4636">
        <v>200</v>
      </c>
      <c r="N4636" t="str">
        <f t="shared" si="144"/>
        <v>Republican</v>
      </c>
      <c r="O4636" t="s">
        <v>43</v>
      </c>
      <c r="P4636">
        <v>0.98399999999999999</v>
      </c>
      <c r="Q4636">
        <v>2479000</v>
      </c>
    </row>
    <row r="4637" spans="1:18">
      <c r="A4637">
        <v>111</v>
      </c>
      <c r="B4637">
        <f>VLOOKUP(A4637,year_congress_lookup!$A$1:$B$10,2)</f>
        <v>2010</v>
      </c>
      <c r="C4637">
        <v>20107</v>
      </c>
      <c r="D4637" s="1" t="s">
        <v>1836</v>
      </c>
      <c r="E4637" t="s">
        <v>90</v>
      </c>
      <c r="F4637" t="str">
        <f>VLOOKUP(E4637&amp;"*",state_latlong_lookup!$A$1:$D$56,2,FALSE)</f>
        <v>CA</v>
      </c>
      <c r="G4637" t="str">
        <f>VLOOKUP(E4637&amp;"*",state_latlong_lookup!$A$1:$D$56,1,FALSE)</f>
        <v>CALIFORNIA</v>
      </c>
      <c r="H4637" t="str">
        <f t="shared" si="145"/>
        <v>111_CA_49</v>
      </c>
      <c r="I4637">
        <f>IF(B4637=2012,IF(D4637="00",K4637,VLOOKUP(H4637,district_latlong_lookup!$A$1:$F$439,5,FALSE)),0)</f>
        <v>0</v>
      </c>
      <c r="J4637">
        <f>IF(B4637=2012,IF(D4637="00",L4637,VLOOKUP(H4637,district_latlong_lookup!$A$1:$F$439,6,FALSE)),0)</f>
        <v>0</v>
      </c>
      <c r="K4637">
        <f>VLOOKUP(E4637&amp;"*",state_latlong_lookup!$A$1:$D$56,3,FALSE)</f>
        <v>36.17</v>
      </c>
      <c r="L4637">
        <f>VLOOKUP(E4637&amp;"*",state_latlong_lookup!$A$1:$D$56,4,FALSE)</f>
        <v>-119.7462</v>
      </c>
      <c r="M4637">
        <v>200</v>
      </c>
      <c r="N4637" t="str">
        <f t="shared" si="144"/>
        <v>Republican</v>
      </c>
      <c r="O4637" t="s">
        <v>931</v>
      </c>
      <c r="P4637">
        <v>0.78400000000000003</v>
      </c>
      <c r="Q4637">
        <v>3191000</v>
      </c>
      <c r="R4637" t="s">
        <v>1599</v>
      </c>
    </row>
    <row r="4638" spans="1:18">
      <c r="A4638">
        <v>111</v>
      </c>
      <c r="B4638">
        <f>VLOOKUP(A4638,year_congress_lookup!$A$1:$B$10,2)</f>
        <v>2010</v>
      </c>
      <c r="C4638">
        <v>29508</v>
      </c>
      <c r="D4638" s="1" t="s">
        <v>1837</v>
      </c>
      <c r="E4638" t="s">
        <v>90</v>
      </c>
      <c r="F4638" t="str">
        <f>VLOOKUP(E4638&amp;"*",state_latlong_lookup!$A$1:$D$56,2,FALSE)</f>
        <v>CA</v>
      </c>
      <c r="G4638" t="str">
        <f>VLOOKUP(E4638&amp;"*",state_latlong_lookup!$A$1:$D$56,1,FALSE)</f>
        <v>CALIFORNIA</v>
      </c>
      <c r="H4638" t="str">
        <f t="shared" si="145"/>
        <v>111_CA_50</v>
      </c>
      <c r="I4638">
        <f>IF(B4638=2012,IF(D4638="00",K4638,VLOOKUP(H4638,district_latlong_lookup!$A$1:$F$439,5,FALSE)),0)</f>
        <v>0</v>
      </c>
      <c r="J4638">
        <f>IF(B4638=2012,IF(D4638="00",L4638,VLOOKUP(H4638,district_latlong_lookup!$A$1:$F$439,6,FALSE)),0)</f>
        <v>0</v>
      </c>
      <c r="K4638">
        <f>VLOOKUP(E4638&amp;"*",state_latlong_lookup!$A$1:$D$56,3,FALSE)</f>
        <v>36.17</v>
      </c>
      <c r="L4638">
        <f>VLOOKUP(E4638&amp;"*",state_latlong_lookup!$A$1:$D$56,4,FALSE)</f>
        <v>-119.7462</v>
      </c>
      <c r="M4638">
        <v>200</v>
      </c>
      <c r="N4638" t="str">
        <f t="shared" si="144"/>
        <v>Republican</v>
      </c>
      <c r="O4638" t="s">
        <v>601</v>
      </c>
      <c r="P4638">
        <v>0.79700000000000004</v>
      </c>
      <c r="Q4638">
        <v>0</v>
      </c>
      <c r="R4638" t="s">
        <v>1600</v>
      </c>
    </row>
    <row r="4639" spans="1:18">
      <c r="A4639">
        <v>111</v>
      </c>
      <c r="B4639">
        <f>VLOOKUP(A4639,year_congress_lookup!$A$1:$B$10,2)</f>
        <v>2010</v>
      </c>
      <c r="C4639">
        <v>29325</v>
      </c>
      <c r="D4639" s="1" t="s">
        <v>1838</v>
      </c>
      <c r="E4639" t="s">
        <v>90</v>
      </c>
      <c r="F4639" t="str">
        <f>VLOOKUP(E4639&amp;"*",state_latlong_lookup!$A$1:$D$56,2,FALSE)</f>
        <v>CA</v>
      </c>
      <c r="G4639" t="str">
        <f>VLOOKUP(E4639&amp;"*",state_latlong_lookup!$A$1:$D$56,1,FALSE)</f>
        <v>CALIFORNIA</v>
      </c>
      <c r="H4639" t="str">
        <f t="shared" si="145"/>
        <v>111_CA_51</v>
      </c>
      <c r="I4639">
        <f>IF(B4639=2012,IF(D4639="00",K4639,VLOOKUP(H4639,district_latlong_lookup!$A$1:$F$439,5,FALSE)),0)</f>
        <v>0</v>
      </c>
      <c r="J4639">
        <f>IF(B4639=2012,IF(D4639="00",L4639,VLOOKUP(H4639,district_latlong_lookup!$A$1:$F$439,6,FALSE)),0)</f>
        <v>0</v>
      </c>
      <c r="K4639">
        <f>VLOOKUP(E4639&amp;"*",state_latlong_lookup!$A$1:$D$56,3,FALSE)</f>
        <v>36.17</v>
      </c>
      <c r="L4639">
        <f>VLOOKUP(E4639&amp;"*",state_latlong_lookup!$A$1:$D$56,4,FALSE)</f>
        <v>-119.7462</v>
      </c>
      <c r="M4639">
        <v>100</v>
      </c>
      <c r="N4639" t="str">
        <f t="shared" si="144"/>
        <v>Democrat</v>
      </c>
      <c r="O4639" t="s">
        <v>464</v>
      </c>
      <c r="P4639">
        <v>-0.65100000000000002</v>
      </c>
      <c r="Q4639">
        <v>0</v>
      </c>
      <c r="R4639" t="s">
        <v>1601</v>
      </c>
    </row>
    <row r="4640" spans="1:18">
      <c r="A4640">
        <v>111</v>
      </c>
      <c r="B4640">
        <f>VLOOKUP(A4640,year_congress_lookup!$A$1:$B$10,2)</f>
        <v>2010</v>
      </c>
      <c r="C4640">
        <v>20963</v>
      </c>
      <c r="D4640" s="1" t="s">
        <v>1839</v>
      </c>
      <c r="E4640" t="s">
        <v>90</v>
      </c>
      <c r="F4640" t="str">
        <f>VLOOKUP(E4640&amp;"*",state_latlong_lookup!$A$1:$D$56,2,FALSE)</f>
        <v>CA</v>
      </c>
      <c r="G4640" t="str">
        <f>VLOOKUP(E4640&amp;"*",state_latlong_lookup!$A$1:$D$56,1,FALSE)</f>
        <v>CALIFORNIA</v>
      </c>
      <c r="H4640" t="str">
        <f t="shared" si="145"/>
        <v>111_CA_52</v>
      </c>
      <c r="I4640">
        <f>IF(B4640=2012,IF(D4640="00",K4640,VLOOKUP(H4640,district_latlong_lookup!$A$1:$F$439,5,FALSE)),0)</f>
        <v>0</v>
      </c>
      <c r="J4640">
        <f>IF(B4640=2012,IF(D4640="00",L4640,VLOOKUP(H4640,district_latlong_lookup!$A$1:$F$439,6,FALSE)),0)</f>
        <v>0</v>
      </c>
      <c r="K4640">
        <f>VLOOKUP(E4640&amp;"*",state_latlong_lookup!$A$1:$D$56,3,FALSE)</f>
        <v>36.17</v>
      </c>
      <c r="L4640">
        <f>VLOOKUP(E4640&amp;"*",state_latlong_lookup!$A$1:$D$56,4,FALSE)</f>
        <v>-119.7462</v>
      </c>
      <c r="M4640">
        <v>200</v>
      </c>
      <c r="N4640" t="str">
        <f t="shared" si="144"/>
        <v>Republican</v>
      </c>
      <c r="O4640" t="s">
        <v>35</v>
      </c>
      <c r="P4640">
        <v>0.66700000000000004</v>
      </c>
      <c r="Q4640">
        <v>0</v>
      </c>
    </row>
    <row r="4641" spans="1:18">
      <c r="A4641">
        <v>111</v>
      </c>
      <c r="B4641">
        <f>VLOOKUP(A4641,year_congress_lookup!$A$1:$B$10,2)</f>
        <v>2010</v>
      </c>
      <c r="C4641">
        <v>20108</v>
      </c>
      <c r="D4641" s="1" t="s">
        <v>1840</v>
      </c>
      <c r="E4641" t="s">
        <v>90</v>
      </c>
      <c r="F4641" t="str">
        <f>VLOOKUP(E4641&amp;"*",state_latlong_lookup!$A$1:$D$56,2,FALSE)</f>
        <v>CA</v>
      </c>
      <c r="G4641" t="str">
        <f>VLOOKUP(E4641&amp;"*",state_latlong_lookup!$A$1:$D$56,1,FALSE)</f>
        <v>CALIFORNIA</v>
      </c>
      <c r="H4641" t="str">
        <f t="shared" si="145"/>
        <v>111_CA_53</v>
      </c>
      <c r="I4641">
        <f>IF(B4641=2012,IF(D4641="00",K4641,VLOOKUP(H4641,district_latlong_lookup!$A$1:$F$439,5,FALSE)),0)</f>
        <v>0</v>
      </c>
      <c r="J4641">
        <f>IF(B4641=2012,IF(D4641="00",L4641,VLOOKUP(H4641,district_latlong_lookup!$A$1:$F$439,6,FALSE)),0)</f>
        <v>0</v>
      </c>
      <c r="K4641">
        <f>VLOOKUP(E4641&amp;"*",state_latlong_lookup!$A$1:$D$56,3,FALSE)</f>
        <v>36.17</v>
      </c>
      <c r="L4641">
        <f>VLOOKUP(E4641&amp;"*",state_latlong_lookup!$A$1:$D$56,4,FALSE)</f>
        <v>-119.7462</v>
      </c>
      <c r="M4641">
        <v>100</v>
      </c>
      <c r="N4641" t="str">
        <f t="shared" si="144"/>
        <v>Democrat</v>
      </c>
      <c r="O4641" t="s">
        <v>62</v>
      </c>
      <c r="P4641">
        <v>-0.311</v>
      </c>
      <c r="Q4641">
        <v>0</v>
      </c>
    </row>
    <row r="4642" spans="1:18">
      <c r="A4642">
        <v>111</v>
      </c>
      <c r="B4642">
        <f>VLOOKUP(A4642,year_congress_lookup!$A$1:$B$10,2)</f>
        <v>2010</v>
      </c>
      <c r="C4642">
        <v>29710</v>
      </c>
      <c r="D4642" s="1" t="s">
        <v>1787</v>
      </c>
      <c r="E4642" t="s">
        <v>123</v>
      </c>
      <c r="F4642" t="str">
        <f>VLOOKUP(E4642&amp;"*",state_latlong_lookup!$A$1:$D$56,2,FALSE)</f>
        <v>CO</v>
      </c>
      <c r="G4642" t="str">
        <f>VLOOKUP(E4642&amp;"*",state_latlong_lookup!$A$1:$D$56,1,FALSE)</f>
        <v>COLORADO</v>
      </c>
      <c r="H4642" t="str">
        <f t="shared" si="145"/>
        <v>111_CO_01</v>
      </c>
      <c r="I4642">
        <f>IF(B4642=2012,IF(D4642="00",K4642,VLOOKUP(H4642,district_latlong_lookup!$A$1:$F$439,5,FALSE)),0)</f>
        <v>0</v>
      </c>
      <c r="J4642">
        <f>IF(B4642=2012,IF(D4642="00",L4642,VLOOKUP(H4642,district_latlong_lookup!$A$1:$F$439,6,FALSE)),0)</f>
        <v>0</v>
      </c>
      <c r="K4642">
        <f>VLOOKUP(E4642&amp;"*",state_latlong_lookup!$A$1:$D$56,3,FALSE)</f>
        <v>39.064599999999999</v>
      </c>
      <c r="L4642">
        <f>VLOOKUP(E4642&amp;"*",state_latlong_lookup!$A$1:$D$56,4,FALSE)</f>
        <v>-105.3272</v>
      </c>
      <c r="M4642">
        <v>100</v>
      </c>
      <c r="N4642" t="str">
        <f t="shared" si="144"/>
        <v>Democrat</v>
      </c>
      <c r="O4642" t="s">
        <v>838</v>
      </c>
      <c r="P4642">
        <v>-0.40799999999999997</v>
      </c>
      <c r="Q4642">
        <v>0</v>
      </c>
      <c r="R4642" t="s">
        <v>1602</v>
      </c>
    </row>
    <row r="4643" spans="1:18">
      <c r="A4643">
        <v>111</v>
      </c>
      <c r="B4643">
        <f>VLOOKUP(A4643,year_congress_lookup!$A$1:$B$10,2)</f>
        <v>2010</v>
      </c>
      <c r="C4643">
        <v>20904</v>
      </c>
      <c r="D4643" s="1" t="s">
        <v>1788</v>
      </c>
      <c r="E4643" t="s">
        <v>123</v>
      </c>
      <c r="F4643" t="str">
        <f>VLOOKUP(E4643&amp;"*",state_latlong_lookup!$A$1:$D$56,2,FALSE)</f>
        <v>CO</v>
      </c>
      <c r="G4643" t="str">
        <f>VLOOKUP(E4643&amp;"*",state_latlong_lookup!$A$1:$D$56,1,FALSE)</f>
        <v>COLORADO</v>
      </c>
      <c r="H4643" t="str">
        <f t="shared" si="145"/>
        <v>111_CO_02</v>
      </c>
      <c r="I4643">
        <f>IF(B4643=2012,IF(D4643="00",K4643,VLOOKUP(H4643,district_latlong_lookup!$A$1:$F$439,5,FALSE)),0)</f>
        <v>0</v>
      </c>
      <c r="J4643">
        <f>IF(B4643=2012,IF(D4643="00",L4643,VLOOKUP(H4643,district_latlong_lookup!$A$1:$F$439,6,FALSE)),0)</f>
        <v>0</v>
      </c>
      <c r="K4643">
        <f>VLOOKUP(E4643&amp;"*",state_latlong_lookup!$A$1:$D$56,3,FALSE)</f>
        <v>39.064599999999999</v>
      </c>
      <c r="L4643">
        <f>VLOOKUP(E4643&amp;"*",state_latlong_lookup!$A$1:$D$56,4,FALSE)</f>
        <v>-105.3272</v>
      </c>
      <c r="M4643">
        <v>100</v>
      </c>
      <c r="N4643" t="str">
        <f t="shared" si="144"/>
        <v>Democrat</v>
      </c>
      <c r="O4643" t="s">
        <v>1123</v>
      </c>
      <c r="P4643">
        <v>-0.32700000000000001</v>
      </c>
      <c r="Q4643">
        <v>2051000</v>
      </c>
    </row>
    <row r="4644" spans="1:18">
      <c r="A4644">
        <v>111</v>
      </c>
      <c r="B4644">
        <f>VLOOKUP(A4644,year_congress_lookup!$A$1:$B$10,2)</f>
        <v>2010</v>
      </c>
      <c r="C4644">
        <v>20502</v>
      </c>
      <c r="D4644" s="1" t="s">
        <v>1789</v>
      </c>
      <c r="E4644" t="s">
        <v>123</v>
      </c>
      <c r="F4644" t="str">
        <f>VLOOKUP(E4644&amp;"*",state_latlong_lookup!$A$1:$D$56,2,FALSE)</f>
        <v>CO</v>
      </c>
      <c r="G4644" t="str">
        <f>VLOOKUP(E4644&amp;"*",state_latlong_lookup!$A$1:$D$56,1,FALSE)</f>
        <v>COLORADO</v>
      </c>
      <c r="H4644" t="str">
        <f t="shared" si="145"/>
        <v>111_CO_03</v>
      </c>
      <c r="I4644">
        <f>IF(B4644=2012,IF(D4644="00",K4644,VLOOKUP(H4644,district_latlong_lookup!$A$1:$F$439,5,FALSE)),0)</f>
        <v>0</v>
      </c>
      <c r="J4644">
        <f>IF(B4644=2012,IF(D4644="00",L4644,VLOOKUP(H4644,district_latlong_lookup!$A$1:$F$439,6,FALSE)),0)</f>
        <v>0</v>
      </c>
      <c r="K4644">
        <f>VLOOKUP(E4644&amp;"*",state_latlong_lookup!$A$1:$D$56,3,FALSE)</f>
        <v>39.064599999999999</v>
      </c>
      <c r="L4644">
        <f>VLOOKUP(E4644&amp;"*",state_latlong_lookup!$A$1:$D$56,4,FALSE)</f>
        <v>-105.3272</v>
      </c>
      <c r="M4644">
        <v>100</v>
      </c>
      <c r="N4644" t="str">
        <f t="shared" si="144"/>
        <v>Democrat</v>
      </c>
      <c r="O4644" t="s">
        <v>357</v>
      </c>
      <c r="P4644">
        <v>-0.245</v>
      </c>
      <c r="Q4644">
        <v>986000</v>
      </c>
      <c r="R4644" t="s">
        <v>1603</v>
      </c>
    </row>
    <row r="4645" spans="1:18">
      <c r="A4645">
        <v>111</v>
      </c>
      <c r="B4645">
        <f>VLOOKUP(A4645,year_congress_lookup!$A$1:$B$10,2)</f>
        <v>2010</v>
      </c>
      <c r="C4645">
        <v>20905</v>
      </c>
      <c r="D4645" s="1" t="s">
        <v>1790</v>
      </c>
      <c r="E4645" t="s">
        <v>123</v>
      </c>
      <c r="F4645" t="str">
        <f>VLOOKUP(E4645&amp;"*",state_latlong_lookup!$A$1:$D$56,2,FALSE)</f>
        <v>CO</v>
      </c>
      <c r="G4645" t="str">
        <f>VLOOKUP(E4645&amp;"*",state_latlong_lookup!$A$1:$D$56,1,FALSE)</f>
        <v>COLORADO</v>
      </c>
      <c r="H4645" t="str">
        <f t="shared" si="145"/>
        <v>111_CO_04</v>
      </c>
      <c r="I4645">
        <f>IF(B4645=2012,IF(D4645="00",K4645,VLOOKUP(H4645,district_latlong_lookup!$A$1:$F$439,5,FALSE)),0)</f>
        <v>0</v>
      </c>
      <c r="J4645">
        <f>IF(B4645=2012,IF(D4645="00",L4645,VLOOKUP(H4645,district_latlong_lookup!$A$1:$F$439,6,FALSE)),0)</f>
        <v>0</v>
      </c>
      <c r="K4645">
        <f>VLOOKUP(E4645&amp;"*",state_latlong_lookup!$A$1:$D$56,3,FALSE)</f>
        <v>39.064599999999999</v>
      </c>
      <c r="L4645">
        <f>VLOOKUP(E4645&amp;"*",state_latlong_lookup!$A$1:$D$56,4,FALSE)</f>
        <v>-105.3272</v>
      </c>
      <c r="M4645">
        <v>100</v>
      </c>
      <c r="N4645" t="str">
        <f t="shared" si="144"/>
        <v>Democrat</v>
      </c>
      <c r="O4645" t="s">
        <v>562</v>
      </c>
      <c r="P4645">
        <v>-0.222</v>
      </c>
      <c r="Q4645">
        <v>1363000</v>
      </c>
      <c r="R4645" t="s">
        <v>1604</v>
      </c>
    </row>
    <row r="4646" spans="1:18">
      <c r="A4646">
        <v>111</v>
      </c>
      <c r="B4646">
        <f>VLOOKUP(A4646,year_congress_lookup!$A$1:$B$10,2)</f>
        <v>2010</v>
      </c>
      <c r="C4646">
        <v>20704</v>
      </c>
      <c r="D4646" s="1" t="s">
        <v>1791</v>
      </c>
      <c r="E4646" t="s">
        <v>123</v>
      </c>
      <c r="F4646" t="str">
        <f>VLOOKUP(E4646&amp;"*",state_latlong_lookup!$A$1:$D$56,2,FALSE)</f>
        <v>CO</v>
      </c>
      <c r="G4646" t="str">
        <f>VLOOKUP(E4646&amp;"*",state_latlong_lookup!$A$1:$D$56,1,FALSE)</f>
        <v>COLORADO</v>
      </c>
      <c r="H4646" t="str">
        <f t="shared" si="145"/>
        <v>111_CO_05</v>
      </c>
      <c r="I4646">
        <f>IF(B4646=2012,IF(D4646="00",K4646,VLOOKUP(H4646,district_latlong_lookup!$A$1:$F$439,5,FALSE)),0)</f>
        <v>0</v>
      </c>
      <c r="J4646">
        <f>IF(B4646=2012,IF(D4646="00",L4646,VLOOKUP(H4646,district_latlong_lookup!$A$1:$F$439,6,FALSE)),0)</f>
        <v>0</v>
      </c>
      <c r="K4646">
        <f>VLOOKUP(E4646&amp;"*",state_latlong_lookup!$A$1:$D$56,3,FALSE)</f>
        <v>39.064599999999999</v>
      </c>
      <c r="L4646">
        <f>VLOOKUP(E4646&amp;"*",state_latlong_lookup!$A$1:$D$56,4,FALSE)</f>
        <v>-105.3272</v>
      </c>
      <c r="M4646">
        <v>200</v>
      </c>
      <c r="N4646" t="str">
        <f t="shared" si="144"/>
        <v>Republican</v>
      </c>
      <c r="O4646" t="s">
        <v>1080</v>
      </c>
      <c r="P4646">
        <v>0.84199999999999997</v>
      </c>
      <c r="Q4646">
        <v>1067000</v>
      </c>
      <c r="R4646" t="s">
        <v>1605</v>
      </c>
    </row>
    <row r="4647" spans="1:18">
      <c r="A4647">
        <v>111</v>
      </c>
      <c r="B4647">
        <f>VLOOKUP(A4647,year_congress_lookup!$A$1:$B$10,2)</f>
        <v>2010</v>
      </c>
      <c r="C4647">
        <v>20906</v>
      </c>
      <c r="D4647" s="1" t="s">
        <v>1792</v>
      </c>
      <c r="E4647" t="s">
        <v>123</v>
      </c>
      <c r="F4647" t="str">
        <f>VLOOKUP(E4647&amp;"*",state_latlong_lookup!$A$1:$D$56,2,FALSE)</f>
        <v>CO</v>
      </c>
      <c r="G4647" t="str">
        <f>VLOOKUP(E4647&amp;"*",state_latlong_lookup!$A$1:$D$56,1,FALSE)</f>
        <v>COLORADO</v>
      </c>
      <c r="H4647" t="str">
        <f t="shared" si="145"/>
        <v>111_CO_06</v>
      </c>
      <c r="I4647">
        <f>IF(B4647=2012,IF(D4647="00",K4647,VLOOKUP(H4647,district_latlong_lookup!$A$1:$F$439,5,FALSE)),0)</f>
        <v>0</v>
      </c>
      <c r="J4647">
        <f>IF(B4647=2012,IF(D4647="00",L4647,VLOOKUP(H4647,district_latlong_lookup!$A$1:$F$439,6,FALSE)),0)</f>
        <v>0</v>
      </c>
      <c r="K4647">
        <f>VLOOKUP(E4647&amp;"*",state_latlong_lookup!$A$1:$D$56,3,FALSE)</f>
        <v>39.064599999999999</v>
      </c>
      <c r="L4647">
        <f>VLOOKUP(E4647&amp;"*",state_latlong_lookup!$A$1:$D$56,4,FALSE)</f>
        <v>-105.3272</v>
      </c>
      <c r="M4647">
        <v>200</v>
      </c>
      <c r="N4647" t="str">
        <f t="shared" si="144"/>
        <v>Republican</v>
      </c>
      <c r="O4647" t="s">
        <v>1124</v>
      </c>
      <c r="P4647">
        <v>0.76600000000000001</v>
      </c>
      <c r="Q4647">
        <v>858000</v>
      </c>
    </row>
    <row r="4648" spans="1:18">
      <c r="A4648">
        <v>111</v>
      </c>
      <c r="B4648">
        <f>VLOOKUP(A4648,year_congress_lookup!$A$1:$B$10,2)</f>
        <v>2010</v>
      </c>
      <c r="C4648">
        <v>20705</v>
      </c>
      <c r="D4648" s="1" t="s">
        <v>1793</v>
      </c>
      <c r="E4648" t="s">
        <v>123</v>
      </c>
      <c r="F4648" t="str">
        <f>VLOOKUP(E4648&amp;"*",state_latlong_lookup!$A$1:$D$56,2,FALSE)</f>
        <v>CO</v>
      </c>
      <c r="G4648" t="str">
        <f>VLOOKUP(E4648&amp;"*",state_latlong_lookup!$A$1:$D$56,1,FALSE)</f>
        <v>COLORADO</v>
      </c>
      <c r="H4648" t="str">
        <f t="shared" si="145"/>
        <v>111_CO_07</v>
      </c>
      <c r="I4648">
        <f>IF(B4648=2012,IF(D4648="00",K4648,VLOOKUP(H4648,district_latlong_lookup!$A$1:$F$439,5,FALSE)),0)</f>
        <v>0</v>
      </c>
      <c r="J4648">
        <f>IF(B4648=2012,IF(D4648="00",L4648,VLOOKUP(H4648,district_latlong_lookup!$A$1:$F$439,6,FALSE)),0)</f>
        <v>0</v>
      </c>
      <c r="K4648">
        <f>VLOOKUP(E4648&amp;"*",state_latlong_lookup!$A$1:$D$56,3,FALSE)</f>
        <v>39.064599999999999</v>
      </c>
      <c r="L4648">
        <f>VLOOKUP(E4648&amp;"*",state_latlong_lookup!$A$1:$D$56,4,FALSE)</f>
        <v>-105.3272</v>
      </c>
      <c r="M4648">
        <v>100</v>
      </c>
      <c r="N4648" t="str">
        <f t="shared" si="144"/>
        <v>Democrat</v>
      </c>
      <c r="O4648" t="s">
        <v>1081</v>
      </c>
      <c r="P4648">
        <v>-0.28599999999999998</v>
      </c>
      <c r="Q4648">
        <v>4155000</v>
      </c>
      <c r="R4648" t="s">
        <v>1606</v>
      </c>
    </row>
    <row r="4649" spans="1:18">
      <c r="A4649">
        <v>111</v>
      </c>
      <c r="B4649">
        <f>VLOOKUP(A4649,year_congress_lookup!$A$1:$B$10,2)</f>
        <v>2010</v>
      </c>
      <c r="C4649">
        <v>29908</v>
      </c>
      <c r="D4649" s="1" t="s">
        <v>1787</v>
      </c>
      <c r="E4649" t="s">
        <v>0</v>
      </c>
      <c r="F4649" t="str">
        <f>VLOOKUP(E4649&amp;"*",state_latlong_lookup!$A$1:$D$56,2,FALSE)</f>
        <v>CT</v>
      </c>
      <c r="G4649" t="str">
        <f>VLOOKUP(E4649&amp;"*",state_latlong_lookup!$A$1:$D$56,1,FALSE)</f>
        <v>CONNECTICUT</v>
      </c>
      <c r="H4649" t="str">
        <f t="shared" si="145"/>
        <v>111_CT_01</v>
      </c>
      <c r="I4649">
        <f>IF(B4649=2012,IF(D4649="00",K4649,VLOOKUP(H4649,district_latlong_lookup!$A$1:$F$439,5,FALSE)),0)</f>
        <v>0</v>
      </c>
      <c r="J4649">
        <f>IF(B4649=2012,IF(D4649="00",L4649,VLOOKUP(H4649,district_latlong_lookup!$A$1:$F$439,6,FALSE)),0)</f>
        <v>0</v>
      </c>
      <c r="K4649">
        <f>VLOOKUP(E4649&amp;"*",state_latlong_lookup!$A$1:$D$56,3,FALSE)</f>
        <v>41.583399999999997</v>
      </c>
      <c r="L4649">
        <f>VLOOKUP(E4649&amp;"*",state_latlong_lookup!$A$1:$D$56,4,FALSE)</f>
        <v>-72.762200000000007</v>
      </c>
      <c r="M4649">
        <v>100</v>
      </c>
      <c r="N4649" t="str">
        <f t="shared" si="144"/>
        <v>Democrat</v>
      </c>
      <c r="O4649" t="s">
        <v>972</v>
      </c>
      <c r="P4649">
        <v>-0.42399999999999999</v>
      </c>
      <c r="Q4649">
        <v>901000</v>
      </c>
      <c r="R4649" t="s">
        <v>1607</v>
      </c>
    </row>
    <row r="4650" spans="1:18">
      <c r="A4650">
        <v>111</v>
      </c>
      <c r="B4650">
        <f>VLOOKUP(A4650,year_congress_lookup!$A$1:$B$10,2)</f>
        <v>2010</v>
      </c>
      <c r="C4650">
        <v>20706</v>
      </c>
      <c r="D4650" s="1" t="s">
        <v>1788</v>
      </c>
      <c r="E4650" t="s">
        <v>0</v>
      </c>
      <c r="F4650" t="str">
        <f>VLOOKUP(E4650&amp;"*",state_latlong_lookup!$A$1:$D$56,2,FALSE)</f>
        <v>CT</v>
      </c>
      <c r="G4650" t="str">
        <f>VLOOKUP(E4650&amp;"*",state_latlong_lookup!$A$1:$D$56,1,FALSE)</f>
        <v>CONNECTICUT</v>
      </c>
      <c r="H4650" t="str">
        <f t="shared" si="145"/>
        <v>111_CT_02</v>
      </c>
      <c r="I4650">
        <f>IF(B4650=2012,IF(D4650="00",K4650,VLOOKUP(H4650,district_latlong_lookup!$A$1:$F$439,5,FALSE)),0)</f>
        <v>0</v>
      </c>
      <c r="J4650">
        <f>IF(B4650=2012,IF(D4650="00",L4650,VLOOKUP(H4650,district_latlong_lookup!$A$1:$F$439,6,FALSE)),0)</f>
        <v>0</v>
      </c>
      <c r="K4650">
        <f>VLOOKUP(E4650&amp;"*",state_latlong_lookup!$A$1:$D$56,3,FALSE)</f>
        <v>41.583399999999997</v>
      </c>
      <c r="L4650">
        <f>VLOOKUP(E4650&amp;"*",state_latlong_lookup!$A$1:$D$56,4,FALSE)</f>
        <v>-72.762200000000007</v>
      </c>
      <c r="M4650">
        <v>100</v>
      </c>
      <c r="N4650" t="str">
        <f t="shared" si="144"/>
        <v>Democrat</v>
      </c>
      <c r="O4650" t="s">
        <v>1082</v>
      </c>
      <c r="P4650">
        <v>-0.34499999999999997</v>
      </c>
      <c r="Q4650">
        <v>2085000</v>
      </c>
      <c r="R4650" t="s">
        <v>1608</v>
      </c>
    </row>
    <row r="4651" spans="1:18">
      <c r="A4651">
        <v>111</v>
      </c>
      <c r="B4651">
        <f>VLOOKUP(A4651,year_congress_lookup!$A$1:$B$10,2)</f>
        <v>2010</v>
      </c>
      <c r="C4651">
        <v>29109</v>
      </c>
      <c r="D4651" s="1" t="s">
        <v>1789</v>
      </c>
      <c r="E4651" t="s">
        <v>0</v>
      </c>
      <c r="F4651" t="str">
        <f>VLOOKUP(E4651&amp;"*",state_latlong_lookup!$A$1:$D$56,2,FALSE)</f>
        <v>CT</v>
      </c>
      <c r="G4651" t="str">
        <f>VLOOKUP(E4651&amp;"*",state_latlong_lookup!$A$1:$D$56,1,FALSE)</f>
        <v>CONNECTICUT</v>
      </c>
      <c r="H4651" t="str">
        <f t="shared" si="145"/>
        <v>111_CT_03</v>
      </c>
      <c r="I4651">
        <f>IF(B4651=2012,IF(D4651="00",K4651,VLOOKUP(H4651,district_latlong_lookup!$A$1:$F$439,5,FALSE)),0)</f>
        <v>0</v>
      </c>
      <c r="J4651">
        <f>IF(B4651=2012,IF(D4651="00",L4651,VLOOKUP(H4651,district_latlong_lookup!$A$1:$F$439,6,FALSE)),0)</f>
        <v>0</v>
      </c>
      <c r="K4651">
        <f>VLOOKUP(E4651&amp;"*",state_latlong_lookup!$A$1:$D$56,3,FALSE)</f>
        <v>41.583399999999997</v>
      </c>
      <c r="L4651">
        <f>VLOOKUP(E4651&amp;"*",state_latlong_lookup!$A$1:$D$56,4,FALSE)</f>
        <v>-72.762200000000007</v>
      </c>
      <c r="M4651">
        <v>100</v>
      </c>
      <c r="N4651" t="str">
        <f t="shared" si="144"/>
        <v>Democrat</v>
      </c>
      <c r="O4651" t="s">
        <v>473</v>
      </c>
      <c r="P4651">
        <v>-0.44</v>
      </c>
      <c r="Q4651">
        <v>1150000</v>
      </c>
      <c r="R4651" t="s">
        <v>1609</v>
      </c>
    </row>
    <row r="4652" spans="1:18">
      <c r="A4652">
        <v>111</v>
      </c>
      <c r="B4652">
        <f>VLOOKUP(A4652,year_congress_lookup!$A$1:$B$10,2)</f>
        <v>2010</v>
      </c>
      <c r="C4652">
        <v>20907</v>
      </c>
      <c r="D4652" s="1" t="s">
        <v>1790</v>
      </c>
      <c r="E4652" t="s">
        <v>0</v>
      </c>
      <c r="F4652" t="str">
        <f>VLOOKUP(E4652&amp;"*",state_latlong_lookup!$A$1:$D$56,2,FALSE)</f>
        <v>CT</v>
      </c>
      <c r="G4652" t="str">
        <f>VLOOKUP(E4652&amp;"*",state_latlong_lookup!$A$1:$D$56,1,FALSE)</f>
        <v>CONNECTICUT</v>
      </c>
      <c r="H4652" t="str">
        <f t="shared" si="145"/>
        <v>111_CT_04</v>
      </c>
      <c r="I4652">
        <f>IF(B4652=2012,IF(D4652="00",K4652,VLOOKUP(H4652,district_latlong_lookup!$A$1:$F$439,5,FALSE)),0)</f>
        <v>0</v>
      </c>
      <c r="J4652">
        <f>IF(B4652=2012,IF(D4652="00",L4652,VLOOKUP(H4652,district_latlong_lookup!$A$1:$F$439,6,FALSE)),0)</f>
        <v>0</v>
      </c>
      <c r="K4652">
        <f>VLOOKUP(E4652&amp;"*",state_latlong_lookup!$A$1:$D$56,3,FALSE)</f>
        <v>41.583399999999997</v>
      </c>
      <c r="L4652">
        <f>VLOOKUP(E4652&amp;"*",state_latlong_lookup!$A$1:$D$56,4,FALSE)</f>
        <v>-72.762200000000007</v>
      </c>
      <c r="M4652">
        <v>100</v>
      </c>
      <c r="N4652" t="str">
        <f t="shared" si="144"/>
        <v>Democrat</v>
      </c>
      <c r="O4652" t="s">
        <v>1125</v>
      </c>
      <c r="P4652">
        <v>-0.224</v>
      </c>
      <c r="Q4652">
        <v>0</v>
      </c>
    </row>
    <row r="4653" spans="1:18">
      <c r="A4653">
        <v>111</v>
      </c>
      <c r="B4653">
        <f>VLOOKUP(A4653,year_congress_lookup!$A$1:$B$10,2)</f>
        <v>2010</v>
      </c>
      <c r="C4653">
        <v>20707</v>
      </c>
      <c r="D4653" s="1" t="s">
        <v>1791</v>
      </c>
      <c r="E4653" t="s">
        <v>0</v>
      </c>
      <c r="F4653" t="str">
        <f>VLOOKUP(E4653&amp;"*",state_latlong_lookup!$A$1:$D$56,2,FALSE)</f>
        <v>CT</v>
      </c>
      <c r="G4653" t="str">
        <f>VLOOKUP(E4653&amp;"*",state_latlong_lookup!$A$1:$D$56,1,FALSE)</f>
        <v>CONNECTICUT</v>
      </c>
      <c r="H4653" t="str">
        <f t="shared" si="145"/>
        <v>111_CT_05</v>
      </c>
      <c r="I4653">
        <f>IF(B4653=2012,IF(D4653="00",K4653,VLOOKUP(H4653,district_latlong_lookup!$A$1:$F$439,5,FALSE)),0)</f>
        <v>0</v>
      </c>
      <c r="J4653">
        <f>IF(B4653=2012,IF(D4653="00",L4653,VLOOKUP(H4653,district_latlong_lookup!$A$1:$F$439,6,FALSE)),0)</f>
        <v>0</v>
      </c>
      <c r="K4653">
        <f>VLOOKUP(E4653&amp;"*",state_latlong_lookup!$A$1:$D$56,3,FALSE)</f>
        <v>41.583399999999997</v>
      </c>
      <c r="L4653">
        <f>VLOOKUP(E4653&amp;"*",state_latlong_lookup!$A$1:$D$56,4,FALSE)</f>
        <v>-72.762200000000007</v>
      </c>
      <c r="M4653">
        <v>100</v>
      </c>
      <c r="N4653" t="str">
        <f t="shared" si="144"/>
        <v>Democrat</v>
      </c>
      <c r="O4653" t="s">
        <v>141</v>
      </c>
      <c r="P4653">
        <v>-0.28999999999999998</v>
      </c>
      <c r="Q4653">
        <v>4858000</v>
      </c>
      <c r="R4653" t="s">
        <v>1610</v>
      </c>
    </row>
    <row r="4654" spans="1:18">
      <c r="A4654">
        <v>111</v>
      </c>
      <c r="B4654">
        <f>VLOOKUP(A4654,year_congress_lookup!$A$1:$B$10,2)</f>
        <v>2010</v>
      </c>
      <c r="C4654">
        <v>29327</v>
      </c>
      <c r="D4654" s="1" t="s">
        <v>1787</v>
      </c>
      <c r="E4654" t="s">
        <v>3</v>
      </c>
      <c r="F4654" t="str">
        <f>VLOOKUP(E4654&amp;"*",state_latlong_lookup!$A$1:$D$56,2,FALSE)</f>
        <v>DE</v>
      </c>
      <c r="G4654" t="str">
        <f>VLOOKUP(E4654&amp;"*",state_latlong_lookup!$A$1:$D$56,1,FALSE)</f>
        <v>DELAWARE</v>
      </c>
      <c r="H4654" t="str">
        <f t="shared" si="145"/>
        <v>111_DE_01</v>
      </c>
      <c r="I4654">
        <f>IF(B4654=2012,IF(D4654="00",K4654,VLOOKUP(H4654,district_latlong_lookup!$A$1:$F$439,5,FALSE)),0)</f>
        <v>0</v>
      </c>
      <c r="J4654">
        <f>IF(B4654=2012,IF(D4654="00",L4654,VLOOKUP(H4654,district_latlong_lookup!$A$1:$F$439,6,FALSE)),0)</f>
        <v>0</v>
      </c>
      <c r="K4654">
        <f>VLOOKUP(E4654&amp;"*",state_latlong_lookup!$A$1:$D$56,3,FALSE)</f>
        <v>39.349800000000002</v>
      </c>
      <c r="L4654">
        <f>VLOOKUP(E4654&amp;"*",state_latlong_lookup!$A$1:$D$56,4,FALSE)</f>
        <v>-75.514799999999994</v>
      </c>
      <c r="M4654">
        <v>200</v>
      </c>
      <c r="N4654" t="str">
        <f t="shared" si="144"/>
        <v>Republican</v>
      </c>
      <c r="O4654" t="s">
        <v>477</v>
      </c>
      <c r="P4654">
        <v>0.60599999999999998</v>
      </c>
      <c r="Q4654">
        <v>5519000</v>
      </c>
      <c r="R4654" t="s">
        <v>1611</v>
      </c>
    </row>
    <row r="4655" spans="1:18">
      <c r="A4655">
        <v>111</v>
      </c>
      <c r="B4655">
        <f>VLOOKUP(A4655,year_congress_lookup!$A$1:$B$10,2)</f>
        <v>2010</v>
      </c>
      <c r="C4655">
        <v>20110</v>
      </c>
      <c r="D4655" s="1" t="s">
        <v>1787</v>
      </c>
      <c r="E4655" t="s">
        <v>81</v>
      </c>
      <c r="F4655" t="str">
        <f>VLOOKUP(E4655&amp;"*",state_latlong_lookup!$A$1:$D$56,2,FALSE)</f>
        <v>FL</v>
      </c>
      <c r="G4655" t="str">
        <f>VLOOKUP(E4655&amp;"*",state_latlong_lookup!$A$1:$D$56,1,FALSE)</f>
        <v>FLORIDA</v>
      </c>
      <c r="H4655" t="str">
        <f t="shared" si="145"/>
        <v>111_FL_01</v>
      </c>
      <c r="I4655">
        <f>IF(B4655=2012,IF(D4655="00",K4655,VLOOKUP(H4655,district_latlong_lookup!$A$1:$F$439,5,FALSE)),0)</f>
        <v>0</v>
      </c>
      <c r="J4655">
        <f>IF(B4655=2012,IF(D4655="00",L4655,VLOOKUP(H4655,district_latlong_lookup!$A$1:$F$439,6,FALSE)),0)</f>
        <v>0</v>
      </c>
      <c r="K4655">
        <f>VLOOKUP(E4655&amp;"*",state_latlong_lookup!$A$1:$D$56,3,FALSE)</f>
        <v>27.833300000000001</v>
      </c>
      <c r="L4655">
        <f>VLOOKUP(E4655&amp;"*",state_latlong_lookup!$A$1:$D$56,4,FALSE)</f>
        <v>-81.716999999999999</v>
      </c>
      <c r="M4655">
        <v>200</v>
      </c>
      <c r="N4655" t="str">
        <f t="shared" si="144"/>
        <v>Republican</v>
      </c>
      <c r="O4655" t="s">
        <v>76</v>
      </c>
      <c r="P4655">
        <v>0.80200000000000005</v>
      </c>
      <c r="Q4655">
        <v>592000</v>
      </c>
      <c r="R4655" t="s">
        <v>1612</v>
      </c>
    </row>
    <row r="4656" spans="1:18">
      <c r="A4656">
        <v>111</v>
      </c>
      <c r="B4656">
        <f>VLOOKUP(A4656,year_congress_lookup!$A$1:$B$10,2)</f>
        <v>2010</v>
      </c>
      <c r="C4656">
        <v>29713</v>
      </c>
      <c r="D4656" s="1" t="s">
        <v>1788</v>
      </c>
      <c r="E4656" t="s">
        <v>81</v>
      </c>
      <c r="F4656" t="str">
        <f>VLOOKUP(E4656&amp;"*",state_latlong_lookup!$A$1:$D$56,2,FALSE)</f>
        <v>FL</v>
      </c>
      <c r="G4656" t="str">
        <f>VLOOKUP(E4656&amp;"*",state_latlong_lookup!$A$1:$D$56,1,FALSE)</f>
        <v>FLORIDA</v>
      </c>
      <c r="H4656" t="str">
        <f t="shared" si="145"/>
        <v>111_FL_02</v>
      </c>
      <c r="I4656">
        <f>IF(B4656=2012,IF(D4656="00",K4656,VLOOKUP(H4656,district_latlong_lookup!$A$1:$F$439,5,FALSE)),0)</f>
        <v>0</v>
      </c>
      <c r="J4656">
        <f>IF(B4656=2012,IF(D4656="00",L4656,VLOOKUP(H4656,district_latlong_lookup!$A$1:$F$439,6,FALSE)),0)</f>
        <v>0</v>
      </c>
      <c r="K4656">
        <f>VLOOKUP(E4656&amp;"*",state_latlong_lookup!$A$1:$D$56,3,FALSE)</f>
        <v>27.833300000000001</v>
      </c>
      <c r="L4656">
        <f>VLOOKUP(E4656&amp;"*",state_latlong_lookup!$A$1:$D$56,4,FALSE)</f>
        <v>-81.716999999999999</v>
      </c>
      <c r="M4656">
        <v>100</v>
      </c>
      <c r="N4656" t="str">
        <f t="shared" si="144"/>
        <v>Democrat</v>
      </c>
      <c r="O4656" t="s">
        <v>841</v>
      </c>
      <c r="P4656">
        <v>-0.158</v>
      </c>
      <c r="Q4656">
        <v>0</v>
      </c>
      <c r="R4656" t="s">
        <v>1613</v>
      </c>
    </row>
    <row r="4657" spans="1:18">
      <c r="A4657">
        <v>111</v>
      </c>
      <c r="B4657">
        <f>VLOOKUP(A4657,year_congress_lookup!$A$1:$B$10,2)</f>
        <v>2010</v>
      </c>
      <c r="C4657">
        <v>29328</v>
      </c>
      <c r="D4657" s="1" t="s">
        <v>1789</v>
      </c>
      <c r="E4657" t="s">
        <v>81</v>
      </c>
      <c r="F4657" t="str">
        <f>VLOOKUP(E4657&amp;"*",state_latlong_lookup!$A$1:$D$56,2,FALSE)</f>
        <v>FL</v>
      </c>
      <c r="G4657" t="str">
        <f>VLOOKUP(E4657&amp;"*",state_latlong_lookup!$A$1:$D$56,1,FALSE)</f>
        <v>FLORIDA</v>
      </c>
      <c r="H4657" t="str">
        <f t="shared" si="145"/>
        <v>111_FL_03</v>
      </c>
      <c r="I4657">
        <f>IF(B4657=2012,IF(D4657="00",K4657,VLOOKUP(H4657,district_latlong_lookup!$A$1:$F$439,5,FALSE)),0)</f>
        <v>0</v>
      </c>
      <c r="J4657">
        <f>IF(B4657=2012,IF(D4657="00",L4657,VLOOKUP(H4657,district_latlong_lookup!$A$1:$F$439,6,FALSE)),0)</f>
        <v>0</v>
      </c>
      <c r="K4657">
        <f>VLOOKUP(E4657&amp;"*",state_latlong_lookup!$A$1:$D$56,3,FALSE)</f>
        <v>27.833300000000001</v>
      </c>
      <c r="L4657">
        <f>VLOOKUP(E4657&amp;"*",state_latlong_lookup!$A$1:$D$56,4,FALSE)</f>
        <v>-81.716999999999999</v>
      </c>
      <c r="M4657">
        <v>100</v>
      </c>
      <c r="N4657" t="str">
        <f t="shared" si="144"/>
        <v>Democrat</v>
      </c>
      <c r="O4657" t="s">
        <v>27</v>
      </c>
      <c r="P4657">
        <v>-0.373</v>
      </c>
      <c r="Q4657">
        <v>3035000</v>
      </c>
      <c r="R4657" t="s">
        <v>1614</v>
      </c>
    </row>
    <row r="4658" spans="1:18">
      <c r="A4658">
        <v>111</v>
      </c>
      <c r="B4658">
        <f>VLOOKUP(A4658,year_congress_lookup!$A$1:$B$10,2)</f>
        <v>2010</v>
      </c>
      <c r="C4658">
        <v>20111</v>
      </c>
      <c r="D4658" s="1" t="s">
        <v>1790</v>
      </c>
      <c r="E4658" t="s">
        <v>81</v>
      </c>
      <c r="F4658" t="str">
        <f>VLOOKUP(E4658&amp;"*",state_latlong_lookup!$A$1:$D$56,2,FALSE)</f>
        <v>FL</v>
      </c>
      <c r="G4658" t="str">
        <f>VLOOKUP(E4658&amp;"*",state_latlong_lookup!$A$1:$D$56,1,FALSE)</f>
        <v>FLORIDA</v>
      </c>
      <c r="H4658" t="str">
        <f t="shared" si="145"/>
        <v>111_FL_04</v>
      </c>
      <c r="I4658">
        <f>IF(B4658=2012,IF(D4658="00",K4658,VLOOKUP(H4658,district_latlong_lookup!$A$1:$F$439,5,FALSE)),0)</f>
        <v>0</v>
      </c>
      <c r="J4658">
        <f>IF(B4658=2012,IF(D4658="00",L4658,VLOOKUP(H4658,district_latlong_lookup!$A$1:$F$439,6,FALSE)),0)</f>
        <v>0</v>
      </c>
      <c r="K4658">
        <f>VLOOKUP(E4658&amp;"*",state_latlong_lookup!$A$1:$D$56,3,FALSE)</f>
        <v>27.833300000000001</v>
      </c>
      <c r="L4658">
        <f>VLOOKUP(E4658&amp;"*",state_latlong_lookup!$A$1:$D$56,4,FALSE)</f>
        <v>-81.716999999999999</v>
      </c>
      <c r="M4658">
        <v>200</v>
      </c>
      <c r="N4658" t="str">
        <f t="shared" si="144"/>
        <v>Republican</v>
      </c>
      <c r="O4658" t="s">
        <v>932</v>
      </c>
      <c r="P4658">
        <v>0.51700000000000002</v>
      </c>
      <c r="Q4658">
        <v>1091000</v>
      </c>
      <c r="R4658" t="s">
        <v>1615</v>
      </c>
    </row>
    <row r="4659" spans="1:18">
      <c r="A4659">
        <v>111</v>
      </c>
      <c r="B4659">
        <f>VLOOKUP(A4659,year_congress_lookup!$A$1:$B$10,2)</f>
        <v>2010</v>
      </c>
      <c r="C4659">
        <v>20313</v>
      </c>
      <c r="D4659" s="1" t="s">
        <v>1791</v>
      </c>
      <c r="E4659" t="s">
        <v>81</v>
      </c>
      <c r="F4659" t="str">
        <f>VLOOKUP(E4659&amp;"*",state_latlong_lookup!$A$1:$D$56,2,FALSE)</f>
        <v>FL</v>
      </c>
      <c r="G4659" t="str">
        <f>VLOOKUP(E4659&amp;"*",state_latlong_lookup!$A$1:$D$56,1,FALSE)</f>
        <v>FLORIDA</v>
      </c>
      <c r="H4659" t="str">
        <f t="shared" si="145"/>
        <v>111_FL_05</v>
      </c>
      <c r="I4659">
        <f>IF(B4659=2012,IF(D4659="00",K4659,VLOOKUP(H4659,district_latlong_lookup!$A$1:$F$439,5,FALSE)),0)</f>
        <v>0</v>
      </c>
      <c r="J4659">
        <f>IF(B4659=2012,IF(D4659="00",L4659,VLOOKUP(H4659,district_latlong_lookup!$A$1:$F$439,6,FALSE)),0)</f>
        <v>0</v>
      </c>
      <c r="K4659">
        <f>VLOOKUP(E4659&amp;"*",state_latlong_lookup!$A$1:$D$56,3,FALSE)</f>
        <v>27.833300000000001</v>
      </c>
      <c r="L4659">
        <f>VLOOKUP(E4659&amp;"*",state_latlong_lookup!$A$1:$D$56,4,FALSE)</f>
        <v>-81.716999999999999</v>
      </c>
      <c r="M4659">
        <v>200</v>
      </c>
      <c r="N4659" t="str">
        <f t="shared" si="144"/>
        <v>Republican</v>
      </c>
      <c r="O4659" t="s">
        <v>973</v>
      </c>
      <c r="P4659">
        <v>0.52</v>
      </c>
      <c r="Q4659">
        <v>1659000</v>
      </c>
      <c r="R4659" t="s">
        <v>1616</v>
      </c>
    </row>
    <row r="4660" spans="1:18">
      <c r="A4660">
        <v>111</v>
      </c>
      <c r="B4660">
        <f>VLOOKUP(A4660,year_congress_lookup!$A$1:$B$10,2)</f>
        <v>2010</v>
      </c>
      <c r="C4660">
        <v>15627</v>
      </c>
      <c r="D4660" s="1" t="s">
        <v>1792</v>
      </c>
      <c r="E4660" t="s">
        <v>81</v>
      </c>
      <c r="F4660" t="str">
        <f>VLOOKUP(E4660&amp;"*",state_latlong_lookup!$A$1:$D$56,2,FALSE)</f>
        <v>FL</v>
      </c>
      <c r="G4660" t="str">
        <f>VLOOKUP(E4660&amp;"*",state_latlong_lookup!$A$1:$D$56,1,FALSE)</f>
        <v>FLORIDA</v>
      </c>
      <c r="H4660" t="str">
        <f t="shared" si="145"/>
        <v>111_FL_06</v>
      </c>
      <c r="I4660">
        <f>IF(B4660=2012,IF(D4660="00",K4660,VLOOKUP(H4660,district_latlong_lookup!$A$1:$F$439,5,FALSE)),0)</f>
        <v>0</v>
      </c>
      <c r="J4660">
        <f>IF(B4660=2012,IF(D4660="00",L4660,VLOOKUP(H4660,district_latlong_lookup!$A$1:$F$439,6,FALSE)),0)</f>
        <v>0</v>
      </c>
      <c r="K4660">
        <f>VLOOKUP(E4660&amp;"*",state_latlong_lookup!$A$1:$D$56,3,FALSE)</f>
        <v>27.833300000000001</v>
      </c>
      <c r="L4660">
        <f>VLOOKUP(E4660&amp;"*",state_latlong_lookup!$A$1:$D$56,4,FALSE)</f>
        <v>-81.716999999999999</v>
      </c>
      <c r="M4660">
        <v>200</v>
      </c>
      <c r="N4660" t="str">
        <f t="shared" si="144"/>
        <v>Republican</v>
      </c>
      <c r="O4660" t="s">
        <v>482</v>
      </c>
      <c r="P4660">
        <v>0.78900000000000003</v>
      </c>
      <c r="Q4660">
        <v>0</v>
      </c>
      <c r="R4660" t="s">
        <v>1617</v>
      </c>
    </row>
    <row r="4661" spans="1:18">
      <c r="A4661">
        <v>111</v>
      </c>
      <c r="B4661">
        <f>VLOOKUP(A4661,year_congress_lookup!$A$1:$B$10,2)</f>
        <v>2010</v>
      </c>
      <c r="C4661">
        <v>29331</v>
      </c>
      <c r="D4661" s="1" t="s">
        <v>1793</v>
      </c>
      <c r="E4661" t="s">
        <v>81</v>
      </c>
      <c r="F4661" t="str">
        <f>VLOOKUP(E4661&amp;"*",state_latlong_lookup!$A$1:$D$56,2,FALSE)</f>
        <v>FL</v>
      </c>
      <c r="G4661" t="str">
        <f>VLOOKUP(E4661&amp;"*",state_latlong_lookup!$A$1:$D$56,1,FALSE)</f>
        <v>FLORIDA</v>
      </c>
      <c r="H4661" t="str">
        <f t="shared" si="145"/>
        <v>111_FL_07</v>
      </c>
      <c r="I4661">
        <f>IF(B4661=2012,IF(D4661="00",K4661,VLOOKUP(H4661,district_latlong_lookup!$A$1:$F$439,5,FALSE)),0)</f>
        <v>0</v>
      </c>
      <c r="J4661">
        <f>IF(B4661=2012,IF(D4661="00",L4661,VLOOKUP(H4661,district_latlong_lookup!$A$1:$F$439,6,FALSE)),0)</f>
        <v>0</v>
      </c>
      <c r="K4661">
        <f>VLOOKUP(E4661&amp;"*",state_latlong_lookup!$A$1:$D$56,3,FALSE)</f>
        <v>27.833300000000001</v>
      </c>
      <c r="L4661">
        <f>VLOOKUP(E4661&amp;"*",state_latlong_lookup!$A$1:$D$56,4,FALSE)</f>
        <v>-81.716999999999999</v>
      </c>
      <c r="M4661">
        <v>200</v>
      </c>
      <c r="N4661" t="str">
        <f t="shared" si="144"/>
        <v>Republican</v>
      </c>
      <c r="O4661" t="s">
        <v>483</v>
      </c>
      <c r="P4661">
        <v>0.65900000000000003</v>
      </c>
      <c r="Q4661">
        <v>3017000</v>
      </c>
      <c r="R4661" t="s">
        <v>1618</v>
      </c>
    </row>
    <row r="4662" spans="1:18">
      <c r="A4662">
        <v>111</v>
      </c>
      <c r="B4662">
        <f>VLOOKUP(A4662,year_congress_lookup!$A$1:$B$10,2)</f>
        <v>2010</v>
      </c>
      <c r="C4662">
        <v>20908</v>
      </c>
      <c r="D4662" s="1" t="s">
        <v>1795</v>
      </c>
      <c r="E4662" t="s">
        <v>81</v>
      </c>
      <c r="F4662" t="str">
        <f>VLOOKUP(E4662&amp;"*",state_latlong_lookup!$A$1:$D$56,2,FALSE)</f>
        <v>FL</v>
      </c>
      <c r="G4662" t="str">
        <f>VLOOKUP(E4662&amp;"*",state_latlong_lookup!$A$1:$D$56,1,FALSE)</f>
        <v>FLORIDA</v>
      </c>
      <c r="H4662" t="str">
        <f t="shared" si="145"/>
        <v>111_FL_08</v>
      </c>
      <c r="I4662">
        <f>IF(B4662=2012,IF(D4662="00",K4662,VLOOKUP(H4662,district_latlong_lookup!$A$1:$F$439,5,FALSE)),0)</f>
        <v>0</v>
      </c>
      <c r="J4662">
        <f>IF(B4662=2012,IF(D4662="00",L4662,VLOOKUP(H4662,district_latlong_lookup!$A$1:$F$439,6,FALSE)),0)</f>
        <v>0</v>
      </c>
      <c r="K4662">
        <f>VLOOKUP(E4662&amp;"*",state_latlong_lookup!$A$1:$D$56,3,FALSE)</f>
        <v>27.833300000000001</v>
      </c>
      <c r="L4662">
        <f>VLOOKUP(E4662&amp;"*",state_latlong_lookup!$A$1:$D$56,4,FALSE)</f>
        <v>-81.716999999999999</v>
      </c>
      <c r="M4662">
        <v>100</v>
      </c>
      <c r="N4662" t="str">
        <f t="shared" si="144"/>
        <v>Democrat</v>
      </c>
      <c r="O4662" t="s">
        <v>1126</v>
      </c>
      <c r="P4662">
        <v>-0.38300000000000001</v>
      </c>
      <c r="Q4662">
        <v>9418000</v>
      </c>
      <c r="R4662" t="s">
        <v>1619</v>
      </c>
    </row>
    <row r="4663" spans="1:18">
      <c r="A4663">
        <v>111</v>
      </c>
      <c r="B4663">
        <f>VLOOKUP(A4663,year_congress_lookup!$A$1:$B$10,2)</f>
        <v>2010</v>
      </c>
      <c r="C4663">
        <v>20758</v>
      </c>
      <c r="D4663" s="1" t="s">
        <v>1796</v>
      </c>
      <c r="E4663" t="s">
        <v>81</v>
      </c>
      <c r="F4663" t="str">
        <f>VLOOKUP(E4663&amp;"*",state_latlong_lookup!$A$1:$D$56,2,FALSE)</f>
        <v>FL</v>
      </c>
      <c r="G4663" t="str">
        <f>VLOOKUP(E4663&amp;"*",state_latlong_lookup!$A$1:$D$56,1,FALSE)</f>
        <v>FLORIDA</v>
      </c>
      <c r="H4663" t="str">
        <f t="shared" si="145"/>
        <v>111_FL_09</v>
      </c>
      <c r="I4663">
        <f>IF(B4663=2012,IF(D4663="00",K4663,VLOOKUP(H4663,district_latlong_lookup!$A$1:$F$439,5,FALSE)),0)</f>
        <v>0</v>
      </c>
      <c r="J4663">
        <f>IF(B4663=2012,IF(D4663="00",L4663,VLOOKUP(H4663,district_latlong_lookup!$A$1:$F$439,6,FALSE)),0)</f>
        <v>0</v>
      </c>
      <c r="K4663">
        <f>VLOOKUP(E4663&amp;"*",state_latlong_lookup!$A$1:$D$56,3,FALSE)</f>
        <v>27.833300000000001</v>
      </c>
      <c r="L4663">
        <f>VLOOKUP(E4663&amp;"*",state_latlong_lookup!$A$1:$D$56,4,FALSE)</f>
        <v>-81.716999999999999</v>
      </c>
      <c r="M4663">
        <v>200</v>
      </c>
      <c r="N4663" t="str">
        <f t="shared" si="144"/>
        <v>Republican</v>
      </c>
      <c r="O4663" t="s">
        <v>974</v>
      </c>
      <c r="P4663">
        <v>0.55400000000000005</v>
      </c>
      <c r="Q4663">
        <v>9418000</v>
      </c>
    </row>
    <row r="4664" spans="1:18">
      <c r="A4664">
        <v>111</v>
      </c>
      <c r="B4664">
        <f>VLOOKUP(A4664,year_congress_lookup!$A$1:$B$10,2)</f>
        <v>2010</v>
      </c>
      <c r="C4664">
        <v>13047</v>
      </c>
      <c r="D4664" s="1" t="s">
        <v>1797</v>
      </c>
      <c r="E4664" t="s">
        <v>81</v>
      </c>
      <c r="F4664" t="str">
        <f>VLOOKUP(E4664&amp;"*",state_latlong_lookup!$A$1:$D$56,2,FALSE)</f>
        <v>FL</v>
      </c>
      <c r="G4664" t="str">
        <f>VLOOKUP(E4664&amp;"*",state_latlong_lookup!$A$1:$D$56,1,FALSE)</f>
        <v>FLORIDA</v>
      </c>
      <c r="H4664" t="str">
        <f t="shared" si="145"/>
        <v>111_FL_10</v>
      </c>
      <c r="I4664">
        <f>IF(B4664=2012,IF(D4664="00",K4664,VLOOKUP(H4664,district_latlong_lookup!$A$1:$F$439,5,FALSE)),0)</f>
        <v>0</v>
      </c>
      <c r="J4664">
        <f>IF(B4664=2012,IF(D4664="00",L4664,VLOOKUP(H4664,district_latlong_lookup!$A$1:$F$439,6,FALSE)),0)</f>
        <v>0</v>
      </c>
      <c r="K4664">
        <f>VLOOKUP(E4664&amp;"*",state_latlong_lookup!$A$1:$D$56,3,FALSE)</f>
        <v>27.833300000000001</v>
      </c>
      <c r="L4664">
        <f>VLOOKUP(E4664&amp;"*",state_latlong_lookup!$A$1:$D$56,4,FALSE)</f>
        <v>-81.716999999999999</v>
      </c>
      <c r="M4664">
        <v>200</v>
      </c>
      <c r="N4664" t="str">
        <f t="shared" si="144"/>
        <v>Republican</v>
      </c>
      <c r="O4664" t="s">
        <v>70</v>
      </c>
      <c r="P4664">
        <v>0.49399999999999999</v>
      </c>
      <c r="Q4664">
        <v>6727000</v>
      </c>
      <c r="R4664" t="s">
        <v>1620</v>
      </c>
    </row>
    <row r="4665" spans="1:18">
      <c r="A4665">
        <v>111</v>
      </c>
      <c r="B4665">
        <f>VLOOKUP(A4665,year_congress_lookup!$A$1:$B$10,2)</f>
        <v>2010</v>
      </c>
      <c r="C4665">
        <v>20708</v>
      </c>
      <c r="D4665" s="1" t="s">
        <v>1798</v>
      </c>
      <c r="E4665" t="s">
        <v>81</v>
      </c>
      <c r="F4665" t="str">
        <f>VLOOKUP(E4665&amp;"*",state_latlong_lookup!$A$1:$D$56,2,FALSE)</f>
        <v>FL</v>
      </c>
      <c r="G4665" t="str">
        <f>VLOOKUP(E4665&amp;"*",state_latlong_lookup!$A$1:$D$56,1,FALSE)</f>
        <v>FLORIDA</v>
      </c>
      <c r="H4665" t="str">
        <f t="shared" si="145"/>
        <v>111_FL_11</v>
      </c>
      <c r="I4665">
        <f>IF(B4665=2012,IF(D4665="00",K4665,VLOOKUP(H4665,district_latlong_lookup!$A$1:$F$439,5,FALSE)),0)</f>
        <v>0</v>
      </c>
      <c r="J4665">
        <f>IF(B4665=2012,IF(D4665="00",L4665,VLOOKUP(H4665,district_latlong_lookup!$A$1:$F$439,6,FALSE)),0)</f>
        <v>0</v>
      </c>
      <c r="K4665">
        <f>VLOOKUP(E4665&amp;"*",state_latlong_lookup!$A$1:$D$56,3,FALSE)</f>
        <v>27.833300000000001</v>
      </c>
      <c r="L4665">
        <f>VLOOKUP(E4665&amp;"*",state_latlong_lookup!$A$1:$D$56,4,FALSE)</f>
        <v>-81.716999999999999</v>
      </c>
      <c r="M4665">
        <v>100</v>
      </c>
      <c r="N4665" t="str">
        <f t="shared" si="144"/>
        <v>Democrat</v>
      </c>
      <c r="O4665" t="s">
        <v>1083</v>
      </c>
      <c r="P4665">
        <v>-0.39600000000000002</v>
      </c>
      <c r="Q4665">
        <v>2423000</v>
      </c>
      <c r="R4665" t="s">
        <v>1621</v>
      </c>
    </row>
    <row r="4666" spans="1:18">
      <c r="A4666">
        <v>111</v>
      </c>
      <c r="B4666">
        <f>VLOOKUP(A4666,year_congress_lookup!$A$1:$B$10,2)</f>
        <v>2010</v>
      </c>
      <c r="C4666">
        <v>20113</v>
      </c>
      <c r="D4666" s="1" t="s">
        <v>1799</v>
      </c>
      <c r="E4666" t="s">
        <v>81</v>
      </c>
      <c r="F4666" t="str">
        <f>VLOOKUP(E4666&amp;"*",state_latlong_lookup!$A$1:$D$56,2,FALSE)</f>
        <v>FL</v>
      </c>
      <c r="G4666" t="str">
        <f>VLOOKUP(E4666&amp;"*",state_latlong_lookup!$A$1:$D$56,1,FALSE)</f>
        <v>FLORIDA</v>
      </c>
      <c r="H4666" t="str">
        <f t="shared" si="145"/>
        <v>111_FL_12</v>
      </c>
      <c r="I4666">
        <f>IF(B4666=2012,IF(D4666="00",K4666,VLOOKUP(H4666,district_latlong_lookup!$A$1:$F$439,5,FALSE)),0)</f>
        <v>0</v>
      </c>
      <c r="J4666">
        <f>IF(B4666=2012,IF(D4666="00",L4666,VLOOKUP(H4666,district_latlong_lookup!$A$1:$F$439,6,FALSE)),0)</f>
        <v>0</v>
      </c>
      <c r="K4666">
        <f>VLOOKUP(E4666&amp;"*",state_latlong_lookup!$A$1:$D$56,3,FALSE)</f>
        <v>27.833300000000001</v>
      </c>
      <c r="L4666">
        <f>VLOOKUP(E4666&amp;"*",state_latlong_lookup!$A$1:$D$56,4,FALSE)</f>
        <v>-81.716999999999999</v>
      </c>
      <c r="M4666">
        <v>200</v>
      </c>
      <c r="N4666" t="str">
        <f t="shared" si="144"/>
        <v>Republican</v>
      </c>
      <c r="O4666" t="s">
        <v>934</v>
      </c>
      <c r="P4666">
        <v>0.60799999999999998</v>
      </c>
      <c r="Q4666">
        <v>3319000</v>
      </c>
      <c r="R4666" t="s">
        <v>1622</v>
      </c>
    </row>
    <row r="4667" spans="1:18">
      <c r="A4667">
        <v>111</v>
      </c>
      <c r="B4667">
        <f>VLOOKUP(A4667,year_congress_lookup!$A$1:$B$10,2)</f>
        <v>2010</v>
      </c>
      <c r="C4667">
        <v>20709</v>
      </c>
      <c r="D4667" s="1" t="s">
        <v>1800</v>
      </c>
      <c r="E4667" t="s">
        <v>81</v>
      </c>
      <c r="F4667" t="str">
        <f>VLOOKUP(E4667&amp;"*",state_latlong_lookup!$A$1:$D$56,2,FALSE)</f>
        <v>FL</v>
      </c>
      <c r="G4667" t="str">
        <f>VLOOKUP(E4667&amp;"*",state_latlong_lookup!$A$1:$D$56,1,FALSE)</f>
        <v>FLORIDA</v>
      </c>
      <c r="H4667" t="str">
        <f t="shared" si="145"/>
        <v>111_FL_13</v>
      </c>
      <c r="I4667">
        <f>IF(B4667=2012,IF(D4667="00",K4667,VLOOKUP(H4667,district_latlong_lookup!$A$1:$F$439,5,FALSE)),0)</f>
        <v>0</v>
      </c>
      <c r="J4667">
        <f>IF(B4667=2012,IF(D4667="00",L4667,VLOOKUP(H4667,district_latlong_lookup!$A$1:$F$439,6,FALSE)),0)</f>
        <v>0</v>
      </c>
      <c r="K4667">
        <f>VLOOKUP(E4667&amp;"*",state_latlong_lookup!$A$1:$D$56,3,FALSE)</f>
        <v>27.833300000000001</v>
      </c>
      <c r="L4667">
        <f>VLOOKUP(E4667&amp;"*",state_latlong_lookup!$A$1:$D$56,4,FALSE)</f>
        <v>-81.716999999999999</v>
      </c>
      <c r="M4667">
        <v>200</v>
      </c>
      <c r="N4667" t="str">
        <f t="shared" si="144"/>
        <v>Republican</v>
      </c>
      <c r="O4667" t="s">
        <v>54</v>
      </c>
      <c r="P4667">
        <v>0.56100000000000005</v>
      </c>
      <c r="Q4667">
        <v>0</v>
      </c>
      <c r="R4667" t="s">
        <v>1623</v>
      </c>
    </row>
    <row r="4668" spans="1:18">
      <c r="A4668">
        <v>111</v>
      </c>
      <c r="B4668">
        <f>VLOOKUP(A4668,year_congress_lookup!$A$1:$B$10,2)</f>
        <v>2010</v>
      </c>
      <c r="C4668">
        <v>20503</v>
      </c>
      <c r="D4668" s="1" t="s">
        <v>1801</v>
      </c>
      <c r="E4668" t="s">
        <v>81</v>
      </c>
      <c r="F4668" t="str">
        <f>VLOOKUP(E4668&amp;"*",state_latlong_lookup!$A$1:$D$56,2,FALSE)</f>
        <v>FL</v>
      </c>
      <c r="G4668" t="str">
        <f>VLOOKUP(E4668&amp;"*",state_latlong_lookup!$A$1:$D$56,1,FALSE)</f>
        <v>FLORIDA</v>
      </c>
      <c r="H4668" t="str">
        <f t="shared" si="145"/>
        <v>111_FL_14</v>
      </c>
      <c r="I4668">
        <f>IF(B4668=2012,IF(D4668="00",K4668,VLOOKUP(H4668,district_latlong_lookup!$A$1:$F$439,5,FALSE)),0)</f>
        <v>0</v>
      </c>
      <c r="J4668">
        <f>IF(B4668=2012,IF(D4668="00",L4668,VLOOKUP(H4668,district_latlong_lookup!$A$1:$F$439,6,FALSE)),0)</f>
        <v>0</v>
      </c>
      <c r="K4668">
        <f>VLOOKUP(E4668&amp;"*",state_latlong_lookup!$A$1:$D$56,3,FALSE)</f>
        <v>27.833300000000001</v>
      </c>
      <c r="L4668">
        <f>VLOOKUP(E4668&amp;"*",state_latlong_lookup!$A$1:$D$56,4,FALSE)</f>
        <v>-81.716999999999999</v>
      </c>
      <c r="M4668">
        <v>200</v>
      </c>
      <c r="N4668" t="str">
        <f t="shared" si="144"/>
        <v>Republican</v>
      </c>
      <c r="O4668" t="s">
        <v>258</v>
      </c>
      <c r="P4668">
        <v>0.80300000000000005</v>
      </c>
      <c r="Q4668">
        <v>653000</v>
      </c>
      <c r="R4668" t="s">
        <v>1624</v>
      </c>
    </row>
    <row r="4669" spans="1:18">
      <c r="A4669">
        <v>111</v>
      </c>
      <c r="B4669">
        <f>VLOOKUP(A4669,year_congress_lookup!$A$1:$B$10,2)</f>
        <v>2010</v>
      </c>
      <c r="C4669">
        <v>20909</v>
      </c>
      <c r="D4669" s="1" t="s">
        <v>1802</v>
      </c>
      <c r="E4669" t="s">
        <v>81</v>
      </c>
      <c r="F4669" t="str">
        <f>VLOOKUP(E4669&amp;"*",state_latlong_lookup!$A$1:$D$56,2,FALSE)</f>
        <v>FL</v>
      </c>
      <c r="G4669" t="str">
        <f>VLOOKUP(E4669&amp;"*",state_latlong_lookup!$A$1:$D$56,1,FALSE)</f>
        <v>FLORIDA</v>
      </c>
      <c r="H4669" t="str">
        <f t="shared" si="145"/>
        <v>111_FL_15</v>
      </c>
      <c r="I4669">
        <f>IF(B4669=2012,IF(D4669="00",K4669,VLOOKUP(H4669,district_latlong_lookup!$A$1:$F$439,5,FALSE)),0)</f>
        <v>0</v>
      </c>
      <c r="J4669">
        <f>IF(B4669=2012,IF(D4669="00",L4669,VLOOKUP(H4669,district_latlong_lookup!$A$1:$F$439,6,FALSE)),0)</f>
        <v>0</v>
      </c>
      <c r="K4669">
        <f>VLOOKUP(E4669&amp;"*",state_latlong_lookup!$A$1:$D$56,3,FALSE)</f>
        <v>27.833300000000001</v>
      </c>
      <c r="L4669">
        <f>VLOOKUP(E4669&amp;"*",state_latlong_lookup!$A$1:$D$56,4,FALSE)</f>
        <v>-81.716999999999999</v>
      </c>
      <c r="M4669">
        <v>200</v>
      </c>
      <c r="N4669" t="str">
        <f t="shared" si="144"/>
        <v>Republican</v>
      </c>
      <c r="O4669" t="s">
        <v>1127</v>
      </c>
      <c r="P4669">
        <v>0.71699999999999997</v>
      </c>
      <c r="Q4669">
        <v>1650000</v>
      </c>
      <c r="R4669" t="s">
        <v>1625</v>
      </c>
    </row>
    <row r="4670" spans="1:18">
      <c r="A4670">
        <v>111</v>
      </c>
      <c r="B4670">
        <f>VLOOKUP(A4670,year_congress_lookup!$A$1:$B$10,2)</f>
        <v>2010</v>
      </c>
      <c r="C4670">
        <v>20910</v>
      </c>
      <c r="D4670" s="1" t="s">
        <v>1803</v>
      </c>
      <c r="E4670" t="s">
        <v>81</v>
      </c>
      <c r="F4670" t="str">
        <f>VLOOKUP(E4670&amp;"*",state_latlong_lookup!$A$1:$D$56,2,FALSE)</f>
        <v>FL</v>
      </c>
      <c r="G4670" t="str">
        <f>VLOOKUP(E4670&amp;"*",state_latlong_lookup!$A$1:$D$56,1,FALSE)</f>
        <v>FLORIDA</v>
      </c>
      <c r="H4670" t="str">
        <f t="shared" si="145"/>
        <v>111_FL_16</v>
      </c>
      <c r="I4670">
        <f>IF(B4670=2012,IF(D4670="00",K4670,VLOOKUP(H4670,district_latlong_lookup!$A$1:$F$439,5,FALSE)),0)</f>
        <v>0</v>
      </c>
      <c r="J4670">
        <f>IF(B4670=2012,IF(D4670="00",L4670,VLOOKUP(H4670,district_latlong_lookup!$A$1:$F$439,6,FALSE)),0)</f>
        <v>0</v>
      </c>
      <c r="K4670">
        <f>VLOOKUP(E4670&amp;"*",state_latlong_lookup!$A$1:$D$56,3,FALSE)</f>
        <v>27.833300000000001</v>
      </c>
      <c r="L4670">
        <f>VLOOKUP(E4670&amp;"*",state_latlong_lookup!$A$1:$D$56,4,FALSE)</f>
        <v>-81.716999999999999</v>
      </c>
      <c r="M4670">
        <v>200</v>
      </c>
      <c r="N4670" t="str">
        <f t="shared" si="144"/>
        <v>Republican</v>
      </c>
      <c r="O4670" t="s">
        <v>1128</v>
      </c>
      <c r="P4670">
        <v>0.66900000000000004</v>
      </c>
      <c r="Q4670">
        <v>1511000</v>
      </c>
      <c r="R4670" t="s">
        <v>1626</v>
      </c>
    </row>
    <row r="4671" spans="1:18">
      <c r="A4671">
        <v>111</v>
      </c>
      <c r="B4671">
        <f>VLOOKUP(A4671,year_congress_lookup!$A$1:$B$10,2)</f>
        <v>2010</v>
      </c>
      <c r="C4671">
        <v>20358</v>
      </c>
      <c r="D4671" s="1" t="s">
        <v>1804</v>
      </c>
      <c r="E4671" t="s">
        <v>81</v>
      </c>
      <c r="F4671" t="str">
        <f>VLOOKUP(E4671&amp;"*",state_latlong_lookup!$A$1:$D$56,2,FALSE)</f>
        <v>FL</v>
      </c>
      <c r="G4671" t="str">
        <f>VLOOKUP(E4671&amp;"*",state_latlong_lookup!$A$1:$D$56,1,FALSE)</f>
        <v>FLORIDA</v>
      </c>
      <c r="H4671" t="str">
        <f t="shared" si="145"/>
        <v>111_FL_17</v>
      </c>
      <c r="I4671">
        <f>IF(B4671=2012,IF(D4671="00",K4671,VLOOKUP(H4671,district_latlong_lookup!$A$1:$F$439,5,FALSE)),0)</f>
        <v>0</v>
      </c>
      <c r="J4671">
        <f>IF(B4671=2012,IF(D4671="00",L4671,VLOOKUP(H4671,district_latlong_lookup!$A$1:$F$439,6,FALSE)),0)</f>
        <v>0</v>
      </c>
      <c r="K4671">
        <f>VLOOKUP(E4671&amp;"*",state_latlong_lookup!$A$1:$D$56,3,FALSE)</f>
        <v>27.833300000000001</v>
      </c>
      <c r="L4671">
        <f>VLOOKUP(E4671&amp;"*",state_latlong_lookup!$A$1:$D$56,4,FALSE)</f>
        <v>-81.716999999999999</v>
      </c>
      <c r="M4671">
        <v>100</v>
      </c>
      <c r="N4671" t="str">
        <f t="shared" si="144"/>
        <v>Democrat</v>
      </c>
      <c r="O4671" t="s">
        <v>492</v>
      </c>
      <c r="P4671">
        <v>-0.34499999999999997</v>
      </c>
      <c r="Q4671">
        <v>1596000</v>
      </c>
      <c r="R4671" t="s">
        <v>1627</v>
      </c>
    </row>
    <row r="4672" spans="1:18">
      <c r="A4672">
        <v>111</v>
      </c>
      <c r="B4672">
        <f>VLOOKUP(A4672,year_congress_lookup!$A$1:$B$10,2)</f>
        <v>2010</v>
      </c>
      <c r="C4672">
        <v>15634</v>
      </c>
      <c r="D4672" s="1" t="s">
        <v>1805</v>
      </c>
      <c r="E4672" t="s">
        <v>81</v>
      </c>
      <c r="F4672" t="str">
        <f>VLOOKUP(E4672&amp;"*",state_latlong_lookup!$A$1:$D$56,2,FALSE)</f>
        <v>FL</v>
      </c>
      <c r="G4672" t="str">
        <f>VLOOKUP(E4672&amp;"*",state_latlong_lookup!$A$1:$D$56,1,FALSE)</f>
        <v>FLORIDA</v>
      </c>
      <c r="H4672" t="str">
        <f t="shared" si="145"/>
        <v>111_FL_18</v>
      </c>
      <c r="I4672">
        <f>IF(B4672=2012,IF(D4672="00",K4672,VLOOKUP(H4672,district_latlong_lookup!$A$1:$F$439,5,FALSE)),0)</f>
        <v>0</v>
      </c>
      <c r="J4672">
        <f>IF(B4672=2012,IF(D4672="00",L4672,VLOOKUP(H4672,district_latlong_lookup!$A$1:$F$439,6,FALSE)),0)</f>
        <v>0</v>
      </c>
      <c r="K4672">
        <f>VLOOKUP(E4672&amp;"*",state_latlong_lookup!$A$1:$D$56,3,FALSE)</f>
        <v>27.833300000000001</v>
      </c>
      <c r="L4672">
        <f>VLOOKUP(E4672&amp;"*",state_latlong_lookup!$A$1:$D$56,4,FALSE)</f>
        <v>-81.716999999999999</v>
      </c>
      <c r="M4672">
        <v>200</v>
      </c>
      <c r="N4672" t="str">
        <f t="shared" si="144"/>
        <v>Republican</v>
      </c>
      <c r="O4672" t="s">
        <v>975</v>
      </c>
      <c r="P4672">
        <v>0.46600000000000003</v>
      </c>
      <c r="Q4672">
        <v>935000</v>
      </c>
      <c r="R4672" t="s">
        <v>1628</v>
      </c>
    </row>
    <row r="4673" spans="1:18">
      <c r="A4673">
        <v>111</v>
      </c>
      <c r="B4673">
        <f>VLOOKUP(A4673,year_congress_lookup!$A$1:$B$10,2)</f>
        <v>2010</v>
      </c>
      <c r="C4673">
        <v>29715</v>
      </c>
      <c r="D4673" s="1" t="s">
        <v>1806</v>
      </c>
      <c r="E4673" t="s">
        <v>81</v>
      </c>
      <c r="F4673" t="str">
        <f>VLOOKUP(E4673&amp;"*",state_latlong_lookup!$A$1:$D$56,2,FALSE)</f>
        <v>FL</v>
      </c>
      <c r="G4673" t="str">
        <f>VLOOKUP(E4673&amp;"*",state_latlong_lookup!$A$1:$D$56,1,FALSE)</f>
        <v>FLORIDA</v>
      </c>
      <c r="H4673" t="str">
        <f t="shared" si="145"/>
        <v>111_FL_19</v>
      </c>
      <c r="I4673">
        <f>IF(B4673=2012,IF(D4673="00",K4673,VLOOKUP(H4673,district_latlong_lookup!$A$1:$F$439,5,FALSE)),0)</f>
        <v>0</v>
      </c>
      <c r="J4673">
        <f>IF(B4673=2012,IF(D4673="00",L4673,VLOOKUP(H4673,district_latlong_lookup!$A$1:$F$439,6,FALSE)),0)</f>
        <v>0</v>
      </c>
      <c r="K4673">
        <f>VLOOKUP(E4673&amp;"*",state_latlong_lookup!$A$1:$D$56,3,FALSE)</f>
        <v>27.833300000000001</v>
      </c>
      <c r="L4673">
        <f>VLOOKUP(E4673&amp;"*",state_latlong_lookup!$A$1:$D$56,4,FALSE)</f>
        <v>-81.716999999999999</v>
      </c>
      <c r="M4673">
        <v>100</v>
      </c>
      <c r="N4673" t="str">
        <f t="shared" si="144"/>
        <v>Democrat</v>
      </c>
      <c r="O4673" t="s">
        <v>842</v>
      </c>
      <c r="P4673">
        <v>-0.41599999999999998</v>
      </c>
      <c r="Q4673">
        <v>0</v>
      </c>
      <c r="R4673" t="s">
        <v>1629</v>
      </c>
    </row>
    <row r="4674" spans="1:18">
      <c r="A4674">
        <v>111</v>
      </c>
      <c r="B4674">
        <f>VLOOKUP(A4674,year_congress_lookup!$A$1:$B$10,2)</f>
        <v>2010</v>
      </c>
      <c r="C4674">
        <v>20959</v>
      </c>
      <c r="D4674" s="1" t="s">
        <v>1806</v>
      </c>
      <c r="E4674" t="s">
        <v>81</v>
      </c>
      <c r="F4674" t="str">
        <f>VLOOKUP(E4674&amp;"*",state_latlong_lookup!$A$1:$D$56,2,FALSE)</f>
        <v>FL</v>
      </c>
      <c r="G4674" t="str">
        <f>VLOOKUP(E4674&amp;"*",state_latlong_lookup!$A$1:$D$56,1,FALSE)</f>
        <v>FLORIDA</v>
      </c>
      <c r="H4674" t="str">
        <f t="shared" si="145"/>
        <v>111_FL_19</v>
      </c>
      <c r="I4674">
        <f>IF(B4674=2012,IF(D4674="00",K4674,VLOOKUP(H4674,district_latlong_lookup!$A$1:$F$439,5,FALSE)),0)</f>
        <v>0</v>
      </c>
      <c r="J4674">
        <f>IF(B4674=2012,IF(D4674="00",L4674,VLOOKUP(H4674,district_latlong_lookup!$A$1:$F$439,6,FALSE)),0)</f>
        <v>0</v>
      </c>
      <c r="K4674">
        <f>VLOOKUP(E4674&amp;"*",state_latlong_lookup!$A$1:$D$56,3,FALSE)</f>
        <v>27.833300000000001</v>
      </c>
      <c r="L4674">
        <f>VLOOKUP(E4674&amp;"*",state_latlong_lookup!$A$1:$D$56,4,FALSE)</f>
        <v>-81.716999999999999</v>
      </c>
      <c r="M4674">
        <v>100</v>
      </c>
      <c r="N4674" t="str">
        <f t="shared" ref="N4674:N4737" si="146">IF(M4674=100,"Democrat",IF(M4674=200,"Republican",IF(M4674=328,"Independent")))</f>
        <v>Democrat</v>
      </c>
      <c r="O4674" t="s">
        <v>1129</v>
      </c>
      <c r="P4674">
        <v>-0.40500000000000003</v>
      </c>
      <c r="Q4674">
        <v>0</v>
      </c>
      <c r="R4674" t="s">
        <v>1630</v>
      </c>
    </row>
    <row r="4675" spans="1:18">
      <c r="A4675">
        <v>111</v>
      </c>
      <c r="B4675">
        <f>VLOOKUP(A4675,year_congress_lookup!$A$1:$B$10,2)</f>
        <v>2010</v>
      </c>
      <c r="C4675">
        <v>20504</v>
      </c>
      <c r="D4675" s="1" t="s">
        <v>1807</v>
      </c>
      <c r="E4675" t="s">
        <v>81</v>
      </c>
      <c r="F4675" t="str">
        <f>VLOOKUP(E4675&amp;"*",state_latlong_lookup!$A$1:$D$56,2,FALSE)</f>
        <v>FL</v>
      </c>
      <c r="G4675" t="str">
        <f>VLOOKUP(E4675&amp;"*",state_latlong_lookup!$A$1:$D$56,1,FALSE)</f>
        <v>FLORIDA</v>
      </c>
      <c r="H4675" t="str">
        <f t="shared" ref="H4675:H4738" si="147">CONCATENATE(A4675,"_",F4675,"_",D4675)</f>
        <v>111_FL_20</v>
      </c>
      <c r="I4675">
        <f>IF(B4675=2012,IF(D4675="00",K4675,VLOOKUP(H4675,district_latlong_lookup!$A$1:$F$439,5,FALSE)),0)</f>
        <v>0</v>
      </c>
      <c r="J4675">
        <f>IF(B4675=2012,IF(D4675="00",L4675,VLOOKUP(H4675,district_latlong_lookup!$A$1:$F$439,6,FALSE)),0)</f>
        <v>0</v>
      </c>
      <c r="K4675">
        <f>VLOOKUP(E4675&amp;"*",state_latlong_lookup!$A$1:$D$56,3,FALSE)</f>
        <v>27.833300000000001</v>
      </c>
      <c r="L4675">
        <f>VLOOKUP(E4675&amp;"*",state_latlong_lookup!$A$1:$D$56,4,FALSE)</f>
        <v>-81.716999999999999</v>
      </c>
      <c r="M4675">
        <v>100</v>
      </c>
      <c r="N4675" t="str">
        <f t="shared" si="146"/>
        <v>Democrat</v>
      </c>
      <c r="O4675" t="s">
        <v>1052</v>
      </c>
      <c r="P4675">
        <v>-0.38800000000000001</v>
      </c>
      <c r="Q4675">
        <v>1096000</v>
      </c>
    </row>
    <row r="4676" spans="1:18">
      <c r="A4676">
        <v>111</v>
      </c>
      <c r="B4676">
        <f>VLOOKUP(A4676,year_congress_lookup!$A$1:$B$10,2)</f>
        <v>2010</v>
      </c>
      <c r="C4676">
        <v>29336</v>
      </c>
      <c r="D4676" s="1" t="s">
        <v>1808</v>
      </c>
      <c r="E4676" t="s">
        <v>81</v>
      </c>
      <c r="F4676" t="str">
        <f>VLOOKUP(E4676&amp;"*",state_latlong_lookup!$A$1:$D$56,2,FALSE)</f>
        <v>FL</v>
      </c>
      <c r="G4676" t="str">
        <f>VLOOKUP(E4676&amp;"*",state_latlong_lookup!$A$1:$D$56,1,FALSE)</f>
        <v>FLORIDA</v>
      </c>
      <c r="H4676" t="str">
        <f t="shared" si="147"/>
        <v>111_FL_21</v>
      </c>
      <c r="I4676">
        <f>IF(B4676=2012,IF(D4676="00",K4676,VLOOKUP(H4676,district_latlong_lookup!$A$1:$F$439,5,FALSE)),0)</f>
        <v>0</v>
      </c>
      <c r="J4676">
        <f>IF(B4676=2012,IF(D4676="00",L4676,VLOOKUP(H4676,district_latlong_lookup!$A$1:$F$439,6,FALSE)),0)</f>
        <v>0</v>
      </c>
      <c r="K4676">
        <f>VLOOKUP(E4676&amp;"*",state_latlong_lookup!$A$1:$D$56,3,FALSE)</f>
        <v>27.833300000000001</v>
      </c>
      <c r="L4676">
        <f>VLOOKUP(E4676&amp;"*",state_latlong_lookup!$A$1:$D$56,4,FALSE)</f>
        <v>-81.716999999999999</v>
      </c>
      <c r="M4676">
        <v>200</v>
      </c>
      <c r="N4676" t="str">
        <f t="shared" si="146"/>
        <v>Republican</v>
      </c>
      <c r="O4676" t="s">
        <v>976</v>
      </c>
      <c r="P4676">
        <v>0.54800000000000004</v>
      </c>
      <c r="Q4676">
        <v>1439000</v>
      </c>
    </row>
    <row r="4677" spans="1:18">
      <c r="A4677">
        <v>111</v>
      </c>
      <c r="B4677">
        <f>VLOOKUP(A4677,year_congress_lookup!$A$1:$B$10,2)</f>
        <v>2010</v>
      </c>
      <c r="C4677">
        <v>20711</v>
      </c>
      <c r="D4677" s="1" t="s">
        <v>1809</v>
      </c>
      <c r="E4677" t="s">
        <v>81</v>
      </c>
      <c r="F4677" t="str">
        <f>VLOOKUP(E4677&amp;"*",state_latlong_lookup!$A$1:$D$56,2,FALSE)</f>
        <v>FL</v>
      </c>
      <c r="G4677" t="str">
        <f>VLOOKUP(E4677&amp;"*",state_latlong_lookup!$A$1:$D$56,1,FALSE)</f>
        <v>FLORIDA</v>
      </c>
      <c r="H4677" t="str">
        <f t="shared" si="147"/>
        <v>111_FL_22</v>
      </c>
      <c r="I4677">
        <f>IF(B4677=2012,IF(D4677="00",K4677,VLOOKUP(H4677,district_latlong_lookup!$A$1:$F$439,5,FALSE)),0)</f>
        <v>0</v>
      </c>
      <c r="J4677">
        <f>IF(B4677=2012,IF(D4677="00",L4677,VLOOKUP(H4677,district_latlong_lookup!$A$1:$F$439,6,FALSE)),0)</f>
        <v>0</v>
      </c>
      <c r="K4677">
        <f>VLOOKUP(E4677&amp;"*",state_latlong_lookup!$A$1:$D$56,3,FALSE)</f>
        <v>27.833300000000001</v>
      </c>
      <c r="L4677">
        <f>VLOOKUP(E4677&amp;"*",state_latlong_lookup!$A$1:$D$56,4,FALSE)</f>
        <v>-81.716999999999999</v>
      </c>
      <c r="M4677">
        <v>100</v>
      </c>
      <c r="N4677" t="str">
        <f t="shared" si="146"/>
        <v>Democrat</v>
      </c>
      <c r="O4677" t="s">
        <v>611</v>
      </c>
      <c r="P4677">
        <v>-0.23100000000000001</v>
      </c>
      <c r="Q4677">
        <v>590000</v>
      </c>
      <c r="R4677" t="s">
        <v>1631</v>
      </c>
    </row>
    <row r="4678" spans="1:18">
      <c r="A4678">
        <v>111</v>
      </c>
      <c r="B4678">
        <f>VLOOKUP(A4678,year_congress_lookup!$A$1:$B$10,2)</f>
        <v>2010</v>
      </c>
      <c r="C4678">
        <v>29337</v>
      </c>
      <c r="D4678" s="1" t="s">
        <v>1810</v>
      </c>
      <c r="E4678" t="s">
        <v>81</v>
      </c>
      <c r="F4678" t="str">
        <f>VLOOKUP(E4678&amp;"*",state_latlong_lookup!$A$1:$D$56,2,FALSE)</f>
        <v>FL</v>
      </c>
      <c r="G4678" t="str">
        <f>VLOOKUP(E4678&amp;"*",state_latlong_lookup!$A$1:$D$56,1,FALSE)</f>
        <v>FLORIDA</v>
      </c>
      <c r="H4678" t="str">
        <f t="shared" si="147"/>
        <v>111_FL_23</v>
      </c>
      <c r="I4678">
        <f>IF(B4678=2012,IF(D4678="00",K4678,VLOOKUP(H4678,district_latlong_lookup!$A$1:$F$439,5,FALSE)),0)</f>
        <v>0</v>
      </c>
      <c r="J4678">
        <f>IF(B4678=2012,IF(D4678="00",L4678,VLOOKUP(H4678,district_latlong_lookup!$A$1:$F$439,6,FALSE)),0)</f>
        <v>0</v>
      </c>
      <c r="K4678">
        <f>VLOOKUP(E4678&amp;"*",state_latlong_lookup!$A$1:$D$56,3,FALSE)</f>
        <v>27.833300000000001</v>
      </c>
      <c r="L4678">
        <f>VLOOKUP(E4678&amp;"*",state_latlong_lookup!$A$1:$D$56,4,FALSE)</f>
        <v>-81.716999999999999</v>
      </c>
      <c r="M4678">
        <v>100</v>
      </c>
      <c r="N4678" t="str">
        <f t="shared" si="146"/>
        <v>Democrat</v>
      </c>
      <c r="O4678" t="s">
        <v>163</v>
      </c>
      <c r="P4678">
        <v>-0.50900000000000001</v>
      </c>
      <c r="Q4678">
        <v>2522000</v>
      </c>
      <c r="R4678" t="s">
        <v>1632</v>
      </c>
    </row>
    <row r="4679" spans="1:18">
      <c r="A4679">
        <v>111</v>
      </c>
      <c r="B4679">
        <f>VLOOKUP(A4679,year_congress_lookup!$A$1:$B$10,2)</f>
        <v>2010</v>
      </c>
      <c r="C4679">
        <v>20911</v>
      </c>
      <c r="D4679" s="1" t="s">
        <v>1811</v>
      </c>
      <c r="E4679" t="s">
        <v>81</v>
      </c>
      <c r="F4679" t="str">
        <f>VLOOKUP(E4679&amp;"*",state_latlong_lookup!$A$1:$D$56,2,FALSE)</f>
        <v>FL</v>
      </c>
      <c r="G4679" t="str">
        <f>VLOOKUP(E4679&amp;"*",state_latlong_lookup!$A$1:$D$56,1,FALSE)</f>
        <v>FLORIDA</v>
      </c>
      <c r="H4679" t="str">
        <f t="shared" si="147"/>
        <v>111_FL_24</v>
      </c>
      <c r="I4679">
        <f>IF(B4679=2012,IF(D4679="00",K4679,VLOOKUP(H4679,district_latlong_lookup!$A$1:$F$439,5,FALSE)),0)</f>
        <v>0</v>
      </c>
      <c r="J4679">
        <f>IF(B4679=2012,IF(D4679="00",L4679,VLOOKUP(H4679,district_latlong_lookup!$A$1:$F$439,6,FALSE)),0)</f>
        <v>0</v>
      </c>
      <c r="K4679">
        <f>VLOOKUP(E4679&amp;"*",state_latlong_lookup!$A$1:$D$56,3,FALSE)</f>
        <v>27.833300000000001</v>
      </c>
      <c r="L4679">
        <f>VLOOKUP(E4679&amp;"*",state_latlong_lookup!$A$1:$D$56,4,FALSE)</f>
        <v>-81.716999999999999</v>
      </c>
      <c r="M4679">
        <v>100</v>
      </c>
      <c r="N4679" t="str">
        <f t="shared" si="146"/>
        <v>Democrat</v>
      </c>
      <c r="O4679" t="s">
        <v>1130</v>
      </c>
      <c r="P4679">
        <v>-0.14299999999999999</v>
      </c>
      <c r="Q4679">
        <v>0</v>
      </c>
      <c r="R4679" t="s">
        <v>1633</v>
      </c>
    </row>
    <row r="4680" spans="1:18">
      <c r="A4680">
        <v>111</v>
      </c>
      <c r="B4680">
        <f>VLOOKUP(A4680,year_congress_lookup!$A$1:$B$10,2)</f>
        <v>2010</v>
      </c>
      <c r="C4680">
        <v>20316</v>
      </c>
      <c r="D4680" s="1" t="s">
        <v>1812</v>
      </c>
      <c r="E4680" t="s">
        <v>81</v>
      </c>
      <c r="F4680" t="str">
        <f>VLOOKUP(E4680&amp;"*",state_latlong_lookup!$A$1:$D$56,2,FALSE)</f>
        <v>FL</v>
      </c>
      <c r="G4680" t="str">
        <f>VLOOKUP(E4680&amp;"*",state_latlong_lookup!$A$1:$D$56,1,FALSE)</f>
        <v>FLORIDA</v>
      </c>
      <c r="H4680" t="str">
        <f t="shared" si="147"/>
        <v>111_FL_25</v>
      </c>
      <c r="I4680">
        <f>IF(B4680=2012,IF(D4680="00",K4680,VLOOKUP(H4680,district_latlong_lookup!$A$1:$F$439,5,FALSE)),0)</f>
        <v>0</v>
      </c>
      <c r="J4680">
        <f>IF(B4680=2012,IF(D4680="00",L4680,VLOOKUP(H4680,district_latlong_lookup!$A$1:$F$439,6,FALSE)),0)</f>
        <v>0</v>
      </c>
      <c r="K4680">
        <f>VLOOKUP(E4680&amp;"*",state_latlong_lookup!$A$1:$D$56,3,FALSE)</f>
        <v>27.833300000000001</v>
      </c>
      <c r="L4680">
        <f>VLOOKUP(E4680&amp;"*",state_latlong_lookup!$A$1:$D$56,4,FALSE)</f>
        <v>-81.716999999999999</v>
      </c>
      <c r="M4680">
        <v>200</v>
      </c>
      <c r="N4680" t="str">
        <f t="shared" si="146"/>
        <v>Republican</v>
      </c>
      <c r="O4680" t="s">
        <v>978</v>
      </c>
      <c r="P4680">
        <v>0.437</v>
      </c>
      <c r="Q4680">
        <v>344000</v>
      </c>
      <c r="R4680" t="s">
        <v>1634</v>
      </c>
    </row>
    <row r="4681" spans="1:18">
      <c r="A4681">
        <v>111</v>
      </c>
      <c r="B4681">
        <f>VLOOKUP(A4681,year_congress_lookup!$A$1:$B$10,2)</f>
        <v>2010</v>
      </c>
      <c r="C4681">
        <v>29338</v>
      </c>
      <c r="D4681" s="1" t="s">
        <v>1787</v>
      </c>
      <c r="E4681" t="s">
        <v>4</v>
      </c>
      <c r="F4681" t="str">
        <f>VLOOKUP(E4681&amp;"*",state_latlong_lookup!$A$1:$D$56,2,FALSE)</f>
        <v>GA</v>
      </c>
      <c r="G4681" t="str">
        <f>VLOOKUP(E4681&amp;"*",state_latlong_lookup!$A$1:$D$56,1,FALSE)</f>
        <v>GEORGIA</v>
      </c>
      <c r="H4681" t="str">
        <f t="shared" si="147"/>
        <v>111_GA_01</v>
      </c>
      <c r="I4681">
        <f>IF(B4681=2012,IF(D4681="00",K4681,VLOOKUP(H4681,district_latlong_lookup!$A$1:$F$439,5,FALSE)),0)</f>
        <v>0</v>
      </c>
      <c r="J4681">
        <f>IF(B4681=2012,IF(D4681="00",L4681,VLOOKUP(H4681,district_latlong_lookup!$A$1:$F$439,6,FALSE)),0)</f>
        <v>0</v>
      </c>
      <c r="K4681">
        <f>VLOOKUP(E4681&amp;"*",state_latlong_lookup!$A$1:$D$56,3,FALSE)</f>
        <v>32.986600000000003</v>
      </c>
      <c r="L4681">
        <f>VLOOKUP(E4681&amp;"*",state_latlong_lookup!$A$1:$D$56,4,FALSE)</f>
        <v>-83.648700000000005</v>
      </c>
      <c r="M4681">
        <v>200</v>
      </c>
      <c r="N4681" t="str">
        <f t="shared" si="146"/>
        <v>Republican</v>
      </c>
      <c r="O4681" t="s">
        <v>498</v>
      </c>
      <c r="P4681">
        <v>0.71099999999999997</v>
      </c>
      <c r="Q4681">
        <v>1578000</v>
      </c>
      <c r="R4681" t="s">
        <v>1635</v>
      </c>
    </row>
    <row r="4682" spans="1:18">
      <c r="A4682">
        <v>111</v>
      </c>
      <c r="B4682">
        <f>VLOOKUP(A4682,year_congress_lookup!$A$1:$B$10,2)</f>
        <v>2010</v>
      </c>
      <c r="C4682">
        <v>29339</v>
      </c>
      <c r="D4682" s="1" t="s">
        <v>1788</v>
      </c>
      <c r="E4682" t="s">
        <v>4</v>
      </c>
      <c r="F4682" t="str">
        <f>VLOOKUP(E4682&amp;"*",state_latlong_lookup!$A$1:$D$56,2,FALSE)</f>
        <v>GA</v>
      </c>
      <c r="G4682" t="str">
        <f>VLOOKUP(E4682&amp;"*",state_latlong_lookup!$A$1:$D$56,1,FALSE)</f>
        <v>GEORGIA</v>
      </c>
      <c r="H4682" t="str">
        <f t="shared" si="147"/>
        <v>111_GA_02</v>
      </c>
      <c r="I4682">
        <f>IF(B4682=2012,IF(D4682="00",K4682,VLOOKUP(H4682,district_latlong_lookup!$A$1:$F$439,5,FALSE)),0)</f>
        <v>0</v>
      </c>
      <c r="J4682">
        <f>IF(B4682=2012,IF(D4682="00",L4682,VLOOKUP(H4682,district_latlong_lookup!$A$1:$F$439,6,FALSE)),0)</f>
        <v>0</v>
      </c>
      <c r="K4682">
        <f>VLOOKUP(E4682&amp;"*",state_latlong_lookup!$A$1:$D$56,3,FALSE)</f>
        <v>32.986600000000003</v>
      </c>
      <c r="L4682">
        <f>VLOOKUP(E4682&amp;"*",state_latlong_lookup!$A$1:$D$56,4,FALSE)</f>
        <v>-83.648700000000005</v>
      </c>
      <c r="M4682">
        <v>100</v>
      </c>
      <c r="N4682" t="str">
        <f t="shared" si="146"/>
        <v>Democrat</v>
      </c>
      <c r="O4682" t="s">
        <v>499</v>
      </c>
      <c r="P4682">
        <v>-0.22</v>
      </c>
      <c r="Q4682">
        <v>1904000</v>
      </c>
      <c r="R4682" t="s">
        <v>1636</v>
      </c>
    </row>
    <row r="4683" spans="1:18">
      <c r="A4683">
        <v>111</v>
      </c>
      <c r="B4683">
        <f>VLOOKUP(A4683,year_congress_lookup!$A$1:$B$10,2)</f>
        <v>2010</v>
      </c>
      <c r="C4683">
        <v>20506</v>
      </c>
      <c r="D4683" s="1" t="s">
        <v>1789</v>
      </c>
      <c r="E4683" t="s">
        <v>4</v>
      </c>
      <c r="F4683" t="str">
        <f>VLOOKUP(E4683&amp;"*",state_latlong_lookup!$A$1:$D$56,2,FALSE)</f>
        <v>GA</v>
      </c>
      <c r="G4683" t="str">
        <f>VLOOKUP(E4683&amp;"*",state_latlong_lookup!$A$1:$D$56,1,FALSE)</f>
        <v>GEORGIA</v>
      </c>
      <c r="H4683" t="str">
        <f t="shared" si="147"/>
        <v>111_GA_03</v>
      </c>
      <c r="I4683">
        <f>IF(B4683=2012,IF(D4683="00",K4683,VLOOKUP(H4683,district_latlong_lookup!$A$1:$F$439,5,FALSE)),0)</f>
        <v>0</v>
      </c>
      <c r="J4683">
        <f>IF(B4683=2012,IF(D4683="00",L4683,VLOOKUP(H4683,district_latlong_lookup!$A$1:$F$439,6,FALSE)),0)</f>
        <v>0</v>
      </c>
      <c r="K4683">
        <f>VLOOKUP(E4683&amp;"*",state_latlong_lookup!$A$1:$D$56,3,FALSE)</f>
        <v>32.986600000000003</v>
      </c>
      <c r="L4683">
        <f>VLOOKUP(E4683&amp;"*",state_latlong_lookup!$A$1:$D$56,4,FALSE)</f>
        <v>-83.648700000000005</v>
      </c>
      <c r="M4683">
        <v>200</v>
      </c>
      <c r="N4683" t="str">
        <f t="shared" si="146"/>
        <v>Republican</v>
      </c>
      <c r="O4683" t="s">
        <v>1053</v>
      </c>
      <c r="P4683">
        <v>0.78700000000000003</v>
      </c>
      <c r="Q4683">
        <v>2264000</v>
      </c>
      <c r="R4683" t="s">
        <v>1637</v>
      </c>
    </row>
    <row r="4684" spans="1:18">
      <c r="A4684">
        <v>111</v>
      </c>
      <c r="B4684">
        <f>VLOOKUP(A4684,year_congress_lookup!$A$1:$B$10,2)</f>
        <v>2010</v>
      </c>
      <c r="C4684">
        <v>20712</v>
      </c>
      <c r="D4684" s="1" t="s">
        <v>1790</v>
      </c>
      <c r="E4684" t="s">
        <v>4</v>
      </c>
      <c r="F4684" t="str">
        <f>VLOOKUP(E4684&amp;"*",state_latlong_lookup!$A$1:$D$56,2,FALSE)</f>
        <v>GA</v>
      </c>
      <c r="G4684" t="str">
        <f>VLOOKUP(E4684&amp;"*",state_latlong_lookup!$A$1:$D$56,1,FALSE)</f>
        <v>GEORGIA</v>
      </c>
      <c r="H4684" t="str">
        <f t="shared" si="147"/>
        <v>111_GA_04</v>
      </c>
      <c r="I4684">
        <f>IF(B4684=2012,IF(D4684="00",K4684,VLOOKUP(H4684,district_latlong_lookup!$A$1:$F$439,5,FALSE)),0)</f>
        <v>0</v>
      </c>
      <c r="J4684">
        <f>IF(B4684=2012,IF(D4684="00",L4684,VLOOKUP(H4684,district_latlong_lookup!$A$1:$F$439,6,FALSE)),0)</f>
        <v>0</v>
      </c>
      <c r="K4684">
        <f>VLOOKUP(E4684&amp;"*",state_latlong_lookup!$A$1:$D$56,3,FALSE)</f>
        <v>32.986600000000003</v>
      </c>
      <c r="L4684">
        <f>VLOOKUP(E4684&amp;"*",state_latlong_lookup!$A$1:$D$56,4,FALSE)</f>
        <v>-83.648700000000005</v>
      </c>
      <c r="M4684">
        <v>100</v>
      </c>
      <c r="N4684" t="str">
        <f t="shared" si="146"/>
        <v>Democrat</v>
      </c>
      <c r="O4684" t="s">
        <v>1</v>
      </c>
      <c r="P4684">
        <v>-0.433</v>
      </c>
      <c r="Q4684">
        <v>909000</v>
      </c>
      <c r="R4684" t="s">
        <v>1638</v>
      </c>
    </row>
    <row r="4685" spans="1:18">
      <c r="A4685">
        <v>111</v>
      </c>
      <c r="B4685">
        <f>VLOOKUP(A4685,year_congress_lookup!$A$1:$B$10,2)</f>
        <v>2010</v>
      </c>
      <c r="C4685">
        <v>15431</v>
      </c>
      <c r="D4685" s="1" t="s">
        <v>1791</v>
      </c>
      <c r="E4685" t="s">
        <v>4</v>
      </c>
      <c r="F4685" t="str">
        <f>VLOOKUP(E4685&amp;"*",state_latlong_lookup!$A$1:$D$56,2,FALSE)</f>
        <v>GA</v>
      </c>
      <c r="G4685" t="str">
        <f>VLOOKUP(E4685&amp;"*",state_latlong_lookup!$A$1:$D$56,1,FALSE)</f>
        <v>GEORGIA</v>
      </c>
      <c r="H4685" t="str">
        <f t="shared" si="147"/>
        <v>111_GA_05</v>
      </c>
      <c r="I4685">
        <f>IF(B4685=2012,IF(D4685="00",K4685,VLOOKUP(H4685,district_latlong_lookup!$A$1:$F$439,5,FALSE)),0)</f>
        <v>0</v>
      </c>
      <c r="J4685">
        <f>IF(B4685=2012,IF(D4685="00",L4685,VLOOKUP(H4685,district_latlong_lookup!$A$1:$F$439,6,FALSE)),0)</f>
        <v>0</v>
      </c>
      <c r="K4685">
        <f>VLOOKUP(E4685&amp;"*",state_latlong_lookup!$A$1:$D$56,3,FALSE)</f>
        <v>32.986600000000003</v>
      </c>
      <c r="L4685">
        <f>VLOOKUP(E4685&amp;"*",state_latlong_lookup!$A$1:$D$56,4,FALSE)</f>
        <v>-83.648700000000005</v>
      </c>
      <c r="M4685">
        <v>100</v>
      </c>
      <c r="N4685" t="str">
        <f t="shared" si="146"/>
        <v>Democrat</v>
      </c>
      <c r="O4685" t="s">
        <v>79</v>
      </c>
      <c r="P4685">
        <v>-0.58399999999999996</v>
      </c>
      <c r="Q4685">
        <v>1399000</v>
      </c>
      <c r="R4685" t="s">
        <v>1639</v>
      </c>
    </row>
    <row r="4686" spans="1:18">
      <c r="A4686">
        <v>111</v>
      </c>
      <c r="B4686">
        <f>VLOOKUP(A4686,year_congress_lookup!$A$1:$B$10,2)</f>
        <v>2010</v>
      </c>
      <c r="C4686">
        <v>20505</v>
      </c>
      <c r="D4686" s="1" t="s">
        <v>1792</v>
      </c>
      <c r="E4686" t="s">
        <v>4</v>
      </c>
      <c r="F4686" t="str">
        <f>VLOOKUP(E4686&amp;"*",state_latlong_lookup!$A$1:$D$56,2,FALSE)</f>
        <v>GA</v>
      </c>
      <c r="G4686" t="str">
        <f>VLOOKUP(E4686&amp;"*",state_latlong_lookup!$A$1:$D$56,1,FALSE)</f>
        <v>GEORGIA</v>
      </c>
      <c r="H4686" t="str">
        <f t="shared" si="147"/>
        <v>111_GA_06</v>
      </c>
      <c r="I4686">
        <f>IF(B4686=2012,IF(D4686="00",K4686,VLOOKUP(H4686,district_latlong_lookup!$A$1:$F$439,5,FALSE)),0)</f>
        <v>0</v>
      </c>
      <c r="J4686">
        <f>IF(B4686=2012,IF(D4686="00",L4686,VLOOKUP(H4686,district_latlong_lookup!$A$1:$F$439,6,FALSE)),0)</f>
        <v>0</v>
      </c>
      <c r="K4686">
        <f>VLOOKUP(E4686&amp;"*",state_latlong_lookup!$A$1:$D$56,3,FALSE)</f>
        <v>32.986600000000003</v>
      </c>
      <c r="L4686">
        <f>VLOOKUP(E4686&amp;"*",state_latlong_lookup!$A$1:$D$56,4,FALSE)</f>
        <v>-83.648700000000005</v>
      </c>
      <c r="M4686">
        <v>200</v>
      </c>
      <c r="N4686" t="str">
        <f t="shared" si="146"/>
        <v>Republican</v>
      </c>
      <c r="O4686" t="s">
        <v>1021</v>
      </c>
      <c r="P4686">
        <v>0.81599999999999995</v>
      </c>
      <c r="Q4686">
        <v>1619000</v>
      </c>
      <c r="R4686" t="s">
        <v>1640</v>
      </c>
    </row>
    <row r="4687" spans="1:18">
      <c r="A4687">
        <v>111</v>
      </c>
      <c r="B4687">
        <f>VLOOKUP(A4687,year_congress_lookup!$A$1:$B$10,2)</f>
        <v>2010</v>
      </c>
      <c r="C4687">
        <v>29341</v>
      </c>
      <c r="D4687" s="1" t="s">
        <v>1793</v>
      </c>
      <c r="E4687" t="s">
        <v>4</v>
      </c>
      <c r="F4687" t="str">
        <f>VLOOKUP(E4687&amp;"*",state_latlong_lookup!$A$1:$D$56,2,FALSE)</f>
        <v>GA</v>
      </c>
      <c r="G4687" t="str">
        <f>VLOOKUP(E4687&amp;"*",state_latlong_lookup!$A$1:$D$56,1,FALSE)</f>
        <v>GEORGIA</v>
      </c>
      <c r="H4687" t="str">
        <f t="shared" si="147"/>
        <v>111_GA_07</v>
      </c>
      <c r="I4687">
        <f>IF(B4687=2012,IF(D4687="00",K4687,VLOOKUP(H4687,district_latlong_lookup!$A$1:$F$439,5,FALSE)),0)</f>
        <v>0</v>
      </c>
      <c r="J4687">
        <f>IF(B4687=2012,IF(D4687="00",L4687,VLOOKUP(H4687,district_latlong_lookup!$A$1:$F$439,6,FALSE)),0)</f>
        <v>0</v>
      </c>
      <c r="K4687">
        <f>VLOOKUP(E4687&amp;"*",state_latlong_lookup!$A$1:$D$56,3,FALSE)</f>
        <v>32.986600000000003</v>
      </c>
      <c r="L4687">
        <f>VLOOKUP(E4687&amp;"*",state_latlong_lookup!$A$1:$D$56,4,FALSE)</f>
        <v>-83.648700000000005</v>
      </c>
      <c r="M4687">
        <v>200</v>
      </c>
      <c r="N4687" t="str">
        <f t="shared" si="146"/>
        <v>Republican</v>
      </c>
      <c r="O4687" t="s">
        <v>500</v>
      </c>
      <c r="P4687">
        <v>0.85699999999999998</v>
      </c>
      <c r="Q4687">
        <v>352000</v>
      </c>
      <c r="R4687" t="s">
        <v>1641</v>
      </c>
    </row>
    <row r="4688" spans="1:18">
      <c r="A4688">
        <v>111</v>
      </c>
      <c r="B4688">
        <f>VLOOKUP(A4688,year_congress_lookup!$A$1:$B$10,2)</f>
        <v>2010</v>
      </c>
      <c r="C4688">
        <v>20317</v>
      </c>
      <c r="D4688" s="1" t="s">
        <v>1795</v>
      </c>
      <c r="E4688" t="s">
        <v>4</v>
      </c>
      <c r="F4688" t="str">
        <f>VLOOKUP(E4688&amp;"*",state_latlong_lookup!$A$1:$D$56,2,FALSE)</f>
        <v>GA</v>
      </c>
      <c r="G4688" t="str">
        <f>VLOOKUP(E4688&amp;"*",state_latlong_lookup!$A$1:$D$56,1,FALSE)</f>
        <v>GEORGIA</v>
      </c>
      <c r="H4688" t="str">
        <f t="shared" si="147"/>
        <v>111_GA_08</v>
      </c>
      <c r="I4688">
        <f>IF(B4688=2012,IF(D4688="00",K4688,VLOOKUP(H4688,district_latlong_lookup!$A$1:$F$439,5,FALSE)),0)</f>
        <v>0</v>
      </c>
      <c r="J4688">
        <f>IF(B4688=2012,IF(D4688="00",L4688,VLOOKUP(H4688,district_latlong_lookup!$A$1:$F$439,6,FALSE)),0)</f>
        <v>0</v>
      </c>
      <c r="K4688">
        <f>VLOOKUP(E4688&amp;"*",state_latlong_lookup!$A$1:$D$56,3,FALSE)</f>
        <v>32.986600000000003</v>
      </c>
      <c r="L4688">
        <f>VLOOKUP(E4688&amp;"*",state_latlong_lookup!$A$1:$D$56,4,FALSE)</f>
        <v>-83.648700000000005</v>
      </c>
      <c r="M4688">
        <v>100</v>
      </c>
      <c r="N4688" t="str">
        <f t="shared" si="146"/>
        <v>Democrat</v>
      </c>
      <c r="O4688" t="s">
        <v>31</v>
      </c>
      <c r="P4688">
        <v>-0.115</v>
      </c>
      <c r="Q4688">
        <v>1012000</v>
      </c>
      <c r="R4688" t="s">
        <v>1642</v>
      </c>
    </row>
    <row r="4689" spans="1:18">
      <c r="A4689">
        <v>111</v>
      </c>
      <c r="B4689">
        <f>VLOOKUP(A4689,year_congress_lookup!$A$1:$B$10,2)</f>
        <v>2010</v>
      </c>
      <c r="C4689">
        <v>99342</v>
      </c>
      <c r="D4689" s="1" t="s">
        <v>1796</v>
      </c>
      <c r="E4689" t="s">
        <v>4</v>
      </c>
      <c r="F4689" t="str">
        <f>VLOOKUP(E4689&amp;"*",state_latlong_lookup!$A$1:$D$56,2,FALSE)</f>
        <v>GA</v>
      </c>
      <c r="G4689" t="str">
        <f>VLOOKUP(E4689&amp;"*",state_latlong_lookup!$A$1:$D$56,1,FALSE)</f>
        <v>GEORGIA</v>
      </c>
      <c r="H4689" t="str">
        <f t="shared" si="147"/>
        <v>111_GA_09</v>
      </c>
      <c r="I4689">
        <f>IF(B4689=2012,IF(D4689="00",K4689,VLOOKUP(H4689,district_latlong_lookup!$A$1:$F$439,5,FALSE)),0)</f>
        <v>0</v>
      </c>
      <c r="J4689">
        <f>IF(B4689=2012,IF(D4689="00",L4689,VLOOKUP(H4689,district_latlong_lookup!$A$1:$F$439,6,FALSE)),0)</f>
        <v>0</v>
      </c>
      <c r="K4689">
        <f>VLOOKUP(E4689&amp;"*",state_latlong_lookup!$A$1:$D$56,3,FALSE)</f>
        <v>32.986600000000003</v>
      </c>
      <c r="L4689">
        <f>VLOOKUP(E4689&amp;"*",state_latlong_lookup!$A$1:$D$56,4,FALSE)</f>
        <v>-83.648700000000005</v>
      </c>
      <c r="M4689">
        <v>200</v>
      </c>
      <c r="N4689" t="str">
        <f t="shared" si="146"/>
        <v>Republican</v>
      </c>
      <c r="O4689" t="s">
        <v>505</v>
      </c>
      <c r="P4689">
        <v>0.84699999999999998</v>
      </c>
      <c r="Q4689">
        <v>1180000</v>
      </c>
    </row>
    <row r="4690" spans="1:18">
      <c r="A4690">
        <v>111</v>
      </c>
      <c r="B4690">
        <f>VLOOKUP(A4690,year_congress_lookup!$A$1:$B$10,2)</f>
        <v>2010</v>
      </c>
      <c r="C4690">
        <v>20962</v>
      </c>
      <c r="D4690" s="1" t="s">
        <v>1796</v>
      </c>
      <c r="E4690" t="s">
        <v>4</v>
      </c>
      <c r="F4690" t="str">
        <f>VLOOKUP(E4690&amp;"*",state_latlong_lookup!$A$1:$D$56,2,FALSE)</f>
        <v>GA</v>
      </c>
      <c r="G4690" t="str">
        <f>VLOOKUP(E4690&amp;"*",state_latlong_lookup!$A$1:$D$56,1,FALSE)</f>
        <v>GEORGIA</v>
      </c>
      <c r="H4690" t="str">
        <f t="shared" si="147"/>
        <v>111_GA_09</v>
      </c>
      <c r="I4690">
        <f>IF(B4690=2012,IF(D4690="00",K4690,VLOOKUP(H4690,district_latlong_lookup!$A$1:$F$439,5,FALSE)),0)</f>
        <v>0</v>
      </c>
      <c r="J4690">
        <f>IF(B4690=2012,IF(D4690="00",L4690,VLOOKUP(H4690,district_latlong_lookup!$A$1:$F$439,6,FALSE)),0)</f>
        <v>0</v>
      </c>
      <c r="K4690">
        <f>VLOOKUP(E4690&amp;"*",state_latlong_lookup!$A$1:$D$56,3,FALSE)</f>
        <v>32.986600000000003</v>
      </c>
      <c r="L4690">
        <f>VLOOKUP(E4690&amp;"*",state_latlong_lookup!$A$1:$D$56,4,FALSE)</f>
        <v>-83.648700000000005</v>
      </c>
      <c r="M4690">
        <v>200</v>
      </c>
      <c r="N4690" t="str">
        <f t="shared" si="146"/>
        <v>Republican</v>
      </c>
      <c r="O4690" t="s">
        <v>940</v>
      </c>
      <c r="P4690">
        <v>0.98099999999999998</v>
      </c>
      <c r="Q4690">
        <v>1358000</v>
      </c>
      <c r="R4690" t="s">
        <v>1643</v>
      </c>
    </row>
    <row r="4691" spans="1:18">
      <c r="A4691">
        <v>111</v>
      </c>
      <c r="B4691">
        <f>VLOOKUP(A4691,year_congress_lookup!$A$1:$B$10,2)</f>
        <v>2010</v>
      </c>
      <c r="C4691">
        <v>20753</v>
      </c>
      <c r="D4691" s="1" t="s">
        <v>1797</v>
      </c>
      <c r="E4691" t="s">
        <v>4</v>
      </c>
      <c r="F4691" t="str">
        <f>VLOOKUP(E4691&amp;"*",state_latlong_lookup!$A$1:$D$56,2,FALSE)</f>
        <v>GA</v>
      </c>
      <c r="G4691" t="str">
        <f>VLOOKUP(E4691&amp;"*",state_latlong_lookup!$A$1:$D$56,1,FALSE)</f>
        <v>GEORGIA</v>
      </c>
      <c r="H4691" t="str">
        <f t="shared" si="147"/>
        <v>111_GA_10</v>
      </c>
      <c r="I4691">
        <f>IF(B4691=2012,IF(D4691="00",K4691,VLOOKUP(H4691,district_latlong_lookup!$A$1:$F$439,5,FALSE)),0)</f>
        <v>0</v>
      </c>
      <c r="J4691">
        <f>IF(B4691=2012,IF(D4691="00",L4691,VLOOKUP(H4691,district_latlong_lookup!$A$1:$F$439,6,FALSE)),0)</f>
        <v>0</v>
      </c>
      <c r="K4691">
        <f>VLOOKUP(E4691&amp;"*",state_latlong_lookup!$A$1:$D$56,3,FALSE)</f>
        <v>32.986600000000003</v>
      </c>
      <c r="L4691">
        <f>VLOOKUP(E4691&amp;"*",state_latlong_lookup!$A$1:$D$56,4,FALSE)</f>
        <v>-83.648700000000005</v>
      </c>
      <c r="M4691">
        <v>200</v>
      </c>
      <c r="N4691" t="str">
        <f t="shared" si="146"/>
        <v>Republican</v>
      </c>
      <c r="O4691" t="s">
        <v>1085</v>
      </c>
      <c r="P4691">
        <v>0.97</v>
      </c>
      <c r="Q4691">
        <v>0</v>
      </c>
      <c r="R4691" t="s">
        <v>1644</v>
      </c>
    </row>
    <row r="4692" spans="1:18">
      <c r="A4692">
        <v>111</v>
      </c>
      <c r="B4692">
        <f>VLOOKUP(A4692,year_congress_lookup!$A$1:$B$10,2)</f>
        <v>2010</v>
      </c>
      <c r="C4692">
        <v>20319</v>
      </c>
      <c r="D4692" s="1" t="s">
        <v>1798</v>
      </c>
      <c r="E4692" t="s">
        <v>4</v>
      </c>
      <c r="F4692" t="str">
        <f>VLOOKUP(E4692&amp;"*",state_latlong_lookup!$A$1:$D$56,2,FALSE)</f>
        <v>GA</v>
      </c>
      <c r="G4692" t="str">
        <f>VLOOKUP(E4692&amp;"*",state_latlong_lookup!$A$1:$D$56,1,FALSE)</f>
        <v>GEORGIA</v>
      </c>
      <c r="H4692" t="str">
        <f t="shared" si="147"/>
        <v>111_GA_11</v>
      </c>
      <c r="I4692">
        <f>IF(B4692=2012,IF(D4692="00",K4692,VLOOKUP(H4692,district_latlong_lookup!$A$1:$F$439,5,FALSE)),0)</f>
        <v>0</v>
      </c>
      <c r="J4692">
        <f>IF(B4692=2012,IF(D4692="00",L4692,VLOOKUP(H4692,district_latlong_lookup!$A$1:$F$439,6,FALSE)),0)</f>
        <v>0</v>
      </c>
      <c r="K4692">
        <f>VLOOKUP(E4692&amp;"*",state_latlong_lookup!$A$1:$D$56,3,FALSE)</f>
        <v>32.986600000000003</v>
      </c>
      <c r="L4692">
        <f>VLOOKUP(E4692&amp;"*",state_latlong_lookup!$A$1:$D$56,4,FALSE)</f>
        <v>-83.648700000000005</v>
      </c>
      <c r="M4692">
        <v>200</v>
      </c>
      <c r="N4692" t="str">
        <f t="shared" si="146"/>
        <v>Republican</v>
      </c>
      <c r="O4692" t="s">
        <v>980</v>
      </c>
      <c r="P4692">
        <v>0.73299999999999998</v>
      </c>
      <c r="Q4692">
        <v>1375000</v>
      </c>
    </row>
    <row r="4693" spans="1:18">
      <c r="A4693">
        <v>111</v>
      </c>
      <c r="B4693">
        <f>VLOOKUP(A4693,year_congress_lookup!$A$1:$B$10,2)</f>
        <v>2010</v>
      </c>
      <c r="C4693">
        <v>20507</v>
      </c>
      <c r="D4693" s="1" t="s">
        <v>1799</v>
      </c>
      <c r="E4693" t="s">
        <v>4</v>
      </c>
      <c r="F4693" t="str">
        <f>VLOOKUP(E4693&amp;"*",state_latlong_lookup!$A$1:$D$56,2,FALSE)</f>
        <v>GA</v>
      </c>
      <c r="G4693" t="str">
        <f>VLOOKUP(E4693&amp;"*",state_latlong_lookup!$A$1:$D$56,1,FALSE)</f>
        <v>GEORGIA</v>
      </c>
      <c r="H4693" t="str">
        <f t="shared" si="147"/>
        <v>111_GA_12</v>
      </c>
      <c r="I4693">
        <f>IF(B4693=2012,IF(D4693="00",K4693,VLOOKUP(H4693,district_latlong_lookup!$A$1:$F$439,5,FALSE)),0)</f>
        <v>0</v>
      </c>
      <c r="J4693">
        <f>IF(B4693=2012,IF(D4693="00",L4693,VLOOKUP(H4693,district_latlong_lookup!$A$1:$F$439,6,FALSE)),0)</f>
        <v>0</v>
      </c>
      <c r="K4693">
        <f>VLOOKUP(E4693&amp;"*",state_latlong_lookup!$A$1:$D$56,3,FALSE)</f>
        <v>32.986600000000003</v>
      </c>
      <c r="L4693">
        <f>VLOOKUP(E4693&amp;"*",state_latlong_lookup!$A$1:$D$56,4,FALSE)</f>
        <v>-83.648700000000005</v>
      </c>
      <c r="M4693">
        <v>100</v>
      </c>
      <c r="N4693" t="str">
        <f t="shared" si="146"/>
        <v>Democrat</v>
      </c>
      <c r="O4693" t="s">
        <v>73</v>
      </c>
      <c r="P4693">
        <v>-8.5999999999999993E-2</v>
      </c>
      <c r="Q4693">
        <v>0</v>
      </c>
    </row>
    <row r="4694" spans="1:18">
      <c r="A4694">
        <v>111</v>
      </c>
      <c r="B4694">
        <f>VLOOKUP(A4694,year_congress_lookup!$A$1:$B$10,2)</f>
        <v>2010</v>
      </c>
      <c r="C4694">
        <v>20321</v>
      </c>
      <c r="D4694" s="1" t="s">
        <v>1800</v>
      </c>
      <c r="E4694" t="s">
        <v>4</v>
      </c>
      <c r="F4694" t="str">
        <f>VLOOKUP(E4694&amp;"*",state_latlong_lookup!$A$1:$D$56,2,FALSE)</f>
        <v>GA</v>
      </c>
      <c r="G4694" t="str">
        <f>VLOOKUP(E4694&amp;"*",state_latlong_lookup!$A$1:$D$56,1,FALSE)</f>
        <v>GEORGIA</v>
      </c>
      <c r="H4694" t="str">
        <f t="shared" si="147"/>
        <v>111_GA_13</v>
      </c>
      <c r="I4694">
        <f>IF(B4694=2012,IF(D4694="00",K4694,VLOOKUP(H4694,district_latlong_lookup!$A$1:$F$439,5,FALSE)),0)</f>
        <v>0</v>
      </c>
      <c r="J4694">
        <f>IF(B4694=2012,IF(D4694="00",L4694,VLOOKUP(H4694,district_latlong_lookup!$A$1:$F$439,6,FALSE)),0)</f>
        <v>0</v>
      </c>
      <c r="K4694">
        <f>VLOOKUP(E4694&amp;"*",state_latlong_lookup!$A$1:$D$56,3,FALSE)</f>
        <v>32.986600000000003</v>
      </c>
      <c r="L4694">
        <f>VLOOKUP(E4694&amp;"*",state_latlong_lookup!$A$1:$D$56,4,FALSE)</f>
        <v>-83.648700000000005</v>
      </c>
      <c r="M4694">
        <v>100</v>
      </c>
      <c r="N4694" t="str">
        <f t="shared" si="146"/>
        <v>Democrat</v>
      </c>
      <c r="O4694" t="s">
        <v>149</v>
      </c>
      <c r="P4694">
        <v>-0.309</v>
      </c>
      <c r="Q4694">
        <v>729000</v>
      </c>
      <c r="R4694" t="s">
        <v>1645</v>
      </c>
    </row>
    <row r="4695" spans="1:18">
      <c r="A4695">
        <v>111</v>
      </c>
      <c r="B4695">
        <f>VLOOKUP(A4695,year_congress_lookup!$A$1:$B$10,2)</f>
        <v>2010</v>
      </c>
      <c r="C4695">
        <v>15245</v>
      </c>
      <c r="D4695" s="1" t="s">
        <v>1787</v>
      </c>
      <c r="E4695" t="s">
        <v>201</v>
      </c>
      <c r="F4695" t="str">
        <f>VLOOKUP(E4695&amp;"*",state_latlong_lookup!$A$1:$D$56,2,FALSE)</f>
        <v>HI</v>
      </c>
      <c r="G4695" t="str">
        <f>VLOOKUP(E4695&amp;"*",state_latlong_lookup!$A$1:$D$56,1,FALSE)</f>
        <v>HAWAII</v>
      </c>
      <c r="H4695" t="str">
        <f t="shared" si="147"/>
        <v>111_HI_01</v>
      </c>
      <c r="I4695">
        <f>IF(B4695=2012,IF(D4695="00",K4695,VLOOKUP(H4695,district_latlong_lookup!$A$1:$F$439,5,FALSE)),0)</f>
        <v>0</v>
      </c>
      <c r="J4695">
        <f>IF(B4695=2012,IF(D4695="00",L4695,VLOOKUP(H4695,district_latlong_lookup!$A$1:$F$439,6,FALSE)),0)</f>
        <v>0</v>
      </c>
      <c r="K4695">
        <f>VLOOKUP(E4695&amp;"*",state_latlong_lookup!$A$1:$D$56,3,FALSE)</f>
        <v>21.1098</v>
      </c>
      <c r="L4695">
        <f>VLOOKUP(E4695&amp;"*",state_latlong_lookup!$A$1:$D$56,4,FALSE)</f>
        <v>-157.53110000000001</v>
      </c>
      <c r="M4695">
        <v>100</v>
      </c>
      <c r="N4695" t="str">
        <f t="shared" si="146"/>
        <v>Democrat</v>
      </c>
      <c r="O4695" t="s">
        <v>981</v>
      </c>
      <c r="P4695">
        <v>-0.379</v>
      </c>
      <c r="Q4695">
        <v>1151000</v>
      </c>
      <c r="R4695" t="s">
        <v>1646</v>
      </c>
    </row>
    <row r="4696" spans="1:18">
      <c r="A4696">
        <v>111</v>
      </c>
      <c r="B4696">
        <f>VLOOKUP(A4696,year_congress_lookup!$A$1:$B$10,2)</f>
        <v>2010</v>
      </c>
      <c r="C4696">
        <v>20961</v>
      </c>
      <c r="D4696" s="1" t="s">
        <v>1787</v>
      </c>
      <c r="E4696" t="s">
        <v>201</v>
      </c>
      <c r="F4696" t="str">
        <f>VLOOKUP(E4696&amp;"*",state_latlong_lookup!$A$1:$D$56,2,FALSE)</f>
        <v>HI</v>
      </c>
      <c r="G4696" t="str">
        <f>VLOOKUP(E4696&amp;"*",state_latlong_lookup!$A$1:$D$56,1,FALSE)</f>
        <v>HAWAII</v>
      </c>
      <c r="H4696" t="str">
        <f t="shared" si="147"/>
        <v>111_HI_01</v>
      </c>
      <c r="I4696">
        <f>IF(B4696=2012,IF(D4696="00",K4696,VLOOKUP(H4696,district_latlong_lookup!$A$1:$F$439,5,FALSE)),0)</f>
        <v>0</v>
      </c>
      <c r="J4696">
        <f>IF(B4696=2012,IF(D4696="00",L4696,VLOOKUP(H4696,district_latlong_lookup!$A$1:$F$439,6,FALSE)),0)</f>
        <v>0</v>
      </c>
      <c r="K4696">
        <f>VLOOKUP(E4696&amp;"*",state_latlong_lookup!$A$1:$D$56,3,FALSE)</f>
        <v>21.1098</v>
      </c>
      <c r="L4696">
        <f>VLOOKUP(E4696&amp;"*",state_latlong_lookup!$A$1:$D$56,4,FALSE)</f>
        <v>-157.53110000000001</v>
      </c>
      <c r="M4696">
        <v>200</v>
      </c>
      <c r="N4696" t="str">
        <f t="shared" si="146"/>
        <v>Republican</v>
      </c>
      <c r="O4696" t="s">
        <v>1131</v>
      </c>
      <c r="P4696">
        <v>0.23100000000000001</v>
      </c>
      <c r="Q4696">
        <v>1607000</v>
      </c>
      <c r="R4696" t="s">
        <v>1647</v>
      </c>
    </row>
    <row r="4697" spans="1:18">
      <c r="A4697">
        <v>111</v>
      </c>
      <c r="B4697">
        <f>VLOOKUP(A4697,year_congress_lookup!$A$1:$B$10,2)</f>
        <v>2010</v>
      </c>
      <c r="C4697">
        <v>20713</v>
      </c>
      <c r="D4697" s="1" t="s">
        <v>1788</v>
      </c>
      <c r="E4697" t="s">
        <v>201</v>
      </c>
      <c r="F4697" t="str">
        <f>VLOOKUP(E4697&amp;"*",state_latlong_lookup!$A$1:$D$56,2,FALSE)</f>
        <v>HI</v>
      </c>
      <c r="G4697" t="str">
        <f>VLOOKUP(E4697&amp;"*",state_latlong_lookup!$A$1:$D$56,1,FALSE)</f>
        <v>HAWAII</v>
      </c>
      <c r="H4697" t="str">
        <f t="shared" si="147"/>
        <v>111_HI_02</v>
      </c>
      <c r="I4697">
        <f>IF(B4697=2012,IF(D4697="00",K4697,VLOOKUP(H4697,district_latlong_lookup!$A$1:$F$439,5,FALSE)),0)</f>
        <v>0</v>
      </c>
      <c r="J4697">
        <f>IF(B4697=2012,IF(D4697="00",L4697,VLOOKUP(H4697,district_latlong_lookup!$A$1:$F$439,6,FALSE)),0)</f>
        <v>0</v>
      </c>
      <c r="K4697">
        <f>VLOOKUP(E4697&amp;"*",state_latlong_lookup!$A$1:$D$56,3,FALSE)</f>
        <v>21.1098</v>
      </c>
      <c r="L4697">
        <f>VLOOKUP(E4697&amp;"*",state_latlong_lookup!$A$1:$D$56,4,FALSE)</f>
        <v>-157.53110000000001</v>
      </c>
      <c r="M4697">
        <v>100</v>
      </c>
      <c r="N4697" t="str">
        <f t="shared" si="146"/>
        <v>Democrat</v>
      </c>
      <c r="O4697" t="s">
        <v>1086</v>
      </c>
      <c r="P4697">
        <v>-0.49199999999999999</v>
      </c>
      <c r="Q4697">
        <v>44000</v>
      </c>
    </row>
    <row r="4698" spans="1:18">
      <c r="A4698">
        <v>111</v>
      </c>
      <c r="B4698">
        <f>VLOOKUP(A4698,year_congress_lookup!$A$1:$B$10,2)</f>
        <v>2010</v>
      </c>
      <c r="C4698">
        <v>20912</v>
      </c>
      <c r="D4698" s="1" t="s">
        <v>1787</v>
      </c>
      <c r="E4698" t="s">
        <v>125</v>
      </c>
      <c r="F4698" t="str">
        <f>VLOOKUP(E4698&amp;"*",state_latlong_lookup!$A$1:$D$56,2,FALSE)</f>
        <v>ID</v>
      </c>
      <c r="G4698" t="str">
        <f>VLOOKUP(E4698&amp;"*",state_latlong_lookup!$A$1:$D$56,1,FALSE)</f>
        <v>IDAHO</v>
      </c>
      <c r="H4698" t="str">
        <f t="shared" si="147"/>
        <v>111_ID_01</v>
      </c>
      <c r="I4698">
        <f>IF(B4698=2012,IF(D4698="00",K4698,VLOOKUP(H4698,district_latlong_lookup!$A$1:$F$439,5,FALSE)),0)</f>
        <v>0</v>
      </c>
      <c r="J4698">
        <f>IF(B4698=2012,IF(D4698="00",L4698,VLOOKUP(H4698,district_latlong_lookup!$A$1:$F$439,6,FALSE)),0)</f>
        <v>0</v>
      </c>
      <c r="K4698">
        <f>VLOOKUP(E4698&amp;"*",state_latlong_lookup!$A$1:$D$56,3,FALSE)</f>
        <v>44.239400000000003</v>
      </c>
      <c r="L4698">
        <f>VLOOKUP(E4698&amp;"*",state_latlong_lookup!$A$1:$D$56,4,FALSE)</f>
        <v>-114.5103</v>
      </c>
      <c r="M4698">
        <v>100</v>
      </c>
      <c r="N4698" t="str">
        <f t="shared" si="146"/>
        <v>Democrat</v>
      </c>
      <c r="O4698" t="s">
        <v>1132</v>
      </c>
      <c r="P4698">
        <v>8.7999999999999995E-2</v>
      </c>
      <c r="Q4698">
        <v>742000</v>
      </c>
    </row>
    <row r="4699" spans="1:18">
      <c r="A4699">
        <v>111</v>
      </c>
      <c r="B4699">
        <f>VLOOKUP(A4699,year_congress_lookup!$A$1:$B$10,2)</f>
        <v>2010</v>
      </c>
      <c r="C4699">
        <v>29910</v>
      </c>
      <c r="D4699" s="1" t="s">
        <v>1788</v>
      </c>
      <c r="E4699" t="s">
        <v>125</v>
      </c>
      <c r="F4699" t="str">
        <f>VLOOKUP(E4699&amp;"*",state_latlong_lookup!$A$1:$D$56,2,FALSE)</f>
        <v>ID</v>
      </c>
      <c r="G4699" t="str">
        <f>VLOOKUP(E4699&amp;"*",state_latlong_lookup!$A$1:$D$56,1,FALSE)</f>
        <v>IDAHO</v>
      </c>
      <c r="H4699" t="str">
        <f t="shared" si="147"/>
        <v>111_ID_02</v>
      </c>
      <c r="I4699">
        <f>IF(B4699=2012,IF(D4699="00",K4699,VLOOKUP(H4699,district_latlong_lookup!$A$1:$F$439,5,FALSE)),0)</f>
        <v>0</v>
      </c>
      <c r="J4699">
        <f>IF(B4699=2012,IF(D4699="00",L4699,VLOOKUP(H4699,district_latlong_lookup!$A$1:$F$439,6,FALSE)),0)</f>
        <v>0</v>
      </c>
      <c r="K4699">
        <f>VLOOKUP(E4699&amp;"*",state_latlong_lookup!$A$1:$D$56,3,FALSE)</f>
        <v>44.239400000000003</v>
      </c>
      <c r="L4699">
        <f>VLOOKUP(E4699&amp;"*",state_latlong_lookup!$A$1:$D$56,4,FALSE)</f>
        <v>-114.5103</v>
      </c>
      <c r="M4699">
        <v>200</v>
      </c>
      <c r="N4699" t="str">
        <f t="shared" si="146"/>
        <v>Republican</v>
      </c>
      <c r="O4699" t="s">
        <v>208</v>
      </c>
      <c r="P4699">
        <v>0.44500000000000001</v>
      </c>
      <c r="Q4699">
        <v>1720000</v>
      </c>
      <c r="R4699" t="s">
        <v>1648</v>
      </c>
    </row>
    <row r="4700" spans="1:18">
      <c r="A4700">
        <v>111</v>
      </c>
      <c r="B4700">
        <f>VLOOKUP(A4700,year_congress_lookup!$A$1:$B$10,2)</f>
        <v>2010</v>
      </c>
      <c r="C4700">
        <v>29346</v>
      </c>
      <c r="D4700" s="1" t="s">
        <v>1787</v>
      </c>
      <c r="E4700" t="s">
        <v>46</v>
      </c>
      <c r="F4700" t="str">
        <f>VLOOKUP(E4700&amp;"*",state_latlong_lookup!$A$1:$D$56,2,FALSE)</f>
        <v>IL</v>
      </c>
      <c r="G4700" t="str">
        <f>VLOOKUP(E4700&amp;"*",state_latlong_lookup!$A$1:$D$56,1,FALSE)</f>
        <v>ILLINOIS</v>
      </c>
      <c r="H4700" t="str">
        <f t="shared" si="147"/>
        <v>111_IL_01</v>
      </c>
      <c r="I4700">
        <f>IF(B4700=2012,IF(D4700="00",K4700,VLOOKUP(H4700,district_latlong_lookup!$A$1:$F$439,5,FALSE)),0)</f>
        <v>0</v>
      </c>
      <c r="J4700">
        <f>IF(B4700=2012,IF(D4700="00",L4700,VLOOKUP(H4700,district_latlong_lookup!$A$1:$F$439,6,FALSE)),0)</f>
        <v>0</v>
      </c>
      <c r="K4700">
        <f>VLOOKUP(E4700&amp;"*",state_latlong_lookup!$A$1:$D$56,3,FALSE)</f>
        <v>40.336300000000001</v>
      </c>
      <c r="L4700">
        <f>VLOOKUP(E4700&amp;"*",state_latlong_lookup!$A$1:$D$56,4,FALSE)</f>
        <v>-89.002200000000002</v>
      </c>
      <c r="M4700">
        <v>100</v>
      </c>
      <c r="N4700" t="str">
        <f t="shared" si="146"/>
        <v>Democrat</v>
      </c>
      <c r="O4700" t="s">
        <v>511</v>
      </c>
      <c r="P4700">
        <v>-0.42099999999999999</v>
      </c>
      <c r="Q4700">
        <v>15735000</v>
      </c>
      <c r="R4700" t="s">
        <v>1649</v>
      </c>
    </row>
    <row r="4701" spans="1:18">
      <c r="A4701">
        <v>111</v>
      </c>
      <c r="B4701">
        <f>VLOOKUP(A4701,year_congress_lookup!$A$1:$B$10,2)</f>
        <v>2010</v>
      </c>
      <c r="C4701">
        <v>29585</v>
      </c>
      <c r="D4701" s="1" t="s">
        <v>1788</v>
      </c>
      <c r="E4701" t="s">
        <v>46</v>
      </c>
      <c r="F4701" t="str">
        <f>VLOOKUP(E4701&amp;"*",state_latlong_lookup!$A$1:$D$56,2,FALSE)</f>
        <v>IL</v>
      </c>
      <c r="G4701" t="str">
        <f>VLOOKUP(E4701&amp;"*",state_latlong_lookup!$A$1:$D$56,1,FALSE)</f>
        <v>ILLINOIS</v>
      </c>
      <c r="H4701" t="str">
        <f t="shared" si="147"/>
        <v>111_IL_02</v>
      </c>
      <c r="I4701">
        <f>IF(B4701=2012,IF(D4701="00",K4701,VLOOKUP(H4701,district_latlong_lookup!$A$1:$F$439,5,FALSE)),0)</f>
        <v>0</v>
      </c>
      <c r="J4701">
        <f>IF(B4701=2012,IF(D4701="00",L4701,VLOOKUP(H4701,district_latlong_lookup!$A$1:$F$439,6,FALSE)),0)</f>
        <v>0</v>
      </c>
      <c r="K4701">
        <f>VLOOKUP(E4701&amp;"*",state_latlong_lookup!$A$1:$D$56,3,FALSE)</f>
        <v>40.336300000000001</v>
      </c>
      <c r="L4701">
        <f>VLOOKUP(E4701&amp;"*",state_latlong_lookup!$A$1:$D$56,4,FALSE)</f>
        <v>-89.002200000000002</v>
      </c>
      <c r="M4701">
        <v>100</v>
      </c>
      <c r="N4701" t="str">
        <f t="shared" si="146"/>
        <v>Democrat</v>
      </c>
      <c r="O4701" t="s">
        <v>24</v>
      </c>
      <c r="P4701">
        <v>-0.53100000000000003</v>
      </c>
      <c r="Q4701">
        <v>2188000</v>
      </c>
      <c r="R4701" t="s">
        <v>1649</v>
      </c>
    </row>
    <row r="4702" spans="1:18">
      <c r="A4702">
        <v>111</v>
      </c>
      <c r="B4702">
        <f>VLOOKUP(A4702,year_congress_lookup!$A$1:$B$10,2)</f>
        <v>2010</v>
      </c>
      <c r="C4702">
        <v>20508</v>
      </c>
      <c r="D4702" s="1" t="s">
        <v>1789</v>
      </c>
      <c r="E4702" t="s">
        <v>46</v>
      </c>
      <c r="F4702" t="str">
        <f>VLOOKUP(E4702&amp;"*",state_latlong_lookup!$A$1:$D$56,2,FALSE)</f>
        <v>IL</v>
      </c>
      <c r="G4702" t="str">
        <f>VLOOKUP(E4702&amp;"*",state_latlong_lookup!$A$1:$D$56,1,FALSE)</f>
        <v>ILLINOIS</v>
      </c>
      <c r="H4702" t="str">
        <f t="shared" si="147"/>
        <v>111_IL_03</v>
      </c>
      <c r="I4702">
        <f>IF(B4702=2012,IF(D4702="00",K4702,VLOOKUP(H4702,district_latlong_lookup!$A$1:$F$439,5,FALSE)),0)</f>
        <v>0</v>
      </c>
      <c r="J4702">
        <f>IF(B4702=2012,IF(D4702="00",L4702,VLOOKUP(H4702,district_latlong_lookup!$A$1:$F$439,6,FALSE)),0)</f>
        <v>0</v>
      </c>
      <c r="K4702">
        <f>VLOOKUP(E4702&amp;"*",state_latlong_lookup!$A$1:$D$56,3,FALSE)</f>
        <v>40.336300000000001</v>
      </c>
      <c r="L4702">
        <f>VLOOKUP(E4702&amp;"*",state_latlong_lookup!$A$1:$D$56,4,FALSE)</f>
        <v>-89.002200000000002</v>
      </c>
      <c r="M4702">
        <v>100</v>
      </c>
      <c r="N4702" t="str">
        <f t="shared" si="146"/>
        <v>Democrat</v>
      </c>
      <c r="O4702" t="s">
        <v>512</v>
      </c>
      <c r="P4702">
        <v>-0.25800000000000001</v>
      </c>
      <c r="Q4702">
        <v>1550000</v>
      </c>
      <c r="R4702" t="s">
        <v>1650</v>
      </c>
    </row>
    <row r="4703" spans="1:18">
      <c r="A4703">
        <v>111</v>
      </c>
      <c r="B4703">
        <f>VLOOKUP(A4703,year_congress_lookup!$A$1:$B$10,2)</f>
        <v>2010</v>
      </c>
      <c r="C4703">
        <v>29348</v>
      </c>
      <c r="D4703" s="1" t="s">
        <v>1790</v>
      </c>
      <c r="E4703" t="s">
        <v>46</v>
      </c>
      <c r="F4703" t="str">
        <f>VLOOKUP(E4703&amp;"*",state_latlong_lookup!$A$1:$D$56,2,FALSE)</f>
        <v>IL</v>
      </c>
      <c r="G4703" t="str">
        <f>VLOOKUP(E4703&amp;"*",state_latlong_lookup!$A$1:$D$56,1,FALSE)</f>
        <v>ILLINOIS</v>
      </c>
      <c r="H4703" t="str">
        <f t="shared" si="147"/>
        <v>111_IL_04</v>
      </c>
      <c r="I4703">
        <f>IF(B4703=2012,IF(D4703="00",K4703,VLOOKUP(H4703,district_latlong_lookup!$A$1:$F$439,5,FALSE)),0)</f>
        <v>0</v>
      </c>
      <c r="J4703">
        <f>IF(B4703=2012,IF(D4703="00",L4703,VLOOKUP(H4703,district_latlong_lookup!$A$1:$F$439,6,FALSE)),0)</f>
        <v>0</v>
      </c>
      <c r="K4703">
        <f>VLOOKUP(E4703&amp;"*",state_latlong_lookup!$A$1:$D$56,3,FALSE)</f>
        <v>40.336300000000001</v>
      </c>
      <c r="L4703">
        <f>VLOOKUP(E4703&amp;"*",state_latlong_lookup!$A$1:$D$56,4,FALSE)</f>
        <v>-89.002200000000002</v>
      </c>
      <c r="M4703">
        <v>100</v>
      </c>
      <c r="N4703" t="str">
        <f t="shared" si="146"/>
        <v>Democrat</v>
      </c>
      <c r="O4703" t="s">
        <v>982</v>
      </c>
      <c r="P4703">
        <v>-0.499</v>
      </c>
      <c r="Q4703">
        <v>2235000</v>
      </c>
      <c r="R4703" t="s">
        <v>1651</v>
      </c>
    </row>
    <row r="4704" spans="1:18">
      <c r="A4704">
        <v>111</v>
      </c>
      <c r="B4704">
        <f>VLOOKUP(A4704,year_congress_lookup!$A$1:$B$10,2)</f>
        <v>2010</v>
      </c>
      <c r="C4704">
        <v>20954</v>
      </c>
      <c r="D4704" s="1" t="s">
        <v>1791</v>
      </c>
      <c r="E4704" t="s">
        <v>46</v>
      </c>
      <c r="F4704" t="str">
        <f>VLOOKUP(E4704&amp;"*",state_latlong_lookup!$A$1:$D$56,2,FALSE)</f>
        <v>IL</v>
      </c>
      <c r="G4704" t="str">
        <f>VLOOKUP(E4704&amp;"*",state_latlong_lookup!$A$1:$D$56,1,FALSE)</f>
        <v>ILLINOIS</v>
      </c>
      <c r="H4704" t="str">
        <f t="shared" si="147"/>
        <v>111_IL_05</v>
      </c>
      <c r="I4704">
        <f>IF(B4704=2012,IF(D4704="00",K4704,VLOOKUP(H4704,district_latlong_lookup!$A$1:$F$439,5,FALSE)),0)</f>
        <v>0</v>
      </c>
      <c r="J4704">
        <f>IF(B4704=2012,IF(D4704="00",L4704,VLOOKUP(H4704,district_latlong_lookup!$A$1:$F$439,6,FALSE)),0)</f>
        <v>0</v>
      </c>
      <c r="K4704">
        <f>VLOOKUP(E4704&amp;"*",state_latlong_lookup!$A$1:$D$56,3,FALSE)</f>
        <v>40.336300000000001</v>
      </c>
      <c r="L4704">
        <f>VLOOKUP(E4704&amp;"*",state_latlong_lookup!$A$1:$D$56,4,FALSE)</f>
        <v>-89.002200000000002</v>
      </c>
      <c r="M4704">
        <v>100</v>
      </c>
      <c r="N4704" t="str">
        <f t="shared" si="146"/>
        <v>Democrat</v>
      </c>
      <c r="O4704" t="s">
        <v>1133</v>
      </c>
      <c r="P4704">
        <v>-0.32300000000000001</v>
      </c>
      <c r="Q4704">
        <v>2397000</v>
      </c>
      <c r="R4704" t="s">
        <v>1652</v>
      </c>
    </row>
    <row r="4705" spans="1:18">
      <c r="A4705">
        <v>111</v>
      </c>
      <c r="B4705">
        <f>VLOOKUP(A4705,year_congress_lookup!$A$1:$B$10,2)</f>
        <v>2010</v>
      </c>
      <c r="C4705">
        <v>20715</v>
      </c>
      <c r="D4705" s="1" t="s">
        <v>1792</v>
      </c>
      <c r="E4705" t="s">
        <v>46</v>
      </c>
      <c r="F4705" t="str">
        <f>VLOOKUP(E4705&amp;"*",state_latlong_lookup!$A$1:$D$56,2,FALSE)</f>
        <v>IL</v>
      </c>
      <c r="G4705" t="str">
        <f>VLOOKUP(E4705&amp;"*",state_latlong_lookup!$A$1:$D$56,1,FALSE)</f>
        <v>ILLINOIS</v>
      </c>
      <c r="H4705" t="str">
        <f t="shared" si="147"/>
        <v>111_IL_06</v>
      </c>
      <c r="I4705">
        <f>IF(B4705=2012,IF(D4705="00",K4705,VLOOKUP(H4705,district_latlong_lookup!$A$1:$F$439,5,FALSE)),0)</f>
        <v>0</v>
      </c>
      <c r="J4705">
        <f>IF(B4705=2012,IF(D4705="00",L4705,VLOOKUP(H4705,district_latlong_lookup!$A$1:$F$439,6,FALSE)),0)</f>
        <v>0</v>
      </c>
      <c r="K4705">
        <f>VLOOKUP(E4705&amp;"*",state_latlong_lookup!$A$1:$D$56,3,FALSE)</f>
        <v>40.336300000000001</v>
      </c>
      <c r="L4705">
        <f>VLOOKUP(E4705&amp;"*",state_latlong_lookup!$A$1:$D$56,4,FALSE)</f>
        <v>-89.002200000000002</v>
      </c>
      <c r="M4705">
        <v>200</v>
      </c>
      <c r="N4705" t="str">
        <f t="shared" si="146"/>
        <v>Republican</v>
      </c>
      <c r="O4705" t="s">
        <v>1088</v>
      </c>
      <c r="P4705">
        <v>0.66500000000000004</v>
      </c>
      <c r="Q4705">
        <v>2320000</v>
      </c>
    </row>
    <row r="4706" spans="1:18">
      <c r="A4706">
        <v>111</v>
      </c>
      <c r="B4706">
        <f>VLOOKUP(A4706,year_congress_lookup!$A$1:$B$10,2)</f>
        <v>2010</v>
      </c>
      <c r="C4706">
        <v>29717</v>
      </c>
      <c r="D4706" s="1" t="s">
        <v>1793</v>
      </c>
      <c r="E4706" t="s">
        <v>46</v>
      </c>
      <c r="F4706" t="str">
        <f>VLOOKUP(E4706&amp;"*",state_latlong_lookup!$A$1:$D$56,2,FALSE)</f>
        <v>IL</v>
      </c>
      <c r="G4706" t="str">
        <f>VLOOKUP(E4706&amp;"*",state_latlong_lookup!$A$1:$D$56,1,FALSE)</f>
        <v>ILLINOIS</v>
      </c>
      <c r="H4706" t="str">
        <f t="shared" si="147"/>
        <v>111_IL_07</v>
      </c>
      <c r="I4706">
        <f>IF(B4706=2012,IF(D4706="00",K4706,VLOOKUP(H4706,district_latlong_lookup!$A$1:$F$439,5,FALSE)),0)</f>
        <v>0</v>
      </c>
      <c r="J4706">
        <f>IF(B4706=2012,IF(D4706="00",L4706,VLOOKUP(H4706,district_latlong_lookup!$A$1:$F$439,6,FALSE)),0)</f>
        <v>0</v>
      </c>
      <c r="K4706">
        <f>VLOOKUP(E4706&amp;"*",state_latlong_lookup!$A$1:$D$56,3,FALSE)</f>
        <v>40.336300000000001</v>
      </c>
      <c r="L4706">
        <f>VLOOKUP(E4706&amp;"*",state_latlong_lookup!$A$1:$D$56,4,FALSE)</f>
        <v>-89.002200000000002</v>
      </c>
      <c r="M4706">
        <v>100</v>
      </c>
      <c r="N4706" t="str">
        <f t="shared" si="146"/>
        <v>Democrat</v>
      </c>
      <c r="O4706" t="s">
        <v>62</v>
      </c>
      <c r="P4706">
        <v>-0.48299999999999998</v>
      </c>
      <c r="Q4706">
        <v>2086000</v>
      </c>
      <c r="R4706" t="s">
        <v>1653</v>
      </c>
    </row>
    <row r="4707" spans="1:18">
      <c r="A4707">
        <v>111</v>
      </c>
      <c r="B4707">
        <f>VLOOKUP(A4707,year_congress_lookup!$A$1:$B$10,2)</f>
        <v>2010</v>
      </c>
      <c r="C4707">
        <v>20509</v>
      </c>
      <c r="D4707" s="1" t="s">
        <v>1795</v>
      </c>
      <c r="E4707" t="s">
        <v>46</v>
      </c>
      <c r="F4707" t="str">
        <f>VLOOKUP(E4707&amp;"*",state_latlong_lookup!$A$1:$D$56,2,FALSE)</f>
        <v>IL</v>
      </c>
      <c r="G4707" t="str">
        <f>VLOOKUP(E4707&amp;"*",state_latlong_lookup!$A$1:$D$56,1,FALSE)</f>
        <v>ILLINOIS</v>
      </c>
      <c r="H4707" t="str">
        <f t="shared" si="147"/>
        <v>111_IL_08</v>
      </c>
      <c r="I4707">
        <f>IF(B4707=2012,IF(D4707="00",K4707,VLOOKUP(H4707,district_latlong_lookup!$A$1:$F$439,5,FALSE)),0)</f>
        <v>0</v>
      </c>
      <c r="J4707">
        <f>IF(B4707=2012,IF(D4707="00",L4707,VLOOKUP(H4707,district_latlong_lookup!$A$1:$F$439,6,FALSE)),0)</f>
        <v>0</v>
      </c>
      <c r="K4707">
        <f>VLOOKUP(E4707&amp;"*",state_latlong_lookup!$A$1:$D$56,3,FALSE)</f>
        <v>40.336300000000001</v>
      </c>
      <c r="L4707">
        <f>VLOOKUP(E4707&amp;"*",state_latlong_lookup!$A$1:$D$56,4,FALSE)</f>
        <v>-89.002200000000002</v>
      </c>
      <c r="M4707">
        <v>100</v>
      </c>
      <c r="N4707" t="str">
        <f t="shared" si="146"/>
        <v>Democrat</v>
      </c>
      <c r="O4707" t="s">
        <v>1054</v>
      </c>
      <c r="P4707">
        <v>-0.17899999999999999</v>
      </c>
      <c r="Q4707">
        <v>0</v>
      </c>
      <c r="R4707" t="s">
        <v>1654</v>
      </c>
    </row>
    <row r="4708" spans="1:18">
      <c r="A4708">
        <v>111</v>
      </c>
      <c r="B4708">
        <f>VLOOKUP(A4708,year_congress_lookup!$A$1:$B$10,2)</f>
        <v>2010</v>
      </c>
      <c r="C4708">
        <v>29911</v>
      </c>
      <c r="D4708" s="1" t="s">
        <v>1796</v>
      </c>
      <c r="E4708" t="s">
        <v>46</v>
      </c>
      <c r="F4708" t="str">
        <f>VLOOKUP(E4708&amp;"*",state_latlong_lookup!$A$1:$D$56,2,FALSE)</f>
        <v>IL</v>
      </c>
      <c r="G4708" t="str">
        <f>VLOOKUP(E4708&amp;"*",state_latlong_lookup!$A$1:$D$56,1,FALSE)</f>
        <v>ILLINOIS</v>
      </c>
      <c r="H4708" t="str">
        <f t="shared" si="147"/>
        <v>111_IL_09</v>
      </c>
      <c r="I4708">
        <f>IF(B4708=2012,IF(D4708="00",K4708,VLOOKUP(H4708,district_latlong_lookup!$A$1:$F$439,5,FALSE)),0)</f>
        <v>0</v>
      </c>
      <c r="J4708">
        <f>IF(B4708=2012,IF(D4708="00",L4708,VLOOKUP(H4708,district_latlong_lookup!$A$1:$F$439,6,FALSE)),0)</f>
        <v>0</v>
      </c>
      <c r="K4708">
        <f>VLOOKUP(E4708&amp;"*",state_latlong_lookup!$A$1:$D$56,3,FALSE)</f>
        <v>40.336300000000001</v>
      </c>
      <c r="L4708">
        <f>VLOOKUP(E4708&amp;"*",state_latlong_lookup!$A$1:$D$56,4,FALSE)</f>
        <v>-89.002200000000002</v>
      </c>
      <c r="M4708">
        <v>100</v>
      </c>
      <c r="N4708" t="str">
        <f t="shared" si="146"/>
        <v>Democrat</v>
      </c>
      <c r="O4708" t="s">
        <v>984</v>
      </c>
      <c r="P4708">
        <v>-0.59599999999999997</v>
      </c>
      <c r="Q4708">
        <v>689000</v>
      </c>
      <c r="R4708" t="s">
        <v>1655</v>
      </c>
    </row>
    <row r="4709" spans="1:18">
      <c r="A4709">
        <v>111</v>
      </c>
      <c r="B4709">
        <f>VLOOKUP(A4709,year_congress_lookup!$A$1:$B$10,2)</f>
        <v>2010</v>
      </c>
      <c r="C4709">
        <v>20115</v>
      </c>
      <c r="D4709" s="1" t="s">
        <v>1797</v>
      </c>
      <c r="E4709" t="s">
        <v>46</v>
      </c>
      <c r="F4709" t="str">
        <f>VLOOKUP(E4709&amp;"*",state_latlong_lookup!$A$1:$D$56,2,FALSE)</f>
        <v>IL</v>
      </c>
      <c r="G4709" t="str">
        <f>VLOOKUP(E4709&amp;"*",state_latlong_lookup!$A$1:$D$56,1,FALSE)</f>
        <v>ILLINOIS</v>
      </c>
      <c r="H4709" t="str">
        <f t="shared" si="147"/>
        <v>111_IL_10</v>
      </c>
      <c r="I4709">
        <f>IF(B4709=2012,IF(D4709="00",K4709,VLOOKUP(H4709,district_latlong_lookup!$A$1:$F$439,5,FALSE)),0)</f>
        <v>0</v>
      </c>
      <c r="J4709">
        <f>IF(B4709=2012,IF(D4709="00",L4709,VLOOKUP(H4709,district_latlong_lookup!$A$1:$F$439,6,FALSE)),0)</f>
        <v>0</v>
      </c>
      <c r="K4709">
        <f>VLOOKUP(E4709&amp;"*",state_latlong_lookup!$A$1:$D$56,3,FALSE)</f>
        <v>40.336300000000001</v>
      </c>
      <c r="L4709">
        <f>VLOOKUP(E4709&amp;"*",state_latlong_lookup!$A$1:$D$56,4,FALSE)</f>
        <v>-89.002200000000002</v>
      </c>
      <c r="M4709">
        <v>200</v>
      </c>
      <c r="N4709" t="str">
        <f t="shared" si="146"/>
        <v>Republican</v>
      </c>
      <c r="O4709" t="s">
        <v>383</v>
      </c>
      <c r="P4709">
        <v>0.59899999999999998</v>
      </c>
      <c r="Q4709">
        <v>1102000</v>
      </c>
      <c r="R4709" t="s">
        <v>1656</v>
      </c>
    </row>
    <row r="4710" spans="1:18">
      <c r="A4710">
        <v>111</v>
      </c>
      <c r="B4710">
        <f>VLOOKUP(A4710,year_congress_lookup!$A$1:$B$10,2)</f>
        <v>2010</v>
      </c>
      <c r="C4710">
        <v>20913</v>
      </c>
      <c r="D4710" s="1" t="s">
        <v>1798</v>
      </c>
      <c r="E4710" t="s">
        <v>46</v>
      </c>
      <c r="F4710" t="str">
        <f>VLOOKUP(E4710&amp;"*",state_latlong_lookup!$A$1:$D$56,2,FALSE)</f>
        <v>IL</v>
      </c>
      <c r="G4710" t="str">
        <f>VLOOKUP(E4710&amp;"*",state_latlong_lookup!$A$1:$D$56,1,FALSE)</f>
        <v>ILLINOIS</v>
      </c>
      <c r="H4710" t="str">
        <f t="shared" si="147"/>
        <v>111_IL_11</v>
      </c>
      <c r="I4710">
        <f>IF(B4710=2012,IF(D4710="00",K4710,VLOOKUP(H4710,district_latlong_lookup!$A$1:$F$439,5,FALSE)),0)</f>
        <v>0</v>
      </c>
      <c r="J4710">
        <f>IF(B4710=2012,IF(D4710="00",L4710,VLOOKUP(H4710,district_latlong_lookup!$A$1:$F$439,6,FALSE)),0)</f>
        <v>0</v>
      </c>
      <c r="K4710">
        <f>VLOOKUP(E4710&amp;"*",state_latlong_lookup!$A$1:$D$56,3,FALSE)</f>
        <v>40.336300000000001</v>
      </c>
      <c r="L4710">
        <f>VLOOKUP(E4710&amp;"*",state_latlong_lookup!$A$1:$D$56,4,FALSE)</f>
        <v>-89.002200000000002</v>
      </c>
      <c r="M4710">
        <v>100</v>
      </c>
      <c r="N4710" t="str">
        <f t="shared" si="146"/>
        <v>Democrat</v>
      </c>
      <c r="O4710" t="s">
        <v>1134</v>
      </c>
      <c r="P4710">
        <v>-0.26500000000000001</v>
      </c>
      <c r="Q4710">
        <v>379000</v>
      </c>
      <c r="R4710" t="s">
        <v>1657</v>
      </c>
    </row>
    <row r="4711" spans="1:18">
      <c r="A4711">
        <v>111</v>
      </c>
      <c r="B4711">
        <f>VLOOKUP(A4711,year_congress_lookup!$A$1:$B$10,2)</f>
        <v>2010</v>
      </c>
      <c r="C4711">
        <v>15453</v>
      </c>
      <c r="D4711" s="1" t="s">
        <v>1799</v>
      </c>
      <c r="E4711" t="s">
        <v>46</v>
      </c>
      <c r="F4711" t="str">
        <f>VLOOKUP(E4711&amp;"*",state_latlong_lookup!$A$1:$D$56,2,FALSE)</f>
        <v>IL</v>
      </c>
      <c r="G4711" t="str">
        <f>VLOOKUP(E4711&amp;"*",state_latlong_lookup!$A$1:$D$56,1,FALSE)</f>
        <v>ILLINOIS</v>
      </c>
      <c r="H4711" t="str">
        <f t="shared" si="147"/>
        <v>111_IL_12</v>
      </c>
      <c r="I4711">
        <f>IF(B4711=2012,IF(D4711="00",K4711,VLOOKUP(H4711,district_latlong_lookup!$A$1:$F$439,5,FALSE)),0)</f>
        <v>0</v>
      </c>
      <c r="J4711">
        <f>IF(B4711=2012,IF(D4711="00",L4711,VLOOKUP(H4711,district_latlong_lookup!$A$1:$F$439,6,FALSE)),0)</f>
        <v>0</v>
      </c>
      <c r="K4711">
        <f>VLOOKUP(E4711&amp;"*",state_latlong_lookup!$A$1:$D$56,3,FALSE)</f>
        <v>40.336300000000001</v>
      </c>
      <c r="L4711">
        <f>VLOOKUP(E4711&amp;"*",state_latlong_lookup!$A$1:$D$56,4,FALSE)</f>
        <v>-89.002200000000002</v>
      </c>
      <c r="M4711">
        <v>100</v>
      </c>
      <c r="N4711" t="str">
        <f t="shared" si="146"/>
        <v>Democrat</v>
      </c>
      <c r="O4711" t="s">
        <v>518</v>
      </c>
      <c r="P4711">
        <v>-0.39100000000000001</v>
      </c>
      <c r="Q4711">
        <v>0</v>
      </c>
      <c r="R4711" t="s">
        <v>1658</v>
      </c>
    </row>
    <row r="4712" spans="1:18">
      <c r="A4712">
        <v>111</v>
      </c>
      <c r="B4712">
        <f>VLOOKUP(A4712,year_congress_lookup!$A$1:$B$10,2)</f>
        <v>2010</v>
      </c>
      <c r="C4712">
        <v>29912</v>
      </c>
      <c r="D4712" s="1" t="s">
        <v>1800</v>
      </c>
      <c r="E4712" t="s">
        <v>46</v>
      </c>
      <c r="F4712" t="str">
        <f>VLOOKUP(E4712&amp;"*",state_latlong_lookup!$A$1:$D$56,2,FALSE)</f>
        <v>IL</v>
      </c>
      <c r="G4712" t="str">
        <f>VLOOKUP(E4712&amp;"*",state_latlong_lookup!$A$1:$D$56,1,FALSE)</f>
        <v>ILLINOIS</v>
      </c>
      <c r="H4712" t="str">
        <f t="shared" si="147"/>
        <v>111_IL_13</v>
      </c>
      <c r="I4712">
        <f>IF(B4712=2012,IF(D4712="00",K4712,VLOOKUP(H4712,district_latlong_lookup!$A$1:$F$439,5,FALSE)),0)</f>
        <v>0</v>
      </c>
      <c r="J4712">
        <f>IF(B4712=2012,IF(D4712="00",L4712,VLOOKUP(H4712,district_latlong_lookup!$A$1:$F$439,6,FALSE)),0)</f>
        <v>0</v>
      </c>
      <c r="K4712">
        <f>VLOOKUP(E4712&amp;"*",state_latlong_lookup!$A$1:$D$56,3,FALSE)</f>
        <v>40.336300000000001</v>
      </c>
      <c r="L4712">
        <f>VLOOKUP(E4712&amp;"*",state_latlong_lookup!$A$1:$D$56,4,FALSE)</f>
        <v>-89.002200000000002</v>
      </c>
      <c r="M4712">
        <v>200</v>
      </c>
      <c r="N4712" t="str">
        <f t="shared" si="146"/>
        <v>Republican</v>
      </c>
      <c r="O4712" t="s">
        <v>985</v>
      </c>
      <c r="P4712">
        <v>0.63400000000000001</v>
      </c>
      <c r="Q4712">
        <v>0</v>
      </c>
    </row>
    <row r="4713" spans="1:18">
      <c r="A4713">
        <v>111</v>
      </c>
      <c r="B4713">
        <f>VLOOKUP(A4713,year_congress_lookup!$A$1:$B$10,2)</f>
        <v>2010</v>
      </c>
      <c r="C4713">
        <v>20749</v>
      </c>
      <c r="D4713" s="1" t="s">
        <v>1801</v>
      </c>
      <c r="E4713" t="s">
        <v>46</v>
      </c>
      <c r="F4713" t="str">
        <f>VLOOKUP(E4713&amp;"*",state_latlong_lookup!$A$1:$D$56,2,FALSE)</f>
        <v>IL</v>
      </c>
      <c r="G4713" t="str">
        <f>VLOOKUP(E4713&amp;"*",state_latlong_lookup!$A$1:$D$56,1,FALSE)</f>
        <v>ILLINOIS</v>
      </c>
      <c r="H4713" t="str">
        <f t="shared" si="147"/>
        <v>111_IL_14</v>
      </c>
      <c r="I4713">
        <f>IF(B4713=2012,IF(D4713="00",K4713,VLOOKUP(H4713,district_latlong_lookup!$A$1:$F$439,5,FALSE)),0)</f>
        <v>0</v>
      </c>
      <c r="J4713">
        <f>IF(B4713=2012,IF(D4713="00",L4713,VLOOKUP(H4713,district_latlong_lookup!$A$1:$F$439,6,FALSE)),0)</f>
        <v>0</v>
      </c>
      <c r="K4713">
        <f>VLOOKUP(E4713&amp;"*",state_latlong_lookup!$A$1:$D$56,3,FALSE)</f>
        <v>40.336300000000001</v>
      </c>
      <c r="L4713">
        <f>VLOOKUP(E4713&amp;"*",state_latlong_lookup!$A$1:$D$56,4,FALSE)</f>
        <v>-89.002200000000002</v>
      </c>
      <c r="M4713">
        <v>100</v>
      </c>
      <c r="N4713" t="str">
        <f t="shared" si="146"/>
        <v>Democrat</v>
      </c>
      <c r="O4713" t="s">
        <v>14</v>
      </c>
      <c r="P4713">
        <v>-0.21199999999999999</v>
      </c>
      <c r="Q4713">
        <v>972000</v>
      </c>
      <c r="R4713" t="s">
        <v>1659</v>
      </c>
    </row>
    <row r="4714" spans="1:18">
      <c r="A4714">
        <v>111</v>
      </c>
      <c r="B4714">
        <f>VLOOKUP(A4714,year_congress_lookup!$A$1:$B$10,2)</f>
        <v>2010</v>
      </c>
      <c r="C4714">
        <v>20116</v>
      </c>
      <c r="D4714" s="1" t="s">
        <v>1802</v>
      </c>
      <c r="E4714" t="s">
        <v>46</v>
      </c>
      <c r="F4714" t="str">
        <f>VLOOKUP(E4714&amp;"*",state_latlong_lookup!$A$1:$D$56,2,FALSE)</f>
        <v>IL</v>
      </c>
      <c r="G4714" t="str">
        <f>VLOOKUP(E4714&amp;"*",state_latlong_lookup!$A$1:$D$56,1,FALSE)</f>
        <v>ILLINOIS</v>
      </c>
      <c r="H4714" t="str">
        <f t="shared" si="147"/>
        <v>111_IL_15</v>
      </c>
      <c r="I4714">
        <f>IF(B4714=2012,IF(D4714="00",K4714,VLOOKUP(H4714,district_latlong_lookup!$A$1:$F$439,5,FALSE)),0)</f>
        <v>0</v>
      </c>
      <c r="J4714">
        <f>IF(B4714=2012,IF(D4714="00",L4714,VLOOKUP(H4714,district_latlong_lookup!$A$1:$F$439,6,FALSE)),0)</f>
        <v>0</v>
      </c>
      <c r="K4714">
        <f>VLOOKUP(E4714&amp;"*",state_latlong_lookup!$A$1:$D$56,3,FALSE)</f>
        <v>40.336300000000001</v>
      </c>
      <c r="L4714">
        <f>VLOOKUP(E4714&amp;"*",state_latlong_lookup!$A$1:$D$56,4,FALSE)</f>
        <v>-89.002200000000002</v>
      </c>
      <c r="M4714">
        <v>200</v>
      </c>
      <c r="N4714" t="str">
        <f t="shared" si="146"/>
        <v>Republican</v>
      </c>
      <c r="O4714" t="s">
        <v>1</v>
      </c>
      <c r="P4714">
        <v>0.82</v>
      </c>
      <c r="Q4714">
        <v>698000</v>
      </c>
    </row>
    <row r="4715" spans="1:18">
      <c r="A4715">
        <v>111</v>
      </c>
      <c r="B4715">
        <f>VLOOKUP(A4715,year_congress_lookup!$A$1:$B$10,2)</f>
        <v>2010</v>
      </c>
      <c r="C4715">
        <v>29349</v>
      </c>
      <c r="D4715" s="1" t="s">
        <v>1803</v>
      </c>
      <c r="E4715" t="s">
        <v>46</v>
      </c>
      <c r="F4715" t="str">
        <f>VLOOKUP(E4715&amp;"*",state_latlong_lookup!$A$1:$D$56,2,FALSE)</f>
        <v>IL</v>
      </c>
      <c r="G4715" t="str">
        <f>VLOOKUP(E4715&amp;"*",state_latlong_lookup!$A$1:$D$56,1,FALSE)</f>
        <v>ILLINOIS</v>
      </c>
      <c r="H4715" t="str">
        <f t="shared" si="147"/>
        <v>111_IL_16</v>
      </c>
      <c r="I4715">
        <f>IF(B4715=2012,IF(D4715="00",K4715,VLOOKUP(H4715,district_latlong_lookup!$A$1:$F$439,5,FALSE)),0)</f>
        <v>0</v>
      </c>
      <c r="J4715">
        <f>IF(B4715=2012,IF(D4715="00",L4715,VLOOKUP(H4715,district_latlong_lookup!$A$1:$F$439,6,FALSE)),0)</f>
        <v>0</v>
      </c>
      <c r="K4715">
        <f>VLOOKUP(E4715&amp;"*",state_latlong_lookup!$A$1:$D$56,3,FALSE)</f>
        <v>40.336300000000001</v>
      </c>
      <c r="L4715">
        <f>VLOOKUP(E4715&amp;"*",state_latlong_lookup!$A$1:$D$56,4,FALSE)</f>
        <v>-89.002200000000002</v>
      </c>
      <c r="M4715">
        <v>200</v>
      </c>
      <c r="N4715" t="str">
        <f t="shared" si="146"/>
        <v>Republican</v>
      </c>
      <c r="O4715" t="s">
        <v>521</v>
      </c>
      <c r="P4715">
        <v>0.71099999999999997</v>
      </c>
      <c r="Q4715">
        <v>1078000</v>
      </c>
      <c r="R4715" t="s">
        <v>1660</v>
      </c>
    </row>
    <row r="4716" spans="1:18">
      <c r="A4716">
        <v>111</v>
      </c>
      <c r="B4716">
        <f>VLOOKUP(A4716,year_congress_lookup!$A$1:$B$10,2)</f>
        <v>2010</v>
      </c>
      <c r="C4716">
        <v>20716</v>
      </c>
      <c r="D4716" s="1" t="s">
        <v>1804</v>
      </c>
      <c r="E4716" t="s">
        <v>46</v>
      </c>
      <c r="F4716" t="str">
        <f>VLOOKUP(E4716&amp;"*",state_latlong_lookup!$A$1:$D$56,2,FALSE)</f>
        <v>IL</v>
      </c>
      <c r="G4716" t="str">
        <f>VLOOKUP(E4716&amp;"*",state_latlong_lookup!$A$1:$D$56,1,FALSE)</f>
        <v>ILLINOIS</v>
      </c>
      <c r="H4716" t="str">
        <f t="shared" si="147"/>
        <v>111_IL_17</v>
      </c>
      <c r="I4716">
        <f>IF(B4716=2012,IF(D4716="00",K4716,VLOOKUP(H4716,district_latlong_lookup!$A$1:$F$439,5,FALSE)),0)</f>
        <v>0</v>
      </c>
      <c r="J4716">
        <f>IF(B4716=2012,IF(D4716="00",L4716,VLOOKUP(H4716,district_latlong_lookup!$A$1:$F$439,6,FALSE)),0)</f>
        <v>0</v>
      </c>
      <c r="K4716">
        <f>VLOOKUP(E4716&amp;"*",state_latlong_lookup!$A$1:$D$56,3,FALSE)</f>
        <v>40.336300000000001</v>
      </c>
      <c r="L4716">
        <f>VLOOKUP(E4716&amp;"*",state_latlong_lookup!$A$1:$D$56,4,FALSE)</f>
        <v>-89.002200000000002</v>
      </c>
      <c r="M4716">
        <v>100</v>
      </c>
      <c r="N4716" t="str">
        <f t="shared" si="146"/>
        <v>Democrat</v>
      </c>
      <c r="O4716" t="s">
        <v>1089</v>
      </c>
      <c r="P4716">
        <v>-0.36699999999999999</v>
      </c>
      <c r="Q4716">
        <v>1604000</v>
      </c>
    </row>
    <row r="4717" spans="1:18">
      <c r="A4717">
        <v>111</v>
      </c>
      <c r="B4717">
        <f>VLOOKUP(A4717,year_congress_lookup!$A$1:$B$10,2)</f>
        <v>2010</v>
      </c>
      <c r="C4717">
        <v>20914</v>
      </c>
      <c r="D4717" s="1" t="s">
        <v>1805</v>
      </c>
      <c r="E4717" t="s">
        <v>46</v>
      </c>
      <c r="F4717" t="str">
        <f>VLOOKUP(E4717&amp;"*",state_latlong_lookup!$A$1:$D$56,2,FALSE)</f>
        <v>IL</v>
      </c>
      <c r="G4717" t="str">
        <f>VLOOKUP(E4717&amp;"*",state_latlong_lookup!$A$1:$D$56,1,FALSE)</f>
        <v>ILLINOIS</v>
      </c>
      <c r="H4717" t="str">
        <f t="shared" si="147"/>
        <v>111_IL_18</v>
      </c>
      <c r="I4717">
        <f>IF(B4717=2012,IF(D4717="00",K4717,VLOOKUP(H4717,district_latlong_lookup!$A$1:$F$439,5,FALSE)),0)</f>
        <v>0</v>
      </c>
      <c r="J4717">
        <f>IF(B4717=2012,IF(D4717="00",L4717,VLOOKUP(H4717,district_latlong_lookup!$A$1:$F$439,6,FALSE)),0)</f>
        <v>0</v>
      </c>
      <c r="K4717">
        <f>VLOOKUP(E4717&amp;"*",state_latlong_lookup!$A$1:$D$56,3,FALSE)</f>
        <v>40.336300000000001</v>
      </c>
      <c r="L4717">
        <f>VLOOKUP(E4717&amp;"*",state_latlong_lookup!$A$1:$D$56,4,FALSE)</f>
        <v>-89.002200000000002</v>
      </c>
      <c r="M4717">
        <v>200</v>
      </c>
      <c r="N4717" t="str">
        <f t="shared" si="146"/>
        <v>Republican</v>
      </c>
      <c r="O4717" t="s">
        <v>1135</v>
      </c>
      <c r="P4717">
        <v>0.52500000000000002</v>
      </c>
      <c r="Q4717">
        <v>1620000</v>
      </c>
      <c r="R4717" t="s">
        <v>1661</v>
      </c>
    </row>
    <row r="4718" spans="1:18">
      <c r="A4718">
        <v>111</v>
      </c>
      <c r="B4718">
        <f>VLOOKUP(A4718,year_congress_lookup!$A$1:$B$10,2)</f>
        <v>2010</v>
      </c>
      <c r="C4718">
        <v>29718</v>
      </c>
      <c r="D4718" s="1" t="s">
        <v>1806</v>
      </c>
      <c r="E4718" t="s">
        <v>46</v>
      </c>
      <c r="F4718" t="str">
        <f>VLOOKUP(E4718&amp;"*",state_latlong_lookup!$A$1:$D$56,2,FALSE)</f>
        <v>IL</v>
      </c>
      <c r="G4718" t="str">
        <f>VLOOKUP(E4718&amp;"*",state_latlong_lookup!$A$1:$D$56,1,FALSE)</f>
        <v>ILLINOIS</v>
      </c>
      <c r="H4718" t="str">
        <f t="shared" si="147"/>
        <v>111_IL_19</v>
      </c>
      <c r="I4718">
        <f>IF(B4718=2012,IF(D4718="00",K4718,VLOOKUP(H4718,district_latlong_lookup!$A$1:$F$439,5,FALSE)),0)</f>
        <v>0</v>
      </c>
      <c r="J4718">
        <f>IF(B4718=2012,IF(D4718="00",L4718,VLOOKUP(H4718,district_latlong_lookup!$A$1:$F$439,6,FALSE)),0)</f>
        <v>0</v>
      </c>
      <c r="K4718">
        <f>VLOOKUP(E4718&amp;"*",state_latlong_lookup!$A$1:$D$56,3,FALSE)</f>
        <v>40.336300000000001</v>
      </c>
      <c r="L4718">
        <f>VLOOKUP(E4718&amp;"*",state_latlong_lookup!$A$1:$D$56,4,FALSE)</f>
        <v>-89.002200000000002</v>
      </c>
      <c r="M4718">
        <v>200</v>
      </c>
      <c r="N4718" t="str">
        <f t="shared" si="146"/>
        <v>Republican</v>
      </c>
      <c r="O4718" t="s">
        <v>844</v>
      </c>
      <c r="P4718">
        <v>0.59799999999999998</v>
      </c>
      <c r="Q4718">
        <v>1412000</v>
      </c>
      <c r="R4718" t="s">
        <v>1662</v>
      </c>
    </row>
    <row r="4719" spans="1:18">
      <c r="A4719">
        <v>111</v>
      </c>
      <c r="B4719">
        <f>VLOOKUP(A4719,year_congress_lookup!$A$1:$B$10,2)</f>
        <v>2010</v>
      </c>
      <c r="C4719">
        <v>15124</v>
      </c>
      <c r="D4719" s="1" t="s">
        <v>1787</v>
      </c>
      <c r="E4719" t="s">
        <v>45</v>
      </c>
      <c r="F4719" t="str">
        <f>VLOOKUP(E4719&amp;"*",state_latlong_lookup!$A$1:$D$56,2,FALSE)</f>
        <v>IN</v>
      </c>
      <c r="G4719" t="str">
        <f>VLOOKUP(E4719&amp;"*",state_latlong_lookup!$A$1:$D$56,1,FALSE)</f>
        <v>INDIANA</v>
      </c>
      <c r="H4719" t="str">
        <f t="shared" si="147"/>
        <v>111_IN_01</v>
      </c>
      <c r="I4719">
        <f>IF(B4719=2012,IF(D4719="00",K4719,VLOOKUP(H4719,district_latlong_lookup!$A$1:$F$439,5,FALSE)),0)</f>
        <v>0</v>
      </c>
      <c r="J4719">
        <f>IF(B4719=2012,IF(D4719="00",L4719,VLOOKUP(H4719,district_latlong_lookup!$A$1:$F$439,6,FALSE)),0)</f>
        <v>0</v>
      </c>
      <c r="K4719">
        <f>VLOOKUP(E4719&amp;"*",state_latlong_lookup!$A$1:$D$56,3,FALSE)</f>
        <v>39.864699999999999</v>
      </c>
      <c r="L4719">
        <f>VLOOKUP(E4719&amp;"*",state_latlong_lookup!$A$1:$D$56,4,FALSE)</f>
        <v>-86.260400000000004</v>
      </c>
      <c r="M4719">
        <v>100</v>
      </c>
      <c r="N4719" t="str">
        <f t="shared" si="146"/>
        <v>Democrat</v>
      </c>
      <c r="O4719" t="s">
        <v>525</v>
      </c>
      <c r="P4719">
        <v>-0.432</v>
      </c>
      <c r="Q4719">
        <v>9027000</v>
      </c>
      <c r="R4719" t="s">
        <v>1663</v>
      </c>
    </row>
    <row r="4720" spans="1:18">
      <c r="A4720">
        <v>111</v>
      </c>
      <c r="B4720">
        <f>VLOOKUP(A4720,year_congress_lookup!$A$1:$B$10,2)</f>
        <v>2010</v>
      </c>
      <c r="C4720">
        <v>20717</v>
      </c>
      <c r="D4720" s="1" t="s">
        <v>1788</v>
      </c>
      <c r="E4720" t="s">
        <v>45</v>
      </c>
      <c r="F4720" t="str">
        <f>VLOOKUP(E4720&amp;"*",state_latlong_lookup!$A$1:$D$56,2,FALSE)</f>
        <v>IN</v>
      </c>
      <c r="G4720" t="str">
        <f>VLOOKUP(E4720&amp;"*",state_latlong_lookup!$A$1:$D$56,1,FALSE)</f>
        <v>INDIANA</v>
      </c>
      <c r="H4720" t="str">
        <f t="shared" si="147"/>
        <v>111_IN_02</v>
      </c>
      <c r="I4720">
        <f>IF(B4720=2012,IF(D4720="00",K4720,VLOOKUP(H4720,district_latlong_lookup!$A$1:$F$439,5,FALSE)),0)</f>
        <v>0</v>
      </c>
      <c r="J4720">
        <f>IF(B4720=2012,IF(D4720="00",L4720,VLOOKUP(H4720,district_latlong_lookup!$A$1:$F$439,6,FALSE)),0)</f>
        <v>0</v>
      </c>
      <c r="K4720">
        <f>VLOOKUP(E4720&amp;"*",state_latlong_lookup!$A$1:$D$56,3,FALSE)</f>
        <v>39.864699999999999</v>
      </c>
      <c r="L4720">
        <f>VLOOKUP(E4720&amp;"*",state_latlong_lookup!$A$1:$D$56,4,FALSE)</f>
        <v>-86.260400000000004</v>
      </c>
      <c r="M4720">
        <v>100</v>
      </c>
      <c r="N4720" t="str">
        <f t="shared" si="146"/>
        <v>Democrat</v>
      </c>
      <c r="O4720" t="s">
        <v>1090</v>
      </c>
      <c r="P4720">
        <v>-0.108</v>
      </c>
      <c r="Q4720">
        <v>2672000</v>
      </c>
      <c r="R4720" t="s">
        <v>1664</v>
      </c>
    </row>
    <row r="4721" spans="1:18">
      <c r="A4721">
        <v>111</v>
      </c>
      <c r="B4721">
        <f>VLOOKUP(A4721,year_congress_lookup!$A$1:$B$10,2)</f>
        <v>2010</v>
      </c>
      <c r="C4721">
        <v>29519</v>
      </c>
      <c r="D4721" s="1" t="s">
        <v>1789</v>
      </c>
      <c r="E4721" t="s">
        <v>45</v>
      </c>
      <c r="F4721" t="str">
        <f>VLOOKUP(E4721&amp;"*",state_latlong_lookup!$A$1:$D$56,2,FALSE)</f>
        <v>IN</v>
      </c>
      <c r="G4721" t="str">
        <f>VLOOKUP(E4721&amp;"*",state_latlong_lookup!$A$1:$D$56,1,FALSE)</f>
        <v>INDIANA</v>
      </c>
      <c r="H4721" t="str">
        <f t="shared" si="147"/>
        <v>111_IN_03</v>
      </c>
      <c r="I4721">
        <f>IF(B4721=2012,IF(D4721="00",K4721,VLOOKUP(H4721,district_latlong_lookup!$A$1:$F$439,5,FALSE)),0)</f>
        <v>0</v>
      </c>
      <c r="J4721">
        <f>IF(B4721=2012,IF(D4721="00",L4721,VLOOKUP(H4721,district_latlong_lookup!$A$1:$F$439,6,FALSE)),0)</f>
        <v>0</v>
      </c>
      <c r="K4721">
        <f>VLOOKUP(E4721&amp;"*",state_latlong_lookup!$A$1:$D$56,3,FALSE)</f>
        <v>39.864699999999999</v>
      </c>
      <c r="L4721">
        <f>VLOOKUP(E4721&amp;"*",state_latlong_lookup!$A$1:$D$56,4,FALSE)</f>
        <v>-86.260400000000004</v>
      </c>
      <c r="M4721">
        <v>200</v>
      </c>
      <c r="N4721" t="str">
        <f t="shared" si="146"/>
        <v>Republican</v>
      </c>
      <c r="O4721" t="s">
        <v>782</v>
      </c>
      <c r="P4721">
        <v>0.625</v>
      </c>
      <c r="Q4721">
        <v>2252000</v>
      </c>
      <c r="R4721" t="s">
        <v>1665</v>
      </c>
    </row>
    <row r="4722" spans="1:18">
      <c r="A4722">
        <v>111</v>
      </c>
      <c r="B4722">
        <f>VLOOKUP(A4722,year_congress_lookup!$A$1:$B$10,2)</f>
        <v>2010</v>
      </c>
      <c r="C4722">
        <v>21100</v>
      </c>
      <c r="D4722" s="1" t="s">
        <v>1789</v>
      </c>
      <c r="E4722" t="s">
        <v>45</v>
      </c>
      <c r="F4722" t="str">
        <f>VLOOKUP(E4722&amp;"*",state_latlong_lookup!$A$1:$D$56,2,FALSE)</f>
        <v>IN</v>
      </c>
      <c r="G4722" t="str">
        <f>VLOOKUP(E4722&amp;"*",state_latlong_lookup!$A$1:$D$56,1,FALSE)</f>
        <v>INDIANA</v>
      </c>
      <c r="H4722" t="str">
        <f t="shared" si="147"/>
        <v>111_IN_03</v>
      </c>
      <c r="I4722">
        <f>IF(B4722=2012,IF(D4722="00",K4722,VLOOKUP(H4722,district_latlong_lookup!$A$1:$F$439,5,FALSE)),0)</f>
        <v>0</v>
      </c>
      <c r="J4722">
        <f>IF(B4722=2012,IF(D4722="00",L4722,VLOOKUP(H4722,district_latlong_lookup!$A$1:$F$439,6,FALSE)),0)</f>
        <v>0</v>
      </c>
      <c r="K4722">
        <f>VLOOKUP(E4722&amp;"*",state_latlong_lookup!$A$1:$D$56,3,FALSE)</f>
        <v>39.864699999999999</v>
      </c>
      <c r="L4722">
        <f>VLOOKUP(E4722&amp;"*",state_latlong_lookup!$A$1:$D$56,4,FALSE)</f>
        <v>-86.260400000000004</v>
      </c>
      <c r="M4722">
        <v>200</v>
      </c>
      <c r="N4722" t="str">
        <f t="shared" si="146"/>
        <v>Republican</v>
      </c>
      <c r="O4722" t="s">
        <v>1136</v>
      </c>
      <c r="P4722">
        <v>0.95099999999999996</v>
      </c>
      <c r="Q4722">
        <v>0</v>
      </c>
      <c r="R4722" t="s">
        <v>1666</v>
      </c>
    </row>
    <row r="4723" spans="1:18">
      <c r="A4723">
        <v>111</v>
      </c>
      <c r="B4723">
        <f>VLOOKUP(A4723,year_congress_lookup!$A$1:$B$10,2)</f>
        <v>2010</v>
      </c>
      <c r="C4723">
        <v>29350</v>
      </c>
      <c r="D4723" s="1" t="s">
        <v>1790</v>
      </c>
      <c r="E4723" t="s">
        <v>45</v>
      </c>
      <c r="F4723" t="str">
        <f>VLOOKUP(E4723&amp;"*",state_latlong_lookup!$A$1:$D$56,2,FALSE)</f>
        <v>IN</v>
      </c>
      <c r="G4723" t="str">
        <f>VLOOKUP(E4723&amp;"*",state_latlong_lookup!$A$1:$D$56,1,FALSE)</f>
        <v>INDIANA</v>
      </c>
      <c r="H4723" t="str">
        <f t="shared" si="147"/>
        <v>111_IN_04</v>
      </c>
      <c r="I4723">
        <f>IF(B4723=2012,IF(D4723="00",K4723,VLOOKUP(H4723,district_latlong_lookup!$A$1:$F$439,5,FALSE)),0)</f>
        <v>0</v>
      </c>
      <c r="J4723">
        <f>IF(B4723=2012,IF(D4723="00",L4723,VLOOKUP(H4723,district_latlong_lookup!$A$1:$F$439,6,FALSE)),0)</f>
        <v>0</v>
      </c>
      <c r="K4723">
        <f>VLOOKUP(E4723&amp;"*",state_latlong_lookup!$A$1:$D$56,3,FALSE)</f>
        <v>39.864699999999999</v>
      </c>
      <c r="L4723">
        <f>VLOOKUP(E4723&amp;"*",state_latlong_lookup!$A$1:$D$56,4,FALSE)</f>
        <v>-86.260400000000004</v>
      </c>
      <c r="M4723">
        <v>200</v>
      </c>
      <c r="N4723" t="str">
        <f t="shared" si="146"/>
        <v>Republican</v>
      </c>
      <c r="O4723" t="s">
        <v>528</v>
      </c>
      <c r="P4723">
        <v>0.64500000000000002</v>
      </c>
      <c r="Q4723">
        <v>12673000</v>
      </c>
      <c r="R4723" t="s">
        <v>1667</v>
      </c>
    </row>
    <row r="4724" spans="1:18">
      <c r="A4724">
        <v>111</v>
      </c>
      <c r="B4724">
        <f>VLOOKUP(A4724,year_congress_lookup!$A$1:$B$10,2)</f>
        <v>2010</v>
      </c>
      <c r="C4724">
        <v>15014</v>
      </c>
      <c r="D4724" s="1" t="s">
        <v>1791</v>
      </c>
      <c r="E4724" t="s">
        <v>45</v>
      </c>
      <c r="F4724" t="str">
        <f>VLOOKUP(E4724&amp;"*",state_latlong_lookup!$A$1:$D$56,2,FALSE)</f>
        <v>IN</v>
      </c>
      <c r="G4724" t="str">
        <f>VLOOKUP(E4724&amp;"*",state_latlong_lookup!$A$1:$D$56,1,FALSE)</f>
        <v>INDIANA</v>
      </c>
      <c r="H4724" t="str">
        <f t="shared" si="147"/>
        <v>111_IN_05</v>
      </c>
      <c r="I4724">
        <f>IF(B4724=2012,IF(D4724="00",K4724,VLOOKUP(H4724,district_latlong_lookup!$A$1:$F$439,5,FALSE)),0)</f>
        <v>0</v>
      </c>
      <c r="J4724">
        <f>IF(B4724=2012,IF(D4724="00",L4724,VLOOKUP(H4724,district_latlong_lookup!$A$1:$F$439,6,FALSE)),0)</f>
        <v>0</v>
      </c>
      <c r="K4724">
        <f>VLOOKUP(E4724&amp;"*",state_latlong_lookup!$A$1:$D$56,3,FALSE)</f>
        <v>39.864699999999999</v>
      </c>
      <c r="L4724">
        <f>VLOOKUP(E4724&amp;"*",state_latlong_lookup!$A$1:$D$56,4,FALSE)</f>
        <v>-86.260400000000004</v>
      </c>
      <c r="M4724">
        <v>200</v>
      </c>
      <c r="N4724" t="str">
        <f t="shared" si="146"/>
        <v>Republican</v>
      </c>
      <c r="O4724" t="s">
        <v>179</v>
      </c>
      <c r="P4724">
        <v>0.754</v>
      </c>
      <c r="Q4724">
        <v>555000</v>
      </c>
    </row>
    <row r="4725" spans="1:18">
      <c r="A4725">
        <v>111</v>
      </c>
      <c r="B4725">
        <f>VLOOKUP(A4725,year_congress_lookup!$A$1:$B$10,2)</f>
        <v>2010</v>
      </c>
      <c r="C4725">
        <v>20117</v>
      </c>
      <c r="D4725" s="1" t="s">
        <v>1792</v>
      </c>
      <c r="E4725" t="s">
        <v>45</v>
      </c>
      <c r="F4725" t="str">
        <f>VLOOKUP(E4725&amp;"*",state_latlong_lookup!$A$1:$D$56,2,FALSE)</f>
        <v>IN</v>
      </c>
      <c r="G4725" t="str">
        <f>VLOOKUP(E4725&amp;"*",state_latlong_lookup!$A$1:$D$56,1,FALSE)</f>
        <v>INDIANA</v>
      </c>
      <c r="H4725" t="str">
        <f t="shared" si="147"/>
        <v>111_IN_06</v>
      </c>
      <c r="I4725">
        <f>IF(B4725=2012,IF(D4725="00",K4725,VLOOKUP(H4725,district_latlong_lookup!$A$1:$F$439,5,FALSE)),0)</f>
        <v>0</v>
      </c>
      <c r="J4725">
        <f>IF(B4725=2012,IF(D4725="00",L4725,VLOOKUP(H4725,district_latlong_lookup!$A$1:$F$439,6,FALSE)),0)</f>
        <v>0</v>
      </c>
      <c r="K4725">
        <f>VLOOKUP(E4725&amp;"*",state_latlong_lookup!$A$1:$D$56,3,FALSE)</f>
        <v>39.864699999999999</v>
      </c>
      <c r="L4725">
        <f>VLOOKUP(E4725&amp;"*",state_latlong_lookup!$A$1:$D$56,4,FALSE)</f>
        <v>-86.260400000000004</v>
      </c>
      <c r="M4725">
        <v>200</v>
      </c>
      <c r="N4725" t="str">
        <f t="shared" si="146"/>
        <v>Republican</v>
      </c>
      <c r="O4725" t="s">
        <v>936</v>
      </c>
      <c r="P4725">
        <v>0.83399999999999996</v>
      </c>
      <c r="Q4725">
        <v>736000</v>
      </c>
      <c r="R4725" t="s">
        <v>1668</v>
      </c>
    </row>
    <row r="4726" spans="1:18">
      <c r="A4726">
        <v>111</v>
      </c>
      <c r="B4726">
        <f>VLOOKUP(A4726,year_congress_lookup!$A$1:$B$10,2)</f>
        <v>2010</v>
      </c>
      <c r="C4726">
        <v>20757</v>
      </c>
      <c r="D4726" s="1" t="s">
        <v>1793</v>
      </c>
      <c r="E4726" t="s">
        <v>45</v>
      </c>
      <c r="F4726" t="str">
        <f>VLOOKUP(E4726&amp;"*",state_latlong_lookup!$A$1:$D$56,2,FALSE)</f>
        <v>IN</v>
      </c>
      <c r="G4726" t="str">
        <f>VLOOKUP(E4726&amp;"*",state_latlong_lookup!$A$1:$D$56,1,FALSE)</f>
        <v>INDIANA</v>
      </c>
      <c r="H4726" t="str">
        <f t="shared" si="147"/>
        <v>111_IN_07</v>
      </c>
      <c r="I4726">
        <f>IF(B4726=2012,IF(D4726="00",K4726,VLOOKUP(H4726,district_latlong_lookup!$A$1:$F$439,5,FALSE)),0)</f>
        <v>0</v>
      </c>
      <c r="J4726">
        <f>IF(B4726=2012,IF(D4726="00",L4726,VLOOKUP(H4726,district_latlong_lookup!$A$1:$F$439,6,FALSE)),0)</f>
        <v>0</v>
      </c>
      <c r="K4726">
        <f>VLOOKUP(E4726&amp;"*",state_latlong_lookup!$A$1:$D$56,3,FALSE)</f>
        <v>39.864699999999999</v>
      </c>
      <c r="L4726">
        <f>VLOOKUP(E4726&amp;"*",state_latlong_lookup!$A$1:$D$56,4,FALSE)</f>
        <v>-86.260400000000004</v>
      </c>
      <c r="M4726">
        <v>100</v>
      </c>
      <c r="N4726" t="str">
        <f t="shared" si="146"/>
        <v>Democrat</v>
      </c>
      <c r="O4726" t="s">
        <v>846</v>
      </c>
      <c r="P4726">
        <v>-0.39500000000000002</v>
      </c>
      <c r="Q4726">
        <v>1154000</v>
      </c>
      <c r="R4726" t="s">
        <v>1669</v>
      </c>
    </row>
    <row r="4727" spans="1:18">
      <c r="A4727">
        <v>111</v>
      </c>
      <c r="B4727">
        <f>VLOOKUP(A4727,year_congress_lookup!$A$1:$B$10,2)</f>
        <v>2010</v>
      </c>
      <c r="C4727">
        <v>20718</v>
      </c>
      <c r="D4727" s="1" t="s">
        <v>1795</v>
      </c>
      <c r="E4727" t="s">
        <v>45</v>
      </c>
      <c r="F4727" t="str">
        <f>VLOOKUP(E4727&amp;"*",state_latlong_lookup!$A$1:$D$56,2,FALSE)</f>
        <v>IN</v>
      </c>
      <c r="G4727" t="str">
        <f>VLOOKUP(E4727&amp;"*",state_latlong_lookup!$A$1:$D$56,1,FALSE)</f>
        <v>INDIANA</v>
      </c>
      <c r="H4727" t="str">
        <f t="shared" si="147"/>
        <v>111_IN_08</v>
      </c>
      <c r="I4727">
        <f>IF(B4727=2012,IF(D4727="00",K4727,VLOOKUP(H4727,district_latlong_lookup!$A$1:$F$439,5,FALSE)),0)</f>
        <v>0</v>
      </c>
      <c r="J4727">
        <f>IF(B4727=2012,IF(D4727="00",L4727,VLOOKUP(H4727,district_latlong_lookup!$A$1:$F$439,6,FALSE)),0)</f>
        <v>0</v>
      </c>
      <c r="K4727">
        <f>VLOOKUP(E4727&amp;"*",state_latlong_lookup!$A$1:$D$56,3,FALSE)</f>
        <v>39.864699999999999</v>
      </c>
      <c r="L4727">
        <f>VLOOKUP(E4727&amp;"*",state_latlong_lookup!$A$1:$D$56,4,FALSE)</f>
        <v>-86.260400000000004</v>
      </c>
      <c r="M4727">
        <v>100</v>
      </c>
      <c r="N4727" t="str">
        <f t="shared" si="146"/>
        <v>Democrat</v>
      </c>
      <c r="O4727" t="s">
        <v>2</v>
      </c>
      <c r="P4727">
        <v>-0.114</v>
      </c>
      <c r="Q4727">
        <v>1490000</v>
      </c>
      <c r="R4727" t="s">
        <v>1670</v>
      </c>
    </row>
    <row r="4728" spans="1:18">
      <c r="A4728">
        <v>111</v>
      </c>
      <c r="B4728">
        <f>VLOOKUP(A4728,year_congress_lookup!$A$1:$B$10,2)</f>
        <v>2010</v>
      </c>
      <c r="C4728">
        <v>29914</v>
      </c>
      <c r="D4728" s="1" t="s">
        <v>1796</v>
      </c>
      <c r="E4728" t="s">
        <v>45</v>
      </c>
      <c r="F4728" t="str">
        <f>VLOOKUP(E4728&amp;"*",state_latlong_lookup!$A$1:$D$56,2,FALSE)</f>
        <v>IN</v>
      </c>
      <c r="G4728" t="str">
        <f>VLOOKUP(E4728&amp;"*",state_latlong_lookup!$A$1:$D$56,1,FALSE)</f>
        <v>INDIANA</v>
      </c>
      <c r="H4728" t="str">
        <f t="shared" si="147"/>
        <v>111_IN_09</v>
      </c>
      <c r="I4728">
        <f>IF(B4728=2012,IF(D4728="00",K4728,VLOOKUP(H4728,district_latlong_lookup!$A$1:$F$439,5,FALSE)),0)</f>
        <v>0</v>
      </c>
      <c r="J4728">
        <f>IF(B4728=2012,IF(D4728="00",L4728,VLOOKUP(H4728,district_latlong_lookup!$A$1:$F$439,6,FALSE)),0)</f>
        <v>0</v>
      </c>
      <c r="K4728">
        <f>VLOOKUP(E4728&amp;"*",state_latlong_lookup!$A$1:$D$56,3,FALSE)</f>
        <v>39.864699999999999</v>
      </c>
      <c r="L4728">
        <f>VLOOKUP(E4728&amp;"*",state_latlong_lookup!$A$1:$D$56,4,FALSE)</f>
        <v>-86.260400000000004</v>
      </c>
      <c r="M4728">
        <v>100</v>
      </c>
      <c r="N4728" t="str">
        <f t="shared" si="146"/>
        <v>Democrat</v>
      </c>
      <c r="O4728" t="s">
        <v>66</v>
      </c>
      <c r="P4728">
        <v>3.9E-2</v>
      </c>
      <c r="Q4728">
        <v>0</v>
      </c>
      <c r="R4728" t="s">
        <v>1671</v>
      </c>
    </row>
    <row r="4729" spans="1:18">
      <c r="A4729">
        <v>111</v>
      </c>
      <c r="B4729">
        <f>VLOOKUP(A4729,year_congress_lookup!$A$1:$B$10,2)</f>
        <v>2010</v>
      </c>
      <c r="C4729">
        <v>20719</v>
      </c>
      <c r="D4729" s="1" t="s">
        <v>1787</v>
      </c>
      <c r="E4729" t="s">
        <v>84</v>
      </c>
      <c r="F4729" t="str">
        <f>VLOOKUP(E4729&amp;"*",state_latlong_lookup!$A$1:$D$56,2,FALSE)</f>
        <v>IA</v>
      </c>
      <c r="G4729" t="str">
        <f>VLOOKUP(E4729&amp;"*",state_latlong_lookup!$A$1:$D$56,1,FALSE)</f>
        <v>IOWA</v>
      </c>
      <c r="H4729" t="str">
        <f t="shared" si="147"/>
        <v>111_IA_01</v>
      </c>
      <c r="I4729">
        <f>IF(B4729=2012,IF(D4729="00",K4729,VLOOKUP(H4729,district_latlong_lookup!$A$1:$F$439,5,FALSE)),0)</f>
        <v>0</v>
      </c>
      <c r="J4729">
        <f>IF(B4729=2012,IF(D4729="00",L4729,VLOOKUP(H4729,district_latlong_lookup!$A$1:$F$439,6,FALSE)),0)</f>
        <v>0</v>
      </c>
      <c r="K4729">
        <f>VLOOKUP(E4729&amp;"*",state_latlong_lookup!$A$1:$D$56,3,FALSE)</f>
        <v>42.004600000000003</v>
      </c>
      <c r="L4729">
        <f>VLOOKUP(E4729&amp;"*",state_latlong_lookup!$A$1:$D$56,4,FALSE)</f>
        <v>-93.213999999999999</v>
      </c>
      <c r="M4729">
        <v>100</v>
      </c>
      <c r="N4729" t="str">
        <f t="shared" si="146"/>
        <v>Democrat</v>
      </c>
      <c r="O4729" t="s">
        <v>1091</v>
      </c>
      <c r="P4729">
        <v>-0.35299999999999998</v>
      </c>
      <c r="Q4729">
        <v>0</v>
      </c>
    </row>
    <row r="4730" spans="1:18">
      <c r="A4730">
        <v>111</v>
      </c>
      <c r="B4730">
        <f>VLOOKUP(A4730,year_congress_lookup!$A$1:$B$10,2)</f>
        <v>2010</v>
      </c>
      <c r="C4730">
        <v>20720</v>
      </c>
      <c r="D4730" s="1" t="s">
        <v>1788</v>
      </c>
      <c r="E4730" t="s">
        <v>84</v>
      </c>
      <c r="F4730" t="str">
        <f>VLOOKUP(E4730&amp;"*",state_latlong_lookup!$A$1:$D$56,2,FALSE)</f>
        <v>IA</v>
      </c>
      <c r="G4730" t="str">
        <f>VLOOKUP(E4730&amp;"*",state_latlong_lookup!$A$1:$D$56,1,FALSE)</f>
        <v>IOWA</v>
      </c>
      <c r="H4730" t="str">
        <f t="shared" si="147"/>
        <v>111_IA_02</v>
      </c>
      <c r="I4730">
        <f>IF(B4730=2012,IF(D4730="00",K4730,VLOOKUP(H4730,district_latlong_lookup!$A$1:$F$439,5,FALSE)),0)</f>
        <v>0</v>
      </c>
      <c r="J4730">
        <f>IF(B4730=2012,IF(D4730="00",L4730,VLOOKUP(H4730,district_latlong_lookup!$A$1:$F$439,6,FALSE)),0)</f>
        <v>0</v>
      </c>
      <c r="K4730">
        <f>VLOOKUP(E4730&amp;"*",state_latlong_lookup!$A$1:$D$56,3,FALSE)</f>
        <v>42.004600000000003</v>
      </c>
      <c r="L4730">
        <f>VLOOKUP(E4730&amp;"*",state_latlong_lookup!$A$1:$D$56,4,FALSE)</f>
        <v>-93.213999999999999</v>
      </c>
      <c r="M4730">
        <v>100</v>
      </c>
      <c r="N4730" t="str">
        <f t="shared" si="146"/>
        <v>Democrat</v>
      </c>
      <c r="O4730" t="s">
        <v>1092</v>
      </c>
      <c r="P4730">
        <v>-0.308</v>
      </c>
      <c r="Q4730">
        <v>239000</v>
      </c>
    </row>
    <row r="4731" spans="1:18">
      <c r="A4731">
        <v>111</v>
      </c>
      <c r="B4731">
        <f>VLOOKUP(A4731,year_congress_lookup!$A$1:$B$10,2)</f>
        <v>2010</v>
      </c>
      <c r="C4731">
        <v>29721</v>
      </c>
      <c r="D4731" s="1" t="s">
        <v>1789</v>
      </c>
      <c r="E4731" t="s">
        <v>84</v>
      </c>
      <c r="F4731" t="str">
        <f>VLOOKUP(E4731&amp;"*",state_latlong_lookup!$A$1:$D$56,2,FALSE)</f>
        <v>IA</v>
      </c>
      <c r="G4731" t="str">
        <f>VLOOKUP(E4731&amp;"*",state_latlong_lookup!$A$1:$D$56,1,FALSE)</f>
        <v>IOWA</v>
      </c>
      <c r="H4731" t="str">
        <f t="shared" si="147"/>
        <v>111_IA_03</v>
      </c>
      <c r="I4731">
        <f>IF(B4731=2012,IF(D4731="00",K4731,VLOOKUP(H4731,district_latlong_lookup!$A$1:$F$439,5,FALSE)),0)</f>
        <v>0</v>
      </c>
      <c r="J4731">
        <f>IF(B4731=2012,IF(D4731="00",L4731,VLOOKUP(H4731,district_latlong_lookup!$A$1:$F$439,6,FALSE)),0)</f>
        <v>0</v>
      </c>
      <c r="K4731">
        <f>VLOOKUP(E4731&amp;"*",state_latlong_lookup!$A$1:$D$56,3,FALSE)</f>
        <v>42.004600000000003</v>
      </c>
      <c r="L4731">
        <f>VLOOKUP(E4731&amp;"*",state_latlong_lookup!$A$1:$D$56,4,FALSE)</f>
        <v>-93.213999999999999</v>
      </c>
      <c r="M4731">
        <v>100</v>
      </c>
      <c r="N4731" t="str">
        <f t="shared" si="146"/>
        <v>Democrat</v>
      </c>
      <c r="O4731" t="s">
        <v>847</v>
      </c>
      <c r="P4731">
        <v>-0.251</v>
      </c>
      <c r="Q4731">
        <v>1517000</v>
      </c>
      <c r="R4731" t="s">
        <v>1672</v>
      </c>
    </row>
    <row r="4732" spans="1:18">
      <c r="A4732">
        <v>111</v>
      </c>
      <c r="B4732">
        <f>VLOOKUP(A4732,year_congress_lookup!$A$1:$B$10,2)</f>
        <v>2010</v>
      </c>
      <c r="C4732">
        <v>29522</v>
      </c>
      <c r="D4732" s="1" t="s">
        <v>1790</v>
      </c>
      <c r="E4732" t="s">
        <v>84</v>
      </c>
      <c r="F4732" t="str">
        <f>VLOOKUP(E4732&amp;"*",state_latlong_lookup!$A$1:$D$56,2,FALSE)</f>
        <v>IA</v>
      </c>
      <c r="G4732" t="str">
        <f>VLOOKUP(E4732&amp;"*",state_latlong_lookup!$A$1:$D$56,1,FALSE)</f>
        <v>IOWA</v>
      </c>
      <c r="H4732" t="str">
        <f t="shared" si="147"/>
        <v>111_IA_04</v>
      </c>
      <c r="I4732">
        <f>IF(B4732=2012,IF(D4732="00",K4732,VLOOKUP(H4732,district_latlong_lookup!$A$1:$F$439,5,FALSE)),0)</f>
        <v>0</v>
      </c>
      <c r="J4732">
        <f>IF(B4732=2012,IF(D4732="00",L4732,VLOOKUP(H4732,district_latlong_lookup!$A$1:$F$439,6,FALSE)),0)</f>
        <v>0</v>
      </c>
      <c r="K4732">
        <f>VLOOKUP(E4732&amp;"*",state_latlong_lookup!$A$1:$D$56,3,FALSE)</f>
        <v>42.004600000000003</v>
      </c>
      <c r="L4732">
        <f>VLOOKUP(E4732&amp;"*",state_latlong_lookup!$A$1:$D$56,4,FALSE)</f>
        <v>-93.213999999999999</v>
      </c>
      <c r="M4732">
        <v>200</v>
      </c>
      <c r="N4732" t="str">
        <f t="shared" si="146"/>
        <v>Republican</v>
      </c>
      <c r="O4732" t="s">
        <v>103</v>
      </c>
      <c r="P4732">
        <v>0.47599999999999998</v>
      </c>
      <c r="Q4732">
        <v>1087000</v>
      </c>
      <c r="R4732" t="s">
        <v>1673</v>
      </c>
    </row>
    <row r="4733" spans="1:18">
      <c r="A4733">
        <v>111</v>
      </c>
      <c r="B4733">
        <f>VLOOKUP(A4733,year_congress_lookup!$A$1:$B$10,2)</f>
        <v>2010</v>
      </c>
      <c r="C4733">
        <v>20325</v>
      </c>
      <c r="D4733" s="1" t="s">
        <v>1791</v>
      </c>
      <c r="E4733" t="s">
        <v>84</v>
      </c>
      <c r="F4733" t="str">
        <f>VLOOKUP(E4733&amp;"*",state_latlong_lookup!$A$1:$D$56,2,FALSE)</f>
        <v>IA</v>
      </c>
      <c r="G4733" t="str">
        <f>VLOOKUP(E4733&amp;"*",state_latlong_lookup!$A$1:$D$56,1,FALSE)</f>
        <v>IOWA</v>
      </c>
      <c r="H4733" t="str">
        <f t="shared" si="147"/>
        <v>111_IA_05</v>
      </c>
      <c r="I4733">
        <f>IF(B4733=2012,IF(D4733="00",K4733,VLOOKUP(H4733,district_latlong_lookup!$A$1:$F$439,5,FALSE)),0)</f>
        <v>0</v>
      </c>
      <c r="J4733">
        <f>IF(B4733=2012,IF(D4733="00",L4733,VLOOKUP(H4733,district_latlong_lookup!$A$1:$F$439,6,FALSE)),0)</f>
        <v>0</v>
      </c>
      <c r="K4733">
        <f>VLOOKUP(E4733&amp;"*",state_latlong_lookup!$A$1:$D$56,3,FALSE)</f>
        <v>42.004600000000003</v>
      </c>
      <c r="L4733">
        <f>VLOOKUP(E4733&amp;"*",state_latlong_lookup!$A$1:$D$56,4,FALSE)</f>
        <v>-93.213999999999999</v>
      </c>
      <c r="M4733">
        <v>200</v>
      </c>
      <c r="N4733" t="str">
        <f t="shared" si="146"/>
        <v>Republican</v>
      </c>
      <c r="O4733" t="s">
        <v>10</v>
      </c>
      <c r="P4733">
        <v>0.73199999999999998</v>
      </c>
      <c r="Q4733">
        <v>2054000</v>
      </c>
      <c r="R4733" t="s">
        <v>1674</v>
      </c>
    </row>
    <row r="4734" spans="1:18">
      <c r="A4734">
        <v>111</v>
      </c>
      <c r="B4734">
        <f>VLOOKUP(A4734,year_congress_lookup!$A$1:$B$10,2)</f>
        <v>2010</v>
      </c>
      <c r="C4734">
        <v>29722</v>
      </c>
      <c r="D4734" s="1" t="s">
        <v>1787</v>
      </c>
      <c r="E4734" t="s">
        <v>105</v>
      </c>
      <c r="F4734" t="str">
        <f>VLOOKUP(E4734&amp;"*",state_latlong_lookup!$A$1:$D$56,2,FALSE)</f>
        <v>KS</v>
      </c>
      <c r="G4734" t="str">
        <f>VLOOKUP(E4734&amp;"*",state_latlong_lookup!$A$1:$D$56,1,FALSE)</f>
        <v>KANSAS</v>
      </c>
      <c r="H4734" t="str">
        <f t="shared" si="147"/>
        <v>111_KS_01</v>
      </c>
      <c r="I4734">
        <f>IF(B4734=2012,IF(D4734="00",K4734,VLOOKUP(H4734,district_latlong_lookup!$A$1:$F$439,5,FALSE)),0)</f>
        <v>0</v>
      </c>
      <c r="J4734">
        <f>IF(B4734=2012,IF(D4734="00",L4734,VLOOKUP(H4734,district_latlong_lookup!$A$1:$F$439,6,FALSE)),0)</f>
        <v>0</v>
      </c>
      <c r="K4734">
        <f>VLOOKUP(E4734&amp;"*",state_latlong_lookup!$A$1:$D$56,3,FALSE)</f>
        <v>38.511099999999999</v>
      </c>
      <c r="L4734">
        <f>VLOOKUP(E4734&amp;"*",state_latlong_lookup!$A$1:$D$56,4,FALSE)</f>
        <v>-96.8005</v>
      </c>
      <c r="M4734">
        <v>200</v>
      </c>
      <c r="N4734" t="str">
        <f t="shared" si="146"/>
        <v>Republican</v>
      </c>
      <c r="O4734" t="s">
        <v>395</v>
      </c>
      <c r="P4734">
        <v>0.53200000000000003</v>
      </c>
      <c r="Q4734">
        <v>788000</v>
      </c>
      <c r="R4734" t="s">
        <v>1675</v>
      </c>
    </row>
    <row r="4735" spans="1:18">
      <c r="A4735">
        <v>111</v>
      </c>
      <c r="B4735">
        <f>VLOOKUP(A4735,year_congress_lookup!$A$1:$B$10,2)</f>
        <v>2010</v>
      </c>
      <c r="C4735">
        <v>20915</v>
      </c>
      <c r="D4735" s="1" t="s">
        <v>1788</v>
      </c>
      <c r="E4735" t="s">
        <v>105</v>
      </c>
      <c r="F4735" t="str">
        <f>VLOOKUP(E4735&amp;"*",state_latlong_lookup!$A$1:$D$56,2,FALSE)</f>
        <v>KS</v>
      </c>
      <c r="G4735" t="str">
        <f>VLOOKUP(E4735&amp;"*",state_latlong_lookup!$A$1:$D$56,1,FALSE)</f>
        <v>KANSAS</v>
      </c>
      <c r="H4735" t="str">
        <f t="shared" si="147"/>
        <v>111_KS_02</v>
      </c>
      <c r="I4735">
        <f>IF(B4735=2012,IF(D4735="00",K4735,VLOOKUP(H4735,district_latlong_lookup!$A$1:$F$439,5,FALSE)),0)</f>
        <v>0</v>
      </c>
      <c r="J4735">
        <f>IF(B4735=2012,IF(D4735="00",L4735,VLOOKUP(H4735,district_latlong_lookup!$A$1:$F$439,6,FALSE)),0)</f>
        <v>0</v>
      </c>
      <c r="K4735">
        <f>VLOOKUP(E4735&amp;"*",state_latlong_lookup!$A$1:$D$56,3,FALSE)</f>
        <v>38.511099999999999</v>
      </c>
      <c r="L4735">
        <f>VLOOKUP(E4735&amp;"*",state_latlong_lookup!$A$1:$D$56,4,FALSE)</f>
        <v>-96.8005</v>
      </c>
      <c r="M4735">
        <v>200</v>
      </c>
      <c r="N4735" t="str">
        <f t="shared" si="146"/>
        <v>Republican</v>
      </c>
      <c r="O4735" t="s">
        <v>870</v>
      </c>
      <c r="P4735">
        <v>0.751</v>
      </c>
      <c r="Q4735">
        <v>0</v>
      </c>
      <c r="R4735" t="s">
        <v>1676</v>
      </c>
    </row>
    <row r="4736" spans="1:18">
      <c r="A4736">
        <v>111</v>
      </c>
      <c r="B4736">
        <f>VLOOKUP(A4736,year_congress_lookup!$A$1:$B$10,2)</f>
        <v>2010</v>
      </c>
      <c r="C4736">
        <v>29915</v>
      </c>
      <c r="D4736" s="1" t="s">
        <v>1789</v>
      </c>
      <c r="E4736" t="s">
        <v>105</v>
      </c>
      <c r="F4736" t="str">
        <f>VLOOKUP(E4736&amp;"*",state_latlong_lookup!$A$1:$D$56,2,FALSE)</f>
        <v>KS</v>
      </c>
      <c r="G4736" t="str">
        <f>VLOOKUP(E4736&amp;"*",state_latlong_lookup!$A$1:$D$56,1,FALSE)</f>
        <v>KANSAS</v>
      </c>
      <c r="H4736" t="str">
        <f t="shared" si="147"/>
        <v>111_KS_03</v>
      </c>
      <c r="I4736">
        <f>IF(B4736=2012,IF(D4736="00",K4736,VLOOKUP(H4736,district_latlong_lookup!$A$1:$F$439,5,FALSE)),0)</f>
        <v>0</v>
      </c>
      <c r="J4736">
        <f>IF(B4736=2012,IF(D4736="00",L4736,VLOOKUP(H4736,district_latlong_lookup!$A$1:$F$439,6,FALSE)),0)</f>
        <v>0</v>
      </c>
      <c r="K4736">
        <f>VLOOKUP(E4736&amp;"*",state_latlong_lookup!$A$1:$D$56,3,FALSE)</f>
        <v>38.511099999999999</v>
      </c>
      <c r="L4736">
        <f>VLOOKUP(E4736&amp;"*",state_latlong_lookup!$A$1:$D$56,4,FALSE)</f>
        <v>-96.8005</v>
      </c>
      <c r="M4736">
        <v>100</v>
      </c>
      <c r="N4736" t="str">
        <f t="shared" si="146"/>
        <v>Democrat</v>
      </c>
      <c r="O4736" t="s">
        <v>55</v>
      </c>
      <c r="P4736">
        <v>-0.24399999999999999</v>
      </c>
      <c r="Q4736">
        <v>699000</v>
      </c>
    </row>
    <row r="4737" spans="1:18">
      <c r="A4737">
        <v>111</v>
      </c>
      <c r="B4737">
        <f>VLOOKUP(A4737,year_congress_lookup!$A$1:$B$10,2)</f>
        <v>2010</v>
      </c>
      <c r="C4737">
        <v>29524</v>
      </c>
      <c r="D4737" s="1" t="s">
        <v>1790</v>
      </c>
      <c r="E4737" t="s">
        <v>105</v>
      </c>
      <c r="F4737" t="str">
        <f>VLOOKUP(E4737&amp;"*",state_latlong_lookup!$A$1:$D$56,2,FALSE)</f>
        <v>KS</v>
      </c>
      <c r="G4737" t="str">
        <f>VLOOKUP(E4737&amp;"*",state_latlong_lookup!$A$1:$D$56,1,FALSE)</f>
        <v>KANSAS</v>
      </c>
      <c r="H4737" t="str">
        <f t="shared" si="147"/>
        <v>111_KS_04</v>
      </c>
      <c r="I4737">
        <f>IF(B4737=2012,IF(D4737="00",K4737,VLOOKUP(H4737,district_latlong_lookup!$A$1:$F$439,5,FALSE)),0)</f>
        <v>0</v>
      </c>
      <c r="J4737">
        <f>IF(B4737=2012,IF(D4737="00",L4737,VLOOKUP(H4737,district_latlong_lookup!$A$1:$F$439,6,FALSE)),0)</f>
        <v>0</v>
      </c>
      <c r="K4737">
        <f>VLOOKUP(E4737&amp;"*",state_latlong_lookup!$A$1:$D$56,3,FALSE)</f>
        <v>38.511099999999999</v>
      </c>
      <c r="L4737">
        <f>VLOOKUP(E4737&amp;"*",state_latlong_lookup!$A$1:$D$56,4,FALSE)</f>
        <v>-96.8005</v>
      </c>
      <c r="M4737">
        <v>200</v>
      </c>
      <c r="N4737" t="str">
        <f t="shared" si="146"/>
        <v>Republican</v>
      </c>
      <c r="O4737" t="s">
        <v>785</v>
      </c>
      <c r="P4737">
        <v>0.53600000000000003</v>
      </c>
      <c r="Q4737">
        <v>651000</v>
      </c>
      <c r="R4737" t="s">
        <v>1677</v>
      </c>
    </row>
    <row r="4738" spans="1:18">
      <c r="A4738">
        <v>111</v>
      </c>
      <c r="B4738">
        <f>VLOOKUP(A4738,year_congress_lookup!$A$1:$B$10,2)</f>
        <v>2010</v>
      </c>
      <c r="C4738">
        <v>29525</v>
      </c>
      <c r="D4738" s="1" t="s">
        <v>1787</v>
      </c>
      <c r="E4738" t="s">
        <v>25</v>
      </c>
      <c r="F4738" t="str">
        <f>VLOOKUP(E4738&amp;"*",state_latlong_lookup!$A$1:$D$56,2,FALSE)</f>
        <v>KY</v>
      </c>
      <c r="G4738" t="str">
        <f>VLOOKUP(E4738&amp;"*",state_latlong_lookup!$A$1:$D$56,1,FALSE)</f>
        <v>KENTUCKY</v>
      </c>
      <c r="H4738" t="str">
        <f t="shared" si="147"/>
        <v>111_KY_01</v>
      </c>
      <c r="I4738">
        <f>IF(B4738=2012,IF(D4738="00",K4738,VLOOKUP(H4738,district_latlong_lookup!$A$1:$F$439,5,FALSE)),0)</f>
        <v>0</v>
      </c>
      <c r="J4738">
        <f>IF(B4738=2012,IF(D4738="00",L4738,VLOOKUP(H4738,district_latlong_lookup!$A$1:$F$439,6,FALSE)),0)</f>
        <v>0</v>
      </c>
      <c r="K4738">
        <f>VLOOKUP(E4738&amp;"*",state_latlong_lookup!$A$1:$D$56,3,FALSE)</f>
        <v>37.668999999999997</v>
      </c>
      <c r="L4738">
        <f>VLOOKUP(E4738&amp;"*",state_latlong_lookup!$A$1:$D$56,4,FALSE)</f>
        <v>-84.651399999999995</v>
      </c>
      <c r="M4738">
        <v>200</v>
      </c>
      <c r="N4738" t="str">
        <f t="shared" ref="N4738:N4801" si="148">IF(M4738=100,"Democrat",IF(M4738=200,"Republican",IF(M4738=328,"Independent")))</f>
        <v>Republican</v>
      </c>
      <c r="O4738" t="s">
        <v>989</v>
      </c>
      <c r="P4738">
        <v>0.495</v>
      </c>
      <c r="Q4738">
        <v>2647000</v>
      </c>
    </row>
    <row r="4739" spans="1:18">
      <c r="A4739">
        <v>111</v>
      </c>
      <c r="B4739">
        <f>VLOOKUP(A4739,year_congress_lookup!$A$1:$B$10,2)</f>
        <v>2010</v>
      </c>
      <c r="C4739">
        <v>20916</v>
      </c>
      <c r="D4739" s="1" t="s">
        <v>1788</v>
      </c>
      <c r="E4739" t="s">
        <v>25</v>
      </c>
      <c r="F4739" t="str">
        <f>VLOOKUP(E4739&amp;"*",state_latlong_lookup!$A$1:$D$56,2,FALSE)</f>
        <v>KY</v>
      </c>
      <c r="G4739" t="str">
        <f>VLOOKUP(E4739&amp;"*",state_latlong_lookup!$A$1:$D$56,1,FALSE)</f>
        <v>KENTUCKY</v>
      </c>
      <c r="H4739" t="str">
        <f t="shared" ref="H4739:H4802" si="149">CONCATENATE(A4739,"_",F4739,"_",D4739)</f>
        <v>111_KY_02</v>
      </c>
      <c r="I4739">
        <f>IF(B4739=2012,IF(D4739="00",K4739,VLOOKUP(H4739,district_latlong_lookup!$A$1:$F$439,5,FALSE)),0)</f>
        <v>0</v>
      </c>
      <c r="J4739">
        <f>IF(B4739=2012,IF(D4739="00",L4739,VLOOKUP(H4739,district_latlong_lookup!$A$1:$F$439,6,FALSE)),0)</f>
        <v>0</v>
      </c>
      <c r="K4739">
        <f>VLOOKUP(E4739&amp;"*",state_latlong_lookup!$A$1:$D$56,3,FALSE)</f>
        <v>37.668999999999997</v>
      </c>
      <c r="L4739">
        <f>VLOOKUP(E4739&amp;"*",state_latlong_lookup!$A$1:$D$56,4,FALSE)</f>
        <v>-84.651399999999995</v>
      </c>
      <c r="M4739">
        <v>200</v>
      </c>
      <c r="N4739" t="str">
        <f t="shared" si="148"/>
        <v>Republican</v>
      </c>
      <c r="O4739" t="s">
        <v>1137</v>
      </c>
      <c r="P4739">
        <v>0.52900000000000003</v>
      </c>
      <c r="Q4739">
        <v>0</v>
      </c>
      <c r="R4739" t="s">
        <v>1678</v>
      </c>
    </row>
    <row r="4740" spans="1:18">
      <c r="A4740">
        <v>111</v>
      </c>
      <c r="B4740">
        <f>VLOOKUP(A4740,year_congress_lookup!$A$1:$B$10,2)</f>
        <v>2010</v>
      </c>
      <c r="C4740">
        <v>20723</v>
      </c>
      <c r="D4740" s="1" t="s">
        <v>1789</v>
      </c>
      <c r="E4740" t="s">
        <v>25</v>
      </c>
      <c r="F4740" t="str">
        <f>VLOOKUP(E4740&amp;"*",state_latlong_lookup!$A$1:$D$56,2,FALSE)</f>
        <v>KY</v>
      </c>
      <c r="G4740" t="str">
        <f>VLOOKUP(E4740&amp;"*",state_latlong_lookup!$A$1:$D$56,1,FALSE)</f>
        <v>KENTUCKY</v>
      </c>
      <c r="H4740" t="str">
        <f t="shared" si="149"/>
        <v>111_KY_03</v>
      </c>
      <c r="I4740">
        <f>IF(B4740=2012,IF(D4740="00",K4740,VLOOKUP(H4740,district_latlong_lookup!$A$1:$F$439,5,FALSE)),0)</f>
        <v>0</v>
      </c>
      <c r="J4740">
        <f>IF(B4740=2012,IF(D4740="00",L4740,VLOOKUP(H4740,district_latlong_lookup!$A$1:$F$439,6,FALSE)),0)</f>
        <v>0</v>
      </c>
      <c r="K4740">
        <f>VLOOKUP(E4740&amp;"*",state_latlong_lookup!$A$1:$D$56,3,FALSE)</f>
        <v>37.668999999999997</v>
      </c>
      <c r="L4740">
        <f>VLOOKUP(E4740&amp;"*",state_latlong_lookup!$A$1:$D$56,4,FALSE)</f>
        <v>-84.651399999999995</v>
      </c>
      <c r="M4740">
        <v>100</v>
      </c>
      <c r="N4740" t="str">
        <f t="shared" si="148"/>
        <v>Democrat</v>
      </c>
      <c r="O4740" t="s">
        <v>1094</v>
      </c>
      <c r="P4740">
        <v>-0.36699999999999999</v>
      </c>
      <c r="Q4740">
        <v>871000</v>
      </c>
      <c r="R4740" t="s">
        <v>1679</v>
      </c>
    </row>
    <row r="4741" spans="1:18">
      <c r="A4741">
        <v>111</v>
      </c>
      <c r="B4741">
        <f>VLOOKUP(A4741,year_congress_lookup!$A$1:$B$10,2)</f>
        <v>2010</v>
      </c>
      <c r="C4741">
        <v>20511</v>
      </c>
      <c r="D4741" s="1" t="s">
        <v>1790</v>
      </c>
      <c r="E4741" t="s">
        <v>25</v>
      </c>
      <c r="F4741" t="str">
        <f>VLOOKUP(E4741&amp;"*",state_latlong_lookup!$A$1:$D$56,2,FALSE)</f>
        <v>KY</v>
      </c>
      <c r="G4741" t="str">
        <f>VLOOKUP(E4741&amp;"*",state_latlong_lookup!$A$1:$D$56,1,FALSE)</f>
        <v>KENTUCKY</v>
      </c>
      <c r="H4741" t="str">
        <f t="shared" si="149"/>
        <v>111_KY_04</v>
      </c>
      <c r="I4741">
        <f>IF(B4741=2012,IF(D4741="00",K4741,VLOOKUP(H4741,district_latlong_lookup!$A$1:$F$439,5,FALSE)),0)</f>
        <v>0</v>
      </c>
      <c r="J4741">
        <f>IF(B4741=2012,IF(D4741="00",L4741,VLOOKUP(H4741,district_latlong_lookup!$A$1:$F$439,6,FALSE)),0)</f>
        <v>0</v>
      </c>
      <c r="K4741">
        <f>VLOOKUP(E4741&amp;"*",state_latlong_lookup!$A$1:$D$56,3,FALSE)</f>
        <v>37.668999999999997</v>
      </c>
      <c r="L4741">
        <f>VLOOKUP(E4741&amp;"*",state_latlong_lookup!$A$1:$D$56,4,FALSE)</f>
        <v>-84.651399999999995</v>
      </c>
      <c r="M4741">
        <v>200</v>
      </c>
      <c r="N4741" t="str">
        <f t="shared" si="148"/>
        <v>Republican</v>
      </c>
      <c r="O4741" t="s">
        <v>62</v>
      </c>
      <c r="P4741">
        <v>0.53900000000000003</v>
      </c>
      <c r="Q4741">
        <v>5662000</v>
      </c>
      <c r="R4741" t="s">
        <v>1680</v>
      </c>
    </row>
    <row r="4742" spans="1:18">
      <c r="A4742">
        <v>111</v>
      </c>
      <c r="B4742">
        <f>VLOOKUP(A4742,year_congress_lookup!$A$1:$B$10,2)</f>
        <v>2010</v>
      </c>
      <c r="C4742">
        <v>14854</v>
      </c>
      <c r="D4742" s="1" t="s">
        <v>1791</v>
      </c>
      <c r="E4742" t="s">
        <v>25</v>
      </c>
      <c r="F4742" t="str">
        <f>VLOOKUP(E4742&amp;"*",state_latlong_lookup!$A$1:$D$56,2,FALSE)</f>
        <v>KY</v>
      </c>
      <c r="G4742" t="str">
        <f>VLOOKUP(E4742&amp;"*",state_latlong_lookup!$A$1:$D$56,1,FALSE)</f>
        <v>KENTUCKY</v>
      </c>
      <c r="H4742" t="str">
        <f t="shared" si="149"/>
        <v>111_KY_05</v>
      </c>
      <c r="I4742">
        <f>IF(B4742=2012,IF(D4742="00",K4742,VLOOKUP(H4742,district_latlong_lookup!$A$1:$F$439,5,FALSE)),0)</f>
        <v>0</v>
      </c>
      <c r="J4742">
        <f>IF(B4742=2012,IF(D4742="00",L4742,VLOOKUP(H4742,district_latlong_lookup!$A$1:$F$439,6,FALSE)),0)</f>
        <v>0</v>
      </c>
      <c r="K4742">
        <f>VLOOKUP(E4742&amp;"*",state_latlong_lookup!$A$1:$D$56,3,FALSE)</f>
        <v>37.668999999999997</v>
      </c>
      <c r="L4742">
        <f>VLOOKUP(E4742&amp;"*",state_latlong_lookup!$A$1:$D$56,4,FALSE)</f>
        <v>-84.651399999999995</v>
      </c>
      <c r="M4742">
        <v>200</v>
      </c>
      <c r="N4742" t="str">
        <f t="shared" si="148"/>
        <v>Republican</v>
      </c>
      <c r="O4742" t="s">
        <v>542</v>
      </c>
      <c r="P4742">
        <v>0.51200000000000001</v>
      </c>
      <c r="Q4742">
        <v>4570000</v>
      </c>
      <c r="R4742" t="s">
        <v>1251</v>
      </c>
    </row>
    <row r="4743" spans="1:18">
      <c r="A4743">
        <v>111</v>
      </c>
      <c r="B4743">
        <f>VLOOKUP(A4743,year_congress_lookup!$A$1:$B$10,2)</f>
        <v>2010</v>
      </c>
      <c r="C4743">
        <v>20326</v>
      </c>
      <c r="D4743" s="1" t="s">
        <v>1792</v>
      </c>
      <c r="E4743" t="s">
        <v>25</v>
      </c>
      <c r="F4743" t="str">
        <f>VLOOKUP(E4743&amp;"*",state_latlong_lookup!$A$1:$D$56,2,FALSE)</f>
        <v>KY</v>
      </c>
      <c r="G4743" t="str">
        <f>VLOOKUP(E4743&amp;"*",state_latlong_lookup!$A$1:$D$56,1,FALSE)</f>
        <v>KENTUCKY</v>
      </c>
      <c r="H4743" t="str">
        <f t="shared" si="149"/>
        <v>111_KY_06</v>
      </c>
      <c r="I4743">
        <f>IF(B4743=2012,IF(D4743="00",K4743,VLOOKUP(H4743,district_latlong_lookup!$A$1:$F$439,5,FALSE)),0)</f>
        <v>0</v>
      </c>
      <c r="J4743">
        <f>IF(B4743=2012,IF(D4743="00",L4743,VLOOKUP(H4743,district_latlong_lookup!$A$1:$F$439,6,FALSE)),0)</f>
        <v>0</v>
      </c>
      <c r="K4743">
        <f>VLOOKUP(E4743&amp;"*",state_latlong_lookup!$A$1:$D$56,3,FALSE)</f>
        <v>37.668999999999997</v>
      </c>
      <c r="L4743">
        <f>VLOOKUP(E4743&amp;"*",state_latlong_lookup!$A$1:$D$56,4,FALSE)</f>
        <v>-84.651399999999995</v>
      </c>
      <c r="M4743">
        <v>100</v>
      </c>
      <c r="N4743" t="str">
        <f t="shared" si="148"/>
        <v>Democrat</v>
      </c>
      <c r="O4743" t="s">
        <v>50</v>
      </c>
      <c r="P4743">
        <v>-0.188</v>
      </c>
      <c r="Q4743">
        <v>1745000</v>
      </c>
      <c r="R4743" t="s">
        <v>1252</v>
      </c>
    </row>
    <row r="4744" spans="1:18">
      <c r="A4744">
        <v>111</v>
      </c>
      <c r="B4744">
        <f>VLOOKUP(A4744,year_congress_lookup!$A$1:$B$10,2)</f>
        <v>2010</v>
      </c>
      <c r="C4744">
        <v>20759</v>
      </c>
      <c r="D4744" s="1" t="s">
        <v>1787</v>
      </c>
      <c r="E4744" t="s">
        <v>42</v>
      </c>
      <c r="F4744" t="str">
        <f>VLOOKUP(E4744&amp;"*",state_latlong_lookup!$A$1:$D$56,2,FALSE)</f>
        <v>LA</v>
      </c>
      <c r="G4744" t="str">
        <f>VLOOKUP(E4744&amp;"*",state_latlong_lookup!$A$1:$D$56,1,FALSE)</f>
        <v>LOUISIANNA</v>
      </c>
      <c r="H4744" t="str">
        <f t="shared" si="149"/>
        <v>111_LA_01</v>
      </c>
      <c r="I4744">
        <f>IF(B4744=2012,IF(D4744="00",K4744,VLOOKUP(H4744,district_latlong_lookup!$A$1:$F$439,5,FALSE)),0)</f>
        <v>0</v>
      </c>
      <c r="J4744">
        <f>IF(B4744=2012,IF(D4744="00",L4744,VLOOKUP(H4744,district_latlong_lookup!$A$1:$F$439,6,FALSE)),0)</f>
        <v>0</v>
      </c>
      <c r="K4744">
        <f>VLOOKUP(E4744&amp;"*",state_latlong_lookup!$A$1:$D$56,3,FALSE)</f>
        <v>31.180099999999999</v>
      </c>
      <c r="L4744">
        <f>VLOOKUP(E4744&amp;"*",state_latlong_lookup!$A$1:$D$56,4,FALSE)</f>
        <v>-91.874899999999997</v>
      </c>
      <c r="M4744">
        <v>200</v>
      </c>
      <c r="N4744" t="str">
        <f t="shared" si="148"/>
        <v>Republican</v>
      </c>
      <c r="O4744" t="s">
        <v>1095</v>
      </c>
      <c r="P4744">
        <v>0.74299999999999999</v>
      </c>
      <c r="Q4744">
        <v>1445000</v>
      </c>
      <c r="R4744" t="s">
        <v>1253</v>
      </c>
    </row>
    <row r="4745" spans="1:18">
      <c r="A4745">
        <v>111</v>
      </c>
      <c r="B4745">
        <f>VLOOKUP(A4745,year_congress_lookup!$A$1:$B$10,2)</f>
        <v>2010</v>
      </c>
      <c r="C4745">
        <v>20917</v>
      </c>
      <c r="D4745" s="1" t="s">
        <v>1788</v>
      </c>
      <c r="E4745" t="s">
        <v>42</v>
      </c>
      <c r="F4745" t="str">
        <f>VLOOKUP(E4745&amp;"*",state_latlong_lookup!$A$1:$D$56,2,FALSE)</f>
        <v>LA</v>
      </c>
      <c r="G4745" t="str">
        <f>VLOOKUP(E4745&amp;"*",state_latlong_lookup!$A$1:$D$56,1,FALSE)</f>
        <v>LOUISIANNA</v>
      </c>
      <c r="H4745" t="str">
        <f t="shared" si="149"/>
        <v>111_LA_02</v>
      </c>
      <c r="I4745">
        <f>IF(B4745=2012,IF(D4745="00",K4745,VLOOKUP(H4745,district_latlong_lookup!$A$1:$F$439,5,FALSE)),0)</f>
        <v>0</v>
      </c>
      <c r="J4745">
        <f>IF(B4745=2012,IF(D4745="00",L4745,VLOOKUP(H4745,district_latlong_lookup!$A$1:$F$439,6,FALSE)),0)</f>
        <v>0</v>
      </c>
      <c r="K4745">
        <f>VLOOKUP(E4745&amp;"*",state_latlong_lookup!$A$1:$D$56,3,FALSE)</f>
        <v>31.180099999999999</v>
      </c>
      <c r="L4745">
        <f>VLOOKUP(E4745&amp;"*",state_latlong_lookup!$A$1:$D$56,4,FALSE)</f>
        <v>-91.874899999999997</v>
      </c>
      <c r="M4745">
        <v>200</v>
      </c>
      <c r="N4745" t="str">
        <f t="shared" si="148"/>
        <v>Republican</v>
      </c>
      <c r="O4745" t="s">
        <v>1138</v>
      </c>
      <c r="P4745">
        <v>0.25700000000000001</v>
      </c>
      <c r="Q4745">
        <v>0</v>
      </c>
      <c r="R4745" t="s">
        <v>1254</v>
      </c>
    </row>
    <row r="4746" spans="1:18">
      <c r="A4746">
        <v>111</v>
      </c>
      <c r="B4746">
        <f>VLOOKUP(A4746,year_congress_lookup!$A$1:$B$10,2)</f>
        <v>2010</v>
      </c>
      <c r="C4746">
        <v>20513</v>
      </c>
      <c r="D4746" s="1" t="s">
        <v>1789</v>
      </c>
      <c r="E4746" t="s">
        <v>42</v>
      </c>
      <c r="F4746" t="str">
        <f>VLOOKUP(E4746&amp;"*",state_latlong_lookup!$A$1:$D$56,2,FALSE)</f>
        <v>LA</v>
      </c>
      <c r="G4746" t="str">
        <f>VLOOKUP(E4746&amp;"*",state_latlong_lookup!$A$1:$D$56,1,FALSE)</f>
        <v>LOUISIANNA</v>
      </c>
      <c r="H4746" t="str">
        <f t="shared" si="149"/>
        <v>111_LA_03</v>
      </c>
      <c r="I4746">
        <f>IF(B4746=2012,IF(D4746="00",K4746,VLOOKUP(H4746,district_latlong_lookup!$A$1:$F$439,5,FALSE)),0)</f>
        <v>0</v>
      </c>
      <c r="J4746">
        <f>IF(B4746=2012,IF(D4746="00",L4746,VLOOKUP(H4746,district_latlong_lookup!$A$1:$F$439,6,FALSE)),0)</f>
        <v>0</v>
      </c>
      <c r="K4746">
        <f>VLOOKUP(E4746&amp;"*",state_latlong_lookup!$A$1:$D$56,3,FALSE)</f>
        <v>31.180099999999999</v>
      </c>
      <c r="L4746">
        <f>VLOOKUP(E4746&amp;"*",state_latlong_lookup!$A$1:$D$56,4,FALSE)</f>
        <v>-91.874899999999997</v>
      </c>
      <c r="M4746">
        <v>100</v>
      </c>
      <c r="N4746" t="str">
        <f t="shared" si="148"/>
        <v>Democrat</v>
      </c>
      <c r="O4746" t="s">
        <v>1057</v>
      </c>
      <c r="P4746">
        <v>-0.16300000000000001</v>
      </c>
      <c r="Q4746">
        <v>853000</v>
      </c>
      <c r="R4746" t="s">
        <v>1255</v>
      </c>
    </row>
    <row r="4747" spans="1:18">
      <c r="A4747">
        <v>111</v>
      </c>
      <c r="B4747">
        <f>VLOOKUP(A4747,year_congress_lookup!$A$1:$B$10,2)</f>
        <v>2010</v>
      </c>
      <c r="C4747">
        <v>20918</v>
      </c>
      <c r="D4747" s="1" t="s">
        <v>1790</v>
      </c>
      <c r="E4747" t="s">
        <v>42</v>
      </c>
      <c r="F4747" t="str">
        <f>VLOOKUP(E4747&amp;"*",state_latlong_lookup!$A$1:$D$56,2,FALSE)</f>
        <v>LA</v>
      </c>
      <c r="G4747" t="str">
        <f>VLOOKUP(E4747&amp;"*",state_latlong_lookup!$A$1:$D$56,1,FALSE)</f>
        <v>LOUISIANNA</v>
      </c>
      <c r="H4747" t="str">
        <f t="shared" si="149"/>
        <v>111_LA_04</v>
      </c>
      <c r="I4747">
        <f>IF(B4747=2012,IF(D4747="00",K4747,VLOOKUP(H4747,district_latlong_lookup!$A$1:$F$439,5,FALSE)),0)</f>
        <v>0</v>
      </c>
      <c r="J4747">
        <f>IF(B4747=2012,IF(D4747="00",L4747,VLOOKUP(H4747,district_latlong_lookup!$A$1:$F$439,6,FALSE)),0)</f>
        <v>0</v>
      </c>
      <c r="K4747">
        <f>VLOOKUP(E4747&amp;"*",state_latlong_lookup!$A$1:$D$56,3,FALSE)</f>
        <v>31.180099999999999</v>
      </c>
      <c r="L4747">
        <f>VLOOKUP(E4747&amp;"*",state_latlong_lookup!$A$1:$D$56,4,FALSE)</f>
        <v>-91.874899999999997</v>
      </c>
      <c r="M4747">
        <v>200</v>
      </c>
      <c r="N4747" t="str">
        <f t="shared" si="148"/>
        <v>Republican</v>
      </c>
      <c r="O4747" t="s">
        <v>1139</v>
      </c>
      <c r="P4747">
        <v>0.73899999999999999</v>
      </c>
      <c r="Q4747">
        <v>1264000</v>
      </c>
    </row>
    <row r="4748" spans="1:18">
      <c r="A4748">
        <v>111</v>
      </c>
      <c r="B4748">
        <f>VLOOKUP(A4748,year_congress_lookup!$A$1:$B$10,2)</f>
        <v>2010</v>
      </c>
      <c r="C4748">
        <v>90327</v>
      </c>
      <c r="D4748" s="1" t="s">
        <v>1791</v>
      </c>
      <c r="E4748" t="s">
        <v>42</v>
      </c>
      <c r="F4748" t="str">
        <f>VLOOKUP(E4748&amp;"*",state_latlong_lookup!$A$1:$D$56,2,FALSE)</f>
        <v>LA</v>
      </c>
      <c r="G4748" t="str">
        <f>VLOOKUP(E4748&amp;"*",state_latlong_lookup!$A$1:$D$56,1,FALSE)</f>
        <v>LOUISIANNA</v>
      </c>
      <c r="H4748" t="str">
        <f t="shared" si="149"/>
        <v>111_LA_05</v>
      </c>
      <c r="I4748">
        <f>IF(B4748=2012,IF(D4748="00",K4748,VLOOKUP(H4748,district_latlong_lookup!$A$1:$F$439,5,FALSE)),0)</f>
        <v>0</v>
      </c>
      <c r="J4748">
        <f>IF(B4748=2012,IF(D4748="00",L4748,VLOOKUP(H4748,district_latlong_lookup!$A$1:$F$439,6,FALSE)),0)</f>
        <v>0</v>
      </c>
      <c r="K4748">
        <f>VLOOKUP(E4748&amp;"*",state_latlong_lookup!$A$1:$D$56,3,FALSE)</f>
        <v>31.180099999999999</v>
      </c>
      <c r="L4748">
        <f>VLOOKUP(E4748&amp;"*",state_latlong_lookup!$A$1:$D$56,4,FALSE)</f>
        <v>-91.874899999999997</v>
      </c>
      <c r="M4748">
        <v>200</v>
      </c>
      <c r="N4748" t="str">
        <f t="shared" si="148"/>
        <v>Republican</v>
      </c>
      <c r="O4748" t="s">
        <v>355</v>
      </c>
      <c r="P4748">
        <v>0.5</v>
      </c>
      <c r="Q4748">
        <v>1260000</v>
      </c>
    </row>
    <row r="4749" spans="1:18">
      <c r="A4749">
        <v>111</v>
      </c>
      <c r="B4749">
        <f>VLOOKUP(A4749,year_congress_lookup!$A$1:$B$10,2)</f>
        <v>2010</v>
      </c>
      <c r="C4749">
        <v>20919</v>
      </c>
      <c r="D4749" s="1" t="s">
        <v>1792</v>
      </c>
      <c r="E4749" t="s">
        <v>42</v>
      </c>
      <c r="F4749" t="str">
        <f>VLOOKUP(E4749&amp;"*",state_latlong_lookup!$A$1:$D$56,2,FALSE)</f>
        <v>LA</v>
      </c>
      <c r="G4749" t="str">
        <f>VLOOKUP(E4749&amp;"*",state_latlong_lookup!$A$1:$D$56,1,FALSE)</f>
        <v>LOUISIANNA</v>
      </c>
      <c r="H4749" t="str">
        <f t="shared" si="149"/>
        <v>111_LA_06</v>
      </c>
      <c r="I4749">
        <f>IF(B4749=2012,IF(D4749="00",K4749,VLOOKUP(H4749,district_latlong_lookup!$A$1:$F$439,5,FALSE)),0)</f>
        <v>0</v>
      </c>
      <c r="J4749">
        <f>IF(B4749=2012,IF(D4749="00",L4749,VLOOKUP(H4749,district_latlong_lookup!$A$1:$F$439,6,FALSE)),0)</f>
        <v>0</v>
      </c>
      <c r="K4749">
        <f>VLOOKUP(E4749&amp;"*",state_latlong_lookup!$A$1:$D$56,3,FALSE)</f>
        <v>31.180099999999999</v>
      </c>
      <c r="L4749">
        <f>VLOOKUP(E4749&amp;"*",state_latlong_lookup!$A$1:$D$56,4,FALSE)</f>
        <v>-91.874899999999997</v>
      </c>
      <c r="M4749">
        <v>200</v>
      </c>
      <c r="N4749" t="str">
        <f t="shared" si="148"/>
        <v>Republican</v>
      </c>
      <c r="O4749" t="s">
        <v>1140</v>
      </c>
      <c r="P4749">
        <v>0.71399999999999997</v>
      </c>
      <c r="Q4749">
        <v>1706000</v>
      </c>
    </row>
    <row r="4750" spans="1:18">
      <c r="A4750">
        <v>111</v>
      </c>
      <c r="B4750">
        <f>VLOOKUP(A4750,year_congress_lookup!$A$1:$B$10,2)</f>
        <v>2010</v>
      </c>
      <c r="C4750">
        <v>20514</v>
      </c>
      <c r="D4750" s="1" t="s">
        <v>1793</v>
      </c>
      <c r="E4750" t="s">
        <v>42</v>
      </c>
      <c r="F4750" t="str">
        <f>VLOOKUP(E4750&amp;"*",state_latlong_lookup!$A$1:$D$56,2,FALSE)</f>
        <v>LA</v>
      </c>
      <c r="G4750" t="str">
        <f>VLOOKUP(E4750&amp;"*",state_latlong_lookup!$A$1:$D$56,1,FALSE)</f>
        <v>LOUISIANNA</v>
      </c>
      <c r="H4750" t="str">
        <f t="shared" si="149"/>
        <v>111_LA_07</v>
      </c>
      <c r="I4750">
        <f>IF(B4750=2012,IF(D4750="00",K4750,VLOOKUP(H4750,district_latlong_lookup!$A$1:$F$439,5,FALSE)),0)</f>
        <v>0</v>
      </c>
      <c r="J4750">
        <f>IF(B4750=2012,IF(D4750="00",L4750,VLOOKUP(H4750,district_latlong_lookup!$A$1:$F$439,6,FALSE)),0)</f>
        <v>0</v>
      </c>
      <c r="K4750">
        <f>VLOOKUP(E4750&amp;"*",state_latlong_lookup!$A$1:$D$56,3,FALSE)</f>
        <v>31.180099999999999</v>
      </c>
      <c r="L4750">
        <f>VLOOKUP(E4750&amp;"*",state_latlong_lookup!$A$1:$D$56,4,FALSE)</f>
        <v>-91.874899999999997</v>
      </c>
      <c r="M4750">
        <v>200</v>
      </c>
      <c r="N4750" t="str">
        <f t="shared" si="148"/>
        <v>Republican</v>
      </c>
      <c r="O4750" t="s">
        <v>1058</v>
      </c>
      <c r="P4750">
        <v>0.57699999999999996</v>
      </c>
      <c r="Q4750">
        <v>2757000</v>
      </c>
      <c r="R4750" t="s">
        <v>1256</v>
      </c>
    </row>
    <row r="4751" spans="1:18">
      <c r="A4751">
        <v>111</v>
      </c>
      <c r="B4751">
        <f>VLOOKUP(A4751,year_congress_lookup!$A$1:$B$10,2)</f>
        <v>2010</v>
      </c>
      <c r="C4751">
        <v>20920</v>
      </c>
      <c r="D4751" s="1" t="s">
        <v>1787</v>
      </c>
      <c r="E4751" t="s">
        <v>49</v>
      </c>
      <c r="F4751" t="str">
        <f>VLOOKUP(E4751&amp;"*",state_latlong_lookup!$A$1:$D$56,2,FALSE)</f>
        <v>ME</v>
      </c>
      <c r="G4751" t="str">
        <f>VLOOKUP(E4751&amp;"*",state_latlong_lookup!$A$1:$D$56,1,FALSE)</f>
        <v>MAINE</v>
      </c>
      <c r="H4751" t="str">
        <f t="shared" si="149"/>
        <v>111_ME_01</v>
      </c>
      <c r="I4751">
        <f>IF(B4751=2012,IF(D4751="00",K4751,VLOOKUP(H4751,district_latlong_lookup!$A$1:$F$439,5,FALSE)),0)</f>
        <v>0</v>
      </c>
      <c r="J4751">
        <f>IF(B4751=2012,IF(D4751="00",L4751,VLOOKUP(H4751,district_latlong_lookup!$A$1:$F$439,6,FALSE)),0)</f>
        <v>0</v>
      </c>
      <c r="K4751">
        <f>VLOOKUP(E4751&amp;"*",state_latlong_lookup!$A$1:$D$56,3,FALSE)</f>
        <v>44.607399999999998</v>
      </c>
      <c r="L4751">
        <f>VLOOKUP(E4751&amp;"*",state_latlong_lookup!$A$1:$D$56,4,FALSE)</f>
        <v>-69.3977</v>
      </c>
      <c r="M4751">
        <v>100</v>
      </c>
      <c r="N4751" t="str">
        <f t="shared" si="148"/>
        <v>Democrat</v>
      </c>
      <c r="O4751" t="s">
        <v>1141</v>
      </c>
      <c r="P4751">
        <v>-0.48299999999999998</v>
      </c>
      <c r="Q4751">
        <v>0</v>
      </c>
      <c r="R4751" t="s">
        <v>1257</v>
      </c>
    </row>
    <row r="4752" spans="1:18">
      <c r="A4752">
        <v>111</v>
      </c>
      <c r="B4752">
        <f>VLOOKUP(A4752,year_congress_lookup!$A$1:$B$10,2)</f>
        <v>2010</v>
      </c>
      <c r="C4752">
        <v>20328</v>
      </c>
      <c r="D4752" s="1" t="s">
        <v>1788</v>
      </c>
      <c r="E4752" t="s">
        <v>49</v>
      </c>
      <c r="F4752" t="str">
        <f>VLOOKUP(E4752&amp;"*",state_latlong_lookup!$A$1:$D$56,2,FALSE)</f>
        <v>ME</v>
      </c>
      <c r="G4752" t="str">
        <f>VLOOKUP(E4752&amp;"*",state_latlong_lookup!$A$1:$D$56,1,FALSE)</f>
        <v>MAINE</v>
      </c>
      <c r="H4752" t="str">
        <f t="shared" si="149"/>
        <v>111_ME_02</v>
      </c>
      <c r="I4752">
        <f>IF(B4752=2012,IF(D4752="00",K4752,VLOOKUP(H4752,district_latlong_lookup!$A$1:$F$439,5,FALSE)),0)</f>
        <v>0</v>
      </c>
      <c r="J4752">
        <f>IF(B4752=2012,IF(D4752="00",L4752,VLOOKUP(H4752,district_latlong_lookup!$A$1:$F$439,6,FALSE)),0)</f>
        <v>0</v>
      </c>
      <c r="K4752">
        <f>VLOOKUP(E4752&amp;"*",state_latlong_lookup!$A$1:$D$56,3,FALSE)</f>
        <v>44.607399999999998</v>
      </c>
      <c r="L4752">
        <f>VLOOKUP(E4752&amp;"*",state_latlong_lookup!$A$1:$D$56,4,FALSE)</f>
        <v>-69.3977</v>
      </c>
      <c r="M4752">
        <v>100</v>
      </c>
      <c r="N4752" t="str">
        <f t="shared" si="148"/>
        <v>Democrat</v>
      </c>
      <c r="O4752" t="s">
        <v>991</v>
      </c>
      <c r="P4752">
        <v>-0.28999999999999998</v>
      </c>
      <c r="Q4752">
        <v>4426000</v>
      </c>
      <c r="R4752" t="s">
        <v>1258</v>
      </c>
    </row>
    <row r="4753" spans="1:18">
      <c r="A4753">
        <v>111</v>
      </c>
      <c r="B4753">
        <f>VLOOKUP(A4753,year_congress_lookup!$A$1:$B$10,2)</f>
        <v>2010</v>
      </c>
      <c r="C4753">
        <v>20921</v>
      </c>
      <c r="D4753" s="1" t="s">
        <v>1787</v>
      </c>
      <c r="E4753" t="s">
        <v>5</v>
      </c>
      <c r="F4753" t="str">
        <f>VLOOKUP(E4753&amp;"*",state_latlong_lookup!$A$1:$D$56,2,FALSE)</f>
        <v>MD</v>
      </c>
      <c r="G4753" t="str">
        <f>VLOOKUP(E4753&amp;"*",state_latlong_lookup!$A$1:$D$56,1,FALSE)</f>
        <v>MARYLAND</v>
      </c>
      <c r="H4753" t="str">
        <f t="shared" si="149"/>
        <v>111_MD_01</v>
      </c>
      <c r="I4753">
        <f>IF(B4753=2012,IF(D4753="00",K4753,VLOOKUP(H4753,district_latlong_lookup!$A$1:$F$439,5,FALSE)),0)</f>
        <v>0</v>
      </c>
      <c r="J4753">
        <f>IF(B4753=2012,IF(D4753="00",L4753,VLOOKUP(H4753,district_latlong_lookup!$A$1:$F$439,6,FALSE)),0)</f>
        <v>0</v>
      </c>
      <c r="K4753">
        <f>VLOOKUP(E4753&amp;"*",state_latlong_lookup!$A$1:$D$56,3,FALSE)</f>
        <v>39.072400000000002</v>
      </c>
      <c r="L4753">
        <f>VLOOKUP(E4753&amp;"*",state_latlong_lookup!$A$1:$D$56,4,FALSE)</f>
        <v>-76.790199999999999</v>
      </c>
      <c r="M4753">
        <v>100</v>
      </c>
      <c r="N4753" t="str">
        <f t="shared" si="148"/>
        <v>Democrat</v>
      </c>
      <c r="O4753" t="s">
        <v>1142</v>
      </c>
      <c r="P4753">
        <v>1.7000000000000001E-2</v>
      </c>
      <c r="Q4753">
        <v>1176000</v>
      </c>
      <c r="R4753" t="s">
        <v>1259</v>
      </c>
    </row>
    <row r="4754" spans="1:18">
      <c r="A4754">
        <v>111</v>
      </c>
      <c r="B4754">
        <f>VLOOKUP(A4754,year_congress_lookup!$A$1:$B$10,2)</f>
        <v>2010</v>
      </c>
      <c r="C4754">
        <v>20329</v>
      </c>
      <c r="D4754" s="1" t="s">
        <v>1788</v>
      </c>
      <c r="E4754" t="s">
        <v>5</v>
      </c>
      <c r="F4754" t="str">
        <f>VLOOKUP(E4754&amp;"*",state_latlong_lookup!$A$1:$D$56,2,FALSE)</f>
        <v>MD</v>
      </c>
      <c r="G4754" t="str">
        <f>VLOOKUP(E4754&amp;"*",state_latlong_lookup!$A$1:$D$56,1,FALSE)</f>
        <v>MARYLAND</v>
      </c>
      <c r="H4754" t="str">
        <f t="shared" si="149"/>
        <v>111_MD_02</v>
      </c>
      <c r="I4754">
        <f>IF(B4754=2012,IF(D4754="00",K4754,VLOOKUP(H4754,district_latlong_lookup!$A$1:$F$439,5,FALSE)),0)</f>
        <v>0</v>
      </c>
      <c r="J4754">
        <f>IF(B4754=2012,IF(D4754="00",L4754,VLOOKUP(H4754,district_latlong_lookup!$A$1:$F$439,6,FALSE)),0)</f>
        <v>0</v>
      </c>
      <c r="K4754">
        <f>VLOOKUP(E4754&amp;"*",state_latlong_lookup!$A$1:$D$56,3,FALSE)</f>
        <v>39.072400000000002</v>
      </c>
      <c r="L4754">
        <f>VLOOKUP(E4754&amp;"*",state_latlong_lookup!$A$1:$D$56,4,FALSE)</f>
        <v>-76.790199999999999</v>
      </c>
      <c r="M4754">
        <v>100</v>
      </c>
      <c r="N4754" t="str">
        <f t="shared" si="148"/>
        <v>Democrat</v>
      </c>
      <c r="O4754" t="s">
        <v>993</v>
      </c>
      <c r="P4754">
        <v>-0.26200000000000001</v>
      </c>
      <c r="Q4754">
        <v>1052000</v>
      </c>
      <c r="R4754" t="s">
        <v>1260</v>
      </c>
    </row>
    <row r="4755" spans="1:18">
      <c r="A4755">
        <v>111</v>
      </c>
      <c r="B4755">
        <f>VLOOKUP(A4755,year_congress_lookup!$A$1:$B$10,2)</f>
        <v>2010</v>
      </c>
      <c r="C4755">
        <v>20724</v>
      </c>
      <c r="D4755" s="1" t="s">
        <v>1789</v>
      </c>
      <c r="E4755" t="s">
        <v>5</v>
      </c>
      <c r="F4755" t="str">
        <f>VLOOKUP(E4755&amp;"*",state_latlong_lookup!$A$1:$D$56,2,FALSE)</f>
        <v>MD</v>
      </c>
      <c r="G4755" t="str">
        <f>VLOOKUP(E4755&amp;"*",state_latlong_lookup!$A$1:$D$56,1,FALSE)</f>
        <v>MARYLAND</v>
      </c>
      <c r="H4755" t="str">
        <f t="shared" si="149"/>
        <v>111_MD_03</v>
      </c>
      <c r="I4755">
        <f>IF(B4755=2012,IF(D4755="00",K4755,VLOOKUP(H4755,district_latlong_lookup!$A$1:$F$439,5,FALSE)),0)</f>
        <v>0</v>
      </c>
      <c r="J4755">
        <f>IF(B4755=2012,IF(D4755="00",L4755,VLOOKUP(H4755,district_latlong_lookup!$A$1:$F$439,6,FALSE)),0)</f>
        <v>0</v>
      </c>
      <c r="K4755">
        <f>VLOOKUP(E4755&amp;"*",state_latlong_lookup!$A$1:$D$56,3,FALSE)</f>
        <v>39.072400000000002</v>
      </c>
      <c r="L4755">
        <f>VLOOKUP(E4755&amp;"*",state_latlong_lookup!$A$1:$D$56,4,FALSE)</f>
        <v>-76.790199999999999</v>
      </c>
      <c r="M4755">
        <v>100</v>
      </c>
      <c r="N4755" t="str">
        <f t="shared" si="148"/>
        <v>Democrat</v>
      </c>
      <c r="O4755" t="s">
        <v>228</v>
      </c>
      <c r="P4755">
        <v>-0.41299999999999998</v>
      </c>
      <c r="Q4755">
        <v>1333000</v>
      </c>
      <c r="R4755" t="s">
        <v>1261</v>
      </c>
    </row>
    <row r="4756" spans="1:18">
      <c r="A4756">
        <v>111</v>
      </c>
      <c r="B4756">
        <f>VLOOKUP(A4756,year_congress_lookup!$A$1:$B$10,2)</f>
        <v>2010</v>
      </c>
      <c r="C4756">
        <v>20763</v>
      </c>
      <c r="D4756" s="1" t="s">
        <v>1790</v>
      </c>
      <c r="E4756" t="s">
        <v>5</v>
      </c>
      <c r="F4756" t="str">
        <f>VLOOKUP(E4756&amp;"*",state_latlong_lookup!$A$1:$D$56,2,FALSE)</f>
        <v>MD</v>
      </c>
      <c r="G4756" t="str">
        <f>VLOOKUP(E4756&amp;"*",state_latlong_lookup!$A$1:$D$56,1,FALSE)</f>
        <v>MARYLAND</v>
      </c>
      <c r="H4756" t="str">
        <f t="shared" si="149"/>
        <v>111_MD_04</v>
      </c>
      <c r="I4756">
        <f>IF(B4756=2012,IF(D4756="00",K4756,VLOOKUP(H4756,district_latlong_lookup!$A$1:$F$439,5,FALSE)),0)</f>
        <v>0</v>
      </c>
      <c r="J4756">
        <f>IF(B4756=2012,IF(D4756="00",L4756,VLOOKUP(H4756,district_latlong_lookup!$A$1:$F$439,6,FALSE)),0)</f>
        <v>0</v>
      </c>
      <c r="K4756">
        <f>VLOOKUP(E4756&amp;"*",state_latlong_lookup!$A$1:$D$56,3,FALSE)</f>
        <v>39.072400000000002</v>
      </c>
      <c r="L4756">
        <f>VLOOKUP(E4756&amp;"*",state_latlong_lookup!$A$1:$D$56,4,FALSE)</f>
        <v>-76.790199999999999</v>
      </c>
      <c r="M4756">
        <v>100</v>
      </c>
      <c r="N4756" t="str">
        <f t="shared" si="148"/>
        <v>Democrat</v>
      </c>
      <c r="O4756" t="s">
        <v>26</v>
      </c>
      <c r="P4756">
        <v>-0.55100000000000005</v>
      </c>
      <c r="Q4756">
        <v>647000</v>
      </c>
      <c r="R4756" t="s">
        <v>1262</v>
      </c>
    </row>
    <row r="4757" spans="1:18">
      <c r="A4757">
        <v>111</v>
      </c>
      <c r="B4757">
        <f>VLOOKUP(A4757,year_congress_lookup!$A$1:$B$10,2)</f>
        <v>2010</v>
      </c>
      <c r="C4757">
        <v>14873</v>
      </c>
      <c r="D4757" s="1" t="s">
        <v>1791</v>
      </c>
      <c r="E4757" t="s">
        <v>5</v>
      </c>
      <c r="F4757" t="str">
        <f>VLOOKUP(E4757&amp;"*",state_latlong_lookup!$A$1:$D$56,2,FALSE)</f>
        <v>MD</v>
      </c>
      <c r="G4757" t="str">
        <f>VLOOKUP(E4757&amp;"*",state_latlong_lookup!$A$1:$D$56,1,FALSE)</f>
        <v>MARYLAND</v>
      </c>
      <c r="H4757" t="str">
        <f t="shared" si="149"/>
        <v>111_MD_05</v>
      </c>
      <c r="I4757">
        <f>IF(B4757=2012,IF(D4757="00",K4757,VLOOKUP(H4757,district_latlong_lookup!$A$1:$F$439,5,FALSE)),0)</f>
        <v>0</v>
      </c>
      <c r="J4757">
        <f>IF(B4757=2012,IF(D4757="00",L4757,VLOOKUP(H4757,district_latlong_lookup!$A$1:$F$439,6,FALSE)),0)</f>
        <v>0</v>
      </c>
      <c r="K4757">
        <f>VLOOKUP(E4757&amp;"*",state_latlong_lookup!$A$1:$D$56,3,FALSE)</f>
        <v>39.072400000000002</v>
      </c>
      <c r="L4757">
        <f>VLOOKUP(E4757&amp;"*",state_latlong_lookup!$A$1:$D$56,4,FALSE)</f>
        <v>-76.790199999999999</v>
      </c>
      <c r="M4757">
        <v>100</v>
      </c>
      <c r="N4757" t="str">
        <f t="shared" si="148"/>
        <v>Democrat</v>
      </c>
      <c r="O4757" t="s">
        <v>553</v>
      </c>
      <c r="P4757">
        <v>-0.32600000000000001</v>
      </c>
      <c r="Q4757">
        <v>1400000</v>
      </c>
      <c r="R4757" t="s">
        <v>1263</v>
      </c>
    </row>
    <row r="4758" spans="1:18">
      <c r="A4758">
        <v>111</v>
      </c>
      <c r="B4758">
        <f>VLOOKUP(A4758,year_congress_lookup!$A$1:$B$10,2)</f>
        <v>2010</v>
      </c>
      <c r="C4758">
        <v>29356</v>
      </c>
      <c r="D4758" s="1" t="s">
        <v>1792</v>
      </c>
      <c r="E4758" t="s">
        <v>5</v>
      </c>
      <c r="F4758" t="str">
        <f>VLOOKUP(E4758&amp;"*",state_latlong_lookup!$A$1:$D$56,2,FALSE)</f>
        <v>MD</v>
      </c>
      <c r="G4758" t="str">
        <f>VLOOKUP(E4758&amp;"*",state_latlong_lookup!$A$1:$D$56,1,FALSE)</f>
        <v>MARYLAND</v>
      </c>
      <c r="H4758" t="str">
        <f t="shared" si="149"/>
        <v>111_MD_06</v>
      </c>
      <c r="I4758">
        <f>IF(B4758=2012,IF(D4758="00",K4758,VLOOKUP(H4758,district_latlong_lookup!$A$1:$F$439,5,FALSE)),0)</f>
        <v>0</v>
      </c>
      <c r="J4758">
        <f>IF(B4758=2012,IF(D4758="00",L4758,VLOOKUP(H4758,district_latlong_lookup!$A$1:$F$439,6,FALSE)),0)</f>
        <v>0</v>
      </c>
      <c r="K4758">
        <f>VLOOKUP(E4758&amp;"*",state_latlong_lookup!$A$1:$D$56,3,FALSE)</f>
        <v>39.072400000000002</v>
      </c>
      <c r="L4758">
        <f>VLOOKUP(E4758&amp;"*",state_latlong_lookup!$A$1:$D$56,4,FALSE)</f>
        <v>-76.790199999999999</v>
      </c>
      <c r="M4758">
        <v>200</v>
      </c>
      <c r="N4758" t="str">
        <f t="shared" si="148"/>
        <v>Republican</v>
      </c>
      <c r="O4758" t="s">
        <v>199</v>
      </c>
      <c r="P4758">
        <v>0.72799999999999998</v>
      </c>
      <c r="Q4758">
        <v>0</v>
      </c>
      <c r="R4758" t="s">
        <v>1264</v>
      </c>
    </row>
    <row r="4759" spans="1:18">
      <c r="A4759">
        <v>111</v>
      </c>
      <c r="B4759">
        <f>VLOOKUP(A4759,year_congress_lookup!$A$1:$B$10,2)</f>
        <v>2010</v>
      </c>
      <c r="C4759">
        <v>29587</v>
      </c>
      <c r="D4759" s="1" t="s">
        <v>1793</v>
      </c>
      <c r="E4759" t="s">
        <v>5</v>
      </c>
      <c r="F4759" t="str">
        <f>VLOOKUP(E4759&amp;"*",state_latlong_lookup!$A$1:$D$56,2,FALSE)</f>
        <v>MD</v>
      </c>
      <c r="G4759" t="str">
        <f>VLOOKUP(E4759&amp;"*",state_latlong_lookup!$A$1:$D$56,1,FALSE)</f>
        <v>MARYLAND</v>
      </c>
      <c r="H4759" t="str">
        <f t="shared" si="149"/>
        <v>111_MD_07</v>
      </c>
      <c r="I4759">
        <f>IF(B4759=2012,IF(D4759="00",K4759,VLOOKUP(H4759,district_latlong_lookup!$A$1:$F$439,5,FALSE)),0)</f>
        <v>0</v>
      </c>
      <c r="J4759">
        <f>IF(B4759=2012,IF(D4759="00",L4759,VLOOKUP(H4759,district_latlong_lookup!$A$1:$F$439,6,FALSE)),0)</f>
        <v>0</v>
      </c>
      <c r="K4759">
        <f>VLOOKUP(E4759&amp;"*",state_latlong_lookup!$A$1:$D$56,3,FALSE)</f>
        <v>39.072400000000002</v>
      </c>
      <c r="L4759">
        <f>VLOOKUP(E4759&amp;"*",state_latlong_lookup!$A$1:$D$56,4,FALSE)</f>
        <v>-76.790199999999999</v>
      </c>
      <c r="M4759">
        <v>100</v>
      </c>
      <c r="N4759" t="str">
        <f t="shared" si="148"/>
        <v>Democrat</v>
      </c>
      <c r="O4759" t="s">
        <v>790</v>
      </c>
      <c r="P4759">
        <v>-0.42099999999999999</v>
      </c>
      <c r="Q4759">
        <v>49000</v>
      </c>
      <c r="R4759" t="s">
        <v>1265</v>
      </c>
    </row>
    <row r="4760" spans="1:18">
      <c r="A4760">
        <v>111</v>
      </c>
      <c r="B4760">
        <f>VLOOKUP(A4760,year_congress_lookup!$A$1:$B$10,2)</f>
        <v>2010</v>
      </c>
      <c r="C4760">
        <v>20330</v>
      </c>
      <c r="D4760" s="1" t="s">
        <v>1795</v>
      </c>
      <c r="E4760" t="s">
        <v>5</v>
      </c>
      <c r="F4760" t="str">
        <f>VLOOKUP(E4760&amp;"*",state_latlong_lookup!$A$1:$D$56,2,FALSE)</f>
        <v>MD</v>
      </c>
      <c r="G4760" t="str">
        <f>VLOOKUP(E4760&amp;"*",state_latlong_lookup!$A$1:$D$56,1,FALSE)</f>
        <v>MARYLAND</v>
      </c>
      <c r="H4760" t="str">
        <f t="shared" si="149"/>
        <v>111_MD_08</v>
      </c>
      <c r="I4760">
        <f>IF(B4760=2012,IF(D4760="00",K4760,VLOOKUP(H4760,district_latlong_lookup!$A$1:$F$439,5,FALSE)),0)</f>
        <v>0</v>
      </c>
      <c r="J4760">
        <f>IF(B4760=2012,IF(D4760="00",L4760,VLOOKUP(H4760,district_latlong_lookup!$A$1:$F$439,6,FALSE)),0)</f>
        <v>0</v>
      </c>
      <c r="K4760">
        <f>VLOOKUP(E4760&amp;"*",state_latlong_lookup!$A$1:$D$56,3,FALSE)</f>
        <v>39.072400000000002</v>
      </c>
      <c r="L4760">
        <f>VLOOKUP(E4760&amp;"*",state_latlong_lookup!$A$1:$D$56,4,FALSE)</f>
        <v>-76.790199999999999</v>
      </c>
      <c r="M4760">
        <v>100</v>
      </c>
      <c r="N4760" t="str">
        <f t="shared" si="148"/>
        <v>Democrat</v>
      </c>
      <c r="O4760" t="s">
        <v>994</v>
      </c>
      <c r="P4760">
        <v>-0.34799999999999998</v>
      </c>
      <c r="Q4760">
        <v>795000</v>
      </c>
      <c r="R4760" t="s">
        <v>1266</v>
      </c>
    </row>
    <row r="4761" spans="1:18">
      <c r="A4761">
        <v>111</v>
      </c>
      <c r="B4761">
        <f>VLOOKUP(A4761,year_congress_lookup!$A$1:$B$10,2)</f>
        <v>2010</v>
      </c>
      <c r="C4761">
        <v>29123</v>
      </c>
      <c r="D4761" s="1" t="s">
        <v>1787</v>
      </c>
      <c r="E4761" t="s">
        <v>6</v>
      </c>
      <c r="F4761" t="str">
        <f>VLOOKUP(E4761&amp;"*",state_latlong_lookup!$A$1:$D$56,2,FALSE)</f>
        <v>MA</v>
      </c>
      <c r="G4761" t="str">
        <f>VLOOKUP(E4761&amp;"*",state_latlong_lookup!$A$1:$D$56,1,FALSE)</f>
        <v>MASSACHUSETTS</v>
      </c>
      <c r="H4761" t="str">
        <f t="shared" si="149"/>
        <v>111_MA_01</v>
      </c>
      <c r="I4761">
        <f>IF(B4761=2012,IF(D4761="00",K4761,VLOOKUP(H4761,district_latlong_lookup!$A$1:$F$439,5,FALSE)),0)</f>
        <v>0</v>
      </c>
      <c r="J4761">
        <f>IF(B4761=2012,IF(D4761="00",L4761,VLOOKUP(H4761,district_latlong_lookup!$A$1:$F$439,6,FALSE)),0)</f>
        <v>0</v>
      </c>
      <c r="K4761">
        <f>VLOOKUP(E4761&amp;"*",state_latlong_lookup!$A$1:$D$56,3,FALSE)</f>
        <v>42.237299999999998</v>
      </c>
      <c r="L4761">
        <f>VLOOKUP(E4761&amp;"*",state_latlong_lookup!$A$1:$D$56,4,FALSE)</f>
        <v>-71.531400000000005</v>
      </c>
      <c r="M4761">
        <v>100</v>
      </c>
      <c r="N4761" t="str">
        <f t="shared" si="148"/>
        <v>Democrat</v>
      </c>
      <c r="O4761" t="s">
        <v>556</v>
      </c>
      <c r="P4761">
        <v>-0.624</v>
      </c>
      <c r="Q4761">
        <v>842000</v>
      </c>
      <c r="R4761" t="s">
        <v>1267</v>
      </c>
    </row>
    <row r="4762" spans="1:18">
      <c r="A4762">
        <v>111</v>
      </c>
      <c r="B4762">
        <f>VLOOKUP(A4762,year_congress_lookup!$A$1:$B$10,2)</f>
        <v>2010</v>
      </c>
      <c r="C4762">
        <v>15616</v>
      </c>
      <c r="D4762" s="1" t="s">
        <v>1788</v>
      </c>
      <c r="E4762" t="s">
        <v>6</v>
      </c>
      <c r="F4762" t="str">
        <f>VLOOKUP(E4762&amp;"*",state_latlong_lookup!$A$1:$D$56,2,FALSE)</f>
        <v>MA</v>
      </c>
      <c r="G4762" t="str">
        <f>VLOOKUP(E4762&amp;"*",state_latlong_lookup!$A$1:$D$56,1,FALSE)</f>
        <v>MASSACHUSETTS</v>
      </c>
      <c r="H4762" t="str">
        <f t="shared" si="149"/>
        <v>111_MA_02</v>
      </c>
      <c r="I4762">
        <f>IF(B4762=2012,IF(D4762="00",K4762,VLOOKUP(H4762,district_latlong_lookup!$A$1:$F$439,5,FALSE)),0)</f>
        <v>0</v>
      </c>
      <c r="J4762">
        <f>IF(B4762=2012,IF(D4762="00",L4762,VLOOKUP(H4762,district_latlong_lookup!$A$1:$F$439,6,FALSE)),0)</f>
        <v>0</v>
      </c>
      <c r="K4762">
        <f>VLOOKUP(E4762&amp;"*",state_latlong_lookup!$A$1:$D$56,3,FALSE)</f>
        <v>42.237299999999998</v>
      </c>
      <c r="L4762">
        <f>VLOOKUP(E4762&amp;"*",state_latlong_lookup!$A$1:$D$56,4,FALSE)</f>
        <v>-71.531400000000005</v>
      </c>
      <c r="M4762">
        <v>100</v>
      </c>
      <c r="N4762" t="str">
        <f t="shared" si="148"/>
        <v>Democrat</v>
      </c>
      <c r="O4762" t="s">
        <v>995</v>
      </c>
      <c r="P4762">
        <v>-0.45800000000000002</v>
      </c>
      <c r="Q4762">
        <v>1672000</v>
      </c>
    </row>
    <row r="4763" spans="1:18">
      <c r="A4763">
        <v>111</v>
      </c>
      <c r="B4763">
        <f>VLOOKUP(A4763,year_congress_lookup!$A$1:$B$10,2)</f>
        <v>2010</v>
      </c>
      <c r="C4763">
        <v>29729</v>
      </c>
      <c r="D4763" s="1" t="s">
        <v>1789</v>
      </c>
      <c r="E4763" t="s">
        <v>6</v>
      </c>
      <c r="F4763" t="str">
        <f>VLOOKUP(E4763&amp;"*",state_latlong_lookup!$A$1:$D$56,2,FALSE)</f>
        <v>MA</v>
      </c>
      <c r="G4763" t="str">
        <f>VLOOKUP(E4763&amp;"*",state_latlong_lookup!$A$1:$D$56,1,FALSE)</f>
        <v>MASSACHUSETTS</v>
      </c>
      <c r="H4763" t="str">
        <f t="shared" si="149"/>
        <v>111_MA_03</v>
      </c>
      <c r="I4763">
        <f>IF(B4763=2012,IF(D4763="00",K4763,VLOOKUP(H4763,district_latlong_lookup!$A$1:$F$439,5,FALSE)),0)</f>
        <v>0</v>
      </c>
      <c r="J4763">
        <f>IF(B4763=2012,IF(D4763="00",L4763,VLOOKUP(H4763,district_latlong_lookup!$A$1:$F$439,6,FALSE)),0)</f>
        <v>0</v>
      </c>
      <c r="K4763">
        <f>VLOOKUP(E4763&amp;"*",state_latlong_lookup!$A$1:$D$56,3,FALSE)</f>
        <v>42.237299999999998</v>
      </c>
      <c r="L4763">
        <f>VLOOKUP(E4763&amp;"*",state_latlong_lookup!$A$1:$D$56,4,FALSE)</f>
        <v>-71.531400000000005</v>
      </c>
      <c r="M4763">
        <v>100</v>
      </c>
      <c r="N4763" t="str">
        <f t="shared" si="148"/>
        <v>Democrat</v>
      </c>
      <c r="O4763" t="s">
        <v>207</v>
      </c>
      <c r="P4763">
        <v>-0.55500000000000005</v>
      </c>
      <c r="Q4763">
        <v>2578000</v>
      </c>
      <c r="R4763" t="s">
        <v>1268</v>
      </c>
    </row>
    <row r="4764" spans="1:18">
      <c r="A4764">
        <v>111</v>
      </c>
      <c r="B4764">
        <f>VLOOKUP(A4764,year_congress_lookup!$A$1:$B$10,2)</f>
        <v>2010</v>
      </c>
      <c r="C4764">
        <v>14824</v>
      </c>
      <c r="D4764" s="1" t="s">
        <v>1790</v>
      </c>
      <c r="E4764" t="s">
        <v>6</v>
      </c>
      <c r="F4764" t="str">
        <f>VLOOKUP(E4764&amp;"*",state_latlong_lookup!$A$1:$D$56,2,FALSE)</f>
        <v>MA</v>
      </c>
      <c r="G4764" t="str">
        <f>VLOOKUP(E4764&amp;"*",state_latlong_lookup!$A$1:$D$56,1,FALSE)</f>
        <v>MASSACHUSETTS</v>
      </c>
      <c r="H4764" t="str">
        <f t="shared" si="149"/>
        <v>111_MA_04</v>
      </c>
      <c r="I4764">
        <f>IF(B4764=2012,IF(D4764="00",K4764,VLOOKUP(H4764,district_latlong_lookup!$A$1:$F$439,5,FALSE)),0)</f>
        <v>0</v>
      </c>
      <c r="J4764">
        <f>IF(B4764=2012,IF(D4764="00",L4764,VLOOKUP(H4764,district_latlong_lookup!$A$1:$F$439,6,FALSE)),0)</f>
        <v>0</v>
      </c>
      <c r="K4764">
        <f>VLOOKUP(E4764&amp;"*",state_latlong_lookup!$A$1:$D$56,3,FALSE)</f>
        <v>42.237299999999998</v>
      </c>
      <c r="L4764">
        <f>VLOOKUP(E4764&amp;"*",state_latlong_lookup!$A$1:$D$56,4,FALSE)</f>
        <v>-71.531400000000005</v>
      </c>
      <c r="M4764">
        <v>100</v>
      </c>
      <c r="N4764" t="str">
        <f t="shared" si="148"/>
        <v>Democrat</v>
      </c>
      <c r="O4764" t="s">
        <v>996</v>
      </c>
      <c r="P4764">
        <v>-0.55600000000000005</v>
      </c>
      <c r="Q4764">
        <v>2704000</v>
      </c>
    </row>
    <row r="4765" spans="1:18">
      <c r="A4765">
        <v>111</v>
      </c>
      <c r="B4765">
        <f>VLOOKUP(A4765,year_congress_lookup!$A$1:$B$10,2)</f>
        <v>2010</v>
      </c>
      <c r="C4765">
        <v>20754</v>
      </c>
      <c r="D4765" s="1" t="s">
        <v>1791</v>
      </c>
      <c r="E4765" t="s">
        <v>6</v>
      </c>
      <c r="F4765" t="str">
        <f>VLOOKUP(E4765&amp;"*",state_latlong_lookup!$A$1:$D$56,2,FALSE)</f>
        <v>MA</v>
      </c>
      <c r="G4765" t="str">
        <f>VLOOKUP(E4765&amp;"*",state_latlong_lookup!$A$1:$D$56,1,FALSE)</f>
        <v>MASSACHUSETTS</v>
      </c>
      <c r="H4765" t="str">
        <f t="shared" si="149"/>
        <v>111_MA_05</v>
      </c>
      <c r="I4765">
        <f>IF(B4765=2012,IF(D4765="00",K4765,VLOOKUP(H4765,district_latlong_lookup!$A$1:$F$439,5,FALSE)),0)</f>
        <v>0</v>
      </c>
      <c r="J4765">
        <f>IF(B4765=2012,IF(D4765="00",L4765,VLOOKUP(H4765,district_latlong_lookup!$A$1:$F$439,6,FALSE)),0)</f>
        <v>0</v>
      </c>
      <c r="K4765">
        <f>VLOOKUP(E4765&amp;"*",state_latlong_lookup!$A$1:$D$56,3,FALSE)</f>
        <v>42.237299999999998</v>
      </c>
      <c r="L4765">
        <f>VLOOKUP(E4765&amp;"*",state_latlong_lookup!$A$1:$D$56,4,FALSE)</f>
        <v>-71.531400000000005</v>
      </c>
      <c r="M4765">
        <v>100</v>
      </c>
      <c r="N4765" t="str">
        <f t="shared" si="148"/>
        <v>Democrat</v>
      </c>
      <c r="O4765" t="s">
        <v>1097</v>
      </c>
      <c r="P4765">
        <v>-0.39800000000000002</v>
      </c>
      <c r="Q4765">
        <v>543000</v>
      </c>
      <c r="R4765" t="s">
        <v>1269</v>
      </c>
    </row>
    <row r="4766" spans="1:18">
      <c r="A4766">
        <v>111</v>
      </c>
      <c r="B4766">
        <f>VLOOKUP(A4766,year_congress_lookup!$A$1:$B$10,2)</f>
        <v>2010</v>
      </c>
      <c r="C4766">
        <v>29730</v>
      </c>
      <c r="D4766" s="1" t="s">
        <v>1792</v>
      </c>
      <c r="E4766" t="s">
        <v>6</v>
      </c>
      <c r="F4766" t="str">
        <f>VLOOKUP(E4766&amp;"*",state_latlong_lookup!$A$1:$D$56,2,FALSE)</f>
        <v>MA</v>
      </c>
      <c r="G4766" t="str">
        <f>VLOOKUP(E4766&amp;"*",state_latlong_lookup!$A$1:$D$56,1,FALSE)</f>
        <v>MASSACHUSETTS</v>
      </c>
      <c r="H4766" t="str">
        <f t="shared" si="149"/>
        <v>111_MA_06</v>
      </c>
      <c r="I4766">
        <f>IF(B4766=2012,IF(D4766="00",K4766,VLOOKUP(H4766,district_latlong_lookup!$A$1:$F$439,5,FALSE)),0)</f>
        <v>0</v>
      </c>
      <c r="J4766">
        <f>IF(B4766=2012,IF(D4766="00",L4766,VLOOKUP(H4766,district_latlong_lookup!$A$1:$F$439,6,FALSE)),0)</f>
        <v>0</v>
      </c>
      <c r="K4766">
        <f>VLOOKUP(E4766&amp;"*",state_latlong_lookup!$A$1:$D$56,3,FALSE)</f>
        <v>42.237299999999998</v>
      </c>
      <c r="L4766">
        <f>VLOOKUP(E4766&amp;"*",state_latlong_lookup!$A$1:$D$56,4,FALSE)</f>
        <v>-71.531400000000005</v>
      </c>
      <c r="M4766">
        <v>100</v>
      </c>
      <c r="N4766" t="str">
        <f t="shared" si="148"/>
        <v>Democrat</v>
      </c>
      <c r="O4766" t="s">
        <v>853</v>
      </c>
      <c r="P4766">
        <v>-0.50600000000000001</v>
      </c>
      <c r="Q4766">
        <v>1339000</v>
      </c>
      <c r="R4766" t="s">
        <v>1270</v>
      </c>
    </row>
    <row r="4767" spans="1:18">
      <c r="A4767">
        <v>111</v>
      </c>
      <c r="B4767">
        <f>VLOOKUP(A4767,year_congress_lookup!$A$1:$B$10,2)</f>
        <v>2010</v>
      </c>
      <c r="C4767">
        <v>14435</v>
      </c>
      <c r="D4767" s="1" t="s">
        <v>1793</v>
      </c>
      <c r="E4767" t="s">
        <v>6</v>
      </c>
      <c r="F4767" t="str">
        <f>VLOOKUP(E4767&amp;"*",state_latlong_lookup!$A$1:$D$56,2,FALSE)</f>
        <v>MA</v>
      </c>
      <c r="G4767" t="str">
        <f>VLOOKUP(E4767&amp;"*",state_latlong_lookup!$A$1:$D$56,1,FALSE)</f>
        <v>MASSACHUSETTS</v>
      </c>
      <c r="H4767" t="str">
        <f t="shared" si="149"/>
        <v>111_MA_07</v>
      </c>
      <c r="I4767">
        <f>IF(B4767=2012,IF(D4767="00",K4767,VLOOKUP(H4767,district_latlong_lookup!$A$1:$F$439,5,FALSE)),0)</f>
        <v>0</v>
      </c>
      <c r="J4767">
        <f>IF(B4767=2012,IF(D4767="00",L4767,VLOOKUP(H4767,district_latlong_lookup!$A$1:$F$439,6,FALSE)),0)</f>
        <v>0</v>
      </c>
      <c r="K4767">
        <f>VLOOKUP(E4767&amp;"*",state_latlong_lookup!$A$1:$D$56,3,FALSE)</f>
        <v>42.237299999999998</v>
      </c>
      <c r="L4767">
        <f>VLOOKUP(E4767&amp;"*",state_latlong_lookup!$A$1:$D$56,4,FALSE)</f>
        <v>-71.531400000000005</v>
      </c>
      <c r="M4767">
        <v>100</v>
      </c>
      <c r="N4767" t="str">
        <f t="shared" si="148"/>
        <v>Democrat</v>
      </c>
      <c r="O4767" t="s">
        <v>562</v>
      </c>
      <c r="P4767">
        <v>-0.55800000000000005</v>
      </c>
      <c r="Q4767">
        <v>2375000</v>
      </c>
      <c r="R4767" t="s">
        <v>1271</v>
      </c>
    </row>
    <row r="4768" spans="1:18">
      <c r="A4768">
        <v>111</v>
      </c>
      <c r="B4768">
        <f>VLOOKUP(A4768,year_congress_lookup!$A$1:$B$10,2)</f>
        <v>2010</v>
      </c>
      <c r="C4768">
        <v>29919</v>
      </c>
      <c r="D4768" s="1" t="s">
        <v>1795</v>
      </c>
      <c r="E4768" t="s">
        <v>6</v>
      </c>
      <c r="F4768" t="str">
        <f>VLOOKUP(E4768&amp;"*",state_latlong_lookup!$A$1:$D$56,2,FALSE)</f>
        <v>MA</v>
      </c>
      <c r="G4768" t="str">
        <f>VLOOKUP(E4768&amp;"*",state_latlong_lookup!$A$1:$D$56,1,FALSE)</f>
        <v>MASSACHUSETTS</v>
      </c>
      <c r="H4768" t="str">
        <f t="shared" si="149"/>
        <v>111_MA_08</v>
      </c>
      <c r="I4768">
        <f>IF(B4768=2012,IF(D4768="00",K4768,VLOOKUP(H4768,district_latlong_lookup!$A$1:$F$439,5,FALSE)),0)</f>
        <v>0</v>
      </c>
      <c r="J4768">
        <f>IF(B4768=2012,IF(D4768="00",L4768,VLOOKUP(H4768,district_latlong_lookup!$A$1:$F$439,6,FALSE)),0)</f>
        <v>0</v>
      </c>
      <c r="K4768">
        <f>VLOOKUP(E4768&amp;"*",state_latlong_lookup!$A$1:$D$56,3,FALSE)</f>
        <v>42.237299999999998</v>
      </c>
      <c r="L4768">
        <f>VLOOKUP(E4768&amp;"*",state_latlong_lookup!$A$1:$D$56,4,FALSE)</f>
        <v>-71.531400000000005</v>
      </c>
      <c r="M4768">
        <v>100</v>
      </c>
      <c r="N4768" t="str">
        <f t="shared" si="148"/>
        <v>Democrat</v>
      </c>
      <c r="O4768" t="s">
        <v>997</v>
      </c>
      <c r="P4768">
        <v>-0.56699999999999995</v>
      </c>
      <c r="Q4768">
        <v>0</v>
      </c>
      <c r="R4768" t="s">
        <v>1272</v>
      </c>
    </row>
    <row r="4769" spans="1:18">
      <c r="A4769">
        <v>111</v>
      </c>
      <c r="B4769">
        <f>VLOOKUP(A4769,year_congress_lookup!$A$1:$B$10,2)</f>
        <v>2010</v>
      </c>
      <c r="C4769">
        <v>20119</v>
      </c>
      <c r="D4769" s="1" t="s">
        <v>1796</v>
      </c>
      <c r="E4769" t="s">
        <v>6</v>
      </c>
      <c r="F4769" t="str">
        <f>VLOOKUP(E4769&amp;"*",state_latlong_lookup!$A$1:$D$56,2,FALSE)</f>
        <v>MA</v>
      </c>
      <c r="G4769" t="str">
        <f>VLOOKUP(E4769&amp;"*",state_latlong_lookup!$A$1:$D$56,1,FALSE)</f>
        <v>MASSACHUSETTS</v>
      </c>
      <c r="H4769" t="str">
        <f t="shared" si="149"/>
        <v>111_MA_09</v>
      </c>
      <c r="I4769">
        <f>IF(B4769=2012,IF(D4769="00",K4769,VLOOKUP(H4769,district_latlong_lookup!$A$1:$F$439,5,FALSE)),0)</f>
        <v>0</v>
      </c>
      <c r="J4769">
        <f>IF(B4769=2012,IF(D4769="00",L4769,VLOOKUP(H4769,district_latlong_lookup!$A$1:$F$439,6,FALSE)),0)</f>
        <v>0</v>
      </c>
      <c r="K4769">
        <f>VLOOKUP(E4769&amp;"*",state_latlong_lookup!$A$1:$D$56,3,FALSE)</f>
        <v>42.237299999999998</v>
      </c>
      <c r="L4769">
        <f>VLOOKUP(E4769&amp;"*",state_latlong_lookup!$A$1:$D$56,4,FALSE)</f>
        <v>-71.531400000000005</v>
      </c>
      <c r="M4769">
        <v>100</v>
      </c>
      <c r="N4769" t="str">
        <f t="shared" si="148"/>
        <v>Democrat</v>
      </c>
      <c r="O4769" t="s">
        <v>938</v>
      </c>
      <c r="P4769">
        <v>-0.373</v>
      </c>
      <c r="Q4769">
        <v>1521000</v>
      </c>
    </row>
    <row r="4770" spans="1:18">
      <c r="A4770">
        <v>111</v>
      </c>
      <c r="B4770">
        <f>VLOOKUP(A4770,year_congress_lookup!$A$1:$B$10,2)</f>
        <v>2010</v>
      </c>
      <c r="C4770">
        <v>29731</v>
      </c>
      <c r="D4770" s="1" t="s">
        <v>1797</v>
      </c>
      <c r="E4770" t="s">
        <v>6</v>
      </c>
      <c r="F4770" t="str">
        <f>VLOOKUP(E4770&amp;"*",state_latlong_lookup!$A$1:$D$56,2,FALSE)</f>
        <v>MA</v>
      </c>
      <c r="G4770" t="str">
        <f>VLOOKUP(E4770&amp;"*",state_latlong_lookup!$A$1:$D$56,1,FALSE)</f>
        <v>MASSACHUSETTS</v>
      </c>
      <c r="H4770" t="str">
        <f t="shared" si="149"/>
        <v>111_MA_10</v>
      </c>
      <c r="I4770">
        <f>IF(B4770=2012,IF(D4770="00",K4770,VLOOKUP(H4770,district_latlong_lookup!$A$1:$F$439,5,FALSE)),0)</f>
        <v>0</v>
      </c>
      <c r="J4770">
        <f>IF(B4770=2012,IF(D4770="00",L4770,VLOOKUP(H4770,district_latlong_lookup!$A$1:$F$439,6,FALSE)),0)</f>
        <v>0</v>
      </c>
      <c r="K4770">
        <f>VLOOKUP(E4770&amp;"*",state_latlong_lookup!$A$1:$D$56,3,FALSE)</f>
        <v>42.237299999999998</v>
      </c>
      <c r="L4770">
        <f>VLOOKUP(E4770&amp;"*",state_latlong_lookup!$A$1:$D$56,4,FALSE)</f>
        <v>-71.531400000000005</v>
      </c>
      <c r="M4770">
        <v>100</v>
      </c>
      <c r="N4770" t="str">
        <f t="shared" si="148"/>
        <v>Democrat</v>
      </c>
      <c r="O4770" t="s">
        <v>854</v>
      </c>
      <c r="P4770">
        <v>-0.47799999999999998</v>
      </c>
      <c r="Q4770">
        <v>0</v>
      </c>
      <c r="R4770" t="s">
        <v>1273</v>
      </c>
    </row>
    <row r="4771" spans="1:18">
      <c r="A4771">
        <v>111</v>
      </c>
      <c r="B4771">
        <f>VLOOKUP(A4771,year_congress_lookup!$A$1:$B$10,2)</f>
        <v>2010</v>
      </c>
      <c r="C4771">
        <v>29360</v>
      </c>
      <c r="D4771" s="1" t="s">
        <v>1787</v>
      </c>
      <c r="E4771" t="s">
        <v>64</v>
      </c>
      <c r="F4771" t="str">
        <f>VLOOKUP(E4771&amp;"*",state_latlong_lookup!$A$1:$D$56,2,FALSE)</f>
        <v>MI</v>
      </c>
      <c r="G4771" t="str">
        <f>VLOOKUP(E4771&amp;"*",state_latlong_lookup!$A$1:$D$56,1,FALSE)</f>
        <v>MICHIGAN</v>
      </c>
      <c r="H4771" t="str">
        <f t="shared" si="149"/>
        <v>111_MI_01</v>
      </c>
      <c r="I4771">
        <f>IF(B4771=2012,IF(D4771="00",K4771,VLOOKUP(H4771,district_latlong_lookup!$A$1:$F$439,5,FALSE)),0)</f>
        <v>0</v>
      </c>
      <c r="J4771">
        <f>IF(B4771=2012,IF(D4771="00",L4771,VLOOKUP(H4771,district_latlong_lookup!$A$1:$F$439,6,FALSE)),0)</f>
        <v>0</v>
      </c>
      <c r="K4771">
        <f>VLOOKUP(E4771&amp;"*",state_latlong_lookup!$A$1:$D$56,3,FALSE)</f>
        <v>43.3504</v>
      </c>
      <c r="L4771">
        <f>VLOOKUP(E4771&amp;"*",state_latlong_lookup!$A$1:$D$56,4,FALSE)</f>
        <v>-84.560299999999998</v>
      </c>
      <c r="M4771">
        <v>100</v>
      </c>
      <c r="N4771" t="str">
        <f t="shared" si="148"/>
        <v>Democrat</v>
      </c>
      <c r="O4771" t="s">
        <v>566</v>
      </c>
      <c r="P4771">
        <v>-0.40899999999999997</v>
      </c>
      <c r="Q4771">
        <v>1483000</v>
      </c>
      <c r="R4771" t="s">
        <v>1274</v>
      </c>
    </row>
    <row r="4772" spans="1:18">
      <c r="A4772">
        <v>111</v>
      </c>
      <c r="B4772">
        <f>VLOOKUP(A4772,year_congress_lookup!$A$1:$B$10,2)</f>
        <v>2010</v>
      </c>
      <c r="C4772">
        <v>29361</v>
      </c>
      <c r="D4772" s="1" t="s">
        <v>1788</v>
      </c>
      <c r="E4772" t="s">
        <v>64</v>
      </c>
      <c r="F4772" t="str">
        <f>VLOOKUP(E4772&amp;"*",state_latlong_lookup!$A$1:$D$56,2,FALSE)</f>
        <v>MI</v>
      </c>
      <c r="G4772" t="str">
        <f>VLOOKUP(E4772&amp;"*",state_latlong_lookup!$A$1:$D$56,1,FALSE)</f>
        <v>MICHIGAN</v>
      </c>
      <c r="H4772" t="str">
        <f t="shared" si="149"/>
        <v>111_MI_02</v>
      </c>
      <c r="I4772">
        <f>IF(B4772=2012,IF(D4772="00",K4772,VLOOKUP(H4772,district_latlong_lookup!$A$1:$F$439,5,FALSE)),0)</f>
        <v>0</v>
      </c>
      <c r="J4772">
        <f>IF(B4772=2012,IF(D4772="00",L4772,VLOOKUP(H4772,district_latlong_lookup!$A$1:$F$439,6,FALSE)),0)</f>
        <v>0</v>
      </c>
      <c r="K4772">
        <f>VLOOKUP(E4772&amp;"*",state_latlong_lookup!$A$1:$D$56,3,FALSE)</f>
        <v>43.3504</v>
      </c>
      <c r="L4772">
        <f>VLOOKUP(E4772&amp;"*",state_latlong_lookup!$A$1:$D$56,4,FALSE)</f>
        <v>-84.560299999999998</v>
      </c>
      <c r="M4772">
        <v>200</v>
      </c>
      <c r="N4772" t="str">
        <f t="shared" si="148"/>
        <v>Republican</v>
      </c>
      <c r="O4772" t="s">
        <v>567</v>
      </c>
      <c r="P4772">
        <v>0.77700000000000002</v>
      </c>
      <c r="Q4772">
        <v>0</v>
      </c>
      <c r="R4772" t="s">
        <v>1275</v>
      </c>
    </row>
    <row r="4773" spans="1:18">
      <c r="A4773">
        <v>111</v>
      </c>
      <c r="B4773">
        <f>VLOOKUP(A4773,year_congress_lookup!$A$1:$B$10,2)</f>
        <v>2010</v>
      </c>
      <c r="C4773">
        <v>29362</v>
      </c>
      <c r="D4773" s="1" t="s">
        <v>1789</v>
      </c>
      <c r="E4773" t="s">
        <v>64</v>
      </c>
      <c r="F4773" t="str">
        <f>VLOOKUP(E4773&amp;"*",state_latlong_lookup!$A$1:$D$56,2,FALSE)</f>
        <v>MI</v>
      </c>
      <c r="G4773" t="str">
        <f>VLOOKUP(E4773&amp;"*",state_latlong_lookup!$A$1:$D$56,1,FALSE)</f>
        <v>MICHIGAN</v>
      </c>
      <c r="H4773" t="str">
        <f t="shared" si="149"/>
        <v>111_MI_03</v>
      </c>
      <c r="I4773">
        <f>IF(B4773=2012,IF(D4773="00",K4773,VLOOKUP(H4773,district_latlong_lookup!$A$1:$F$439,5,FALSE)),0)</f>
        <v>0</v>
      </c>
      <c r="J4773">
        <f>IF(B4773=2012,IF(D4773="00",L4773,VLOOKUP(H4773,district_latlong_lookup!$A$1:$F$439,6,FALSE)),0)</f>
        <v>0</v>
      </c>
      <c r="K4773">
        <f>VLOOKUP(E4773&amp;"*",state_latlong_lookup!$A$1:$D$56,3,FALSE)</f>
        <v>43.3504</v>
      </c>
      <c r="L4773">
        <f>VLOOKUP(E4773&amp;"*",state_latlong_lookup!$A$1:$D$56,4,FALSE)</f>
        <v>-84.560299999999998</v>
      </c>
      <c r="M4773">
        <v>200</v>
      </c>
      <c r="N4773" t="str">
        <f t="shared" si="148"/>
        <v>Republican</v>
      </c>
      <c r="O4773" t="s">
        <v>568</v>
      </c>
      <c r="P4773">
        <v>0.75</v>
      </c>
      <c r="Q4773">
        <v>9995000</v>
      </c>
      <c r="R4773" t="s">
        <v>1276</v>
      </c>
    </row>
    <row r="4774" spans="1:18">
      <c r="A4774">
        <v>111</v>
      </c>
      <c r="B4774">
        <f>VLOOKUP(A4774,year_congress_lookup!$A$1:$B$10,2)</f>
        <v>2010</v>
      </c>
      <c r="C4774">
        <v>29124</v>
      </c>
      <c r="D4774" s="1" t="s">
        <v>1790</v>
      </c>
      <c r="E4774" t="s">
        <v>64</v>
      </c>
      <c r="F4774" t="str">
        <f>VLOOKUP(E4774&amp;"*",state_latlong_lookup!$A$1:$D$56,2,FALSE)</f>
        <v>MI</v>
      </c>
      <c r="G4774" t="str">
        <f>VLOOKUP(E4774&amp;"*",state_latlong_lookup!$A$1:$D$56,1,FALSE)</f>
        <v>MICHIGAN</v>
      </c>
      <c r="H4774" t="str">
        <f t="shared" si="149"/>
        <v>111_MI_04</v>
      </c>
      <c r="I4774">
        <f>IF(B4774=2012,IF(D4774="00",K4774,VLOOKUP(H4774,district_latlong_lookup!$A$1:$F$439,5,FALSE)),0)</f>
        <v>0</v>
      </c>
      <c r="J4774">
        <f>IF(B4774=2012,IF(D4774="00",L4774,VLOOKUP(H4774,district_latlong_lookup!$A$1:$F$439,6,FALSE)),0)</f>
        <v>0</v>
      </c>
      <c r="K4774">
        <f>VLOOKUP(E4774&amp;"*",state_latlong_lookup!$A$1:$D$56,3,FALSE)</f>
        <v>43.3504</v>
      </c>
      <c r="L4774">
        <f>VLOOKUP(E4774&amp;"*",state_latlong_lookup!$A$1:$D$56,4,FALSE)</f>
        <v>-84.560299999999998</v>
      </c>
      <c r="M4774">
        <v>200</v>
      </c>
      <c r="N4774" t="str">
        <f t="shared" si="148"/>
        <v>Republican</v>
      </c>
      <c r="O4774" t="s">
        <v>569</v>
      </c>
      <c r="P4774">
        <v>0.621</v>
      </c>
      <c r="Q4774">
        <v>1213000</v>
      </c>
    </row>
    <row r="4775" spans="1:18">
      <c r="A4775">
        <v>111</v>
      </c>
      <c r="B4775">
        <f>VLOOKUP(A4775,year_congress_lookup!$A$1:$B$10,2)</f>
        <v>2010</v>
      </c>
      <c r="C4775">
        <v>14430</v>
      </c>
      <c r="D4775" s="1" t="s">
        <v>1791</v>
      </c>
      <c r="E4775" t="s">
        <v>64</v>
      </c>
      <c r="F4775" t="str">
        <f>VLOOKUP(E4775&amp;"*",state_latlong_lookup!$A$1:$D$56,2,FALSE)</f>
        <v>MI</v>
      </c>
      <c r="G4775" t="str">
        <f>VLOOKUP(E4775&amp;"*",state_latlong_lookup!$A$1:$D$56,1,FALSE)</f>
        <v>MICHIGAN</v>
      </c>
      <c r="H4775" t="str">
        <f t="shared" si="149"/>
        <v>111_MI_05</v>
      </c>
      <c r="I4775">
        <f>IF(B4775=2012,IF(D4775="00",K4775,VLOOKUP(H4775,district_latlong_lookup!$A$1:$F$439,5,FALSE)),0)</f>
        <v>0</v>
      </c>
      <c r="J4775">
        <f>IF(B4775=2012,IF(D4775="00",L4775,VLOOKUP(H4775,district_latlong_lookup!$A$1:$F$439,6,FALSE)),0)</f>
        <v>0</v>
      </c>
      <c r="K4775">
        <f>VLOOKUP(E4775&amp;"*",state_latlong_lookup!$A$1:$D$56,3,FALSE)</f>
        <v>43.3504</v>
      </c>
      <c r="L4775">
        <f>VLOOKUP(E4775&amp;"*",state_latlong_lookup!$A$1:$D$56,4,FALSE)</f>
        <v>-84.560299999999998</v>
      </c>
      <c r="M4775">
        <v>100</v>
      </c>
      <c r="N4775" t="str">
        <f t="shared" si="148"/>
        <v>Democrat</v>
      </c>
      <c r="O4775" t="s">
        <v>573</v>
      </c>
      <c r="P4775">
        <v>-0.36699999999999999</v>
      </c>
      <c r="Q4775">
        <v>0</v>
      </c>
      <c r="R4775" t="s">
        <v>1277</v>
      </c>
    </row>
    <row r="4776" spans="1:18">
      <c r="A4776">
        <v>111</v>
      </c>
      <c r="B4776">
        <f>VLOOKUP(A4776,year_congress_lookup!$A$1:$B$10,2)</f>
        <v>2010</v>
      </c>
      <c r="C4776">
        <v>15446</v>
      </c>
      <c r="D4776" s="1" t="s">
        <v>1792</v>
      </c>
      <c r="E4776" t="s">
        <v>64</v>
      </c>
      <c r="F4776" t="str">
        <f>VLOOKUP(E4776&amp;"*",state_latlong_lookup!$A$1:$D$56,2,FALSE)</f>
        <v>MI</v>
      </c>
      <c r="G4776" t="str">
        <f>VLOOKUP(E4776&amp;"*",state_latlong_lookup!$A$1:$D$56,1,FALSE)</f>
        <v>MICHIGAN</v>
      </c>
      <c r="H4776" t="str">
        <f t="shared" si="149"/>
        <v>111_MI_06</v>
      </c>
      <c r="I4776">
        <f>IF(B4776=2012,IF(D4776="00",K4776,VLOOKUP(H4776,district_latlong_lookup!$A$1:$F$439,5,FALSE)),0)</f>
        <v>0</v>
      </c>
      <c r="J4776">
        <f>IF(B4776=2012,IF(D4776="00",L4776,VLOOKUP(H4776,district_latlong_lookup!$A$1:$F$439,6,FALSE)),0)</f>
        <v>0</v>
      </c>
      <c r="K4776">
        <f>VLOOKUP(E4776&amp;"*",state_latlong_lookup!$A$1:$D$56,3,FALSE)</f>
        <v>43.3504</v>
      </c>
      <c r="L4776">
        <f>VLOOKUP(E4776&amp;"*",state_latlong_lookup!$A$1:$D$56,4,FALSE)</f>
        <v>-84.560299999999998</v>
      </c>
      <c r="M4776">
        <v>200</v>
      </c>
      <c r="N4776" t="str">
        <f t="shared" si="148"/>
        <v>Republican</v>
      </c>
      <c r="O4776" t="s">
        <v>192</v>
      </c>
      <c r="P4776">
        <v>0.623</v>
      </c>
      <c r="Q4776">
        <v>1044000</v>
      </c>
      <c r="R4776" t="s">
        <v>1278</v>
      </c>
    </row>
    <row r="4777" spans="1:18">
      <c r="A4777">
        <v>111</v>
      </c>
      <c r="B4777">
        <f>VLOOKUP(A4777,year_congress_lookup!$A$1:$B$10,2)</f>
        <v>2010</v>
      </c>
      <c r="C4777">
        <v>20922</v>
      </c>
      <c r="D4777" s="1" t="s">
        <v>1793</v>
      </c>
      <c r="E4777" t="s">
        <v>64</v>
      </c>
      <c r="F4777" t="str">
        <f>VLOOKUP(E4777&amp;"*",state_latlong_lookup!$A$1:$D$56,2,FALSE)</f>
        <v>MI</v>
      </c>
      <c r="G4777" t="str">
        <f>VLOOKUP(E4777&amp;"*",state_latlong_lookup!$A$1:$D$56,1,FALSE)</f>
        <v>MICHIGAN</v>
      </c>
      <c r="H4777" t="str">
        <f t="shared" si="149"/>
        <v>111_MI_07</v>
      </c>
      <c r="I4777">
        <f>IF(B4777=2012,IF(D4777="00",K4777,VLOOKUP(H4777,district_latlong_lookup!$A$1:$F$439,5,FALSE)),0)</f>
        <v>0</v>
      </c>
      <c r="J4777">
        <f>IF(B4777=2012,IF(D4777="00",L4777,VLOOKUP(H4777,district_latlong_lookup!$A$1:$F$439,6,FALSE)),0)</f>
        <v>0</v>
      </c>
      <c r="K4777">
        <f>VLOOKUP(E4777&amp;"*",state_latlong_lookup!$A$1:$D$56,3,FALSE)</f>
        <v>43.3504</v>
      </c>
      <c r="L4777">
        <f>VLOOKUP(E4777&amp;"*",state_latlong_lookup!$A$1:$D$56,4,FALSE)</f>
        <v>-84.560299999999998</v>
      </c>
      <c r="M4777">
        <v>100</v>
      </c>
      <c r="N4777" t="str">
        <f t="shared" si="148"/>
        <v>Democrat</v>
      </c>
      <c r="O4777" t="s">
        <v>1143</v>
      </c>
      <c r="P4777">
        <v>-0.34</v>
      </c>
      <c r="Q4777">
        <v>0</v>
      </c>
      <c r="R4777" t="s">
        <v>1279</v>
      </c>
    </row>
    <row r="4778" spans="1:18">
      <c r="A4778">
        <v>111</v>
      </c>
      <c r="B4778">
        <f>VLOOKUP(A4778,year_congress_lookup!$A$1:$B$10,2)</f>
        <v>2010</v>
      </c>
      <c r="C4778">
        <v>20120</v>
      </c>
      <c r="D4778" s="1" t="s">
        <v>1795</v>
      </c>
      <c r="E4778" t="s">
        <v>64</v>
      </c>
      <c r="F4778" t="str">
        <f>VLOOKUP(E4778&amp;"*",state_latlong_lookup!$A$1:$D$56,2,FALSE)</f>
        <v>MI</v>
      </c>
      <c r="G4778" t="str">
        <f>VLOOKUP(E4778&amp;"*",state_latlong_lookup!$A$1:$D$56,1,FALSE)</f>
        <v>MICHIGAN</v>
      </c>
      <c r="H4778" t="str">
        <f t="shared" si="149"/>
        <v>111_MI_08</v>
      </c>
      <c r="I4778">
        <f>IF(B4778=2012,IF(D4778="00",K4778,VLOOKUP(H4778,district_latlong_lookup!$A$1:$F$439,5,FALSE)),0)</f>
        <v>0</v>
      </c>
      <c r="J4778">
        <f>IF(B4778=2012,IF(D4778="00",L4778,VLOOKUP(H4778,district_latlong_lookup!$A$1:$F$439,6,FALSE)),0)</f>
        <v>0</v>
      </c>
      <c r="K4778">
        <f>VLOOKUP(E4778&amp;"*",state_latlong_lookup!$A$1:$D$56,3,FALSE)</f>
        <v>43.3504</v>
      </c>
      <c r="L4778">
        <f>VLOOKUP(E4778&amp;"*",state_latlong_lookup!$A$1:$D$56,4,FALSE)</f>
        <v>-84.560299999999998</v>
      </c>
      <c r="M4778">
        <v>200</v>
      </c>
      <c r="N4778" t="str">
        <f t="shared" si="148"/>
        <v>Republican</v>
      </c>
      <c r="O4778" t="s">
        <v>542</v>
      </c>
      <c r="P4778">
        <v>0.61399999999999999</v>
      </c>
      <c r="Q4778">
        <v>2242000</v>
      </c>
      <c r="R4778" t="s">
        <v>1280</v>
      </c>
    </row>
    <row r="4779" spans="1:18">
      <c r="A4779">
        <v>111</v>
      </c>
      <c r="B4779">
        <f>VLOOKUP(A4779,year_congress_lookup!$A$1:$B$10,2)</f>
        <v>2010</v>
      </c>
      <c r="C4779">
        <v>20923</v>
      </c>
      <c r="D4779" s="1" t="s">
        <v>1796</v>
      </c>
      <c r="E4779" t="s">
        <v>64</v>
      </c>
      <c r="F4779" t="str">
        <f>VLOOKUP(E4779&amp;"*",state_latlong_lookup!$A$1:$D$56,2,FALSE)</f>
        <v>MI</v>
      </c>
      <c r="G4779" t="str">
        <f>VLOOKUP(E4779&amp;"*",state_latlong_lookup!$A$1:$D$56,1,FALSE)</f>
        <v>MICHIGAN</v>
      </c>
      <c r="H4779" t="str">
        <f t="shared" si="149"/>
        <v>111_MI_09</v>
      </c>
      <c r="I4779">
        <f>IF(B4779=2012,IF(D4779="00",K4779,VLOOKUP(H4779,district_latlong_lookup!$A$1:$F$439,5,FALSE)),0)</f>
        <v>0</v>
      </c>
      <c r="J4779">
        <f>IF(B4779=2012,IF(D4779="00",L4779,VLOOKUP(H4779,district_latlong_lookup!$A$1:$F$439,6,FALSE)),0)</f>
        <v>0</v>
      </c>
      <c r="K4779">
        <f>VLOOKUP(E4779&amp;"*",state_latlong_lookup!$A$1:$D$56,3,FALSE)</f>
        <v>43.3504</v>
      </c>
      <c r="L4779">
        <f>VLOOKUP(E4779&amp;"*",state_latlong_lookup!$A$1:$D$56,4,FALSE)</f>
        <v>-84.560299999999998</v>
      </c>
      <c r="M4779">
        <v>100</v>
      </c>
      <c r="N4779" t="str">
        <f t="shared" si="148"/>
        <v>Democrat</v>
      </c>
      <c r="O4779" t="s">
        <v>1144</v>
      </c>
      <c r="P4779">
        <v>-0.27200000000000002</v>
      </c>
      <c r="Q4779">
        <v>1351000</v>
      </c>
    </row>
    <row r="4780" spans="1:18">
      <c r="A4780">
        <v>111</v>
      </c>
      <c r="B4780">
        <f>VLOOKUP(A4780,year_congress_lookup!$A$1:$B$10,2)</f>
        <v>2010</v>
      </c>
      <c r="C4780">
        <v>20331</v>
      </c>
      <c r="D4780" s="1" t="s">
        <v>1797</v>
      </c>
      <c r="E4780" t="s">
        <v>64</v>
      </c>
      <c r="F4780" t="str">
        <f>VLOOKUP(E4780&amp;"*",state_latlong_lookup!$A$1:$D$56,2,FALSE)</f>
        <v>MI</v>
      </c>
      <c r="G4780" t="str">
        <f>VLOOKUP(E4780&amp;"*",state_latlong_lookup!$A$1:$D$56,1,FALSE)</f>
        <v>MICHIGAN</v>
      </c>
      <c r="H4780" t="str">
        <f t="shared" si="149"/>
        <v>111_MI_10</v>
      </c>
      <c r="I4780">
        <f>IF(B4780=2012,IF(D4780="00",K4780,VLOOKUP(H4780,district_latlong_lookup!$A$1:$F$439,5,FALSE)),0)</f>
        <v>0</v>
      </c>
      <c r="J4780">
        <f>IF(B4780=2012,IF(D4780="00",L4780,VLOOKUP(H4780,district_latlong_lookup!$A$1:$F$439,6,FALSE)),0)</f>
        <v>0</v>
      </c>
      <c r="K4780">
        <f>VLOOKUP(E4780&amp;"*",state_latlong_lookup!$A$1:$D$56,3,FALSE)</f>
        <v>43.3504</v>
      </c>
      <c r="L4780">
        <f>VLOOKUP(E4780&amp;"*",state_latlong_lookup!$A$1:$D$56,4,FALSE)</f>
        <v>-84.560299999999998</v>
      </c>
      <c r="M4780">
        <v>200</v>
      </c>
      <c r="N4780" t="str">
        <f t="shared" si="148"/>
        <v>Republican</v>
      </c>
      <c r="O4780" t="s">
        <v>76</v>
      </c>
      <c r="P4780">
        <v>0.57099999999999995</v>
      </c>
      <c r="Q4780">
        <v>0</v>
      </c>
    </row>
    <row r="4781" spans="1:18">
      <c r="A4781">
        <v>111</v>
      </c>
      <c r="B4781">
        <f>VLOOKUP(A4781,year_congress_lookup!$A$1:$B$10,2)</f>
        <v>2010</v>
      </c>
      <c r="C4781">
        <v>20332</v>
      </c>
      <c r="D4781" s="1" t="s">
        <v>1798</v>
      </c>
      <c r="E4781" t="s">
        <v>64</v>
      </c>
      <c r="F4781" t="str">
        <f>VLOOKUP(E4781&amp;"*",state_latlong_lookup!$A$1:$D$56,2,FALSE)</f>
        <v>MI</v>
      </c>
      <c r="G4781" t="str">
        <f>VLOOKUP(E4781&amp;"*",state_latlong_lookup!$A$1:$D$56,1,FALSE)</f>
        <v>MICHIGAN</v>
      </c>
      <c r="H4781" t="str">
        <f t="shared" si="149"/>
        <v>111_MI_11</v>
      </c>
      <c r="I4781">
        <f>IF(B4781=2012,IF(D4781="00",K4781,VLOOKUP(H4781,district_latlong_lookup!$A$1:$F$439,5,FALSE)),0)</f>
        <v>0</v>
      </c>
      <c r="J4781">
        <f>IF(B4781=2012,IF(D4781="00",L4781,VLOOKUP(H4781,district_latlong_lookup!$A$1:$F$439,6,FALSE)),0)</f>
        <v>0</v>
      </c>
      <c r="K4781">
        <f>VLOOKUP(E4781&amp;"*",state_latlong_lookup!$A$1:$D$56,3,FALSE)</f>
        <v>43.3504</v>
      </c>
      <c r="L4781">
        <f>VLOOKUP(E4781&amp;"*",state_latlong_lookup!$A$1:$D$56,4,FALSE)</f>
        <v>-84.560299999999998</v>
      </c>
      <c r="M4781">
        <v>200</v>
      </c>
      <c r="N4781" t="str">
        <f t="shared" si="148"/>
        <v>Republican</v>
      </c>
      <c r="O4781" t="s">
        <v>999</v>
      </c>
      <c r="P4781">
        <v>0.54900000000000004</v>
      </c>
      <c r="Q4781">
        <v>1017000</v>
      </c>
      <c r="R4781" t="s">
        <v>1281</v>
      </c>
    </row>
    <row r="4782" spans="1:18">
      <c r="A4782">
        <v>111</v>
      </c>
      <c r="B4782">
        <f>VLOOKUP(A4782,year_congress_lookup!$A$1:$B$10,2)</f>
        <v>2010</v>
      </c>
      <c r="C4782">
        <v>15033</v>
      </c>
      <c r="D4782" s="1" t="s">
        <v>1799</v>
      </c>
      <c r="E4782" t="s">
        <v>64</v>
      </c>
      <c r="F4782" t="str">
        <f>VLOOKUP(E4782&amp;"*",state_latlong_lookup!$A$1:$D$56,2,FALSE)</f>
        <v>MI</v>
      </c>
      <c r="G4782" t="str">
        <f>VLOOKUP(E4782&amp;"*",state_latlong_lookup!$A$1:$D$56,1,FALSE)</f>
        <v>MICHIGAN</v>
      </c>
      <c r="H4782" t="str">
        <f t="shared" si="149"/>
        <v>111_MI_12</v>
      </c>
      <c r="I4782">
        <f>IF(B4782=2012,IF(D4782="00",K4782,VLOOKUP(H4782,district_latlong_lookup!$A$1:$F$439,5,FALSE)),0)</f>
        <v>0</v>
      </c>
      <c r="J4782">
        <f>IF(B4782=2012,IF(D4782="00",L4782,VLOOKUP(H4782,district_latlong_lookup!$A$1:$F$439,6,FALSE)),0)</f>
        <v>0</v>
      </c>
      <c r="K4782">
        <f>VLOOKUP(E4782&amp;"*",state_latlong_lookup!$A$1:$D$56,3,FALSE)</f>
        <v>43.3504</v>
      </c>
      <c r="L4782">
        <f>VLOOKUP(E4782&amp;"*",state_latlong_lookup!$A$1:$D$56,4,FALSE)</f>
        <v>-84.560299999999998</v>
      </c>
      <c r="M4782">
        <v>100</v>
      </c>
      <c r="N4782" t="str">
        <f t="shared" si="148"/>
        <v>Democrat</v>
      </c>
      <c r="O4782" t="s">
        <v>1000</v>
      </c>
      <c r="P4782">
        <v>-0.34</v>
      </c>
      <c r="Q4782">
        <v>832000</v>
      </c>
      <c r="R4782" t="s">
        <v>1281</v>
      </c>
    </row>
    <row r="4783" spans="1:18">
      <c r="A4783">
        <v>111</v>
      </c>
      <c r="B4783">
        <f>VLOOKUP(A4783,year_congress_lookup!$A$1:$B$10,2)</f>
        <v>2010</v>
      </c>
      <c r="C4783">
        <v>29733</v>
      </c>
      <c r="D4783" s="1" t="s">
        <v>1800</v>
      </c>
      <c r="E4783" t="s">
        <v>64</v>
      </c>
      <c r="F4783" t="str">
        <f>VLOOKUP(E4783&amp;"*",state_latlong_lookup!$A$1:$D$56,2,FALSE)</f>
        <v>MI</v>
      </c>
      <c r="G4783" t="str">
        <f>VLOOKUP(E4783&amp;"*",state_latlong_lookup!$A$1:$D$56,1,FALSE)</f>
        <v>MICHIGAN</v>
      </c>
      <c r="H4783" t="str">
        <f t="shared" si="149"/>
        <v>111_MI_13</v>
      </c>
      <c r="I4783">
        <f>IF(B4783=2012,IF(D4783="00",K4783,VLOOKUP(H4783,district_latlong_lookup!$A$1:$F$439,5,FALSE)),0)</f>
        <v>0</v>
      </c>
      <c r="J4783">
        <f>IF(B4783=2012,IF(D4783="00",L4783,VLOOKUP(H4783,district_latlong_lookup!$A$1:$F$439,6,FALSE)),0)</f>
        <v>0</v>
      </c>
      <c r="K4783">
        <f>VLOOKUP(E4783&amp;"*",state_latlong_lookup!$A$1:$D$56,3,FALSE)</f>
        <v>43.3504</v>
      </c>
      <c r="L4783">
        <f>VLOOKUP(E4783&amp;"*",state_latlong_lookup!$A$1:$D$56,4,FALSE)</f>
        <v>-84.560299999999998</v>
      </c>
      <c r="M4783">
        <v>100</v>
      </c>
      <c r="N4783" t="str">
        <f t="shared" si="148"/>
        <v>Democrat</v>
      </c>
      <c r="O4783" t="s">
        <v>1001</v>
      </c>
      <c r="P4783">
        <v>-0.47499999999999998</v>
      </c>
      <c r="Q4783">
        <v>3441000</v>
      </c>
      <c r="R4783" t="s">
        <v>1282</v>
      </c>
    </row>
    <row r="4784" spans="1:18">
      <c r="A4784">
        <v>111</v>
      </c>
      <c r="B4784">
        <f>VLOOKUP(A4784,year_congress_lookup!$A$1:$B$10,2)</f>
        <v>2010</v>
      </c>
      <c r="C4784">
        <v>10713</v>
      </c>
      <c r="D4784" s="1" t="s">
        <v>1801</v>
      </c>
      <c r="E4784" t="s">
        <v>64</v>
      </c>
      <c r="F4784" t="str">
        <f>VLOOKUP(E4784&amp;"*",state_latlong_lookup!$A$1:$D$56,2,FALSE)</f>
        <v>MI</v>
      </c>
      <c r="G4784" t="str">
        <f>VLOOKUP(E4784&amp;"*",state_latlong_lookup!$A$1:$D$56,1,FALSE)</f>
        <v>MICHIGAN</v>
      </c>
      <c r="H4784" t="str">
        <f t="shared" si="149"/>
        <v>111_MI_14</v>
      </c>
      <c r="I4784">
        <f>IF(B4784=2012,IF(D4784="00",K4784,VLOOKUP(H4784,district_latlong_lookup!$A$1:$F$439,5,FALSE)),0)</f>
        <v>0</v>
      </c>
      <c r="J4784">
        <f>IF(B4784=2012,IF(D4784="00",L4784,VLOOKUP(H4784,district_latlong_lookup!$A$1:$F$439,6,FALSE)),0)</f>
        <v>0</v>
      </c>
      <c r="K4784">
        <f>VLOOKUP(E4784&amp;"*",state_latlong_lookup!$A$1:$D$56,3,FALSE)</f>
        <v>43.3504</v>
      </c>
      <c r="L4784">
        <f>VLOOKUP(E4784&amp;"*",state_latlong_lookup!$A$1:$D$56,4,FALSE)</f>
        <v>-84.560299999999998</v>
      </c>
      <c r="M4784">
        <v>100</v>
      </c>
      <c r="N4784" t="str">
        <f t="shared" si="148"/>
        <v>Democrat</v>
      </c>
      <c r="O4784" t="s">
        <v>578</v>
      </c>
      <c r="P4784">
        <v>-0.61399999999999999</v>
      </c>
      <c r="Q4784">
        <v>0</v>
      </c>
      <c r="R4784" t="s">
        <v>1283</v>
      </c>
    </row>
    <row r="4785" spans="1:18">
      <c r="A4785">
        <v>111</v>
      </c>
      <c r="B4785">
        <f>VLOOKUP(A4785,year_congress_lookup!$A$1:$B$10,2)</f>
        <v>2010</v>
      </c>
      <c r="C4785">
        <v>2605</v>
      </c>
      <c r="D4785" s="1" t="s">
        <v>1802</v>
      </c>
      <c r="E4785" t="s">
        <v>64</v>
      </c>
      <c r="F4785" t="str">
        <f>VLOOKUP(E4785&amp;"*",state_latlong_lookup!$A$1:$D$56,2,FALSE)</f>
        <v>MI</v>
      </c>
      <c r="G4785" t="str">
        <f>VLOOKUP(E4785&amp;"*",state_latlong_lookup!$A$1:$D$56,1,FALSE)</f>
        <v>MICHIGAN</v>
      </c>
      <c r="H4785" t="str">
        <f t="shared" si="149"/>
        <v>111_MI_15</v>
      </c>
      <c r="I4785">
        <f>IF(B4785=2012,IF(D4785="00",K4785,VLOOKUP(H4785,district_latlong_lookup!$A$1:$F$439,5,FALSE)),0)</f>
        <v>0</v>
      </c>
      <c r="J4785">
        <f>IF(B4785=2012,IF(D4785="00",L4785,VLOOKUP(H4785,district_latlong_lookup!$A$1:$F$439,6,FALSE)),0)</f>
        <v>0</v>
      </c>
      <c r="K4785">
        <f>VLOOKUP(E4785&amp;"*",state_latlong_lookup!$A$1:$D$56,3,FALSE)</f>
        <v>43.3504</v>
      </c>
      <c r="L4785">
        <f>VLOOKUP(E4785&amp;"*",state_latlong_lookup!$A$1:$D$56,4,FALSE)</f>
        <v>-84.560299999999998</v>
      </c>
      <c r="M4785">
        <v>100</v>
      </c>
      <c r="N4785" t="str">
        <f t="shared" si="148"/>
        <v>Democrat</v>
      </c>
      <c r="O4785" t="s">
        <v>580</v>
      </c>
      <c r="P4785">
        <v>-0.41399999999999998</v>
      </c>
      <c r="Q4785">
        <v>0</v>
      </c>
    </row>
    <row r="4786" spans="1:18">
      <c r="A4786">
        <v>111</v>
      </c>
      <c r="B4786">
        <f>VLOOKUP(A4786,year_congress_lookup!$A$1:$B$10,2)</f>
        <v>2010</v>
      </c>
      <c r="C4786">
        <v>20726</v>
      </c>
      <c r="D4786" s="1" t="s">
        <v>1787</v>
      </c>
      <c r="E4786" t="s">
        <v>98</v>
      </c>
      <c r="F4786" t="str">
        <f>VLOOKUP(E4786&amp;"*",state_latlong_lookup!$A$1:$D$56,2,FALSE)</f>
        <v>MN</v>
      </c>
      <c r="G4786" t="str">
        <f>VLOOKUP(E4786&amp;"*",state_latlong_lookup!$A$1:$D$56,1,FALSE)</f>
        <v>MINNESOTA</v>
      </c>
      <c r="H4786" t="str">
        <f t="shared" si="149"/>
        <v>111_MN_01</v>
      </c>
      <c r="I4786">
        <f>IF(B4786=2012,IF(D4786="00",K4786,VLOOKUP(H4786,district_latlong_lookup!$A$1:$F$439,5,FALSE)),0)</f>
        <v>0</v>
      </c>
      <c r="J4786">
        <f>IF(B4786=2012,IF(D4786="00",L4786,VLOOKUP(H4786,district_latlong_lookup!$A$1:$F$439,6,FALSE)),0)</f>
        <v>0</v>
      </c>
      <c r="K4786">
        <f>VLOOKUP(E4786&amp;"*",state_latlong_lookup!$A$1:$D$56,3,FALSE)</f>
        <v>45.732599999999998</v>
      </c>
      <c r="L4786">
        <f>VLOOKUP(E4786&amp;"*",state_latlong_lookup!$A$1:$D$56,4,FALSE)</f>
        <v>-93.919600000000003</v>
      </c>
      <c r="M4786">
        <v>100</v>
      </c>
      <c r="N4786" t="str">
        <f t="shared" si="148"/>
        <v>Democrat</v>
      </c>
      <c r="O4786" t="s">
        <v>1099</v>
      </c>
      <c r="P4786">
        <v>-0.28100000000000003</v>
      </c>
      <c r="Q4786">
        <v>532000</v>
      </c>
      <c r="R4786" t="s">
        <v>1284</v>
      </c>
    </row>
    <row r="4787" spans="1:18">
      <c r="A4787">
        <v>111</v>
      </c>
      <c r="B4787">
        <f>VLOOKUP(A4787,year_congress_lookup!$A$1:$B$10,2)</f>
        <v>2010</v>
      </c>
      <c r="C4787">
        <v>20333</v>
      </c>
      <c r="D4787" s="1" t="s">
        <v>1788</v>
      </c>
      <c r="E4787" t="s">
        <v>98</v>
      </c>
      <c r="F4787" t="str">
        <f>VLOOKUP(E4787&amp;"*",state_latlong_lookup!$A$1:$D$56,2,FALSE)</f>
        <v>MN</v>
      </c>
      <c r="G4787" t="str">
        <f>VLOOKUP(E4787&amp;"*",state_latlong_lookup!$A$1:$D$56,1,FALSE)</f>
        <v>MINNESOTA</v>
      </c>
      <c r="H4787" t="str">
        <f t="shared" si="149"/>
        <v>111_MN_02</v>
      </c>
      <c r="I4787">
        <f>IF(B4787=2012,IF(D4787="00",K4787,VLOOKUP(H4787,district_latlong_lookup!$A$1:$F$439,5,FALSE)),0)</f>
        <v>0</v>
      </c>
      <c r="J4787">
        <f>IF(B4787=2012,IF(D4787="00",L4787,VLOOKUP(H4787,district_latlong_lookup!$A$1:$F$439,6,FALSE)),0)</f>
        <v>0</v>
      </c>
      <c r="K4787">
        <f>VLOOKUP(E4787&amp;"*",state_latlong_lookup!$A$1:$D$56,3,FALSE)</f>
        <v>45.732599999999998</v>
      </c>
      <c r="L4787">
        <f>VLOOKUP(E4787&amp;"*",state_latlong_lookup!$A$1:$D$56,4,FALSE)</f>
        <v>-93.919600000000003</v>
      </c>
      <c r="M4787">
        <v>200</v>
      </c>
      <c r="N4787" t="str">
        <f t="shared" si="148"/>
        <v>Republican</v>
      </c>
      <c r="O4787" t="s">
        <v>1003</v>
      </c>
      <c r="P4787">
        <v>0.73599999999999999</v>
      </c>
      <c r="Q4787">
        <v>0</v>
      </c>
      <c r="R4787" t="s">
        <v>1285</v>
      </c>
    </row>
    <row r="4788" spans="1:18">
      <c r="A4788">
        <v>111</v>
      </c>
      <c r="B4788">
        <f>VLOOKUP(A4788,year_congress_lookup!$A$1:$B$10,2)</f>
        <v>2010</v>
      </c>
      <c r="C4788">
        <v>20924</v>
      </c>
      <c r="D4788" s="1" t="s">
        <v>1789</v>
      </c>
      <c r="E4788" t="s">
        <v>98</v>
      </c>
      <c r="F4788" t="str">
        <f>VLOOKUP(E4788&amp;"*",state_latlong_lookup!$A$1:$D$56,2,FALSE)</f>
        <v>MN</v>
      </c>
      <c r="G4788" t="str">
        <f>VLOOKUP(E4788&amp;"*",state_latlong_lookup!$A$1:$D$56,1,FALSE)</f>
        <v>MINNESOTA</v>
      </c>
      <c r="H4788" t="str">
        <f t="shared" si="149"/>
        <v>111_MN_03</v>
      </c>
      <c r="I4788">
        <f>IF(B4788=2012,IF(D4788="00",K4788,VLOOKUP(H4788,district_latlong_lookup!$A$1:$F$439,5,FALSE)),0)</f>
        <v>0</v>
      </c>
      <c r="J4788">
        <f>IF(B4788=2012,IF(D4788="00",L4788,VLOOKUP(H4788,district_latlong_lookup!$A$1:$F$439,6,FALSE)),0)</f>
        <v>0</v>
      </c>
      <c r="K4788">
        <f>VLOOKUP(E4788&amp;"*",state_latlong_lookup!$A$1:$D$56,3,FALSE)</f>
        <v>45.732599999999998</v>
      </c>
      <c r="L4788">
        <f>VLOOKUP(E4788&amp;"*",state_latlong_lookup!$A$1:$D$56,4,FALSE)</f>
        <v>-93.919600000000003</v>
      </c>
      <c r="M4788">
        <v>200</v>
      </c>
      <c r="N4788" t="str">
        <f t="shared" si="148"/>
        <v>Republican</v>
      </c>
      <c r="O4788" t="s">
        <v>1145</v>
      </c>
      <c r="P4788">
        <v>0.69399999999999995</v>
      </c>
      <c r="Q4788">
        <v>2388000</v>
      </c>
      <c r="R4788" t="s">
        <v>1286</v>
      </c>
    </row>
    <row r="4789" spans="1:18">
      <c r="A4789">
        <v>111</v>
      </c>
      <c r="B4789">
        <f>VLOOKUP(A4789,year_congress_lookup!$A$1:$B$10,2)</f>
        <v>2010</v>
      </c>
      <c r="C4789">
        <v>20122</v>
      </c>
      <c r="D4789" s="1" t="s">
        <v>1790</v>
      </c>
      <c r="E4789" t="s">
        <v>98</v>
      </c>
      <c r="F4789" t="str">
        <f>VLOOKUP(E4789&amp;"*",state_latlong_lookup!$A$1:$D$56,2,FALSE)</f>
        <v>MN</v>
      </c>
      <c r="G4789" t="str">
        <f>VLOOKUP(E4789&amp;"*",state_latlong_lookup!$A$1:$D$56,1,FALSE)</f>
        <v>MINNESOTA</v>
      </c>
      <c r="H4789" t="str">
        <f t="shared" si="149"/>
        <v>111_MN_04</v>
      </c>
      <c r="I4789">
        <f>IF(B4789=2012,IF(D4789="00",K4789,VLOOKUP(H4789,district_latlong_lookup!$A$1:$F$439,5,FALSE)),0)</f>
        <v>0</v>
      </c>
      <c r="J4789">
        <f>IF(B4789=2012,IF(D4789="00",L4789,VLOOKUP(H4789,district_latlong_lookup!$A$1:$F$439,6,FALSE)),0)</f>
        <v>0</v>
      </c>
      <c r="K4789">
        <f>VLOOKUP(E4789&amp;"*",state_latlong_lookup!$A$1:$D$56,3,FALSE)</f>
        <v>45.732599999999998</v>
      </c>
      <c r="L4789">
        <f>VLOOKUP(E4789&amp;"*",state_latlong_lookup!$A$1:$D$56,4,FALSE)</f>
        <v>-93.919600000000003</v>
      </c>
      <c r="M4789">
        <v>100</v>
      </c>
      <c r="N4789" t="str">
        <f t="shared" si="148"/>
        <v>Democrat</v>
      </c>
      <c r="O4789" t="s">
        <v>484</v>
      </c>
      <c r="P4789">
        <v>-0.41799999999999998</v>
      </c>
      <c r="Q4789">
        <v>1155000</v>
      </c>
      <c r="R4789" t="s">
        <v>1287</v>
      </c>
    </row>
    <row r="4790" spans="1:18">
      <c r="A4790">
        <v>111</v>
      </c>
      <c r="B4790">
        <f>VLOOKUP(A4790,year_congress_lookup!$A$1:$B$10,2)</f>
        <v>2010</v>
      </c>
      <c r="C4790">
        <v>20727</v>
      </c>
      <c r="D4790" s="1" t="s">
        <v>1791</v>
      </c>
      <c r="E4790" t="s">
        <v>98</v>
      </c>
      <c r="F4790" t="str">
        <f>VLOOKUP(E4790&amp;"*",state_latlong_lookup!$A$1:$D$56,2,FALSE)</f>
        <v>MN</v>
      </c>
      <c r="G4790" t="str">
        <f>VLOOKUP(E4790&amp;"*",state_latlong_lookup!$A$1:$D$56,1,FALSE)</f>
        <v>MINNESOTA</v>
      </c>
      <c r="H4790" t="str">
        <f t="shared" si="149"/>
        <v>111_MN_05</v>
      </c>
      <c r="I4790">
        <f>IF(B4790=2012,IF(D4790="00",K4790,VLOOKUP(H4790,district_latlong_lookup!$A$1:$F$439,5,FALSE)),0)</f>
        <v>0</v>
      </c>
      <c r="J4790">
        <f>IF(B4790=2012,IF(D4790="00",L4790,VLOOKUP(H4790,district_latlong_lookup!$A$1:$F$439,6,FALSE)),0)</f>
        <v>0</v>
      </c>
      <c r="K4790">
        <f>VLOOKUP(E4790&amp;"*",state_latlong_lookup!$A$1:$D$56,3,FALSE)</f>
        <v>45.732599999999998</v>
      </c>
      <c r="L4790">
        <f>VLOOKUP(E4790&amp;"*",state_latlong_lookup!$A$1:$D$56,4,FALSE)</f>
        <v>-93.919600000000003</v>
      </c>
      <c r="M4790">
        <v>100</v>
      </c>
      <c r="N4790" t="str">
        <f t="shared" si="148"/>
        <v>Democrat</v>
      </c>
      <c r="O4790" t="s">
        <v>1100</v>
      </c>
      <c r="P4790">
        <v>-0.56299999999999994</v>
      </c>
      <c r="Q4790">
        <v>867000</v>
      </c>
    </row>
    <row r="4791" spans="1:18">
      <c r="A4791">
        <v>111</v>
      </c>
      <c r="B4791">
        <f>VLOOKUP(A4791,year_congress_lookup!$A$1:$B$10,2)</f>
        <v>2010</v>
      </c>
      <c r="C4791">
        <v>20728</v>
      </c>
      <c r="D4791" s="1" t="s">
        <v>1792</v>
      </c>
      <c r="E4791" t="s">
        <v>98</v>
      </c>
      <c r="F4791" t="str">
        <f>VLOOKUP(E4791&amp;"*",state_latlong_lookup!$A$1:$D$56,2,FALSE)</f>
        <v>MN</v>
      </c>
      <c r="G4791" t="str">
        <f>VLOOKUP(E4791&amp;"*",state_latlong_lookup!$A$1:$D$56,1,FALSE)</f>
        <v>MINNESOTA</v>
      </c>
      <c r="H4791" t="str">
        <f t="shared" si="149"/>
        <v>111_MN_06</v>
      </c>
      <c r="I4791">
        <f>IF(B4791=2012,IF(D4791="00",K4791,VLOOKUP(H4791,district_latlong_lookup!$A$1:$F$439,5,FALSE)),0)</f>
        <v>0</v>
      </c>
      <c r="J4791">
        <f>IF(B4791=2012,IF(D4791="00",L4791,VLOOKUP(H4791,district_latlong_lookup!$A$1:$F$439,6,FALSE)),0)</f>
        <v>0</v>
      </c>
      <c r="K4791">
        <f>VLOOKUP(E4791&amp;"*",state_latlong_lookup!$A$1:$D$56,3,FALSE)</f>
        <v>45.732599999999998</v>
      </c>
      <c r="L4791">
        <f>VLOOKUP(E4791&amp;"*",state_latlong_lookup!$A$1:$D$56,4,FALSE)</f>
        <v>-93.919600000000003</v>
      </c>
      <c r="M4791">
        <v>200</v>
      </c>
      <c r="N4791" t="str">
        <f t="shared" si="148"/>
        <v>Republican</v>
      </c>
      <c r="O4791" t="s">
        <v>1101</v>
      </c>
      <c r="P4791">
        <v>0.75900000000000001</v>
      </c>
      <c r="Q4791">
        <v>0</v>
      </c>
      <c r="R4791" t="s">
        <v>1288</v>
      </c>
    </row>
    <row r="4792" spans="1:18">
      <c r="A4792">
        <v>111</v>
      </c>
      <c r="B4792">
        <f>VLOOKUP(A4792,year_congress_lookup!$A$1:$B$10,2)</f>
        <v>2010</v>
      </c>
      <c r="C4792">
        <v>29127</v>
      </c>
      <c r="D4792" s="1" t="s">
        <v>1793</v>
      </c>
      <c r="E4792" t="s">
        <v>98</v>
      </c>
      <c r="F4792" t="str">
        <f>VLOOKUP(E4792&amp;"*",state_latlong_lookup!$A$1:$D$56,2,FALSE)</f>
        <v>MN</v>
      </c>
      <c r="G4792" t="str">
        <f>VLOOKUP(E4792&amp;"*",state_latlong_lookup!$A$1:$D$56,1,FALSE)</f>
        <v>MINNESOTA</v>
      </c>
      <c r="H4792" t="str">
        <f t="shared" si="149"/>
        <v>111_MN_07</v>
      </c>
      <c r="I4792">
        <f>IF(B4792=2012,IF(D4792="00",K4792,VLOOKUP(H4792,district_latlong_lookup!$A$1:$F$439,5,FALSE)),0)</f>
        <v>0</v>
      </c>
      <c r="J4792">
        <f>IF(B4792=2012,IF(D4792="00",L4792,VLOOKUP(H4792,district_latlong_lookup!$A$1:$F$439,6,FALSE)),0)</f>
        <v>0</v>
      </c>
      <c r="K4792">
        <f>VLOOKUP(E4792&amp;"*",state_latlong_lookup!$A$1:$D$56,3,FALSE)</f>
        <v>45.732599999999998</v>
      </c>
      <c r="L4792">
        <f>VLOOKUP(E4792&amp;"*",state_latlong_lookup!$A$1:$D$56,4,FALSE)</f>
        <v>-93.919600000000003</v>
      </c>
      <c r="M4792">
        <v>100</v>
      </c>
      <c r="N4792" t="str">
        <f t="shared" si="148"/>
        <v>Democrat</v>
      </c>
      <c r="O4792" t="s">
        <v>867</v>
      </c>
      <c r="P4792">
        <v>-0.16900000000000001</v>
      </c>
      <c r="Q4792">
        <v>744000</v>
      </c>
      <c r="R4792" t="s">
        <v>1289</v>
      </c>
    </row>
    <row r="4793" spans="1:18">
      <c r="A4793">
        <v>111</v>
      </c>
      <c r="B4793">
        <f>VLOOKUP(A4793,year_congress_lookup!$A$1:$B$10,2)</f>
        <v>2010</v>
      </c>
      <c r="C4793">
        <v>14265</v>
      </c>
      <c r="D4793" s="1" t="s">
        <v>1795</v>
      </c>
      <c r="E4793" t="s">
        <v>98</v>
      </c>
      <c r="F4793" t="str">
        <f>VLOOKUP(E4793&amp;"*",state_latlong_lookup!$A$1:$D$56,2,FALSE)</f>
        <v>MN</v>
      </c>
      <c r="G4793" t="str">
        <f>VLOOKUP(E4793&amp;"*",state_latlong_lookup!$A$1:$D$56,1,FALSE)</f>
        <v>MINNESOTA</v>
      </c>
      <c r="H4793" t="str">
        <f t="shared" si="149"/>
        <v>111_MN_08</v>
      </c>
      <c r="I4793">
        <f>IF(B4793=2012,IF(D4793="00",K4793,VLOOKUP(H4793,district_latlong_lookup!$A$1:$F$439,5,FALSE)),0)</f>
        <v>0</v>
      </c>
      <c r="J4793">
        <f>IF(B4793=2012,IF(D4793="00",L4793,VLOOKUP(H4793,district_latlong_lookup!$A$1:$F$439,6,FALSE)),0)</f>
        <v>0</v>
      </c>
      <c r="K4793">
        <f>VLOOKUP(E4793&amp;"*",state_latlong_lookup!$A$1:$D$56,3,FALSE)</f>
        <v>45.732599999999998</v>
      </c>
      <c r="L4793">
        <f>VLOOKUP(E4793&amp;"*",state_latlong_lookup!$A$1:$D$56,4,FALSE)</f>
        <v>-93.919600000000003</v>
      </c>
      <c r="M4793">
        <v>100</v>
      </c>
      <c r="N4793" t="str">
        <f t="shared" si="148"/>
        <v>Democrat</v>
      </c>
      <c r="O4793" t="s">
        <v>587</v>
      </c>
      <c r="P4793">
        <v>-0.53300000000000003</v>
      </c>
      <c r="Q4793">
        <v>2406000</v>
      </c>
      <c r="R4793" t="s">
        <v>1289</v>
      </c>
    </row>
    <row r="4794" spans="1:18">
      <c r="A4794">
        <v>111</v>
      </c>
      <c r="B4794">
        <f>VLOOKUP(A4794,year_congress_lookup!$A$1:$B$10,2)</f>
        <v>2010</v>
      </c>
      <c r="C4794">
        <v>20761</v>
      </c>
      <c r="D4794" s="1" t="s">
        <v>1787</v>
      </c>
      <c r="E4794" t="s">
        <v>47</v>
      </c>
      <c r="F4794" t="str">
        <f>VLOOKUP(E4794&amp;"*",state_latlong_lookup!$A$1:$D$56,2,FALSE)</f>
        <v>MS</v>
      </c>
      <c r="G4794" t="str">
        <f>VLOOKUP(E4794&amp;"*",state_latlong_lookup!$A$1:$D$56,1,FALSE)</f>
        <v>MISSISSIPPI</v>
      </c>
      <c r="H4794" t="str">
        <f t="shared" si="149"/>
        <v>111_MS_01</v>
      </c>
      <c r="I4794">
        <f>IF(B4794=2012,IF(D4794="00",K4794,VLOOKUP(H4794,district_latlong_lookup!$A$1:$F$439,5,FALSE)),0)</f>
        <v>0</v>
      </c>
      <c r="J4794">
        <f>IF(B4794=2012,IF(D4794="00",L4794,VLOOKUP(H4794,district_latlong_lookup!$A$1:$F$439,6,FALSE)),0)</f>
        <v>0</v>
      </c>
      <c r="K4794">
        <f>VLOOKUP(E4794&amp;"*",state_latlong_lookup!$A$1:$D$56,3,FALSE)</f>
        <v>32.767299999999999</v>
      </c>
      <c r="L4794">
        <f>VLOOKUP(E4794&amp;"*",state_latlong_lookup!$A$1:$D$56,4,FALSE)</f>
        <v>-89.681200000000004</v>
      </c>
      <c r="M4794">
        <v>100</v>
      </c>
      <c r="N4794" t="str">
        <f t="shared" si="148"/>
        <v>Democrat</v>
      </c>
      <c r="O4794" t="s">
        <v>1102</v>
      </c>
      <c r="P4794">
        <v>1.2999999999999999E-2</v>
      </c>
      <c r="Q4794">
        <v>1523000</v>
      </c>
      <c r="R4794" t="s">
        <v>1289</v>
      </c>
    </row>
    <row r="4795" spans="1:18">
      <c r="A4795">
        <v>111</v>
      </c>
      <c r="B4795">
        <f>VLOOKUP(A4795,year_congress_lookup!$A$1:$B$10,2)</f>
        <v>2010</v>
      </c>
      <c r="C4795">
        <v>29368</v>
      </c>
      <c r="D4795" s="1" t="s">
        <v>1788</v>
      </c>
      <c r="E4795" t="s">
        <v>47</v>
      </c>
      <c r="F4795" t="str">
        <f>VLOOKUP(E4795&amp;"*",state_latlong_lookup!$A$1:$D$56,2,FALSE)</f>
        <v>MS</v>
      </c>
      <c r="G4795" t="str">
        <f>VLOOKUP(E4795&amp;"*",state_latlong_lookup!$A$1:$D$56,1,FALSE)</f>
        <v>MISSISSIPPI</v>
      </c>
      <c r="H4795" t="str">
        <f t="shared" si="149"/>
        <v>111_MS_02</v>
      </c>
      <c r="I4795">
        <f>IF(B4795=2012,IF(D4795="00",K4795,VLOOKUP(H4795,district_latlong_lookup!$A$1:$F$439,5,FALSE)),0)</f>
        <v>0</v>
      </c>
      <c r="J4795">
        <f>IF(B4795=2012,IF(D4795="00",L4795,VLOOKUP(H4795,district_latlong_lookup!$A$1:$F$439,6,FALSE)),0)</f>
        <v>0</v>
      </c>
      <c r="K4795">
        <f>VLOOKUP(E4795&amp;"*",state_latlong_lookup!$A$1:$D$56,3,FALSE)</f>
        <v>32.767299999999999</v>
      </c>
      <c r="L4795">
        <f>VLOOKUP(E4795&amp;"*",state_latlong_lookup!$A$1:$D$56,4,FALSE)</f>
        <v>-89.681200000000004</v>
      </c>
      <c r="M4795">
        <v>100</v>
      </c>
      <c r="N4795" t="str">
        <f t="shared" si="148"/>
        <v>Democrat</v>
      </c>
      <c r="O4795" t="s">
        <v>44</v>
      </c>
      <c r="P4795">
        <v>-0.45800000000000002</v>
      </c>
      <c r="Q4795">
        <v>2403000</v>
      </c>
      <c r="R4795" t="s">
        <v>1290</v>
      </c>
    </row>
    <row r="4796" spans="1:18">
      <c r="A4796">
        <v>111</v>
      </c>
      <c r="B4796">
        <f>VLOOKUP(A4796,year_congress_lookup!$A$1:$B$10,2)</f>
        <v>2010</v>
      </c>
      <c r="C4796">
        <v>20925</v>
      </c>
      <c r="D4796" s="1" t="s">
        <v>1789</v>
      </c>
      <c r="E4796" t="s">
        <v>47</v>
      </c>
      <c r="F4796" t="str">
        <f>VLOOKUP(E4796&amp;"*",state_latlong_lookup!$A$1:$D$56,2,FALSE)</f>
        <v>MS</v>
      </c>
      <c r="G4796" t="str">
        <f>VLOOKUP(E4796&amp;"*",state_latlong_lookup!$A$1:$D$56,1,FALSE)</f>
        <v>MISSISSIPPI</v>
      </c>
      <c r="H4796" t="str">
        <f t="shared" si="149"/>
        <v>111_MS_03</v>
      </c>
      <c r="I4796">
        <f>IF(B4796=2012,IF(D4796="00",K4796,VLOOKUP(H4796,district_latlong_lookup!$A$1:$F$439,5,FALSE)),0)</f>
        <v>0</v>
      </c>
      <c r="J4796">
        <f>IF(B4796=2012,IF(D4796="00",L4796,VLOOKUP(H4796,district_latlong_lookup!$A$1:$F$439,6,FALSE)),0)</f>
        <v>0</v>
      </c>
      <c r="K4796">
        <f>VLOOKUP(E4796&amp;"*",state_latlong_lookup!$A$1:$D$56,3,FALSE)</f>
        <v>32.767299999999999</v>
      </c>
      <c r="L4796">
        <f>VLOOKUP(E4796&amp;"*",state_latlong_lookup!$A$1:$D$56,4,FALSE)</f>
        <v>-89.681200000000004</v>
      </c>
      <c r="M4796">
        <v>200</v>
      </c>
      <c r="N4796" t="str">
        <f t="shared" si="148"/>
        <v>Republican</v>
      </c>
      <c r="O4796" t="s">
        <v>1146</v>
      </c>
      <c r="P4796">
        <v>0.53500000000000003</v>
      </c>
      <c r="Q4796">
        <v>0</v>
      </c>
      <c r="R4796" t="s">
        <v>1291</v>
      </c>
    </row>
    <row r="4797" spans="1:18">
      <c r="A4797">
        <v>111</v>
      </c>
      <c r="B4797">
        <f>VLOOKUP(A4797,year_congress_lookup!$A$1:$B$10,2)</f>
        <v>2010</v>
      </c>
      <c r="C4797">
        <v>15637</v>
      </c>
      <c r="D4797" s="1" t="s">
        <v>1790</v>
      </c>
      <c r="E4797" t="s">
        <v>47</v>
      </c>
      <c r="F4797" t="str">
        <f>VLOOKUP(E4797&amp;"*",state_latlong_lookup!$A$1:$D$56,2,FALSE)</f>
        <v>MS</v>
      </c>
      <c r="G4797" t="str">
        <f>VLOOKUP(E4797&amp;"*",state_latlong_lookup!$A$1:$D$56,1,FALSE)</f>
        <v>MISSISSIPPI</v>
      </c>
      <c r="H4797" t="str">
        <f t="shared" si="149"/>
        <v>111_MS_04</v>
      </c>
      <c r="I4797">
        <f>IF(B4797=2012,IF(D4797="00",K4797,VLOOKUP(H4797,district_latlong_lookup!$A$1:$F$439,5,FALSE)),0)</f>
        <v>0</v>
      </c>
      <c r="J4797">
        <f>IF(B4797=2012,IF(D4797="00",L4797,VLOOKUP(H4797,district_latlong_lookup!$A$1:$F$439,6,FALSE)),0)</f>
        <v>0</v>
      </c>
      <c r="K4797">
        <f>VLOOKUP(E4797&amp;"*",state_latlong_lookup!$A$1:$D$56,3,FALSE)</f>
        <v>32.767299999999999</v>
      </c>
      <c r="L4797">
        <f>VLOOKUP(E4797&amp;"*",state_latlong_lookup!$A$1:$D$56,4,FALSE)</f>
        <v>-89.681200000000004</v>
      </c>
      <c r="M4797">
        <v>100</v>
      </c>
      <c r="N4797" t="str">
        <f t="shared" si="148"/>
        <v>Democrat</v>
      </c>
      <c r="O4797" t="s">
        <v>30</v>
      </c>
      <c r="P4797">
        <v>-0.14299999999999999</v>
      </c>
      <c r="Q4797">
        <v>808000</v>
      </c>
      <c r="R4797" t="s">
        <v>1292</v>
      </c>
    </row>
    <row r="4798" spans="1:18">
      <c r="A4798">
        <v>111</v>
      </c>
      <c r="B4798">
        <f>VLOOKUP(A4798,year_congress_lookup!$A$1:$B$10,2)</f>
        <v>2010</v>
      </c>
      <c r="C4798">
        <v>20147</v>
      </c>
      <c r="D4798" s="1" t="s">
        <v>1787</v>
      </c>
      <c r="E4798" t="s">
        <v>51</v>
      </c>
      <c r="F4798" t="str">
        <f>VLOOKUP(E4798&amp;"*",state_latlong_lookup!$A$1:$D$56,2,FALSE)</f>
        <v>MO</v>
      </c>
      <c r="G4798" t="str">
        <f>VLOOKUP(E4798&amp;"*",state_latlong_lookup!$A$1:$D$56,1,FALSE)</f>
        <v>MISSOURI</v>
      </c>
      <c r="H4798" t="str">
        <f t="shared" si="149"/>
        <v>111_MO_01</v>
      </c>
      <c r="I4798">
        <f>IF(B4798=2012,IF(D4798="00",K4798,VLOOKUP(H4798,district_latlong_lookup!$A$1:$F$439,5,FALSE)),0)</f>
        <v>0</v>
      </c>
      <c r="J4798">
        <f>IF(B4798=2012,IF(D4798="00",L4798,VLOOKUP(H4798,district_latlong_lookup!$A$1:$F$439,6,FALSE)),0)</f>
        <v>0</v>
      </c>
      <c r="K4798">
        <f>VLOOKUP(E4798&amp;"*",state_latlong_lookup!$A$1:$D$56,3,FALSE)</f>
        <v>38.462299999999999</v>
      </c>
      <c r="L4798">
        <f>VLOOKUP(E4798&amp;"*",state_latlong_lookup!$A$1:$D$56,4,FALSE)</f>
        <v>-92.302000000000007</v>
      </c>
      <c r="M4798">
        <v>100</v>
      </c>
      <c r="N4798" t="str">
        <f t="shared" si="148"/>
        <v>Democrat</v>
      </c>
      <c r="O4798" t="s">
        <v>59</v>
      </c>
      <c r="P4798">
        <v>-0.51900000000000002</v>
      </c>
      <c r="Q4798">
        <v>1069000</v>
      </c>
      <c r="R4798" t="s">
        <v>1293</v>
      </c>
    </row>
    <row r="4799" spans="1:18">
      <c r="A4799">
        <v>111</v>
      </c>
      <c r="B4799">
        <f>VLOOKUP(A4799,year_congress_lookup!$A$1:$B$10,2)</f>
        <v>2010</v>
      </c>
      <c r="C4799">
        <v>20123</v>
      </c>
      <c r="D4799" s="1" t="s">
        <v>1788</v>
      </c>
      <c r="E4799" t="s">
        <v>51</v>
      </c>
      <c r="F4799" t="str">
        <f>VLOOKUP(E4799&amp;"*",state_latlong_lookup!$A$1:$D$56,2,FALSE)</f>
        <v>MO</v>
      </c>
      <c r="G4799" t="str">
        <f>VLOOKUP(E4799&amp;"*",state_latlong_lookup!$A$1:$D$56,1,FALSE)</f>
        <v>MISSOURI</v>
      </c>
      <c r="H4799" t="str">
        <f t="shared" si="149"/>
        <v>111_MO_02</v>
      </c>
      <c r="I4799">
        <f>IF(B4799=2012,IF(D4799="00",K4799,VLOOKUP(H4799,district_latlong_lookup!$A$1:$F$439,5,FALSE)),0)</f>
        <v>0</v>
      </c>
      <c r="J4799">
        <f>IF(B4799=2012,IF(D4799="00",L4799,VLOOKUP(H4799,district_latlong_lookup!$A$1:$F$439,6,FALSE)),0)</f>
        <v>0</v>
      </c>
      <c r="K4799">
        <f>VLOOKUP(E4799&amp;"*",state_latlong_lookup!$A$1:$D$56,3,FALSE)</f>
        <v>38.462299999999999</v>
      </c>
      <c r="L4799">
        <f>VLOOKUP(E4799&amp;"*",state_latlong_lookup!$A$1:$D$56,4,FALSE)</f>
        <v>-92.302000000000007</v>
      </c>
      <c r="M4799">
        <v>200</v>
      </c>
      <c r="N4799" t="str">
        <f t="shared" si="148"/>
        <v>Republican</v>
      </c>
      <c r="O4799" t="s">
        <v>939</v>
      </c>
      <c r="P4799">
        <v>0.754</v>
      </c>
      <c r="Q4799">
        <v>1020000</v>
      </c>
      <c r="R4799" t="s">
        <v>1294</v>
      </c>
    </row>
    <row r="4800" spans="1:18">
      <c r="A4800">
        <v>111</v>
      </c>
      <c r="B4800">
        <f>VLOOKUP(A4800,year_congress_lookup!$A$1:$B$10,2)</f>
        <v>2010</v>
      </c>
      <c r="C4800">
        <v>20516</v>
      </c>
      <c r="D4800" s="1" t="s">
        <v>1789</v>
      </c>
      <c r="E4800" t="s">
        <v>51</v>
      </c>
      <c r="F4800" t="str">
        <f>VLOOKUP(E4800&amp;"*",state_latlong_lookup!$A$1:$D$56,2,FALSE)</f>
        <v>MO</v>
      </c>
      <c r="G4800" t="str">
        <f>VLOOKUP(E4800&amp;"*",state_latlong_lookup!$A$1:$D$56,1,FALSE)</f>
        <v>MISSOURI</v>
      </c>
      <c r="H4800" t="str">
        <f t="shared" si="149"/>
        <v>111_MO_03</v>
      </c>
      <c r="I4800">
        <f>IF(B4800=2012,IF(D4800="00",K4800,VLOOKUP(H4800,district_latlong_lookup!$A$1:$F$439,5,FALSE)),0)</f>
        <v>0</v>
      </c>
      <c r="J4800">
        <f>IF(B4800=2012,IF(D4800="00",L4800,VLOOKUP(H4800,district_latlong_lookup!$A$1:$F$439,6,FALSE)),0)</f>
        <v>0</v>
      </c>
      <c r="K4800">
        <f>VLOOKUP(E4800&amp;"*",state_latlong_lookup!$A$1:$D$56,3,FALSE)</f>
        <v>38.462299999999999</v>
      </c>
      <c r="L4800">
        <f>VLOOKUP(E4800&amp;"*",state_latlong_lookup!$A$1:$D$56,4,FALSE)</f>
        <v>-92.302000000000007</v>
      </c>
      <c r="M4800">
        <v>100</v>
      </c>
      <c r="N4800" t="str">
        <f t="shared" si="148"/>
        <v>Democrat</v>
      </c>
      <c r="O4800" t="s">
        <v>338</v>
      </c>
      <c r="P4800">
        <v>-0.31900000000000001</v>
      </c>
      <c r="Q4800">
        <v>1798000</v>
      </c>
      <c r="R4800" t="s">
        <v>1295</v>
      </c>
    </row>
    <row r="4801" spans="1:18">
      <c r="A4801">
        <v>111</v>
      </c>
      <c r="B4801">
        <f>VLOOKUP(A4801,year_congress_lookup!$A$1:$B$10,2)</f>
        <v>2010</v>
      </c>
      <c r="C4801">
        <v>14451</v>
      </c>
      <c r="D4801" s="1" t="s">
        <v>1790</v>
      </c>
      <c r="E4801" t="s">
        <v>51</v>
      </c>
      <c r="F4801" t="str">
        <f>VLOOKUP(E4801&amp;"*",state_latlong_lookup!$A$1:$D$56,2,FALSE)</f>
        <v>MO</v>
      </c>
      <c r="G4801" t="str">
        <f>VLOOKUP(E4801&amp;"*",state_latlong_lookup!$A$1:$D$56,1,FALSE)</f>
        <v>MISSOURI</v>
      </c>
      <c r="H4801" t="str">
        <f t="shared" si="149"/>
        <v>111_MO_04</v>
      </c>
      <c r="I4801">
        <f>IF(B4801=2012,IF(D4801="00",K4801,VLOOKUP(H4801,district_latlong_lookup!$A$1:$F$439,5,FALSE)),0)</f>
        <v>0</v>
      </c>
      <c r="J4801">
        <f>IF(B4801=2012,IF(D4801="00",L4801,VLOOKUP(H4801,district_latlong_lookup!$A$1:$F$439,6,FALSE)),0)</f>
        <v>0</v>
      </c>
      <c r="K4801">
        <f>VLOOKUP(E4801&amp;"*",state_latlong_lookup!$A$1:$D$56,3,FALSE)</f>
        <v>38.462299999999999</v>
      </c>
      <c r="L4801">
        <f>VLOOKUP(E4801&amp;"*",state_latlong_lookup!$A$1:$D$56,4,FALSE)</f>
        <v>-92.302000000000007</v>
      </c>
      <c r="M4801">
        <v>100</v>
      </c>
      <c r="N4801" t="str">
        <f t="shared" si="148"/>
        <v>Democrat</v>
      </c>
      <c r="O4801" t="s">
        <v>592</v>
      </c>
      <c r="P4801">
        <v>-0.19900000000000001</v>
      </c>
      <c r="Q4801">
        <v>11157000</v>
      </c>
      <c r="R4801" t="s">
        <v>1296</v>
      </c>
    </row>
    <row r="4802" spans="1:18">
      <c r="A4802">
        <v>111</v>
      </c>
      <c r="B4802">
        <f>VLOOKUP(A4802,year_congress_lookup!$A$1:$B$10,2)</f>
        <v>2010</v>
      </c>
      <c r="C4802">
        <v>20517</v>
      </c>
      <c r="D4802" s="1" t="s">
        <v>1791</v>
      </c>
      <c r="E4802" t="s">
        <v>51</v>
      </c>
      <c r="F4802" t="str">
        <f>VLOOKUP(E4802&amp;"*",state_latlong_lookup!$A$1:$D$56,2,FALSE)</f>
        <v>MO</v>
      </c>
      <c r="G4802" t="str">
        <f>VLOOKUP(E4802&amp;"*",state_latlong_lookup!$A$1:$D$56,1,FALSE)</f>
        <v>MISSOURI</v>
      </c>
      <c r="H4802" t="str">
        <f t="shared" si="149"/>
        <v>111_MO_05</v>
      </c>
      <c r="I4802">
        <f>IF(B4802=2012,IF(D4802="00",K4802,VLOOKUP(H4802,district_latlong_lookup!$A$1:$F$439,5,FALSE)),0)</f>
        <v>0</v>
      </c>
      <c r="J4802">
        <f>IF(B4802=2012,IF(D4802="00",L4802,VLOOKUP(H4802,district_latlong_lookup!$A$1:$F$439,6,FALSE)),0)</f>
        <v>0</v>
      </c>
      <c r="K4802">
        <f>VLOOKUP(E4802&amp;"*",state_latlong_lookup!$A$1:$D$56,3,FALSE)</f>
        <v>38.462299999999999</v>
      </c>
      <c r="L4802">
        <f>VLOOKUP(E4802&amp;"*",state_latlong_lookup!$A$1:$D$56,4,FALSE)</f>
        <v>-92.302000000000007</v>
      </c>
      <c r="M4802">
        <v>100</v>
      </c>
      <c r="N4802" t="str">
        <f t="shared" ref="N4802:N4865" si="150">IF(M4802=100,"Democrat",IF(M4802=200,"Republican",IF(M4802=328,"Independent")))</f>
        <v>Democrat</v>
      </c>
      <c r="O4802" t="s">
        <v>1060</v>
      </c>
      <c r="P4802">
        <v>-0.432</v>
      </c>
      <c r="Q4802">
        <v>886000</v>
      </c>
      <c r="R4802" t="s">
        <v>1297</v>
      </c>
    </row>
    <row r="4803" spans="1:18">
      <c r="A4803">
        <v>111</v>
      </c>
      <c r="B4803">
        <f>VLOOKUP(A4803,year_congress_lookup!$A$1:$B$10,2)</f>
        <v>2010</v>
      </c>
      <c r="C4803">
        <v>20124</v>
      </c>
      <c r="D4803" s="1" t="s">
        <v>1792</v>
      </c>
      <c r="E4803" t="s">
        <v>51</v>
      </c>
      <c r="F4803" t="str">
        <f>VLOOKUP(E4803&amp;"*",state_latlong_lookup!$A$1:$D$56,2,FALSE)</f>
        <v>MO</v>
      </c>
      <c r="G4803" t="str">
        <f>VLOOKUP(E4803&amp;"*",state_latlong_lookup!$A$1:$D$56,1,FALSE)</f>
        <v>MISSOURI</v>
      </c>
      <c r="H4803" t="str">
        <f t="shared" ref="H4803:H4866" si="151">CONCATENATE(A4803,"_",F4803,"_",D4803)</f>
        <v>111_MO_06</v>
      </c>
      <c r="I4803">
        <f>IF(B4803=2012,IF(D4803="00",K4803,VLOOKUP(H4803,district_latlong_lookup!$A$1:$F$439,5,FALSE)),0)</f>
        <v>0</v>
      </c>
      <c r="J4803">
        <f>IF(B4803=2012,IF(D4803="00",L4803,VLOOKUP(H4803,district_latlong_lookup!$A$1:$F$439,6,FALSE)),0)</f>
        <v>0</v>
      </c>
      <c r="K4803">
        <f>VLOOKUP(E4803&amp;"*",state_latlong_lookup!$A$1:$D$56,3,FALSE)</f>
        <v>38.462299999999999</v>
      </c>
      <c r="L4803">
        <f>VLOOKUP(E4803&amp;"*",state_latlong_lookup!$A$1:$D$56,4,FALSE)</f>
        <v>-92.302000000000007</v>
      </c>
      <c r="M4803">
        <v>200</v>
      </c>
      <c r="N4803" t="str">
        <f t="shared" si="150"/>
        <v>Republican</v>
      </c>
      <c r="O4803" t="s">
        <v>940</v>
      </c>
      <c r="P4803">
        <v>0.60099999999999998</v>
      </c>
      <c r="Q4803">
        <v>1124000</v>
      </c>
      <c r="R4803" t="s">
        <v>1298</v>
      </c>
    </row>
    <row r="4804" spans="1:18">
      <c r="A4804">
        <v>111</v>
      </c>
      <c r="B4804">
        <f>VLOOKUP(A4804,year_congress_lookup!$A$1:$B$10,2)</f>
        <v>2010</v>
      </c>
      <c r="C4804">
        <v>29735</v>
      </c>
      <c r="D4804" s="1" t="s">
        <v>1793</v>
      </c>
      <c r="E4804" t="s">
        <v>51</v>
      </c>
      <c r="F4804" t="str">
        <f>VLOOKUP(E4804&amp;"*",state_latlong_lookup!$A$1:$D$56,2,FALSE)</f>
        <v>MO</v>
      </c>
      <c r="G4804" t="str">
        <f>VLOOKUP(E4804&amp;"*",state_latlong_lookup!$A$1:$D$56,1,FALSE)</f>
        <v>MISSOURI</v>
      </c>
      <c r="H4804" t="str">
        <f t="shared" si="151"/>
        <v>111_MO_07</v>
      </c>
      <c r="I4804">
        <f>IF(B4804=2012,IF(D4804="00",K4804,VLOOKUP(H4804,district_latlong_lookup!$A$1:$F$439,5,FALSE)),0)</f>
        <v>0</v>
      </c>
      <c r="J4804">
        <f>IF(B4804=2012,IF(D4804="00",L4804,VLOOKUP(H4804,district_latlong_lookup!$A$1:$F$439,6,FALSE)),0)</f>
        <v>0</v>
      </c>
      <c r="K4804">
        <f>VLOOKUP(E4804&amp;"*",state_latlong_lookup!$A$1:$D$56,3,FALSE)</f>
        <v>38.462299999999999</v>
      </c>
      <c r="L4804">
        <f>VLOOKUP(E4804&amp;"*",state_latlong_lookup!$A$1:$D$56,4,FALSE)</f>
        <v>-92.302000000000007</v>
      </c>
      <c r="M4804">
        <v>200</v>
      </c>
      <c r="N4804" t="str">
        <f t="shared" si="150"/>
        <v>Republican</v>
      </c>
      <c r="O4804" t="s">
        <v>397</v>
      </c>
      <c r="P4804">
        <v>0.66500000000000004</v>
      </c>
      <c r="Q4804">
        <v>3516000</v>
      </c>
      <c r="R4804" t="s">
        <v>1299</v>
      </c>
    </row>
    <row r="4805" spans="1:18">
      <c r="A4805">
        <v>111</v>
      </c>
      <c r="B4805">
        <f>VLOOKUP(A4805,year_congress_lookup!$A$1:$B$10,2)</f>
        <v>2010</v>
      </c>
      <c r="C4805">
        <v>29736</v>
      </c>
      <c r="D4805" s="1" t="s">
        <v>1795</v>
      </c>
      <c r="E4805" t="s">
        <v>51</v>
      </c>
      <c r="F4805" t="str">
        <f>VLOOKUP(E4805&amp;"*",state_latlong_lookup!$A$1:$D$56,2,FALSE)</f>
        <v>MO</v>
      </c>
      <c r="G4805" t="str">
        <f>VLOOKUP(E4805&amp;"*",state_latlong_lookup!$A$1:$D$56,1,FALSE)</f>
        <v>MISSOURI</v>
      </c>
      <c r="H4805" t="str">
        <f t="shared" si="151"/>
        <v>111_MO_08</v>
      </c>
      <c r="I4805">
        <f>IF(B4805=2012,IF(D4805="00",K4805,VLOOKUP(H4805,district_latlong_lookup!$A$1:$F$439,5,FALSE)),0)</f>
        <v>0</v>
      </c>
      <c r="J4805">
        <f>IF(B4805=2012,IF(D4805="00",L4805,VLOOKUP(H4805,district_latlong_lookup!$A$1:$F$439,6,FALSE)),0)</f>
        <v>0</v>
      </c>
      <c r="K4805">
        <f>VLOOKUP(E4805&amp;"*",state_latlong_lookup!$A$1:$D$56,3,FALSE)</f>
        <v>38.462299999999999</v>
      </c>
      <c r="L4805">
        <f>VLOOKUP(E4805&amp;"*",state_latlong_lookup!$A$1:$D$56,4,FALSE)</f>
        <v>-92.302000000000007</v>
      </c>
      <c r="M4805">
        <v>200</v>
      </c>
      <c r="N4805" t="str">
        <f t="shared" si="150"/>
        <v>Republican</v>
      </c>
      <c r="O4805" t="s">
        <v>596</v>
      </c>
      <c r="P4805">
        <v>0.40400000000000003</v>
      </c>
      <c r="Q4805">
        <v>1527000</v>
      </c>
      <c r="R4805" t="s">
        <v>1300</v>
      </c>
    </row>
    <row r="4806" spans="1:18">
      <c r="A4806">
        <v>111</v>
      </c>
      <c r="B4806">
        <f>VLOOKUP(A4806,year_congress_lookup!$A$1:$B$10,2)</f>
        <v>2010</v>
      </c>
      <c r="C4806">
        <v>20926</v>
      </c>
      <c r="D4806" s="1" t="s">
        <v>1796</v>
      </c>
      <c r="E4806" t="s">
        <v>51</v>
      </c>
      <c r="F4806" t="str">
        <f>VLOOKUP(E4806&amp;"*",state_latlong_lookup!$A$1:$D$56,2,FALSE)</f>
        <v>MO</v>
      </c>
      <c r="G4806" t="str">
        <f>VLOOKUP(E4806&amp;"*",state_latlong_lookup!$A$1:$D$56,1,FALSE)</f>
        <v>MISSOURI</v>
      </c>
      <c r="H4806" t="str">
        <f t="shared" si="151"/>
        <v>111_MO_09</v>
      </c>
      <c r="I4806">
        <f>IF(B4806=2012,IF(D4806="00",K4806,VLOOKUP(H4806,district_latlong_lookup!$A$1:$F$439,5,FALSE)),0)</f>
        <v>0</v>
      </c>
      <c r="J4806">
        <f>IF(B4806=2012,IF(D4806="00",L4806,VLOOKUP(H4806,district_latlong_lookup!$A$1:$F$439,6,FALSE)),0)</f>
        <v>0</v>
      </c>
      <c r="K4806">
        <f>VLOOKUP(E4806&amp;"*",state_latlong_lookup!$A$1:$D$56,3,FALSE)</f>
        <v>38.462299999999999</v>
      </c>
      <c r="L4806">
        <f>VLOOKUP(E4806&amp;"*",state_latlong_lookup!$A$1:$D$56,4,FALSE)</f>
        <v>-92.302000000000007</v>
      </c>
      <c r="M4806">
        <v>200</v>
      </c>
      <c r="N4806" t="str">
        <f t="shared" si="150"/>
        <v>Republican</v>
      </c>
      <c r="O4806" t="s">
        <v>1147</v>
      </c>
      <c r="P4806">
        <v>0.64</v>
      </c>
      <c r="Q4806">
        <v>1398000</v>
      </c>
    </row>
    <row r="4807" spans="1:18">
      <c r="A4807">
        <v>111</v>
      </c>
      <c r="B4807">
        <f>VLOOKUP(A4807,year_congress_lookup!$A$1:$B$10,2)</f>
        <v>2010</v>
      </c>
      <c r="C4807">
        <v>20125</v>
      </c>
      <c r="D4807" s="1" t="s">
        <v>1787</v>
      </c>
      <c r="E4807" t="s">
        <v>127</v>
      </c>
      <c r="F4807" t="str">
        <f>VLOOKUP(E4807&amp;"*",state_latlong_lookup!$A$1:$D$56,2,FALSE)</f>
        <v>MT</v>
      </c>
      <c r="G4807" t="str">
        <f>VLOOKUP(E4807&amp;"*",state_latlong_lookup!$A$1:$D$56,1,FALSE)</f>
        <v>MONTANA</v>
      </c>
      <c r="H4807" t="str">
        <f t="shared" si="151"/>
        <v>111_MT_01</v>
      </c>
      <c r="I4807">
        <f>IF(B4807=2012,IF(D4807="00",K4807,VLOOKUP(H4807,district_latlong_lookup!$A$1:$F$439,5,FALSE)),0)</f>
        <v>0</v>
      </c>
      <c r="J4807">
        <f>IF(B4807=2012,IF(D4807="00",L4807,VLOOKUP(H4807,district_latlong_lookup!$A$1:$F$439,6,FALSE)),0)</f>
        <v>0</v>
      </c>
      <c r="K4807">
        <f>VLOOKUP(E4807&amp;"*",state_latlong_lookup!$A$1:$D$56,3,FALSE)</f>
        <v>46.904800000000002</v>
      </c>
      <c r="L4807">
        <f>VLOOKUP(E4807&amp;"*",state_latlong_lookup!$A$1:$D$56,4,FALSE)</f>
        <v>-110.3261</v>
      </c>
      <c r="M4807">
        <v>200</v>
      </c>
      <c r="N4807" t="str">
        <f t="shared" si="150"/>
        <v>Republican</v>
      </c>
      <c r="O4807" t="s">
        <v>941</v>
      </c>
      <c r="P4807">
        <v>0.51400000000000001</v>
      </c>
      <c r="Q4807">
        <v>0</v>
      </c>
      <c r="R4807" t="s">
        <v>1301</v>
      </c>
    </row>
    <row r="4808" spans="1:18">
      <c r="A4808">
        <v>111</v>
      </c>
      <c r="B4808">
        <f>VLOOKUP(A4808,year_congress_lookup!$A$1:$B$10,2)</f>
        <v>2010</v>
      </c>
      <c r="C4808">
        <v>20518</v>
      </c>
      <c r="D4808" s="1" t="s">
        <v>1787</v>
      </c>
      <c r="E4808" t="s">
        <v>117</v>
      </c>
      <c r="F4808" t="str">
        <f>VLOOKUP(E4808&amp;"*",state_latlong_lookup!$A$1:$D$56,2,FALSE)</f>
        <v>NE</v>
      </c>
      <c r="G4808" t="str">
        <f>VLOOKUP(E4808&amp;"*",state_latlong_lookup!$A$1:$D$56,1,FALSE)</f>
        <v>NEBRASKA</v>
      </c>
      <c r="H4808" t="str">
        <f t="shared" si="151"/>
        <v>111_NE_01</v>
      </c>
      <c r="I4808">
        <f>IF(B4808=2012,IF(D4808="00",K4808,VLOOKUP(H4808,district_latlong_lookup!$A$1:$F$439,5,FALSE)),0)</f>
        <v>0</v>
      </c>
      <c r="J4808">
        <f>IF(B4808=2012,IF(D4808="00",L4808,VLOOKUP(H4808,district_latlong_lookup!$A$1:$F$439,6,FALSE)),0)</f>
        <v>0</v>
      </c>
      <c r="K4808">
        <f>VLOOKUP(E4808&amp;"*",state_latlong_lookup!$A$1:$D$56,3,FALSE)</f>
        <v>41.128900000000002</v>
      </c>
      <c r="L4808">
        <f>VLOOKUP(E4808&amp;"*",state_latlong_lookup!$A$1:$D$56,4,FALSE)</f>
        <v>-98.288300000000007</v>
      </c>
      <c r="M4808">
        <v>200</v>
      </c>
      <c r="N4808" t="str">
        <f t="shared" si="150"/>
        <v>Republican</v>
      </c>
      <c r="O4808" t="s">
        <v>1061</v>
      </c>
      <c r="P4808">
        <v>0.48899999999999999</v>
      </c>
      <c r="Q4808">
        <v>5594000</v>
      </c>
      <c r="R4808" t="s">
        <v>1302</v>
      </c>
    </row>
    <row r="4809" spans="1:18">
      <c r="A4809">
        <v>111</v>
      </c>
      <c r="B4809">
        <f>VLOOKUP(A4809,year_congress_lookup!$A$1:$B$10,2)</f>
        <v>2010</v>
      </c>
      <c r="C4809">
        <v>29921</v>
      </c>
      <c r="D4809" s="1" t="s">
        <v>1788</v>
      </c>
      <c r="E4809" t="s">
        <v>117</v>
      </c>
      <c r="F4809" t="str">
        <f>VLOOKUP(E4809&amp;"*",state_latlong_lookup!$A$1:$D$56,2,FALSE)</f>
        <v>NE</v>
      </c>
      <c r="G4809" t="str">
        <f>VLOOKUP(E4809&amp;"*",state_latlong_lookup!$A$1:$D$56,1,FALSE)</f>
        <v>NEBRASKA</v>
      </c>
      <c r="H4809" t="str">
        <f t="shared" si="151"/>
        <v>111_NE_02</v>
      </c>
      <c r="I4809">
        <f>IF(B4809=2012,IF(D4809="00",K4809,VLOOKUP(H4809,district_latlong_lookup!$A$1:$F$439,5,FALSE)),0)</f>
        <v>0</v>
      </c>
      <c r="J4809">
        <f>IF(B4809=2012,IF(D4809="00",L4809,VLOOKUP(H4809,district_latlong_lookup!$A$1:$F$439,6,FALSE)),0)</f>
        <v>0</v>
      </c>
      <c r="K4809">
        <f>VLOOKUP(E4809&amp;"*",state_latlong_lookup!$A$1:$D$56,3,FALSE)</f>
        <v>41.128900000000002</v>
      </c>
      <c r="L4809">
        <f>VLOOKUP(E4809&amp;"*",state_latlong_lookup!$A$1:$D$56,4,FALSE)</f>
        <v>-98.288300000000007</v>
      </c>
      <c r="M4809">
        <v>200</v>
      </c>
      <c r="N4809" t="str">
        <f t="shared" si="150"/>
        <v>Republican</v>
      </c>
      <c r="O4809" t="s">
        <v>1005</v>
      </c>
      <c r="P4809">
        <v>0.66</v>
      </c>
      <c r="Q4809">
        <v>909000</v>
      </c>
      <c r="R4809" t="s">
        <v>1303</v>
      </c>
    </row>
    <row r="4810" spans="1:18">
      <c r="A4810">
        <v>111</v>
      </c>
      <c r="B4810">
        <f>VLOOKUP(A4810,year_congress_lookup!$A$1:$B$10,2)</f>
        <v>2010</v>
      </c>
      <c r="C4810">
        <v>20729</v>
      </c>
      <c r="D4810" s="1" t="s">
        <v>1789</v>
      </c>
      <c r="E4810" t="s">
        <v>117</v>
      </c>
      <c r="F4810" t="str">
        <f>VLOOKUP(E4810&amp;"*",state_latlong_lookup!$A$1:$D$56,2,FALSE)</f>
        <v>NE</v>
      </c>
      <c r="G4810" t="str">
        <f>VLOOKUP(E4810&amp;"*",state_latlong_lookup!$A$1:$D$56,1,FALSE)</f>
        <v>NEBRASKA</v>
      </c>
      <c r="H4810" t="str">
        <f t="shared" si="151"/>
        <v>111_NE_03</v>
      </c>
      <c r="I4810">
        <f>IF(B4810=2012,IF(D4810="00",K4810,VLOOKUP(H4810,district_latlong_lookup!$A$1:$F$439,5,FALSE)),0)</f>
        <v>0</v>
      </c>
      <c r="J4810">
        <f>IF(B4810=2012,IF(D4810="00",L4810,VLOOKUP(H4810,district_latlong_lookup!$A$1:$F$439,6,FALSE)),0)</f>
        <v>0</v>
      </c>
      <c r="K4810">
        <f>VLOOKUP(E4810&amp;"*",state_latlong_lookup!$A$1:$D$56,3,FALSE)</f>
        <v>41.128900000000002</v>
      </c>
      <c r="L4810">
        <f>VLOOKUP(E4810&amp;"*",state_latlong_lookup!$A$1:$D$56,4,FALSE)</f>
        <v>-98.288300000000007</v>
      </c>
      <c r="M4810">
        <v>200</v>
      </c>
      <c r="N4810" t="str">
        <f t="shared" si="150"/>
        <v>Republican</v>
      </c>
      <c r="O4810" t="s">
        <v>100</v>
      </c>
      <c r="P4810">
        <v>0.67900000000000005</v>
      </c>
      <c r="Q4810">
        <v>3320000</v>
      </c>
      <c r="R4810" t="s">
        <v>1304</v>
      </c>
    </row>
    <row r="4811" spans="1:18">
      <c r="A4811">
        <v>111</v>
      </c>
      <c r="B4811">
        <f>VLOOKUP(A4811,year_congress_lookup!$A$1:$B$10,2)</f>
        <v>2010</v>
      </c>
      <c r="C4811">
        <v>29922</v>
      </c>
      <c r="D4811" s="1" t="s">
        <v>1787</v>
      </c>
      <c r="E4811" t="s">
        <v>110</v>
      </c>
      <c r="F4811" t="str">
        <f>VLOOKUP(E4811&amp;"*",state_latlong_lookup!$A$1:$D$56,2,FALSE)</f>
        <v>NV</v>
      </c>
      <c r="G4811" t="str">
        <f>VLOOKUP(E4811&amp;"*",state_latlong_lookup!$A$1:$D$56,1,FALSE)</f>
        <v>NEVADA</v>
      </c>
      <c r="H4811" t="str">
        <f t="shared" si="151"/>
        <v>111_NV_01</v>
      </c>
      <c r="I4811">
        <f>IF(B4811=2012,IF(D4811="00",K4811,VLOOKUP(H4811,district_latlong_lookup!$A$1:$F$439,5,FALSE)),0)</f>
        <v>0</v>
      </c>
      <c r="J4811">
        <f>IF(B4811=2012,IF(D4811="00",L4811,VLOOKUP(H4811,district_latlong_lookup!$A$1:$F$439,6,FALSE)),0)</f>
        <v>0</v>
      </c>
      <c r="K4811">
        <f>VLOOKUP(E4811&amp;"*",state_latlong_lookup!$A$1:$D$56,3,FALSE)</f>
        <v>38.419899999999998</v>
      </c>
      <c r="L4811">
        <f>VLOOKUP(E4811&amp;"*",state_latlong_lookup!$A$1:$D$56,4,FALSE)</f>
        <v>-117.1219</v>
      </c>
      <c r="M4811">
        <v>100</v>
      </c>
      <c r="N4811" t="str">
        <f t="shared" si="150"/>
        <v>Democrat</v>
      </c>
      <c r="O4811" t="s">
        <v>1006</v>
      </c>
      <c r="P4811">
        <v>-0.28000000000000003</v>
      </c>
      <c r="Q4811">
        <v>2449000</v>
      </c>
      <c r="R4811" t="s">
        <v>1305</v>
      </c>
    </row>
    <row r="4812" spans="1:18">
      <c r="A4812">
        <v>111</v>
      </c>
      <c r="B4812">
        <f>VLOOKUP(A4812,year_congress_lookup!$A$1:$B$10,2)</f>
        <v>2010</v>
      </c>
      <c r="C4812">
        <v>20730</v>
      </c>
      <c r="D4812" s="1" t="s">
        <v>1788</v>
      </c>
      <c r="E4812" t="s">
        <v>110</v>
      </c>
      <c r="F4812" t="str">
        <f>VLOOKUP(E4812&amp;"*",state_latlong_lookup!$A$1:$D$56,2,FALSE)</f>
        <v>NV</v>
      </c>
      <c r="G4812" t="str">
        <f>VLOOKUP(E4812&amp;"*",state_latlong_lookup!$A$1:$D$56,1,FALSE)</f>
        <v>NEVADA</v>
      </c>
      <c r="H4812" t="str">
        <f t="shared" si="151"/>
        <v>111_NV_02</v>
      </c>
      <c r="I4812">
        <f>IF(B4812=2012,IF(D4812="00",K4812,VLOOKUP(H4812,district_latlong_lookup!$A$1:$F$439,5,FALSE)),0)</f>
        <v>0</v>
      </c>
      <c r="J4812">
        <f>IF(B4812=2012,IF(D4812="00",L4812,VLOOKUP(H4812,district_latlong_lookup!$A$1:$F$439,6,FALSE)),0)</f>
        <v>0</v>
      </c>
      <c r="K4812">
        <f>VLOOKUP(E4812&amp;"*",state_latlong_lookup!$A$1:$D$56,3,FALSE)</f>
        <v>38.419899999999998</v>
      </c>
      <c r="L4812">
        <f>VLOOKUP(E4812&amp;"*",state_latlong_lookup!$A$1:$D$56,4,FALSE)</f>
        <v>-117.1219</v>
      </c>
      <c r="M4812">
        <v>200</v>
      </c>
      <c r="N4812" t="str">
        <f t="shared" si="150"/>
        <v>Republican</v>
      </c>
      <c r="O4812" t="s">
        <v>398</v>
      </c>
      <c r="P4812">
        <v>0.751</v>
      </c>
      <c r="Q4812">
        <v>9423000</v>
      </c>
      <c r="R4812" t="s">
        <v>1306</v>
      </c>
    </row>
    <row r="4813" spans="1:18">
      <c r="A4813">
        <v>111</v>
      </c>
      <c r="B4813">
        <f>VLOOKUP(A4813,year_congress_lookup!$A$1:$B$10,2)</f>
        <v>2010</v>
      </c>
      <c r="C4813">
        <v>20927</v>
      </c>
      <c r="D4813" s="1" t="s">
        <v>1789</v>
      </c>
      <c r="E4813" t="s">
        <v>110</v>
      </c>
      <c r="F4813" t="str">
        <f>VLOOKUP(E4813&amp;"*",state_latlong_lookup!$A$1:$D$56,2,FALSE)</f>
        <v>NV</v>
      </c>
      <c r="G4813" t="str">
        <f>VLOOKUP(E4813&amp;"*",state_latlong_lookup!$A$1:$D$56,1,FALSE)</f>
        <v>NEVADA</v>
      </c>
      <c r="H4813" t="str">
        <f t="shared" si="151"/>
        <v>111_NV_03</v>
      </c>
      <c r="I4813">
        <f>IF(B4813=2012,IF(D4813="00",K4813,VLOOKUP(H4813,district_latlong_lookup!$A$1:$F$439,5,FALSE)),0)</f>
        <v>0</v>
      </c>
      <c r="J4813">
        <f>IF(B4813=2012,IF(D4813="00",L4813,VLOOKUP(H4813,district_latlong_lookup!$A$1:$F$439,6,FALSE)),0)</f>
        <v>0</v>
      </c>
      <c r="K4813">
        <f>VLOOKUP(E4813&amp;"*",state_latlong_lookup!$A$1:$D$56,3,FALSE)</f>
        <v>38.419899999999998</v>
      </c>
      <c r="L4813">
        <f>VLOOKUP(E4813&amp;"*",state_latlong_lookup!$A$1:$D$56,4,FALSE)</f>
        <v>-117.1219</v>
      </c>
      <c r="M4813">
        <v>100</v>
      </c>
      <c r="N4813" t="str">
        <f t="shared" si="150"/>
        <v>Democrat</v>
      </c>
      <c r="O4813" t="s">
        <v>1148</v>
      </c>
      <c r="P4813">
        <v>-0.24</v>
      </c>
      <c r="Q4813">
        <v>7640000</v>
      </c>
      <c r="R4813" t="s">
        <v>1307</v>
      </c>
    </row>
    <row r="4814" spans="1:18">
      <c r="A4814">
        <v>111</v>
      </c>
      <c r="B4814">
        <f>VLOOKUP(A4814,year_congress_lookup!$A$1:$B$10,2)</f>
        <v>2010</v>
      </c>
      <c r="C4814">
        <v>20731</v>
      </c>
      <c r="D4814" s="1" t="s">
        <v>1787</v>
      </c>
      <c r="E4814" t="s">
        <v>7</v>
      </c>
      <c r="F4814" t="str">
        <f>VLOOKUP(E4814&amp;"*",state_latlong_lookup!$A$1:$D$56,2,FALSE)</f>
        <v>NH</v>
      </c>
      <c r="G4814" t="str">
        <f>VLOOKUP(E4814&amp;"*",state_latlong_lookup!$A$1:$D$56,1,FALSE)</f>
        <v>NEW HAMPSHIRE</v>
      </c>
      <c r="H4814" t="str">
        <f t="shared" si="151"/>
        <v>111_NH_01</v>
      </c>
      <c r="I4814">
        <f>IF(B4814=2012,IF(D4814="00",K4814,VLOOKUP(H4814,district_latlong_lookup!$A$1:$F$439,5,FALSE)),0)</f>
        <v>0</v>
      </c>
      <c r="J4814">
        <f>IF(B4814=2012,IF(D4814="00",L4814,VLOOKUP(H4814,district_latlong_lookup!$A$1:$F$439,6,FALSE)),0)</f>
        <v>0</v>
      </c>
      <c r="K4814">
        <f>VLOOKUP(E4814&amp;"*",state_latlong_lookup!$A$1:$D$56,3,FALSE)</f>
        <v>43.410800000000002</v>
      </c>
      <c r="L4814">
        <f>VLOOKUP(E4814&amp;"*",state_latlong_lookup!$A$1:$D$56,4,FALSE)</f>
        <v>-71.565299999999993</v>
      </c>
      <c r="M4814">
        <v>100</v>
      </c>
      <c r="N4814" t="str">
        <f t="shared" si="150"/>
        <v>Democrat</v>
      </c>
      <c r="O4814" t="s">
        <v>1103</v>
      </c>
      <c r="P4814">
        <v>-0.314</v>
      </c>
      <c r="Q4814">
        <v>2713000</v>
      </c>
      <c r="R4814" t="s">
        <v>1308</v>
      </c>
    </row>
    <row r="4815" spans="1:18">
      <c r="A4815">
        <v>111</v>
      </c>
      <c r="B4815">
        <f>VLOOKUP(A4815,year_congress_lookup!$A$1:$B$10,2)</f>
        <v>2010</v>
      </c>
      <c r="C4815">
        <v>20732</v>
      </c>
      <c r="D4815" s="1" t="s">
        <v>1788</v>
      </c>
      <c r="E4815" t="s">
        <v>7</v>
      </c>
      <c r="F4815" t="str">
        <f>VLOOKUP(E4815&amp;"*",state_latlong_lookup!$A$1:$D$56,2,FALSE)</f>
        <v>NH</v>
      </c>
      <c r="G4815" t="str">
        <f>VLOOKUP(E4815&amp;"*",state_latlong_lookup!$A$1:$D$56,1,FALSE)</f>
        <v>NEW HAMPSHIRE</v>
      </c>
      <c r="H4815" t="str">
        <f t="shared" si="151"/>
        <v>111_NH_02</v>
      </c>
      <c r="I4815">
        <f>IF(B4815=2012,IF(D4815="00",K4815,VLOOKUP(H4815,district_latlong_lookup!$A$1:$F$439,5,FALSE)),0)</f>
        <v>0</v>
      </c>
      <c r="J4815">
        <f>IF(B4815=2012,IF(D4815="00",L4815,VLOOKUP(H4815,district_latlong_lookup!$A$1:$F$439,6,FALSE)),0)</f>
        <v>0</v>
      </c>
      <c r="K4815">
        <f>VLOOKUP(E4815&amp;"*",state_latlong_lookup!$A$1:$D$56,3,FALSE)</f>
        <v>43.410800000000002</v>
      </c>
      <c r="L4815">
        <f>VLOOKUP(E4815&amp;"*",state_latlong_lookup!$A$1:$D$56,4,FALSE)</f>
        <v>-71.565299999999993</v>
      </c>
      <c r="M4815">
        <v>100</v>
      </c>
      <c r="N4815" t="str">
        <f t="shared" si="150"/>
        <v>Democrat</v>
      </c>
      <c r="O4815" t="s">
        <v>1104</v>
      </c>
      <c r="P4815">
        <v>-0.28699999999999998</v>
      </c>
      <c r="Q4815">
        <v>1295000</v>
      </c>
    </row>
    <row r="4816" spans="1:18">
      <c r="A4816">
        <v>111</v>
      </c>
      <c r="B4816">
        <f>VLOOKUP(A4816,year_congress_lookup!$A$1:$B$10,2)</f>
        <v>2010</v>
      </c>
      <c r="C4816">
        <v>29132</v>
      </c>
      <c r="D4816" s="1" t="s">
        <v>1787</v>
      </c>
      <c r="E4816" t="s">
        <v>8</v>
      </c>
      <c r="F4816" t="str">
        <f>VLOOKUP(E4816&amp;"*",state_latlong_lookup!$A$1:$D$56,2,FALSE)</f>
        <v>NJ</v>
      </c>
      <c r="G4816" t="str">
        <f>VLOOKUP(E4816&amp;"*",state_latlong_lookup!$A$1:$D$56,1,FALSE)</f>
        <v>NEW JERSEY</v>
      </c>
      <c r="H4816" t="str">
        <f t="shared" si="151"/>
        <v>111_NJ_01</v>
      </c>
      <c r="I4816">
        <f>IF(B4816=2012,IF(D4816="00",K4816,VLOOKUP(H4816,district_latlong_lookup!$A$1:$F$439,5,FALSE)),0)</f>
        <v>0</v>
      </c>
      <c r="J4816">
        <f>IF(B4816=2012,IF(D4816="00",L4816,VLOOKUP(H4816,district_latlong_lookup!$A$1:$F$439,6,FALSE)),0)</f>
        <v>0</v>
      </c>
      <c r="K4816">
        <f>VLOOKUP(E4816&amp;"*",state_latlong_lookup!$A$1:$D$56,3,FALSE)</f>
        <v>40.314</v>
      </c>
      <c r="L4816">
        <f>VLOOKUP(E4816&amp;"*",state_latlong_lookup!$A$1:$D$56,4,FALSE)</f>
        <v>-74.508899999999997</v>
      </c>
      <c r="M4816">
        <v>100</v>
      </c>
      <c r="N4816" t="str">
        <f t="shared" si="150"/>
        <v>Democrat</v>
      </c>
      <c r="O4816" t="s">
        <v>173</v>
      </c>
      <c r="P4816">
        <v>-0.36699999999999999</v>
      </c>
      <c r="Q4816">
        <v>4476000</v>
      </c>
      <c r="R4816" t="s">
        <v>1309</v>
      </c>
    </row>
    <row r="4817" spans="1:18">
      <c r="A4817">
        <v>111</v>
      </c>
      <c r="B4817">
        <f>VLOOKUP(A4817,year_congress_lookup!$A$1:$B$10,2)</f>
        <v>2010</v>
      </c>
      <c r="C4817">
        <v>29539</v>
      </c>
      <c r="D4817" s="1" t="s">
        <v>1788</v>
      </c>
      <c r="E4817" t="s">
        <v>8</v>
      </c>
      <c r="F4817" t="str">
        <f>VLOOKUP(E4817&amp;"*",state_latlong_lookup!$A$1:$D$56,2,FALSE)</f>
        <v>NJ</v>
      </c>
      <c r="G4817" t="str">
        <f>VLOOKUP(E4817&amp;"*",state_latlong_lookup!$A$1:$D$56,1,FALSE)</f>
        <v>NEW JERSEY</v>
      </c>
      <c r="H4817" t="str">
        <f t="shared" si="151"/>
        <v>111_NJ_02</v>
      </c>
      <c r="I4817">
        <f>IF(B4817=2012,IF(D4817="00",K4817,VLOOKUP(H4817,district_latlong_lookup!$A$1:$F$439,5,FALSE)),0)</f>
        <v>0</v>
      </c>
      <c r="J4817">
        <f>IF(B4817=2012,IF(D4817="00",L4817,VLOOKUP(H4817,district_latlong_lookup!$A$1:$F$439,6,FALSE)),0)</f>
        <v>0</v>
      </c>
      <c r="K4817">
        <f>VLOOKUP(E4817&amp;"*",state_latlong_lookup!$A$1:$D$56,3,FALSE)</f>
        <v>40.314</v>
      </c>
      <c r="L4817">
        <f>VLOOKUP(E4817&amp;"*",state_latlong_lookup!$A$1:$D$56,4,FALSE)</f>
        <v>-74.508899999999997</v>
      </c>
      <c r="M4817">
        <v>200</v>
      </c>
      <c r="N4817" t="str">
        <f t="shared" si="150"/>
        <v>Republican</v>
      </c>
      <c r="O4817" t="s">
        <v>796</v>
      </c>
      <c r="P4817">
        <v>0.438</v>
      </c>
      <c r="Q4817">
        <v>1092000</v>
      </c>
      <c r="R4817" t="s">
        <v>1310</v>
      </c>
    </row>
    <row r="4818" spans="1:18">
      <c r="A4818">
        <v>111</v>
      </c>
      <c r="B4818">
        <f>VLOOKUP(A4818,year_congress_lookup!$A$1:$B$10,2)</f>
        <v>2010</v>
      </c>
      <c r="C4818">
        <v>20928</v>
      </c>
      <c r="D4818" s="1" t="s">
        <v>1789</v>
      </c>
      <c r="E4818" t="s">
        <v>8</v>
      </c>
      <c r="F4818" t="str">
        <f>VLOOKUP(E4818&amp;"*",state_latlong_lookup!$A$1:$D$56,2,FALSE)</f>
        <v>NJ</v>
      </c>
      <c r="G4818" t="str">
        <f>VLOOKUP(E4818&amp;"*",state_latlong_lookup!$A$1:$D$56,1,FALSE)</f>
        <v>NEW JERSEY</v>
      </c>
      <c r="H4818" t="str">
        <f t="shared" si="151"/>
        <v>111_NJ_03</v>
      </c>
      <c r="I4818">
        <f>IF(B4818=2012,IF(D4818="00",K4818,VLOOKUP(H4818,district_latlong_lookup!$A$1:$F$439,5,FALSE)),0)</f>
        <v>0</v>
      </c>
      <c r="J4818">
        <f>IF(B4818=2012,IF(D4818="00",L4818,VLOOKUP(H4818,district_latlong_lookup!$A$1:$F$439,6,FALSE)),0)</f>
        <v>0</v>
      </c>
      <c r="K4818">
        <f>VLOOKUP(E4818&amp;"*",state_latlong_lookup!$A$1:$D$56,3,FALSE)</f>
        <v>40.314</v>
      </c>
      <c r="L4818">
        <f>VLOOKUP(E4818&amp;"*",state_latlong_lookup!$A$1:$D$56,4,FALSE)</f>
        <v>-74.508899999999997</v>
      </c>
      <c r="M4818">
        <v>100</v>
      </c>
      <c r="N4818" t="str">
        <f t="shared" si="150"/>
        <v>Democrat</v>
      </c>
      <c r="O4818" t="s">
        <v>1149</v>
      </c>
      <c r="P4818">
        <v>-0.124</v>
      </c>
      <c r="Q4818">
        <v>901000</v>
      </c>
    </row>
    <row r="4819" spans="1:18">
      <c r="A4819">
        <v>111</v>
      </c>
      <c r="B4819">
        <f>VLOOKUP(A4819,year_congress_lookup!$A$1:$B$10,2)</f>
        <v>2010</v>
      </c>
      <c r="C4819">
        <v>14863</v>
      </c>
      <c r="D4819" s="1" t="s">
        <v>1790</v>
      </c>
      <c r="E4819" t="s">
        <v>8</v>
      </c>
      <c r="F4819" t="str">
        <f>VLOOKUP(E4819&amp;"*",state_latlong_lookup!$A$1:$D$56,2,FALSE)</f>
        <v>NJ</v>
      </c>
      <c r="G4819" t="str">
        <f>VLOOKUP(E4819&amp;"*",state_latlong_lookup!$A$1:$D$56,1,FALSE)</f>
        <v>NEW JERSEY</v>
      </c>
      <c r="H4819" t="str">
        <f t="shared" si="151"/>
        <v>111_NJ_04</v>
      </c>
      <c r="I4819">
        <f>IF(B4819=2012,IF(D4819="00",K4819,VLOOKUP(H4819,district_latlong_lookup!$A$1:$F$439,5,FALSE)),0)</f>
        <v>0</v>
      </c>
      <c r="J4819">
        <f>IF(B4819=2012,IF(D4819="00",L4819,VLOOKUP(H4819,district_latlong_lookup!$A$1:$F$439,6,FALSE)),0)</f>
        <v>0</v>
      </c>
      <c r="K4819">
        <f>VLOOKUP(E4819&amp;"*",state_latlong_lookup!$A$1:$D$56,3,FALSE)</f>
        <v>40.314</v>
      </c>
      <c r="L4819">
        <f>VLOOKUP(E4819&amp;"*",state_latlong_lookup!$A$1:$D$56,4,FALSE)</f>
        <v>-74.508899999999997</v>
      </c>
      <c r="M4819">
        <v>200</v>
      </c>
      <c r="N4819" t="str">
        <f t="shared" si="150"/>
        <v>Republican</v>
      </c>
      <c r="O4819" t="s">
        <v>100</v>
      </c>
      <c r="P4819">
        <v>0.36</v>
      </c>
      <c r="Q4819">
        <v>0</v>
      </c>
    </row>
    <row r="4820" spans="1:18">
      <c r="A4820">
        <v>111</v>
      </c>
      <c r="B4820">
        <f>VLOOKUP(A4820,year_congress_lookup!$A$1:$B$10,2)</f>
        <v>2010</v>
      </c>
      <c r="C4820">
        <v>20336</v>
      </c>
      <c r="D4820" s="1" t="s">
        <v>1791</v>
      </c>
      <c r="E4820" t="s">
        <v>8</v>
      </c>
      <c r="F4820" t="str">
        <f>VLOOKUP(E4820&amp;"*",state_latlong_lookup!$A$1:$D$56,2,FALSE)</f>
        <v>NJ</v>
      </c>
      <c r="G4820" t="str">
        <f>VLOOKUP(E4820&amp;"*",state_latlong_lookup!$A$1:$D$56,1,FALSE)</f>
        <v>NEW JERSEY</v>
      </c>
      <c r="H4820" t="str">
        <f t="shared" si="151"/>
        <v>111_NJ_05</v>
      </c>
      <c r="I4820">
        <f>IF(B4820=2012,IF(D4820="00",K4820,VLOOKUP(H4820,district_latlong_lookup!$A$1:$F$439,5,FALSE)),0)</f>
        <v>0</v>
      </c>
      <c r="J4820">
        <f>IF(B4820=2012,IF(D4820="00",L4820,VLOOKUP(H4820,district_latlong_lookup!$A$1:$F$439,6,FALSE)),0)</f>
        <v>0</v>
      </c>
      <c r="K4820">
        <f>VLOOKUP(E4820&amp;"*",state_latlong_lookup!$A$1:$D$56,3,FALSE)</f>
        <v>40.314</v>
      </c>
      <c r="L4820">
        <f>VLOOKUP(E4820&amp;"*",state_latlong_lookup!$A$1:$D$56,4,FALSE)</f>
        <v>-74.508899999999997</v>
      </c>
      <c r="M4820">
        <v>200</v>
      </c>
      <c r="N4820" t="str">
        <f t="shared" si="150"/>
        <v>Republican</v>
      </c>
      <c r="O4820" t="s">
        <v>1007</v>
      </c>
      <c r="P4820">
        <v>0.90700000000000003</v>
      </c>
      <c r="Q4820">
        <v>0</v>
      </c>
      <c r="R4820" t="s">
        <v>1311</v>
      </c>
    </row>
    <row r="4821" spans="1:18">
      <c r="A4821">
        <v>111</v>
      </c>
      <c r="B4821">
        <f>VLOOKUP(A4821,year_congress_lookup!$A$1:$B$10,2)</f>
        <v>2010</v>
      </c>
      <c r="C4821">
        <v>15454</v>
      </c>
      <c r="D4821" s="1" t="s">
        <v>1792</v>
      </c>
      <c r="E4821" t="s">
        <v>8</v>
      </c>
      <c r="F4821" t="str">
        <f>VLOOKUP(E4821&amp;"*",state_latlong_lookup!$A$1:$D$56,2,FALSE)</f>
        <v>NJ</v>
      </c>
      <c r="G4821" t="str">
        <f>VLOOKUP(E4821&amp;"*",state_latlong_lookup!$A$1:$D$56,1,FALSE)</f>
        <v>NEW JERSEY</v>
      </c>
      <c r="H4821" t="str">
        <f t="shared" si="151"/>
        <v>111_NJ_06</v>
      </c>
      <c r="I4821">
        <f>IF(B4821=2012,IF(D4821="00",K4821,VLOOKUP(H4821,district_latlong_lookup!$A$1:$F$439,5,FALSE)),0)</f>
        <v>0</v>
      </c>
      <c r="J4821">
        <f>IF(B4821=2012,IF(D4821="00",L4821,VLOOKUP(H4821,district_latlong_lookup!$A$1:$F$439,6,FALSE)),0)</f>
        <v>0</v>
      </c>
      <c r="K4821">
        <f>VLOOKUP(E4821&amp;"*",state_latlong_lookup!$A$1:$D$56,3,FALSE)</f>
        <v>40.314</v>
      </c>
      <c r="L4821">
        <f>VLOOKUP(E4821&amp;"*",state_latlong_lookup!$A$1:$D$56,4,FALSE)</f>
        <v>-74.508899999999997</v>
      </c>
      <c r="M4821">
        <v>100</v>
      </c>
      <c r="N4821" t="str">
        <f t="shared" si="150"/>
        <v>Democrat</v>
      </c>
      <c r="O4821" t="s">
        <v>609</v>
      </c>
      <c r="P4821">
        <v>-0.54</v>
      </c>
      <c r="Q4821">
        <v>1055000</v>
      </c>
    </row>
    <row r="4822" spans="1:18">
      <c r="A4822">
        <v>111</v>
      </c>
      <c r="B4822">
        <f>VLOOKUP(A4822,year_congress_lookup!$A$1:$B$10,2)</f>
        <v>2010</v>
      </c>
      <c r="C4822">
        <v>20929</v>
      </c>
      <c r="D4822" s="1" t="s">
        <v>1793</v>
      </c>
      <c r="E4822" t="s">
        <v>8</v>
      </c>
      <c r="F4822" t="str">
        <f>VLOOKUP(E4822&amp;"*",state_latlong_lookup!$A$1:$D$56,2,FALSE)</f>
        <v>NJ</v>
      </c>
      <c r="G4822" t="str">
        <f>VLOOKUP(E4822&amp;"*",state_latlong_lookup!$A$1:$D$56,1,FALSE)</f>
        <v>NEW JERSEY</v>
      </c>
      <c r="H4822" t="str">
        <f t="shared" si="151"/>
        <v>111_NJ_07</v>
      </c>
      <c r="I4822">
        <f>IF(B4822=2012,IF(D4822="00",K4822,VLOOKUP(H4822,district_latlong_lookup!$A$1:$F$439,5,FALSE)),0)</f>
        <v>0</v>
      </c>
      <c r="J4822">
        <f>IF(B4822=2012,IF(D4822="00",L4822,VLOOKUP(H4822,district_latlong_lookup!$A$1:$F$439,6,FALSE)),0)</f>
        <v>0</v>
      </c>
      <c r="K4822">
        <f>VLOOKUP(E4822&amp;"*",state_latlong_lookup!$A$1:$D$56,3,FALSE)</f>
        <v>40.314</v>
      </c>
      <c r="L4822">
        <f>VLOOKUP(E4822&amp;"*",state_latlong_lookup!$A$1:$D$56,4,FALSE)</f>
        <v>-74.508899999999997</v>
      </c>
      <c r="M4822">
        <v>200</v>
      </c>
      <c r="N4822" t="str">
        <f t="shared" si="150"/>
        <v>Republican</v>
      </c>
      <c r="O4822" t="s">
        <v>1150</v>
      </c>
      <c r="P4822">
        <v>0.63300000000000001</v>
      </c>
      <c r="Q4822">
        <v>2021000</v>
      </c>
      <c r="R4822" t="s">
        <v>1312</v>
      </c>
    </row>
    <row r="4823" spans="1:18">
      <c r="A4823">
        <v>111</v>
      </c>
      <c r="B4823">
        <f>VLOOKUP(A4823,year_congress_lookup!$A$1:$B$10,2)</f>
        <v>2010</v>
      </c>
      <c r="C4823">
        <v>29741</v>
      </c>
      <c r="D4823" s="1" t="s">
        <v>1795</v>
      </c>
      <c r="E4823" t="s">
        <v>8</v>
      </c>
      <c r="F4823" t="str">
        <f>VLOOKUP(E4823&amp;"*",state_latlong_lookup!$A$1:$D$56,2,FALSE)</f>
        <v>NJ</v>
      </c>
      <c r="G4823" t="str">
        <f>VLOOKUP(E4823&amp;"*",state_latlong_lookup!$A$1:$D$56,1,FALSE)</f>
        <v>NEW JERSEY</v>
      </c>
      <c r="H4823" t="str">
        <f t="shared" si="151"/>
        <v>111_NJ_08</v>
      </c>
      <c r="I4823">
        <f>IF(B4823=2012,IF(D4823="00",K4823,VLOOKUP(H4823,district_latlong_lookup!$A$1:$F$439,5,FALSE)),0)</f>
        <v>0</v>
      </c>
      <c r="J4823">
        <f>IF(B4823=2012,IF(D4823="00",L4823,VLOOKUP(H4823,district_latlong_lookup!$A$1:$F$439,6,FALSE)),0)</f>
        <v>0</v>
      </c>
      <c r="K4823">
        <f>VLOOKUP(E4823&amp;"*",state_latlong_lookup!$A$1:$D$56,3,FALSE)</f>
        <v>40.314</v>
      </c>
      <c r="L4823">
        <f>VLOOKUP(E4823&amp;"*",state_latlong_lookup!$A$1:$D$56,4,FALSE)</f>
        <v>-74.508899999999997</v>
      </c>
      <c r="M4823">
        <v>100</v>
      </c>
      <c r="N4823" t="str">
        <f t="shared" si="150"/>
        <v>Democrat</v>
      </c>
      <c r="O4823" t="s">
        <v>857</v>
      </c>
      <c r="P4823">
        <v>-0.38900000000000001</v>
      </c>
      <c r="Q4823">
        <v>1372000</v>
      </c>
      <c r="R4823" t="s">
        <v>1313</v>
      </c>
    </row>
    <row r="4824" spans="1:18">
      <c r="A4824">
        <v>111</v>
      </c>
      <c r="B4824">
        <f>VLOOKUP(A4824,year_congress_lookup!$A$1:$B$10,2)</f>
        <v>2010</v>
      </c>
      <c r="C4824">
        <v>29742</v>
      </c>
      <c r="D4824" s="1" t="s">
        <v>1796</v>
      </c>
      <c r="E4824" t="s">
        <v>8</v>
      </c>
      <c r="F4824" t="str">
        <f>VLOOKUP(E4824&amp;"*",state_latlong_lookup!$A$1:$D$56,2,FALSE)</f>
        <v>NJ</v>
      </c>
      <c r="G4824" t="str">
        <f>VLOOKUP(E4824&amp;"*",state_latlong_lookup!$A$1:$D$56,1,FALSE)</f>
        <v>NEW JERSEY</v>
      </c>
      <c r="H4824" t="str">
        <f t="shared" si="151"/>
        <v>111_NJ_09</v>
      </c>
      <c r="I4824">
        <f>IF(B4824=2012,IF(D4824="00",K4824,VLOOKUP(H4824,district_latlong_lookup!$A$1:$F$439,5,FALSE)),0)</f>
        <v>0</v>
      </c>
      <c r="J4824">
        <f>IF(B4824=2012,IF(D4824="00",L4824,VLOOKUP(H4824,district_latlong_lookup!$A$1:$F$439,6,FALSE)),0)</f>
        <v>0</v>
      </c>
      <c r="K4824">
        <f>VLOOKUP(E4824&amp;"*",state_latlong_lookup!$A$1:$D$56,3,FALSE)</f>
        <v>40.314</v>
      </c>
      <c r="L4824">
        <f>VLOOKUP(E4824&amp;"*",state_latlong_lookup!$A$1:$D$56,4,FALSE)</f>
        <v>-74.508899999999997</v>
      </c>
      <c r="M4824">
        <v>100</v>
      </c>
      <c r="N4824" t="str">
        <f t="shared" si="150"/>
        <v>Democrat</v>
      </c>
      <c r="O4824" t="s">
        <v>858</v>
      </c>
      <c r="P4824">
        <v>-0.35299999999999998</v>
      </c>
      <c r="Q4824">
        <v>2731000</v>
      </c>
      <c r="R4824" t="s">
        <v>1314</v>
      </c>
    </row>
    <row r="4825" spans="1:18">
      <c r="A4825">
        <v>111</v>
      </c>
      <c r="B4825">
        <f>VLOOKUP(A4825,year_congress_lookup!$A$1:$B$10,2)</f>
        <v>2010</v>
      </c>
      <c r="C4825">
        <v>15619</v>
      </c>
      <c r="D4825" s="1" t="s">
        <v>1797</v>
      </c>
      <c r="E4825" t="s">
        <v>8</v>
      </c>
      <c r="F4825" t="str">
        <f>VLOOKUP(E4825&amp;"*",state_latlong_lookup!$A$1:$D$56,2,FALSE)</f>
        <v>NJ</v>
      </c>
      <c r="G4825" t="str">
        <f>VLOOKUP(E4825&amp;"*",state_latlong_lookup!$A$1:$D$56,1,FALSE)</f>
        <v>NEW JERSEY</v>
      </c>
      <c r="H4825" t="str">
        <f t="shared" si="151"/>
        <v>111_NJ_10</v>
      </c>
      <c r="I4825">
        <f>IF(B4825=2012,IF(D4825="00",K4825,VLOOKUP(H4825,district_latlong_lookup!$A$1:$F$439,5,FALSE)),0)</f>
        <v>0</v>
      </c>
      <c r="J4825">
        <f>IF(B4825=2012,IF(D4825="00",L4825,VLOOKUP(H4825,district_latlong_lookup!$A$1:$F$439,6,FALSE)),0)</f>
        <v>0</v>
      </c>
      <c r="K4825">
        <f>VLOOKUP(E4825&amp;"*",state_latlong_lookup!$A$1:$D$56,3,FALSE)</f>
        <v>40.314</v>
      </c>
      <c r="L4825">
        <f>VLOOKUP(E4825&amp;"*",state_latlong_lookup!$A$1:$D$56,4,FALSE)</f>
        <v>-74.508899999999997</v>
      </c>
      <c r="M4825">
        <v>100</v>
      </c>
      <c r="N4825" t="str">
        <f t="shared" si="150"/>
        <v>Democrat</v>
      </c>
      <c r="O4825" t="s">
        <v>191</v>
      </c>
      <c r="P4825">
        <v>-0.58099999999999996</v>
      </c>
      <c r="Q4825">
        <v>615000</v>
      </c>
      <c r="R4825" t="s">
        <v>1315</v>
      </c>
    </row>
    <row r="4826" spans="1:18">
      <c r="A4826">
        <v>111</v>
      </c>
      <c r="B4826">
        <f>VLOOKUP(A4826,year_congress_lookup!$A$1:$B$10,2)</f>
        <v>2010</v>
      </c>
      <c r="C4826">
        <v>29541</v>
      </c>
      <c r="D4826" s="1" t="s">
        <v>1798</v>
      </c>
      <c r="E4826" t="s">
        <v>8</v>
      </c>
      <c r="F4826" t="str">
        <f>VLOOKUP(E4826&amp;"*",state_latlong_lookup!$A$1:$D$56,2,FALSE)</f>
        <v>NJ</v>
      </c>
      <c r="G4826" t="str">
        <f>VLOOKUP(E4826&amp;"*",state_latlong_lookup!$A$1:$D$56,1,FALSE)</f>
        <v>NEW JERSEY</v>
      </c>
      <c r="H4826" t="str">
        <f t="shared" si="151"/>
        <v>111_NJ_11</v>
      </c>
      <c r="I4826">
        <f>IF(B4826=2012,IF(D4826="00",K4826,VLOOKUP(H4826,district_latlong_lookup!$A$1:$F$439,5,FALSE)),0)</f>
        <v>0</v>
      </c>
      <c r="J4826">
        <f>IF(B4826=2012,IF(D4826="00",L4826,VLOOKUP(H4826,district_latlong_lookup!$A$1:$F$439,6,FALSE)),0)</f>
        <v>0</v>
      </c>
      <c r="K4826">
        <f>VLOOKUP(E4826&amp;"*",state_latlong_lookup!$A$1:$D$56,3,FALSE)</f>
        <v>40.314</v>
      </c>
      <c r="L4826">
        <f>VLOOKUP(E4826&amp;"*",state_latlong_lookup!$A$1:$D$56,4,FALSE)</f>
        <v>-74.508899999999997</v>
      </c>
      <c r="M4826">
        <v>200</v>
      </c>
      <c r="N4826" t="str">
        <f t="shared" si="150"/>
        <v>Republican</v>
      </c>
      <c r="O4826" t="s">
        <v>1008</v>
      </c>
      <c r="P4826">
        <v>0.60099999999999998</v>
      </c>
      <c r="Q4826">
        <v>28155000</v>
      </c>
      <c r="R4826" t="s">
        <v>1316</v>
      </c>
    </row>
    <row r="4827" spans="1:18">
      <c r="A4827">
        <v>111</v>
      </c>
      <c r="B4827">
        <f>VLOOKUP(A4827,year_congress_lookup!$A$1:$B$10,2)</f>
        <v>2010</v>
      </c>
      <c r="C4827">
        <v>29923</v>
      </c>
      <c r="D4827" s="1" t="s">
        <v>1799</v>
      </c>
      <c r="E4827" t="s">
        <v>8</v>
      </c>
      <c r="F4827" t="str">
        <f>VLOOKUP(E4827&amp;"*",state_latlong_lookup!$A$1:$D$56,2,FALSE)</f>
        <v>NJ</v>
      </c>
      <c r="G4827" t="str">
        <f>VLOOKUP(E4827&amp;"*",state_latlong_lookup!$A$1:$D$56,1,FALSE)</f>
        <v>NEW JERSEY</v>
      </c>
      <c r="H4827" t="str">
        <f t="shared" si="151"/>
        <v>111_NJ_12</v>
      </c>
      <c r="I4827">
        <f>IF(B4827=2012,IF(D4827="00",K4827,VLOOKUP(H4827,district_latlong_lookup!$A$1:$F$439,5,FALSE)),0)</f>
        <v>0</v>
      </c>
      <c r="J4827">
        <f>IF(B4827=2012,IF(D4827="00",L4827,VLOOKUP(H4827,district_latlong_lookup!$A$1:$F$439,6,FALSE)),0)</f>
        <v>0</v>
      </c>
      <c r="K4827">
        <f>VLOOKUP(E4827&amp;"*",state_latlong_lookup!$A$1:$D$56,3,FALSE)</f>
        <v>40.314</v>
      </c>
      <c r="L4827">
        <f>VLOOKUP(E4827&amp;"*",state_latlong_lookup!$A$1:$D$56,4,FALSE)</f>
        <v>-74.508899999999997</v>
      </c>
      <c r="M4827">
        <v>100</v>
      </c>
      <c r="N4827" t="str">
        <f t="shared" si="150"/>
        <v>Democrat</v>
      </c>
      <c r="O4827" t="s">
        <v>170</v>
      </c>
      <c r="P4827">
        <v>-0.5</v>
      </c>
      <c r="Q4827">
        <v>20945000</v>
      </c>
      <c r="R4827" t="s">
        <v>1317</v>
      </c>
    </row>
    <row r="4828" spans="1:18">
      <c r="A4828">
        <v>111</v>
      </c>
      <c r="B4828">
        <f>VLOOKUP(A4828,year_congress_lookup!$A$1:$B$10,2)</f>
        <v>2010</v>
      </c>
      <c r="C4828">
        <v>20542</v>
      </c>
      <c r="D4828" s="1" t="s">
        <v>1800</v>
      </c>
      <c r="E4828" t="s">
        <v>8</v>
      </c>
      <c r="F4828" t="str">
        <f>VLOOKUP(E4828&amp;"*",state_latlong_lookup!$A$1:$D$56,2,FALSE)</f>
        <v>NJ</v>
      </c>
      <c r="G4828" t="str">
        <f>VLOOKUP(E4828&amp;"*",state_latlong_lookup!$A$1:$D$56,1,FALSE)</f>
        <v>NEW JERSEY</v>
      </c>
      <c r="H4828" t="str">
        <f t="shared" si="151"/>
        <v>111_NJ_13</v>
      </c>
      <c r="I4828">
        <f>IF(B4828=2012,IF(D4828="00",K4828,VLOOKUP(H4828,district_latlong_lookup!$A$1:$F$439,5,FALSE)),0)</f>
        <v>0</v>
      </c>
      <c r="J4828">
        <f>IF(B4828=2012,IF(D4828="00",L4828,VLOOKUP(H4828,district_latlong_lookup!$A$1:$F$439,6,FALSE)),0)</f>
        <v>0</v>
      </c>
      <c r="K4828">
        <f>VLOOKUP(E4828&amp;"*",state_latlong_lookup!$A$1:$D$56,3,FALSE)</f>
        <v>40.314</v>
      </c>
      <c r="L4828">
        <f>VLOOKUP(E4828&amp;"*",state_latlong_lookup!$A$1:$D$56,4,FALSE)</f>
        <v>-74.508899999999997</v>
      </c>
      <c r="M4828">
        <v>100</v>
      </c>
      <c r="N4828" t="str">
        <f t="shared" si="150"/>
        <v>Democrat</v>
      </c>
      <c r="O4828" t="s">
        <v>1105</v>
      </c>
      <c r="P4828">
        <v>-0.379</v>
      </c>
      <c r="Q4828">
        <v>1351000</v>
      </c>
      <c r="R4828" t="s">
        <v>1318</v>
      </c>
    </row>
    <row r="4829" spans="1:18">
      <c r="A4829">
        <v>111</v>
      </c>
      <c r="B4829">
        <f>VLOOKUP(A4829,year_congress_lookup!$A$1:$B$10,2)</f>
        <v>2010</v>
      </c>
      <c r="C4829">
        <v>20930</v>
      </c>
      <c r="D4829" s="1" t="s">
        <v>1787</v>
      </c>
      <c r="E4829" t="s">
        <v>156</v>
      </c>
      <c r="F4829" t="str">
        <f>VLOOKUP(E4829&amp;"*",state_latlong_lookup!$A$1:$D$56,2,FALSE)</f>
        <v>NM</v>
      </c>
      <c r="G4829" t="str">
        <f>VLOOKUP(E4829&amp;"*",state_latlong_lookup!$A$1:$D$56,1,FALSE)</f>
        <v>NEW MEXICO</v>
      </c>
      <c r="H4829" t="str">
        <f t="shared" si="151"/>
        <v>111_NM_01</v>
      </c>
      <c r="I4829">
        <f>IF(B4829=2012,IF(D4829="00",K4829,VLOOKUP(H4829,district_latlong_lookup!$A$1:$F$439,5,FALSE)),0)</f>
        <v>0</v>
      </c>
      <c r="J4829">
        <f>IF(B4829=2012,IF(D4829="00",L4829,VLOOKUP(H4829,district_latlong_lookup!$A$1:$F$439,6,FALSE)),0)</f>
        <v>0</v>
      </c>
      <c r="K4829">
        <f>VLOOKUP(E4829&amp;"*",state_latlong_lookup!$A$1:$D$56,3,FALSE)</f>
        <v>34.837499999999999</v>
      </c>
      <c r="L4829">
        <f>VLOOKUP(E4829&amp;"*",state_latlong_lookup!$A$1:$D$56,4,FALSE)</f>
        <v>-106.2371</v>
      </c>
      <c r="M4829">
        <v>100</v>
      </c>
      <c r="N4829" t="str">
        <f t="shared" si="150"/>
        <v>Democrat</v>
      </c>
      <c r="O4829" t="s">
        <v>1151</v>
      </c>
      <c r="P4829">
        <v>-0.26200000000000001</v>
      </c>
      <c r="Q4829">
        <v>905000</v>
      </c>
      <c r="R4829" t="s">
        <v>1319</v>
      </c>
    </row>
    <row r="4830" spans="1:18">
      <c r="A4830">
        <v>111</v>
      </c>
      <c r="B4830">
        <f>VLOOKUP(A4830,year_congress_lookup!$A$1:$B$10,2)</f>
        <v>2010</v>
      </c>
      <c r="C4830">
        <v>20931</v>
      </c>
      <c r="D4830" s="1" t="s">
        <v>1788</v>
      </c>
      <c r="E4830" t="s">
        <v>156</v>
      </c>
      <c r="F4830" t="str">
        <f>VLOOKUP(E4830&amp;"*",state_latlong_lookup!$A$1:$D$56,2,FALSE)</f>
        <v>NM</v>
      </c>
      <c r="G4830" t="str">
        <f>VLOOKUP(E4830&amp;"*",state_latlong_lookup!$A$1:$D$56,1,FALSE)</f>
        <v>NEW MEXICO</v>
      </c>
      <c r="H4830" t="str">
        <f t="shared" si="151"/>
        <v>111_NM_02</v>
      </c>
      <c r="I4830">
        <f>IF(B4830=2012,IF(D4830="00",K4830,VLOOKUP(H4830,district_latlong_lookup!$A$1:$F$439,5,FALSE)),0)</f>
        <v>0</v>
      </c>
      <c r="J4830">
        <f>IF(B4830=2012,IF(D4830="00",L4830,VLOOKUP(H4830,district_latlong_lookup!$A$1:$F$439,6,FALSE)),0)</f>
        <v>0</v>
      </c>
      <c r="K4830">
        <f>VLOOKUP(E4830&amp;"*",state_latlong_lookup!$A$1:$D$56,3,FALSE)</f>
        <v>34.837499999999999</v>
      </c>
      <c r="L4830">
        <f>VLOOKUP(E4830&amp;"*",state_latlong_lookup!$A$1:$D$56,4,FALSE)</f>
        <v>-106.2371</v>
      </c>
      <c r="M4830">
        <v>100</v>
      </c>
      <c r="N4830" t="str">
        <f t="shared" si="150"/>
        <v>Democrat</v>
      </c>
      <c r="O4830" t="s">
        <v>1152</v>
      </c>
      <c r="P4830">
        <v>-0.16</v>
      </c>
      <c r="Q4830">
        <v>2687000</v>
      </c>
      <c r="R4830" t="s">
        <v>1320</v>
      </c>
    </row>
    <row r="4831" spans="1:18">
      <c r="A4831">
        <v>111</v>
      </c>
      <c r="B4831">
        <f>VLOOKUP(A4831,year_congress_lookup!$A$1:$B$10,2)</f>
        <v>2010</v>
      </c>
      <c r="C4831">
        <v>20932</v>
      </c>
      <c r="D4831" s="1" t="s">
        <v>1789</v>
      </c>
      <c r="E4831" t="s">
        <v>156</v>
      </c>
      <c r="F4831" t="str">
        <f>VLOOKUP(E4831&amp;"*",state_latlong_lookup!$A$1:$D$56,2,FALSE)</f>
        <v>NM</v>
      </c>
      <c r="G4831" t="str">
        <f>VLOOKUP(E4831&amp;"*",state_latlong_lookup!$A$1:$D$56,1,FALSE)</f>
        <v>NEW MEXICO</v>
      </c>
      <c r="H4831" t="str">
        <f t="shared" si="151"/>
        <v>111_NM_03</v>
      </c>
      <c r="I4831">
        <f>IF(B4831=2012,IF(D4831="00",K4831,VLOOKUP(H4831,district_latlong_lookup!$A$1:$F$439,5,FALSE)),0)</f>
        <v>0</v>
      </c>
      <c r="J4831">
        <f>IF(B4831=2012,IF(D4831="00",L4831,VLOOKUP(H4831,district_latlong_lookup!$A$1:$F$439,6,FALSE)),0)</f>
        <v>0</v>
      </c>
      <c r="K4831">
        <f>VLOOKUP(E4831&amp;"*",state_latlong_lookup!$A$1:$D$56,3,FALSE)</f>
        <v>34.837499999999999</v>
      </c>
      <c r="L4831">
        <f>VLOOKUP(E4831&amp;"*",state_latlong_lookup!$A$1:$D$56,4,FALSE)</f>
        <v>-106.2371</v>
      </c>
      <c r="M4831">
        <v>100</v>
      </c>
      <c r="N4831" t="str">
        <f t="shared" si="150"/>
        <v>Democrat</v>
      </c>
      <c r="O4831" t="s">
        <v>1153</v>
      </c>
      <c r="P4831">
        <v>-0.34599999999999997</v>
      </c>
      <c r="Q4831">
        <v>746000</v>
      </c>
    </row>
    <row r="4832" spans="1:18">
      <c r="A4832">
        <v>111</v>
      </c>
      <c r="B4832">
        <f>VLOOKUP(A4832,year_congress_lookup!$A$1:$B$10,2)</f>
        <v>2010</v>
      </c>
      <c r="C4832">
        <v>20338</v>
      </c>
      <c r="D4832" s="1" t="s">
        <v>1787</v>
      </c>
      <c r="E4832" t="s">
        <v>9</v>
      </c>
      <c r="F4832" t="str">
        <f>VLOOKUP(E4832&amp;"*",state_latlong_lookup!$A$1:$D$56,2,FALSE)</f>
        <v>NY</v>
      </c>
      <c r="G4832" t="str">
        <f>VLOOKUP(E4832&amp;"*",state_latlong_lookup!$A$1:$D$56,1,FALSE)</f>
        <v>NEW YORK</v>
      </c>
      <c r="H4832" t="str">
        <f t="shared" si="151"/>
        <v>111_NY_01</v>
      </c>
      <c r="I4832">
        <f>IF(B4832=2012,IF(D4832="00",K4832,VLOOKUP(H4832,district_latlong_lookup!$A$1:$F$439,5,FALSE)),0)</f>
        <v>0</v>
      </c>
      <c r="J4832">
        <f>IF(B4832=2012,IF(D4832="00",L4832,VLOOKUP(H4832,district_latlong_lookup!$A$1:$F$439,6,FALSE)),0)</f>
        <v>0</v>
      </c>
      <c r="K4832">
        <f>VLOOKUP(E4832&amp;"*",state_latlong_lookup!$A$1:$D$56,3,FALSE)</f>
        <v>42.149700000000003</v>
      </c>
      <c r="L4832">
        <f>VLOOKUP(E4832&amp;"*",state_latlong_lookup!$A$1:$D$56,4,FALSE)</f>
        <v>-74.938400000000001</v>
      </c>
      <c r="M4832">
        <v>100</v>
      </c>
      <c r="N4832" t="str">
        <f t="shared" si="150"/>
        <v>Democrat</v>
      </c>
      <c r="O4832" t="s">
        <v>499</v>
      </c>
      <c r="P4832">
        <v>-0.313</v>
      </c>
      <c r="Q4832">
        <v>1386000</v>
      </c>
      <c r="R4832" t="s">
        <v>1321</v>
      </c>
    </row>
    <row r="4833" spans="1:18">
      <c r="A4833">
        <v>111</v>
      </c>
      <c r="B4833">
        <f>VLOOKUP(A4833,year_congress_lookup!$A$1:$B$10,2)</f>
        <v>2010</v>
      </c>
      <c r="C4833">
        <v>20129</v>
      </c>
      <c r="D4833" s="1" t="s">
        <v>1788</v>
      </c>
      <c r="E4833" t="s">
        <v>9</v>
      </c>
      <c r="F4833" t="str">
        <f>VLOOKUP(E4833&amp;"*",state_latlong_lookup!$A$1:$D$56,2,FALSE)</f>
        <v>NY</v>
      </c>
      <c r="G4833" t="str">
        <f>VLOOKUP(E4833&amp;"*",state_latlong_lookup!$A$1:$D$56,1,FALSE)</f>
        <v>NEW YORK</v>
      </c>
      <c r="H4833" t="str">
        <f t="shared" si="151"/>
        <v>111_NY_02</v>
      </c>
      <c r="I4833">
        <f>IF(B4833=2012,IF(D4833="00",K4833,VLOOKUP(H4833,district_latlong_lookup!$A$1:$F$439,5,FALSE)),0)</f>
        <v>0</v>
      </c>
      <c r="J4833">
        <f>IF(B4833=2012,IF(D4833="00",L4833,VLOOKUP(H4833,district_latlong_lookup!$A$1:$F$439,6,FALSE)),0)</f>
        <v>0</v>
      </c>
      <c r="K4833">
        <f>VLOOKUP(E4833&amp;"*",state_latlong_lookup!$A$1:$D$56,3,FALSE)</f>
        <v>42.149700000000003</v>
      </c>
      <c r="L4833">
        <f>VLOOKUP(E4833&amp;"*",state_latlong_lookup!$A$1:$D$56,4,FALSE)</f>
        <v>-74.938400000000001</v>
      </c>
      <c r="M4833">
        <v>100</v>
      </c>
      <c r="N4833" t="str">
        <f t="shared" si="150"/>
        <v>Democrat</v>
      </c>
      <c r="O4833" t="s">
        <v>944</v>
      </c>
      <c r="P4833">
        <v>-0.33</v>
      </c>
      <c r="Q4833">
        <v>0</v>
      </c>
      <c r="R4833" t="s">
        <v>1322</v>
      </c>
    </row>
    <row r="4834" spans="1:18">
      <c r="A4834">
        <v>111</v>
      </c>
      <c r="B4834">
        <f>VLOOKUP(A4834,year_congress_lookup!$A$1:$B$10,2)</f>
        <v>2010</v>
      </c>
      <c r="C4834">
        <v>29375</v>
      </c>
      <c r="D4834" s="1" t="s">
        <v>1789</v>
      </c>
      <c r="E4834" t="s">
        <v>9</v>
      </c>
      <c r="F4834" t="str">
        <f>VLOOKUP(E4834&amp;"*",state_latlong_lookup!$A$1:$D$56,2,FALSE)</f>
        <v>NY</v>
      </c>
      <c r="G4834" t="str">
        <f>VLOOKUP(E4834&amp;"*",state_latlong_lookup!$A$1:$D$56,1,FALSE)</f>
        <v>NEW YORK</v>
      </c>
      <c r="H4834" t="str">
        <f t="shared" si="151"/>
        <v>111_NY_03</v>
      </c>
      <c r="I4834">
        <f>IF(B4834=2012,IF(D4834="00",K4834,VLOOKUP(H4834,district_latlong_lookup!$A$1:$F$439,5,FALSE)),0)</f>
        <v>0</v>
      </c>
      <c r="J4834">
        <f>IF(B4834=2012,IF(D4834="00",L4834,VLOOKUP(H4834,district_latlong_lookup!$A$1:$F$439,6,FALSE)),0)</f>
        <v>0</v>
      </c>
      <c r="K4834">
        <f>VLOOKUP(E4834&amp;"*",state_latlong_lookup!$A$1:$D$56,3,FALSE)</f>
        <v>42.149700000000003</v>
      </c>
      <c r="L4834">
        <f>VLOOKUP(E4834&amp;"*",state_latlong_lookup!$A$1:$D$56,4,FALSE)</f>
        <v>-74.938400000000001</v>
      </c>
      <c r="M4834">
        <v>200</v>
      </c>
      <c r="N4834" t="str">
        <f t="shared" si="150"/>
        <v>Republican</v>
      </c>
      <c r="O4834" t="s">
        <v>10</v>
      </c>
      <c r="P4834">
        <v>0.497</v>
      </c>
      <c r="Q4834">
        <v>4497000</v>
      </c>
      <c r="R4834" t="s">
        <v>1323</v>
      </c>
    </row>
    <row r="4835" spans="1:18">
      <c r="A4835">
        <v>111</v>
      </c>
      <c r="B4835">
        <f>VLOOKUP(A4835,year_congress_lookup!$A$1:$B$10,2)</f>
        <v>2010</v>
      </c>
      <c r="C4835">
        <v>29744</v>
      </c>
      <c r="D4835" s="1" t="s">
        <v>1790</v>
      </c>
      <c r="E4835" t="s">
        <v>9</v>
      </c>
      <c r="F4835" t="str">
        <f>VLOOKUP(E4835&amp;"*",state_latlong_lookup!$A$1:$D$56,2,FALSE)</f>
        <v>NY</v>
      </c>
      <c r="G4835" t="str">
        <f>VLOOKUP(E4835&amp;"*",state_latlong_lookup!$A$1:$D$56,1,FALSE)</f>
        <v>NEW YORK</v>
      </c>
      <c r="H4835" t="str">
        <f t="shared" si="151"/>
        <v>111_NY_04</v>
      </c>
      <c r="I4835">
        <f>IF(B4835=2012,IF(D4835="00",K4835,VLOOKUP(H4835,district_latlong_lookup!$A$1:$F$439,5,FALSE)),0)</f>
        <v>0</v>
      </c>
      <c r="J4835">
        <f>IF(B4835=2012,IF(D4835="00",L4835,VLOOKUP(H4835,district_latlong_lookup!$A$1:$F$439,6,FALSE)),0)</f>
        <v>0</v>
      </c>
      <c r="K4835">
        <f>VLOOKUP(E4835&amp;"*",state_latlong_lookup!$A$1:$D$56,3,FALSE)</f>
        <v>42.149700000000003</v>
      </c>
      <c r="L4835">
        <f>VLOOKUP(E4835&amp;"*",state_latlong_lookup!$A$1:$D$56,4,FALSE)</f>
        <v>-74.938400000000001</v>
      </c>
      <c r="M4835">
        <v>100</v>
      </c>
      <c r="N4835" t="str">
        <f t="shared" si="150"/>
        <v>Democrat</v>
      </c>
      <c r="O4835" t="s">
        <v>185</v>
      </c>
      <c r="P4835">
        <v>-0.28000000000000003</v>
      </c>
      <c r="Q4835">
        <v>1748000</v>
      </c>
      <c r="R4835" t="s">
        <v>1324</v>
      </c>
    </row>
    <row r="4836" spans="1:18">
      <c r="A4836">
        <v>111</v>
      </c>
      <c r="B4836">
        <f>VLOOKUP(A4836,year_congress_lookup!$A$1:$B$10,2)</f>
        <v>2010</v>
      </c>
      <c r="C4836">
        <v>15000</v>
      </c>
      <c r="D4836" s="1" t="s">
        <v>1791</v>
      </c>
      <c r="E4836" t="s">
        <v>9</v>
      </c>
      <c r="F4836" t="str">
        <f>VLOOKUP(E4836&amp;"*",state_latlong_lookup!$A$1:$D$56,2,FALSE)</f>
        <v>NY</v>
      </c>
      <c r="G4836" t="str">
        <f>VLOOKUP(E4836&amp;"*",state_latlong_lookup!$A$1:$D$56,1,FALSE)</f>
        <v>NEW YORK</v>
      </c>
      <c r="H4836" t="str">
        <f t="shared" si="151"/>
        <v>111_NY_05</v>
      </c>
      <c r="I4836">
        <f>IF(B4836=2012,IF(D4836="00",K4836,VLOOKUP(H4836,district_latlong_lookup!$A$1:$F$439,5,FALSE)),0)</f>
        <v>0</v>
      </c>
      <c r="J4836">
        <f>IF(B4836=2012,IF(D4836="00",L4836,VLOOKUP(H4836,district_latlong_lookup!$A$1:$F$439,6,FALSE)),0)</f>
        <v>0</v>
      </c>
      <c r="K4836">
        <f>VLOOKUP(E4836&amp;"*",state_latlong_lookup!$A$1:$D$56,3,FALSE)</f>
        <v>42.149700000000003</v>
      </c>
      <c r="L4836">
        <f>VLOOKUP(E4836&amp;"*",state_latlong_lookup!$A$1:$D$56,4,FALSE)</f>
        <v>-74.938400000000001</v>
      </c>
      <c r="M4836">
        <v>100</v>
      </c>
      <c r="N4836" t="str">
        <f t="shared" si="150"/>
        <v>Democrat</v>
      </c>
      <c r="O4836" t="s">
        <v>620</v>
      </c>
      <c r="P4836">
        <v>-0.371</v>
      </c>
      <c r="Q4836">
        <v>0</v>
      </c>
      <c r="R4836" t="s">
        <v>1325</v>
      </c>
    </row>
    <row r="4837" spans="1:18">
      <c r="A4837">
        <v>111</v>
      </c>
      <c r="B4837">
        <f>VLOOKUP(A4837,year_congress_lookup!$A$1:$B$10,2)</f>
        <v>2010</v>
      </c>
      <c r="C4837">
        <v>29776</v>
      </c>
      <c r="D4837" s="1" t="s">
        <v>1792</v>
      </c>
      <c r="E4837" t="s">
        <v>9</v>
      </c>
      <c r="F4837" t="str">
        <f>VLOOKUP(E4837&amp;"*",state_latlong_lookup!$A$1:$D$56,2,FALSE)</f>
        <v>NY</v>
      </c>
      <c r="G4837" t="str">
        <f>VLOOKUP(E4837&amp;"*",state_latlong_lookup!$A$1:$D$56,1,FALSE)</f>
        <v>NEW YORK</v>
      </c>
      <c r="H4837" t="str">
        <f t="shared" si="151"/>
        <v>111_NY_06</v>
      </c>
      <c r="I4837">
        <f>IF(B4837=2012,IF(D4837="00",K4837,VLOOKUP(H4837,district_latlong_lookup!$A$1:$F$439,5,FALSE)),0)</f>
        <v>0</v>
      </c>
      <c r="J4837">
        <f>IF(B4837=2012,IF(D4837="00",L4837,VLOOKUP(H4837,district_latlong_lookup!$A$1:$F$439,6,FALSE)),0)</f>
        <v>0</v>
      </c>
      <c r="K4837">
        <f>VLOOKUP(E4837&amp;"*",state_latlong_lookup!$A$1:$D$56,3,FALSE)</f>
        <v>42.149700000000003</v>
      </c>
      <c r="L4837">
        <f>VLOOKUP(E4837&amp;"*",state_latlong_lookup!$A$1:$D$56,4,FALSE)</f>
        <v>-74.938400000000001</v>
      </c>
      <c r="M4837">
        <v>100</v>
      </c>
      <c r="N4837" t="str">
        <f t="shared" si="150"/>
        <v>Democrat</v>
      </c>
      <c r="O4837" t="s">
        <v>1009</v>
      </c>
      <c r="P4837">
        <v>-0.36</v>
      </c>
      <c r="Q4837">
        <v>0</v>
      </c>
      <c r="R4837" t="s">
        <v>1326</v>
      </c>
    </row>
    <row r="4838" spans="1:18">
      <c r="A4838">
        <v>111</v>
      </c>
      <c r="B4838">
        <f>VLOOKUP(A4838,year_congress_lookup!$A$1:$B$10,2)</f>
        <v>2010</v>
      </c>
      <c r="C4838">
        <v>29925</v>
      </c>
      <c r="D4838" s="1" t="s">
        <v>1793</v>
      </c>
      <c r="E4838" t="s">
        <v>9</v>
      </c>
      <c r="F4838" t="str">
        <f>VLOOKUP(E4838&amp;"*",state_latlong_lookup!$A$1:$D$56,2,FALSE)</f>
        <v>NY</v>
      </c>
      <c r="G4838" t="str">
        <f>VLOOKUP(E4838&amp;"*",state_latlong_lookup!$A$1:$D$56,1,FALSE)</f>
        <v>NEW YORK</v>
      </c>
      <c r="H4838" t="str">
        <f t="shared" si="151"/>
        <v>111_NY_07</v>
      </c>
      <c r="I4838">
        <f>IF(B4838=2012,IF(D4838="00",K4838,VLOOKUP(H4838,district_latlong_lookup!$A$1:$F$439,5,FALSE)),0)</f>
        <v>0</v>
      </c>
      <c r="J4838">
        <f>IF(B4838=2012,IF(D4838="00",L4838,VLOOKUP(H4838,district_latlong_lookup!$A$1:$F$439,6,FALSE)),0)</f>
        <v>0</v>
      </c>
      <c r="K4838">
        <f>VLOOKUP(E4838&amp;"*",state_latlong_lookup!$A$1:$D$56,3,FALSE)</f>
        <v>42.149700000000003</v>
      </c>
      <c r="L4838">
        <f>VLOOKUP(E4838&amp;"*",state_latlong_lookup!$A$1:$D$56,4,FALSE)</f>
        <v>-74.938400000000001</v>
      </c>
      <c r="M4838">
        <v>100</v>
      </c>
      <c r="N4838" t="str">
        <f t="shared" si="150"/>
        <v>Democrat</v>
      </c>
      <c r="O4838" t="s">
        <v>1010</v>
      </c>
      <c r="P4838">
        <v>-0.40500000000000003</v>
      </c>
      <c r="Q4838">
        <v>2259000</v>
      </c>
      <c r="R4838" t="s">
        <v>1327</v>
      </c>
    </row>
    <row r="4839" spans="1:18">
      <c r="A4839">
        <v>111</v>
      </c>
      <c r="B4839">
        <f>VLOOKUP(A4839,year_congress_lookup!$A$1:$B$10,2)</f>
        <v>2010</v>
      </c>
      <c r="C4839">
        <v>29377</v>
      </c>
      <c r="D4839" s="1" t="s">
        <v>1795</v>
      </c>
      <c r="E4839" t="s">
        <v>9</v>
      </c>
      <c r="F4839" t="str">
        <f>VLOOKUP(E4839&amp;"*",state_latlong_lookup!$A$1:$D$56,2,FALSE)</f>
        <v>NY</v>
      </c>
      <c r="G4839" t="str">
        <f>VLOOKUP(E4839&amp;"*",state_latlong_lookup!$A$1:$D$56,1,FALSE)</f>
        <v>NEW YORK</v>
      </c>
      <c r="H4839" t="str">
        <f t="shared" si="151"/>
        <v>111_NY_08</v>
      </c>
      <c r="I4839">
        <f>IF(B4839=2012,IF(D4839="00",K4839,VLOOKUP(H4839,district_latlong_lookup!$A$1:$F$439,5,FALSE)),0)</f>
        <v>0</v>
      </c>
      <c r="J4839">
        <f>IF(B4839=2012,IF(D4839="00",L4839,VLOOKUP(H4839,district_latlong_lookup!$A$1:$F$439,6,FALSE)),0)</f>
        <v>0</v>
      </c>
      <c r="K4839">
        <f>VLOOKUP(E4839&amp;"*",state_latlong_lookup!$A$1:$D$56,3,FALSE)</f>
        <v>42.149700000000003</v>
      </c>
      <c r="L4839">
        <f>VLOOKUP(E4839&amp;"*",state_latlong_lookup!$A$1:$D$56,4,FALSE)</f>
        <v>-74.938400000000001</v>
      </c>
      <c r="M4839">
        <v>100</v>
      </c>
      <c r="N4839" t="str">
        <f t="shared" si="150"/>
        <v>Democrat</v>
      </c>
      <c r="O4839" t="s">
        <v>623</v>
      </c>
      <c r="P4839">
        <v>-0.48899999999999999</v>
      </c>
      <c r="Q4839">
        <v>1141000</v>
      </c>
      <c r="R4839" t="s">
        <v>1328</v>
      </c>
    </row>
    <row r="4840" spans="1:18">
      <c r="A4840">
        <v>111</v>
      </c>
      <c r="B4840">
        <f>VLOOKUP(A4840,year_congress_lookup!$A$1:$B$10,2)</f>
        <v>2010</v>
      </c>
      <c r="C4840">
        <v>29926</v>
      </c>
      <c r="D4840" s="1" t="s">
        <v>1796</v>
      </c>
      <c r="E4840" t="s">
        <v>9</v>
      </c>
      <c r="F4840" t="str">
        <f>VLOOKUP(E4840&amp;"*",state_latlong_lookup!$A$1:$D$56,2,FALSE)</f>
        <v>NY</v>
      </c>
      <c r="G4840" t="str">
        <f>VLOOKUP(E4840&amp;"*",state_latlong_lookup!$A$1:$D$56,1,FALSE)</f>
        <v>NEW YORK</v>
      </c>
      <c r="H4840" t="str">
        <f t="shared" si="151"/>
        <v>111_NY_09</v>
      </c>
      <c r="I4840">
        <f>IF(B4840=2012,IF(D4840="00",K4840,VLOOKUP(H4840,district_latlong_lookup!$A$1:$F$439,5,FALSE)),0)</f>
        <v>0</v>
      </c>
      <c r="J4840">
        <f>IF(B4840=2012,IF(D4840="00",L4840,VLOOKUP(H4840,district_latlong_lookup!$A$1:$F$439,6,FALSE)),0)</f>
        <v>0</v>
      </c>
      <c r="K4840">
        <f>VLOOKUP(E4840&amp;"*",state_latlong_lookup!$A$1:$D$56,3,FALSE)</f>
        <v>42.149700000000003</v>
      </c>
      <c r="L4840">
        <f>VLOOKUP(E4840&amp;"*",state_latlong_lookup!$A$1:$D$56,4,FALSE)</f>
        <v>-74.938400000000001</v>
      </c>
      <c r="M4840">
        <v>100</v>
      </c>
      <c r="N4840" t="str">
        <f t="shared" si="150"/>
        <v>Democrat</v>
      </c>
      <c r="O4840" t="s">
        <v>1011</v>
      </c>
      <c r="P4840">
        <v>-0.41</v>
      </c>
      <c r="Q4840">
        <v>2494000</v>
      </c>
      <c r="R4840" t="s">
        <v>1329</v>
      </c>
    </row>
    <row r="4841" spans="1:18">
      <c r="A4841">
        <v>111</v>
      </c>
      <c r="B4841">
        <f>VLOOKUP(A4841,year_congress_lookup!$A$1:$B$10,2)</f>
        <v>2010</v>
      </c>
      <c r="C4841">
        <v>15072</v>
      </c>
      <c r="D4841" s="1" t="s">
        <v>1797</v>
      </c>
      <c r="E4841" t="s">
        <v>9</v>
      </c>
      <c r="F4841" t="str">
        <f>VLOOKUP(E4841&amp;"*",state_latlong_lookup!$A$1:$D$56,2,FALSE)</f>
        <v>NY</v>
      </c>
      <c r="G4841" t="str">
        <f>VLOOKUP(E4841&amp;"*",state_latlong_lookup!$A$1:$D$56,1,FALSE)</f>
        <v>NEW YORK</v>
      </c>
      <c r="H4841" t="str">
        <f t="shared" si="151"/>
        <v>111_NY_10</v>
      </c>
      <c r="I4841">
        <f>IF(B4841=2012,IF(D4841="00",K4841,VLOOKUP(H4841,district_latlong_lookup!$A$1:$F$439,5,FALSE)),0)</f>
        <v>0</v>
      </c>
      <c r="J4841">
        <f>IF(B4841=2012,IF(D4841="00",L4841,VLOOKUP(H4841,district_latlong_lookup!$A$1:$F$439,6,FALSE)),0)</f>
        <v>0</v>
      </c>
      <c r="K4841">
        <f>VLOOKUP(E4841&amp;"*",state_latlong_lookup!$A$1:$D$56,3,FALSE)</f>
        <v>42.149700000000003</v>
      </c>
      <c r="L4841">
        <f>VLOOKUP(E4841&amp;"*",state_latlong_lookup!$A$1:$D$56,4,FALSE)</f>
        <v>-74.938400000000001</v>
      </c>
      <c r="M4841">
        <v>100</v>
      </c>
      <c r="N4841" t="str">
        <f t="shared" si="150"/>
        <v>Democrat</v>
      </c>
      <c r="O4841" t="s">
        <v>624</v>
      </c>
      <c r="P4841">
        <v>-0.47799999999999998</v>
      </c>
      <c r="Q4841">
        <v>0</v>
      </c>
      <c r="R4841" t="s">
        <v>1330</v>
      </c>
    </row>
    <row r="4842" spans="1:18">
      <c r="A4842">
        <v>111</v>
      </c>
      <c r="B4842">
        <f>VLOOKUP(A4842,year_congress_lookup!$A$1:$B$10,2)</f>
        <v>2010</v>
      </c>
      <c r="C4842">
        <v>20733</v>
      </c>
      <c r="D4842" s="1" t="s">
        <v>1798</v>
      </c>
      <c r="E4842" t="s">
        <v>9</v>
      </c>
      <c r="F4842" t="str">
        <f>VLOOKUP(E4842&amp;"*",state_latlong_lookup!$A$1:$D$56,2,FALSE)</f>
        <v>NY</v>
      </c>
      <c r="G4842" t="str">
        <f>VLOOKUP(E4842&amp;"*",state_latlong_lookup!$A$1:$D$56,1,FALSE)</f>
        <v>NEW YORK</v>
      </c>
      <c r="H4842" t="str">
        <f t="shared" si="151"/>
        <v>111_NY_11</v>
      </c>
      <c r="I4842">
        <f>IF(B4842=2012,IF(D4842="00",K4842,VLOOKUP(H4842,district_latlong_lookup!$A$1:$F$439,5,FALSE)),0)</f>
        <v>0</v>
      </c>
      <c r="J4842">
        <f>IF(B4842=2012,IF(D4842="00",L4842,VLOOKUP(H4842,district_latlong_lookup!$A$1:$F$439,6,FALSE)),0)</f>
        <v>0</v>
      </c>
      <c r="K4842">
        <f>VLOOKUP(E4842&amp;"*",state_latlong_lookup!$A$1:$D$56,3,FALSE)</f>
        <v>42.149700000000003</v>
      </c>
      <c r="L4842">
        <f>VLOOKUP(E4842&amp;"*",state_latlong_lookup!$A$1:$D$56,4,FALSE)</f>
        <v>-74.938400000000001</v>
      </c>
      <c r="M4842">
        <v>100</v>
      </c>
      <c r="N4842" t="str">
        <f t="shared" si="150"/>
        <v>Democrat</v>
      </c>
      <c r="O4842" t="s">
        <v>87</v>
      </c>
      <c r="P4842">
        <v>-0.58599999999999997</v>
      </c>
      <c r="Q4842">
        <v>0</v>
      </c>
      <c r="R4842" t="s">
        <v>1331</v>
      </c>
    </row>
    <row r="4843" spans="1:18">
      <c r="A4843">
        <v>111</v>
      </c>
      <c r="B4843">
        <f>VLOOKUP(A4843,year_congress_lookup!$A$1:$B$10,2)</f>
        <v>2010</v>
      </c>
      <c r="C4843">
        <v>29378</v>
      </c>
      <c r="D4843" s="1" t="s">
        <v>1799</v>
      </c>
      <c r="E4843" t="s">
        <v>9</v>
      </c>
      <c r="F4843" t="str">
        <f>VLOOKUP(E4843&amp;"*",state_latlong_lookup!$A$1:$D$56,2,FALSE)</f>
        <v>NY</v>
      </c>
      <c r="G4843" t="str">
        <f>VLOOKUP(E4843&amp;"*",state_latlong_lookup!$A$1:$D$56,1,FALSE)</f>
        <v>NEW YORK</v>
      </c>
      <c r="H4843" t="str">
        <f t="shared" si="151"/>
        <v>111_NY_12</v>
      </c>
      <c r="I4843">
        <f>IF(B4843=2012,IF(D4843="00",K4843,VLOOKUP(H4843,district_latlong_lookup!$A$1:$F$439,5,FALSE)),0)</f>
        <v>0</v>
      </c>
      <c r="J4843">
        <f>IF(B4843=2012,IF(D4843="00",L4843,VLOOKUP(H4843,district_latlong_lookup!$A$1:$F$439,6,FALSE)),0)</f>
        <v>0</v>
      </c>
      <c r="K4843">
        <f>VLOOKUP(E4843&amp;"*",state_latlong_lookup!$A$1:$D$56,3,FALSE)</f>
        <v>42.149700000000003</v>
      </c>
      <c r="L4843">
        <f>VLOOKUP(E4843&amp;"*",state_latlong_lookup!$A$1:$D$56,4,FALSE)</f>
        <v>-74.938400000000001</v>
      </c>
      <c r="M4843">
        <v>100</v>
      </c>
      <c r="N4843" t="str">
        <f t="shared" si="150"/>
        <v>Democrat</v>
      </c>
      <c r="O4843" t="s">
        <v>1013</v>
      </c>
      <c r="P4843">
        <v>-0.53900000000000003</v>
      </c>
      <c r="Q4843">
        <v>1185000</v>
      </c>
      <c r="R4843" t="s">
        <v>1332</v>
      </c>
    </row>
    <row r="4844" spans="1:18">
      <c r="A4844">
        <v>111</v>
      </c>
      <c r="B4844">
        <f>VLOOKUP(A4844,year_congress_lookup!$A$1:$B$10,2)</f>
        <v>2010</v>
      </c>
      <c r="C4844">
        <v>20933</v>
      </c>
      <c r="D4844" s="1" t="s">
        <v>1800</v>
      </c>
      <c r="E4844" t="s">
        <v>9</v>
      </c>
      <c r="F4844" t="str">
        <f>VLOOKUP(E4844&amp;"*",state_latlong_lookup!$A$1:$D$56,2,FALSE)</f>
        <v>NY</v>
      </c>
      <c r="G4844" t="str">
        <f>VLOOKUP(E4844&amp;"*",state_latlong_lookup!$A$1:$D$56,1,FALSE)</f>
        <v>NEW YORK</v>
      </c>
      <c r="H4844" t="str">
        <f t="shared" si="151"/>
        <v>111_NY_13</v>
      </c>
      <c r="I4844">
        <f>IF(B4844=2012,IF(D4844="00",K4844,VLOOKUP(H4844,district_latlong_lookup!$A$1:$F$439,5,FALSE)),0)</f>
        <v>0</v>
      </c>
      <c r="J4844">
        <f>IF(B4844=2012,IF(D4844="00",L4844,VLOOKUP(H4844,district_latlong_lookup!$A$1:$F$439,6,FALSE)),0)</f>
        <v>0</v>
      </c>
      <c r="K4844">
        <f>VLOOKUP(E4844&amp;"*",state_latlong_lookup!$A$1:$D$56,3,FALSE)</f>
        <v>42.149700000000003</v>
      </c>
      <c r="L4844">
        <f>VLOOKUP(E4844&amp;"*",state_latlong_lookup!$A$1:$D$56,4,FALSE)</f>
        <v>-74.938400000000001</v>
      </c>
      <c r="M4844">
        <v>100</v>
      </c>
      <c r="N4844" t="str">
        <f t="shared" si="150"/>
        <v>Democrat</v>
      </c>
      <c r="O4844" t="s">
        <v>181</v>
      </c>
      <c r="P4844">
        <v>-0.188</v>
      </c>
      <c r="Q4844">
        <v>1780000</v>
      </c>
      <c r="R4844" t="s">
        <v>1333</v>
      </c>
    </row>
    <row r="4845" spans="1:18">
      <c r="A4845">
        <v>111</v>
      </c>
      <c r="B4845">
        <f>VLOOKUP(A4845,year_congress_lookup!$A$1:$B$10,2)</f>
        <v>2010</v>
      </c>
      <c r="C4845">
        <v>29379</v>
      </c>
      <c r="D4845" s="1" t="s">
        <v>1801</v>
      </c>
      <c r="E4845" t="s">
        <v>9</v>
      </c>
      <c r="F4845" t="str">
        <f>VLOOKUP(E4845&amp;"*",state_latlong_lookup!$A$1:$D$56,2,FALSE)</f>
        <v>NY</v>
      </c>
      <c r="G4845" t="str">
        <f>VLOOKUP(E4845&amp;"*",state_latlong_lookup!$A$1:$D$56,1,FALSE)</f>
        <v>NEW YORK</v>
      </c>
      <c r="H4845" t="str">
        <f t="shared" si="151"/>
        <v>111_NY_14</v>
      </c>
      <c r="I4845">
        <f>IF(B4845=2012,IF(D4845="00",K4845,VLOOKUP(H4845,district_latlong_lookup!$A$1:$F$439,5,FALSE)),0)</f>
        <v>0</v>
      </c>
      <c r="J4845">
        <f>IF(B4845=2012,IF(D4845="00",L4845,VLOOKUP(H4845,district_latlong_lookup!$A$1:$F$439,6,FALSE)),0)</f>
        <v>0</v>
      </c>
      <c r="K4845">
        <f>VLOOKUP(E4845&amp;"*",state_latlong_lookup!$A$1:$D$56,3,FALSE)</f>
        <v>42.149700000000003</v>
      </c>
      <c r="L4845">
        <f>VLOOKUP(E4845&amp;"*",state_latlong_lookup!$A$1:$D$56,4,FALSE)</f>
        <v>-74.938400000000001</v>
      </c>
      <c r="M4845">
        <v>100</v>
      </c>
      <c r="N4845" t="str">
        <f t="shared" si="150"/>
        <v>Democrat</v>
      </c>
      <c r="O4845" t="s">
        <v>166</v>
      </c>
      <c r="P4845">
        <v>-0.38800000000000001</v>
      </c>
      <c r="Q4845">
        <v>1780000</v>
      </c>
      <c r="R4845" t="s">
        <v>1334</v>
      </c>
    </row>
    <row r="4846" spans="1:18">
      <c r="A4846">
        <v>111</v>
      </c>
      <c r="B4846">
        <f>VLOOKUP(A4846,year_congress_lookup!$A$1:$B$10,2)</f>
        <v>2010</v>
      </c>
      <c r="C4846">
        <v>13035</v>
      </c>
      <c r="D4846" s="1" t="s">
        <v>1802</v>
      </c>
      <c r="E4846" t="s">
        <v>9</v>
      </c>
      <c r="F4846" t="str">
        <f>VLOOKUP(E4846&amp;"*",state_latlong_lookup!$A$1:$D$56,2,FALSE)</f>
        <v>NY</v>
      </c>
      <c r="G4846" t="str">
        <f>VLOOKUP(E4846&amp;"*",state_latlong_lookup!$A$1:$D$56,1,FALSE)</f>
        <v>NEW YORK</v>
      </c>
      <c r="H4846" t="str">
        <f t="shared" si="151"/>
        <v>111_NY_15</v>
      </c>
      <c r="I4846">
        <f>IF(B4846=2012,IF(D4846="00",K4846,VLOOKUP(H4846,district_latlong_lookup!$A$1:$F$439,5,FALSE)),0)</f>
        <v>0</v>
      </c>
      <c r="J4846">
        <f>IF(B4846=2012,IF(D4846="00",L4846,VLOOKUP(H4846,district_latlong_lookup!$A$1:$F$439,6,FALSE)),0)</f>
        <v>0</v>
      </c>
      <c r="K4846">
        <f>VLOOKUP(E4846&amp;"*",state_latlong_lookup!$A$1:$D$56,3,FALSE)</f>
        <v>42.149700000000003</v>
      </c>
      <c r="L4846">
        <f>VLOOKUP(E4846&amp;"*",state_latlong_lookup!$A$1:$D$56,4,FALSE)</f>
        <v>-74.938400000000001</v>
      </c>
      <c r="M4846">
        <v>100</v>
      </c>
      <c r="N4846" t="str">
        <f t="shared" si="150"/>
        <v>Democrat</v>
      </c>
      <c r="O4846" t="s">
        <v>1014</v>
      </c>
      <c r="P4846">
        <v>-0.432</v>
      </c>
      <c r="Q4846">
        <v>1291000</v>
      </c>
      <c r="R4846" t="s">
        <v>1335</v>
      </c>
    </row>
    <row r="4847" spans="1:18">
      <c r="A4847">
        <v>111</v>
      </c>
      <c r="B4847">
        <f>VLOOKUP(A4847,year_congress_lookup!$A$1:$B$10,2)</f>
        <v>2010</v>
      </c>
      <c r="C4847">
        <v>29134</v>
      </c>
      <c r="D4847" s="1" t="s">
        <v>1803</v>
      </c>
      <c r="E4847" t="s">
        <v>9</v>
      </c>
      <c r="F4847" t="str">
        <f>VLOOKUP(E4847&amp;"*",state_latlong_lookup!$A$1:$D$56,2,FALSE)</f>
        <v>NY</v>
      </c>
      <c r="G4847" t="str">
        <f>VLOOKUP(E4847&amp;"*",state_latlong_lookup!$A$1:$D$56,1,FALSE)</f>
        <v>NEW YORK</v>
      </c>
      <c r="H4847" t="str">
        <f t="shared" si="151"/>
        <v>111_NY_16</v>
      </c>
      <c r="I4847">
        <f>IF(B4847=2012,IF(D4847="00",K4847,VLOOKUP(H4847,district_latlong_lookup!$A$1:$F$439,5,FALSE)),0)</f>
        <v>0</v>
      </c>
      <c r="J4847">
        <f>IF(B4847=2012,IF(D4847="00",L4847,VLOOKUP(H4847,district_latlong_lookup!$A$1:$F$439,6,FALSE)),0)</f>
        <v>0</v>
      </c>
      <c r="K4847">
        <f>VLOOKUP(E4847&amp;"*",state_latlong_lookup!$A$1:$D$56,3,FALSE)</f>
        <v>42.149700000000003</v>
      </c>
      <c r="L4847">
        <f>VLOOKUP(E4847&amp;"*",state_latlong_lookup!$A$1:$D$56,4,FALSE)</f>
        <v>-74.938400000000001</v>
      </c>
      <c r="M4847">
        <v>100</v>
      </c>
      <c r="N4847" t="str">
        <f t="shared" si="150"/>
        <v>Democrat</v>
      </c>
      <c r="O4847" t="s">
        <v>629</v>
      </c>
      <c r="P4847">
        <v>-0.499</v>
      </c>
      <c r="Q4847">
        <v>2731000</v>
      </c>
      <c r="R4847" t="s">
        <v>1336</v>
      </c>
    </row>
    <row r="4848" spans="1:18">
      <c r="A4848">
        <v>111</v>
      </c>
      <c r="B4848">
        <f>VLOOKUP(A4848,year_congress_lookup!$A$1:$B$10,2)</f>
        <v>2010</v>
      </c>
      <c r="C4848">
        <v>15603</v>
      </c>
      <c r="D4848" s="1" t="s">
        <v>1804</v>
      </c>
      <c r="E4848" t="s">
        <v>9</v>
      </c>
      <c r="F4848" t="str">
        <f>VLOOKUP(E4848&amp;"*",state_latlong_lookup!$A$1:$D$56,2,FALSE)</f>
        <v>NY</v>
      </c>
      <c r="G4848" t="str">
        <f>VLOOKUP(E4848&amp;"*",state_latlong_lookup!$A$1:$D$56,1,FALSE)</f>
        <v>NEW YORK</v>
      </c>
      <c r="H4848" t="str">
        <f t="shared" si="151"/>
        <v>111_NY_17</v>
      </c>
      <c r="I4848">
        <f>IF(B4848=2012,IF(D4848="00",K4848,VLOOKUP(H4848,district_latlong_lookup!$A$1:$F$439,5,FALSE)),0)</f>
        <v>0</v>
      </c>
      <c r="J4848">
        <f>IF(B4848=2012,IF(D4848="00",L4848,VLOOKUP(H4848,district_latlong_lookup!$A$1:$F$439,6,FALSE)),0)</f>
        <v>0</v>
      </c>
      <c r="K4848">
        <f>VLOOKUP(E4848&amp;"*",state_latlong_lookup!$A$1:$D$56,3,FALSE)</f>
        <v>42.149700000000003</v>
      </c>
      <c r="L4848">
        <f>VLOOKUP(E4848&amp;"*",state_latlong_lookup!$A$1:$D$56,4,FALSE)</f>
        <v>-74.938400000000001</v>
      </c>
      <c r="M4848">
        <v>100</v>
      </c>
      <c r="N4848" t="str">
        <f t="shared" si="150"/>
        <v>Democrat</v>
      </c>
      <c r="O4848" t="s">
        <v>630</v>
      </c>
      <c r="P4848">
        <v>-0.34300000000000003</v>
      </c>
      <c r="Q4848">
        <v>353000</v>
      </c>
    </row>
    <row r="4849" spans="1:18">
      <c r="A4849">
        <v>111</v>
      </c>
      <c r="B4849">
        <f>VLOOKUP(A4849,year_congress_lookup!$A$1:$B$10,2)</f>
        <v>2010</v>
      </c>
      <c r="C4849">
        <v>15612</v>
      </c>
      <c r="D4849" s="1" t="s">
        <v>1805</v>
      </c>
      <c r="E4849" t="s">
        <v>9</v>
      </c>
      <c r="F4849" t="str">
        <f>VLOOKUP(E4849&amp;"*",state_latlong_lookup!$A$1:$D$56,2,FALSE)</f>
        <v>NY</v>
      </c>
      <c r="G4849" t="str">
        <f>VLOOKUP(E4849&amp;"*",state_latlong_lookup!$A$1:$D$56,1,FALSE)</f>
        <v>NEW YORK</v>
      </c>
      <c r="H4849" t="str">
        <f t="shared" si="151"/>
        <v>111_NY_18</v>
      </c>
      <c r="I4849">
        <f>IF(B4849=2012,IF(D4849="00",K4849,VLOOKUP(H4849,district_latlong_lookup!$A$1:$F$439,5,FALSE)),0)</f>
        <v>0</v>
      </c>
      <c r="J4849">
        <f>IF(B4849=2012,IF(D4849="00",L4849,VLOOKUP(H4849,district_latlong_lookup!$A$1:$F$439,6,FALSE)),0)</f>
        <v>0</v>
      </c>
      <c r="K4849">
        <f>VLOOKUP(E4849&amp;"*",state_latlong_lookup!$A$1:$D$56,3,FALSE)</f>
        <v>42.149700000000003</v>
      </c>
      <c r="L4849">
        <f>VLOOKUP(E4849&amp;"*",state_latlong_lookup!$A$1:$D$56,4,FALSE)</f>
        <v>-74.938400000000001</v>
      </c>
      <c r="M4849">
        <v>100</v>
      </c>
      <c r="N4849" t="str">
        <f t="shared" si="150"/>
        <v>Democrat</v>
      </c>
      <c r="O4849" t="s">
        <v>631</v>
      </c>
      <c r="P4849">
        <v>-0.34200000000000003</v>
      </c>
      <c r="Q4849">
        <v>0</v>
      </c>
      <c r="R4849" t="s">
        <v>1337</v>
      </c>
    </row>
    <row r="4850" spans="1:18">
      <c r="A4850">
        <v>111</v>
      </c>
      <c r="B4850">
        <f>VLOOKUP(A4850,year_congress_lookup!$A$1:$B$10,2)</f>
        <v>2010</v>
      </c>
      <c r="C4850">
        <v>20734</v>
      </c>
      <c r="D4850" s="1" t="s">
        <v>1806</v>
      </c>
      <c r="E4850" t="s">
        <v>9</v>
      </c>
      <c r="F4850" t="str">
        <f>VLOOKUP(E4850&amp;"*",state_latlong_lookup!$A$1:$D$56,2,FALSE)</f>
        <v>NY</v>
      </c>
      <c r="G4850" t="str">
        <f>VLOOKUP(E4850&amp;"*",state_latlong_lookup!$A$1:$D$56,1,FALSE)</f>
        <v>NEW YORK</v>
      </c>
      <c r="H4850" t="str">
        <f t="shared" si="151"/>
        <v>111_NY_19</v>
      </c>
      <c r="I4850">
        <f>IF(B4850=2012,IF(D4850="00",K4850,VLOOKUP(H4850,district_latlong_lookup!$A$1:$F$439,5,FALSE)),0)</f>
        <v>0</v>
      </c>
      <c r="J4850">
        <f>IF(B4850=2012,IF(D4850="00",L4850,VLOOKUP(H4850,district_latlong_lookup!$A$1:$F$439,6,FALSE)),0)</f>
        <v>0</v>
      </c>
      <c r="K4850">
        <f>VLOOKUP(E4850&amp;"*",state_latlong_lookup!$A$1:$D$56,3,FALSE)</f>
        <v>42.149700000000003</v>
      </c>
      <c r="L4850">
        <f>VLOOKUP(E4850&amp;"*",state_latlong_lookup!$A$1:$D$56,4,FALSE)</f>
        <v>-74.938400000000001</v>
      </c>
      <c r="M4850">
        <v>100</v>
      </c>
      <c r="N4850" t="str">
        <f t="shared" si="150"/>
        <v>Democrat</v>
      </c>
      <c r="O4850" t="s">
        <v>1038</v>
      </c>
      <c r="P4850">
        <v>-0.311</v>
      </c>
      <c r="Q4850">
        <v>759000</v>
      </c>
      <c r="R4850" t="s">
        <v>1338</v>
      </c>
    </row>
    <row r="4851" spans="1:18">
      <c r="A4851">
        <v>111</v>
      </c>
      <c r="B4851">
        <f>VLOOKUP(A4851,year_congress_lookup!$A$1:$B$10,2)</f>
        <v>2010</v>
      </c>
      <c r="C4851">
        <v>20956</v>
      </c>
      <c r="D4851" s="1" t="s">
        <v>1807</v>
      </c>
      <c r="E4851" t="s">
        <v>9</v>
      </c>
      <c r="F4851" t="str">
        <f>VLOOKUP(E4851&amp;"*",state_latlong_lookup!$A$1:$D$56,2,FALSE)</f>
        <v>NY</v>
      </c>
      <c r="G4851" t="str">
        <f>VLOOKUP(E4851&amp;"*",state_latlong_lookup!$A$1:$D$56,1,FALSE)</f>
        <v>NEW YORK</v>
      </c>
      <c r="H4851" t="str">
        <f t="shared" si="151"/>
        <v>111_NY_20</v>
      </c>
      <c r="I4851">
        <f>IF(B4851=2012,IF(D4851="00",K4851,VLOOKUP(H4851,district_latlong_lookup!$A$1:$F$439,5,FALSE)),0)</f>
        <v>0</v>
      </c>
      <c r="J4851">
        <f>IF(B4851=2012,IF(D4851="00",L4851,VLOOKUP(H4851,district_latlong_lookup!$A$1:$F$439,6,FALSE)),0)</f>
        <v>0</v>
      </c>
      <c r="K4851">
        <f>VLOOKUP(E4851&amp;"*",state_latlong_lookup!$A$1:$D$56,3,FALSE)</f>
        <v>42.149700000000003</v>
      </c>
      <c r="L4851">
        <f>VLOOKUP(E4851&amp;"*",state_latlong_lookup!$A$1:$D$56,4,FALSE)</f>
        <v>-74.938400000000001</v>
      </c>
      <c r="M4851">
        <v>100</v>
      </c>
      <c r="N4851" t="str">
        <f t="shared" si="150"/>
        <v>Democrat</v>
      </c>
      <c r="O4851" t="s">
        <v>141</v>
      </c>
      <c r="P4851">
        <v>-8.1000000000000003E-2</v>
      </c>
      <c r="Q4851">
        <v>2660000</v>
      </c>
      <c r="R4851" t="s">
        <v>1339</v>
      </c>
    </row>
    <row r="4852" spans="1:18">
      <c r="A4852">
        <v>111</v>
      </c>
      <c r="B4852">
        <f>VLOOKUP(A4852,year_congress_lookup!$A$1:$B$10,2)</f>
        <v>2010</v>
      </c>
      <c r="C4852">
        <v>20934</v>
      </c>
      <c r="D4852" s="1" t="s">
        <v>1808</v>
      </c>
      <c r="E4852" t="s">
        <v>9</v>
      </c>
      <c r="F4852" t="str">
        <f>VLOOKUP(E4852&amp;"*",state_latlong_lookup!$A$1:$D$56,2,FALSE)</f>
        <v>NY</v>
      </c>
      <c r="G4852" t="str">
        <f>VLOOKUP(E4852&amp;"*",state_latlong_lookup!$A$1:$D$56,1,FALSE)</f>
        <v>NEW YORK</v>
      </c>
      <c r="H4852" t="str">
        <f t="shared" si="151"/>
        <v>111_NY_21</v>
      </c>
      <c r="I4852">
        <f>IF(B4852=2012,IF(D4852="00",K4852,VLOOKUP(H4852,district_latlong_lookup!$A$1:$F$439,5,FALSE)),0)</f>
        <v>0</v>
      </c>
      <c r="J4852">
        <f>IF(B4852=2012,IF(D4852="00",L4852,VLOOKUP(H4852,district_latlong_lookup!$A$1:$F$439,6,FALSE)),0)</f>
        <v>0</v>
      </c>
      <c r="K4852">
        <f>VLOOKUP(E4852&amp;"*",state_latlong_lookup!$A$1:$D$56,3,FALSE)</f>
        <v>42.149700000000003</v>
      </c>
      <c r="L4852">
        <f>VLOOKUP(E4852&amp;"*",state_latlong_lookup!$A$1:$D$56,4,FALSE)</f>
        <v>-74.938400000000001</v>
      </c>
      <c r="M4852">
        <v>100</v>
      </c>
      <c r="N4852" t="str">
        <f t="shared" si="150"/>
        <v>Democrat</v>
      </c>
      <c r="O4852" t="s">
        <v>1154</v>
      </c>
      <c r="P4852">
        <v>-0.41899999999999998</v>
      </c>
      <c r="Q4852">
        <v>2910000</v>
      </c>
    </row>
    <row r="4853" spans="1:18">
      <c r="A4853">
        <v>111</v>
      </c>
      <c r="B4853">
        <f>VLOOKUP(A4853,year_congress_lookup!$A$1:$B$10,2)</f>
        <v>2010</v>
      </c>
      <c r="C4853">
        <v>29380</v>
      </c>
      <c r="D4853" s="1" t="s">
        <v>1809</v>
      </c>
      <c r="E4853" t="s">
        <v>9</v>
      </c>
      <c r="F4853" t="str">
        <f>VLOOKUP(E4853&amp;"*",state_latlong_lookup!$A$1:$D$56,2,FALSE)</f>
        <v>NY</v>
      </c>
      <c r="G4853" t="str">
        <f>VLOOKUP(E4853&amp;"*",state_latlong_lookup!$A$1:$D$56,1,FALSE)</f>
        <v>NEW YORK</v>
      </c>
      <c r="H4853" t="str">
        <f t="shared" si="151"/>
        <v>111_NY_22</v>
      </c>
      <c r="I4853">
        <f>IF(B4853=2012,IF(D4853="00",K4853,VLOOKUP(H4853,district_latlong_lookup!$A$1:$F$439,5,FALSE)),0)</f>
        <v>0</v>
      </c>
      <c r="J4853">
        <f>IF(B4853=2012,IF(D4853="00",L4853,VLOOKUP(H4853,district_latlong_lookup!$A$1:$F$439,6,FALSE)),0)</f>
        <v>0</v>
      </c>
      <c r="K4853">
        <f>VLOOKUP(E4853&amp;"*",state_latlong_lookup!$A$1:$D$56,3,FALSE)</f>
        <v>42.149700000000003</v>
      </c>
      <c r="L4853">
        <f>VLOOKUP(E4853&amp;"*",state_latlong_lookup!$A$1:$D$56,4,FALSE)</f>
        <v>-74.938400000000001</v>
      </c>
      <c r="M4853">
        <v>100</v>
      </c>
      <c r="N4853" t="str">
        <f t="shared" si="150"/>
        <v>Democrat</v>
      </c>
      <c r="O4853" t="s">
        <v>637</v>
      </c>
      <c r="P4853">
        <v>-0.57999999999999996</v>
      </c>
      <c r="Q4853">
        <v>4686000</v>
      </c>
      <c r="R4853" t="s">
        <v>1340</v>
      </c>
    </row>
    <row r="4854" spans="1:18">
      <c r="A4854">
        <v>111</v>
      </c>
      <c r="B4854">
        <f>VLOOKUP(A4854,year_congress_lookup!$A$1:$B$10,2)</f>
        <v>2010</v>
      </c>
      <c r="C4854">
        <v>39316</v>
      </c>
      <c r="D4854" s="1" t="s">
        <v>1810</v>
      </c>
      <c r="E4854" t="s">
        <v>9</v>
      </c>
      <c r="F4854" t="str">
        <f>VLOOKUP(E4854&amp;"*",state_latlong_lookup!$A$1:$D$56,2,FALSE)</f>
        <v>NY</v>
      </c>
      <c r="G4854" t="str">
        <f>VLOOKUP(E4854&amp;"*",state_latlong_lookup!$A$1:$D$56,1,FALSE)</f>
        <v>NEW YORK</v>
      </c>
      <c r="H4854" t="str">
        <f t="shared" si="151"/>
        <v>111_NY_23</v>
      </c>
      <c r="I4854">
        <f>IF(B4854=2012,IF(D4854="00",K4854,VLOOKUP(H4854,district_latlong_lookup!$A$1:$F$439,5,FALSE)),0)</f>
        <v>0</v>
      </c>
      <c r="J4854">
        <f>IF(B4854=2012,IF(D4854="00",L4854,VLOOKUP(H4854,district_latlong_lookup!$A$1:$F$439,6,FALSE)),0)</f>
        <v>0</v>
      </c>
      <c r="K4854">
        <f>VLOOKUP(E4854&amp;"*",state_latlong_lookup!$A$1:$D$56,3,FALSE)</f>
        <v>42.149700000000003</v>
      </c>
      <c r="L4854">
        <f>VLOOKUP(E4854&amp;"*",state_latlong_lookup!$A$1:$D$56,4,FALSE)</f>
        <v>-74.938400000000001</v>
      </c>
      <c r="M4854">
        <v>200</v>
      </c>
      <c r="N4854" t="str">
        <f t="shared" si="150"/>
        <v>Republican</v>
      </c>
      <c r="O4854" t="s">
        <v>1016</v>
      </c>
      <c r="P4854">
        <v>0.36199999999999999</v>
      </c>
      <c r="Q4854">
        <v>10548000</v>
      </c>
      <c r="R4854" t="s">
        <v>1341</v>
      </c>
    </row>
    <row r="4855" spans="1:18">
      <c r="A4855">
        <v>111</v>
      </c>
      <c r="B4855">
        <f>VLOOKUP(A4855,year_congress_lookup!$A$1:$B$10,2)</f>
        <v>2010</v>
      </c>
      <c r="C4855">
        <v>20957</v>
      </c>
      <c r="D4855" s="1" t="s">
        <v>1810</v>
      </c>
      <c r="E4855" t="s">
        <v>9</v>
      </c>
      <c r="F4855" t="str">
        <f>VLOOKUP(E4855&amp;"*",state_latlong_lookup!$A$1:$D$56,2,FALSE)</f>
        <v>NY</v>
      </c>
      <c r="G4855" t="str">
        <f>VLOOKUP(E4855&amp;"*",state_latlong_lookup!$A$1:$D$56,1,FALSE)</f>
        <v>NEW YORK</v>
      </c>
      <c r="H4855" t="str">
        <f t="shared" si="151"/>
        <v>111_NY_23</v>
      </c>
      <c r="I4855">
        <f>IF(B4855=2012,IF(D4855="00",K4855,VLOOKUP(H4855,district_latlong_lookup!$A$1:$F$439,5,FALSE)),0)</f>
        <v>0</v>
      </c>
      <c r="J4855">
        <f>IF(B4855=2012,IF(D4855="00",L4855,VLOOKUP(H4855,district_latlong_lookup!$A$1:$F$439,6,FALSE)),0)</f>
        <v>0</v>
      </c>
      <c r="K4855">
        <f>VLOOKUP(E4855&amp;"*",state_latlong_lookup!$A$1:$D$56,3,FALSE)</f>
        <v>42.149700000000003</v>
      </c>
      <c r="L4855">
        <f>VLOOKUP(E4855&amp;"*",state_latlong_lookup!$A$1:$D$56,4,FALSE)</f>
        <v>-74.938400000000001</v>
      </c>
      <c r="M4855">
        <v>100</v>
      </c>
      <c r="N4855" t="str">
        <f t="shared" si="150"/>
        <v>Democrat</v>
      </c>
      <c r="O4855" t="s">
        <v>1012</v>
      </c>
      <c r="P4855">
        <v>-0.17799999999999999</v>
      </c>
      <c r="Q4855">
        <v>6503000</v>
      </c>
      <c r="R4855" t="s">
        <v>1342</v>
      </c>
    </row>
    <row r="4856" spans="1:18">
      <c r="A4856">
        <v>111</v>
      </c>
      <c r="B4856">
        <f>VLOOKUP(A4856,year_congress_lookup!$A$1:$B$10,2)</f>
        <v>2010</v>
      </c>
      <c r="C4856">
        <v>20736</v>
      </c>
      <c r="D4856" s="1" t="s">
        <v>1811</v>
      </c>
      <c r="E4856" t="s">
        <v>9</v>
      </c>
      <c r="F4856" t="str">
        <f>VLOOKUP(E4856&amp;"*",state_latlong_lookup!$A$1:$D$56,2,FALSE)</f>
        <v>NY</v>
      </c>
      <c r="G4856" t="str">
        <f>VLOOKUP(E4856&amp;"*",state_latlong_lookup!$A$1:$D$56,1,FALSE)</f>
        <v>NEW YORK</v>
      </c>
      <c r="H4856" t="str">
        <f t="shared" si="151"/>
        <v>111_NY_24</v>
      </c>
      <c r="I4856">
        <f>IF(B4856=2012,IF(D4856="00",K4856,VLOOKUP(H4856,district_latlong_lookup!$A$1:$F$439,5,FALSE)),0)</f>
        <v>0</v>
      </c>
      <c r="J4856">
        <f>IF(B4856=2012,IF(D4856="00",L4856,VLOOKUP(H4856,district_latlong_lookup!$A$1:$F$439,6,FALSE)),0)</f>
        <v>0</v>
      </c>
      <c r="K4856">
        <f>VLOOKUP(E4856&amp;"*",state_latlong_lookup!$A$1:$D$56,3,FALSE)</f>
        <v>42.149700000000003</v>
      </c>
      <c r="L4856">
        <f>VLOOKUP(E4856&amp;"*",state_latlong_lookup!$A$1:$D$56,4,FALSE)</f>
        <v>-74.938400000000001</v>
      </c>
      <c r="M4856">
        <v>100</v>
      </c>
      <c r="N4856" t="str">
        <f t="shared" si="150"/>
        <v>Democrat</v>
      </c>
      <c r="O4856" t="s">
        <v>1106</v>
      </c>
      <c r="P4856">
        <v>-0.19600000000000001</v>
      </c>
      <c r="Q4856">
        <v>0</v>
      </c>
      <c r="R4856" t="s">
        <v>1343</v>
      </c>
    </row>
    <row r="4857" spans="1:18">
      <c r="A4857">
        <v>111</v>
      </c>
      <c r="B4857">
        <f>VLOOKUP(A4857,year_congress_lookup!$A$1:$B$10,2)</f>
        <v>2010</v>
      </c>
      <c r="C4857">
        <v>20935</v>
      </c>
      <c r="D4857" s="1" t="s">
        <v>1812</v>
      </c>
      <c r="E4857" t="s">
        <v>9</v>
      </c>
      <c r="F4857" t="str">
        <f>VLOOKUP(E4857&amp;"*",state_latlong_lookup!$A$1:$D$56,2,FALSE)</f>
        <v>NY</v>
      </c>
      <c r="G4857" t="str">
        <f>VLOOKUP(E4857&amp;"*",state_latlong_lookup!$A$1:$D$56,1,FALSE)</f>
        <v>NEW YORK</v>
      </c>
      <c r="H4857" t="str">
        <f t="shared" si="151"/>
        <v>111_NY_25</v>
      </c>
      <c r="I4857">
        <f>IF(B4857=2012,IF(D4857="00",K4857,VLOOKUP(H4857,district_latlong_lookup!$A$1:$F$439,5,FALSE)),0)</f>
        <v>0</v>
      </c>
      <c r="J4857">
        <f>IF(B4857=2012,IF(D4857="00",L4857,VLOOKUP(H4857,district_latlong_lookup!$A$1:$F$439,6,FALSE)),0)</f>
        <v>0</v>
      </c>
      <c r="K4857">
        <f>VLOOKUP(E4857&amp;"*",state_latlong_lookup!$A$1:$D$56,3,FALSE)</f>
        <v>42.149700000000003</v>
      </c>
      <c r="L4857">
        <f>VLOOKUP(E4857&amp;"*",state_latlong_lookup!$A$1:$D$56,4,FALSE)</f>
        <v>-74.938400000000001</v>
      </c>
      <c r="M4857">
        <v>100</v>
      </c>
      <c r="N4857" t="str">
        <f t="shared" si="150"/>
        <v>Democrat</v>
      </c>
      <c r="O4857" t="s">
        <v>1155</v>
      </c>
      <c r="P4857">
        <v>-0.22600000000000001</v>
      </c>
      <c r="Q4857">
        <v>2225000</v>
      </c>
      <c r="R4857" t="s">
        <v>1344</v>
      </c>
    </row>
    <row r="4858" spans="1:18">
      <c r="A4858">
        <v>111</v>
      </c>
      <c r="B4858">
        <f>VLOOKUP(A4858,year_congress_lookup!$A$1:$B$10,2)</f>
        <v>2010</v>
      </c>
      <c r="C4858">
        <v>20936</v>
      </c>
      <c r="D4858" s="1" t="s">
        <v>1813</v>
      </c>
      <c r="E4858" t="s">
        <v>9</v>
      </c>
      <c r="F4858" t="str">
        <f>VLOOKUP(E4858&amp;"*",state_latlong_lookup!$A$1:$D$56,2,FALSE)</f>
        <v>NY</v>
      </c>
      <c r="G4858" t="str">
        <f>VLOOKUP(E4858&amp;"*",state_latlong_lookup!$A$1:$D$56,1,FALSE)</f>
        <v>NEW YORK</v>
      </c>
      <c r="H4858" t="str">
        <f t="shared" si="151"/>
        <v>111_NY_26</v>
      </c>
      <c r="I4858">
        <f>IF(B4858=2012,IF(D4858="00",K4858,VLOOKUP(H4858,district_latlong_lookup!$A$1:$F$439,5,FALSE)),0)</f>
        <v>0</v>
      </c>
      <c r="J4858">
        <f>IF(B4858=2012,IF(D4858="00",L4858,VLOOKUP(H4858,district_latlong_lookup!$A$1:$F$439,6,FALSE)),0)</f>
        <v>0</v>
      </c>
      <c r="K4858">
        <f>VLOOKUP(E4858&amp;"*",state_latlong_lookup!$A$1:$D$56,3,FALSE)</f>
        <v>42.149700000000003</v>
      </c>
      <c r="L4858">
        <f>VLOOKUP(E4858&amp;"*",state_latlong_lookup!$A$1:$D$56,4,FALSE)</f>
        <v>-74.938400000000001</v>
      </c>
      <c r="M4858">
        <v>200</v>
      </c>
      <c r="N4858" t="str">
        <f t="shared" si="150"/>
        <v>Republican</v>
      </c>
      <c r="O4858" t="s">
        <v>17</v>
      </c>
      <c r="P4858">
        <v>0.51800000000000002</v>
      </c>
      <c r="Q4858">
        <v>0</v>
      </c>
      <c r="R4858" t="s">
        <v>1345</v>
      </c>
    </row>
    <row r="4859" spans="1:18">
      <c r="A4859">
        <v>111</v>
      </c>
      <c r="B4859">
        <f>VLOOKUP(A4859,year_congress_lookup!$A$1:$B$10,2)</f>
        <v>2010</v>
      </c>
      <c r="C4859">
        <v>20519</v>
      </c>
      <c r="D4859" s="1" t="s">
        <v>1814</v>
      </c>
      <c r="E4859" t="s">
        <v>9</v>
      </c>
      <c r="F4859" t="str">
        <f>VLOOKUP(E4859&amp;"*",state_latlong_lookup!$A$1:$D$56,2,FALSE)</f>
        <v>NY</v>
      </c>
      <c r="G4859" t="str">
        <f>VLOOKUP(E4859&amp;"*",state_latlong_lookup!$A$1:$D$56,1,FALSE)</f>
        <v>NEW YORK</v>
      </c>
      <c r="H4859" t="str">
        <f t="shared" si="151"/>
        <v>111_NY_27</v>
      </c>
      <c r="I4859">
        <f>IF(B4859=2012,IF(D4859="00",K4859,VLOOKUP(H4859,district_latlong_lookup!$A$1:$F$439,5,FALSE)),0)</f>
        <v>0</v>
      </c>
      <c r="J4859">
        <f>IF(B4859=2012,IF(D4859="00",L4859,VLOOKUP(H4859,district_latlong_lookup!$A$1:$F$439,6,FALSE)),0)</f>
        <v>0</v>
      </c>
      <c r="K4859">
        <f>VLOOKUP(E4859&amp;"*",state_latlong_lookup!$A$1:$D$56,3,FALSE)</f>
        <v>42.149700000000003</v>
      </c>
      <c r="L4859">
        <f>VLOOKUP(E4859&amp;"*",state_latlong_lookup!$A$1:$D$56,4,FALSE)</f>
        <v>-74.938400000000001</v>
      </c>
      <c r="M4859">
        <v>100</v>
      </c>
      <c r="N4859" t="str">
        <f t="shared" si="150"/>
        <v>Democrat</v>
      </c>
      <c r="O4859" t="s">
        <v>133</v>
      </c>
      <c r="P4859">
        <v>-0.318</v>
      </c>
      <c r="Q4859">
        <v>1850000</v>
      </c>
      <c r="R4859" t="s">
        <v>1346</v>
      </c>
    </row>
    <row r="4860" spans="1:18">
      <c r="A4860">
        <v>111</v>
      </c>
      <c r="B4860">
        <f>VLOOKUP(A4860,year_congress_lookup!$A$1:$B$10,2)</f>
        <v>2010</v>
      </c>
      <c r="C4860">
        <v>15444</v>
      </c>
      <c r="D4860" s="1" t="s">
        <v>1815</v>
      </c>
      <c r="E4860" t="s">
        <v>9</v>
      </c>
      <c r="F4860" t="str">
        <f>VLOOKUP(E4860&amp;"*",state_latlong_lookup!$A$1:$D$56,2,FALSE)</f>
        <v>NY</v>
      </c>
      <c r="G4860" t="str">
        <f>VLOOKUP(E4860&amp;"*",state_latlong_lookup!$A$1:$D$56,1,FALSE)</f>
        <v>NEW YORK</v>
      </c>
      <c r="H4860" t="str">
        <f t="shared" si="151"/>
        <v>111_NY_28</v>
      </c>
      <c r="I4860">
        <f>IF(B4860=2012,IF(D4860="00",K4860,VLOOKUP(H4860,district_latlong_lookup!$A$1:$F$439,5,FALSE)),0)</f>
        <v>0</v>
      </c>
      <c r="J4860">
        <f>IF(B4860=2012,IF(D4860="00",L4860,VLOOKUP(H4860,district_latlong_lookup!$A$1:$F$439,6,FALSE)),0)</f>
        <v>0</v>
      </c>
      <c r="K4860">
        <f>VLOOKUP(E4860&amp;"*",state_latlong_lookup!$A$1:$D$56,3,FALSE)</f>
        <v>42.149700000000003</v>
      </c>
      <c r="L4860">
        <f>VLOOKUP(E4860&amp;"*",state_latlong_lookup!$A$1:$D$56,4,FALSE)</f>
        <v>-74.938400000000001</v>
      </c>
      <c r="M4860">
        <v>100</v>
      </c>
      <c r="N4860" t="str">
        <f t="shared" si="150"/>
        <v>Democrat</v>
      </c>
      <c r="O4860" t="s">
        <v>1017</v>
      </c>
      <c r="P4860">
        <v>-0.56499999999999995</v>
      </c>
      <c r="Q4860">
        <v>0</v>
      </c>
      <c r="R4860" t="s">
        <v>1347</v>
      </c>
    </row>
    <row r="4861" spans="1:18">
      <c r="A4861">
        <v>111</v>
      </c>
      <c r="B4861">
        <f>VLOOKUP(A4861,year_congress_lookup!$A$1:$B$10,2)</f>
        <v>2010</v>
      </c>
      <c r="C4861">
        <v>20937</v>
      </c>
      <c r="D4861" s="1" t="s">
        <v>1816</v>
      </c>
      <c r="E4861" t="s">
        <v>9</v>
      </c>
      <c r="F4861" t="str">
        <f>VLOOKUP(E4861&amp;"*",state_latlong_lookup!$A$1:$D$56,2,FALSE)</f>
        <v>NY</v>
      </c>
      <c r="G4861" t="str">
        <f>VLOOKUP(E4861&amp;"*",state_latlong_lookup!$A$1:$D$56,1,FALSE)</f>
        <v>NEW YORK</v>
      </c>
      <c r="H4861" t="str">
        <f t="shared" si="151"/>
        <v>111_NY_29</v>
      </c>
      <c r="I4861">
        <f>IF(B4861=2012,IF(D4861="00",K4861,VLOOKUP(H4861,district_latlong_lookup!$A$1:$F$439,5,FALSE)),0)</f>
        <v>0</v>
      </c>
      <c r="J4861">
        <f>IF(B4861=2012,IF(D4861="00",L4861,VLOOKUP(H4861,district_latlong_lookup!$A$1:$F$439,6,FALSE)),0)</f>
        <v>0</v>
      </c>
      <c r="K4861">
        <f>VLOOKUP(E4861&amp;"*",state_latlong_lookup!$A$1:$D$56,3,FALSE)</f>
        <v>42.149700000000003</v>
      </c>
      <c r="L4861">
        <f>VLOOKUP(E4861&amp;"*",state_latlong_lookup!$A$1:$D$56,4,FALSE)</f>
        <v>-74.938400000000001</v>
      </c>
      <c r="M4861">
        <v>100</v>
      </c>
      <c r="N4861" t="str">
        <f t="shared" si="150"/>
        <v>Democrat</v>
      </c>
      <c r="O4861" t="s">
        <v>1156</v>
      </c>
      <c r="P4861">
        <v>-0.25</v>
      </c>
      <c r="Q4861">
        <v>693000</v>
      </c>
      <c r="R4861" t="s">
        <v>1348</v>
      </c>
    </row>
    <row r="4862" spans="1:18">
      <c r="A4862">
        <v>111</v>
      </c>
      <c r="B4862">
        <f>VLOOKUP(A4862,year_congress_lookup!$A$1:$B$10,2)</f>
        <v>2010</v>
      </c>
      <c r="C4862">
        <v>21101</v>
      </c>
      <c r="D4862" s="1" t="s">
        <v>1816</v>
      </c>
      <c r="E4862" t="s">
        <v>9</v>
      </c>
      <c r="F4862" t="str">
        <f>VLOOKUP(E4862&amp;"*",state_latlong_lookup!$A$1:$D$56,2,FALSE)</f>
        <v>NY</v>
      </c>
      <c r="G4862" t="str">
        <f>VLOOKUP(E4862&amp;"*",state_latlong_lookup!$A$1:$D$56,1,FALSE)</f>
        <v>NEW YORK</v>
      </c>
      <c r="H4862" t="str">
        <f t="shared" si="151"/>
        <v>111_NY_29</v>
      </c>
      <c r="I4862">
        <f>IF(B4862=2012,IF(D4862="00",K4862,VLOOKUP(H4862,district_latlong_lookup!$A$1:$F$439,5,FALSE)),0)</f>
        <v>0</v>
      </c>
      <c r="J4862">
        <f>IF(B4862=2012,IF(D4862="00",L4862,VLOOKUP(H4862,district_latlong_lookup!$A$1:$F$439,6,FALSE)),0)</f>
        <v>0</v>
      </c>
      <c r="K4862">
        <f>VLOOKUP(E4862&amp;"*",state_latlong_lookup!$A$1:$D$56,3,FALSE)</f>
        <v>42.149700000000003</v>
      </c>
      <c r="L4862">
        <f>VLOOKUP(E4862&amp;"*",state_latlong_lookup!$A$1:$D$56,4,FALSE)</f>
        <v>-74.938400000000001</v>
      </c>
      <c r="M4862">
        <v>200</v>
      </c>
      <c r="N4862" t="str">
        <f t="shared" si="150"/>
        <v>Republican</v>
      </c>
      <c r="O4862" t="s">
        <v>159</v>
      </c>
      <c r="P4862">
        <v>0.61699999999999999</v>
      </c>
      <c r="Q4862">
        <v>2066000</v>
      </c>
      <c r="R4862" t="s">
        <v>1349</v>
      </c>
    </row>
    <row r="4863" spans="1:18">
      <c r="A4863">
        <v>111</v>
      </c>
      <c r="B4863">
        <f>VLOOKUP(A4863,year_congress_lookup!$A$1:$B$10,2)</f>
        <v>2010</v>
      </c>
      <c r="C4863">
        <v>20340</v>
      </c>
      <c r="D4863" s="1" t="s">
        <v>1787</v>
      </c>
      <c r="E4863" t="s">
        <v>11</v>
      </c>
      <c r="F4863" t="str">
        <f>VLOOKUP(E4863&amp;"*",state_latlong_lookup!$A$1:$D$56,2,FALSE)</f>
        <v>NC</v>
      </c>
      <c r="G4863" t="str">
        <f>VLOOKUP(E4863&amp;"*",state_latlong_lookup!$A$1:$D$56,1,FALSE)</f>
        <v>NORTH CAROLINA</v>
      </c>
      <c r="H4863" t="str">
        <f t="shared" si="151"/>
        <v>111_NC_01</v>
      </c>
      <c r="I4863">
        <f>IF(B4863=2012,IF(D4863="00",K4863,VLOOKUP(H4863,district_latlong_lookup!$A$1:$F$439,5,FALSE)),0)</f>
        <v>0</v>
      </c>
      <c r="J4863">
        <f>IF(B4863=2012,IF(D4863="00",L4863,VLOOKUP(H4863,district_latlong_lookup!$A$1:$F$439,6,FALSE)),0)</f>
        <v>0</v>
      </c>
      <c r="K4863">
        <f>VLOOKUP(E4863&amp;"*",state_latlong_lookup!$A$1:$D$56,3,FALSE)</f>
        <v>35.641100000000002</v>
      </c>
      <c r="L4863">
        <f>VLOOKUP(E4863&amp;"*",state_latlong_lookup!$A$1:$D$56,4,FALSE)</f>
        <v>-79.843100000000007</v>
      </c>
      <c r="M4863">
        <v>100</v>
      </c>
      <c r="N4863" t="str">
        <f t="shared" si="150"/>
        <v>Democrat</v>
      </c>
      <c r="O4863" t="s">
        <v>1019</v>
      </c>
      <c r="P4863">
        <v>-0.36499999999999999</v>
      </c>
      <c r="Q4863">
        <v>1536000</v>
      </c>
    </row>
    <row r="4864" spans="1:18">
      <c r="A4864">
        <v>111</v>
      </c>
      <c r="B4864">
        <f>VLOOKUP(A4864,year_congress_lookup!$A$1:$B$10,2)</f>
        <v>2010</v>
      </c>
      <c r="C4864">
        <v>29745</v>
      </c>
      <c r="D4864" s="1" t="s">
        <v>1788</v>
      </c>
      <c r="E4864" t="s">
        <v>11</v>
      </c>
      <c r="F4864" t="str">
        <f>VLOOKUP(E4864&amp;"*",state_latlong_lookup!$A$1:$D$56,2,FALSE)</f>
        <v>NC</v>
      </c>
      <c r="G4864" t="str">
        <f>VLOOKUP(E4864&amp;"*",state_latlong_lookup!$A$1:$D$56,1,FALSE)</f>
        <v>NORTH CAROLINA</v>
      </c>
      <c r="H4864" t="str">
        <f t="shared" si="151"/>
        <v>111_NC_02</v>
      </c>
      <c r="I4864">
        <f>IF(B4864=2012,IF(D4864="00",K4864,VLOOKUP(H4864,district_latlong_lookup!$A$1:$F$439,5,FALSE)),0)</f>
        <v>0</v>
      </c>
      <c r="J4864">
        <f>IF(B4864=2012,IF(D4864="00",L4864,VLOOKUP(H4864,district_latlong_lookup!$A$1:$F$439,6,FALSE)),0)</f>
        <v>0</v>
      </c>
      <c r="K4864">
        <f>VLOOKUP(E4864&amp;"*",state_latlong_lookup!$A$1:$D$56,3,FALSE)</f>
        <v>35.641100000000002</v>
      </c>
      <c r="L4864">
        <f>VLOOKUP(E4864&amp;"*",state_latlong_lookup!$A$1:$D$56,4,FALSE)</f>
        <v>-79.843100000000007</v>
      </c>
      <c r="M4864">
        <v>100</v>
      </c>
      <c r="N4864" t="str">
        <f t="shared" si="150"/>
        <v>Democrat</v>
      </c>
      <c r="O4864" t="s">
        <v>1020</v>
      </c>
      <c r="P4864">
        <v>-0.27500000000000002</v>
      </c>
      <c r="Q4864">
        <v>1160000</v>
      </c>
      <c r="R4864" t="s">
        <v>1350</v>
      </c>
    </row>
    <row r="4865" spans="1:18">
      <c r="A4865">
        <v>111</v>
      </c>
      <c r="B4865">
        <f>VLOOKUP(A4865,year_congress_lookup!$A$1:$B$10,2)</f>
        <v>2010</v>
      </c>
      <c r="C4865">
        <v>29546</v>
      </c>
      <c r="D4865" s="1" t="s">
        <v>1789</v>
      </c>
      <c r="E4865" t="s">
        <v>11</v>
      </c>
      <c r="F4865" t="str">
        <f>VLOOKUP(E4865&amp;"*",state_latlong_lookup!$A$1:$D$56,2,FALSE)</f>
        <v>NC</v>
      </c>
      <c r="G4865" t="str">
        <f>VLOOKUP(E4865&amp;"*",state_latlong_lookup!$A$1:$D$56,1,FALSE)</f>
        <v>NORTH CAROLINA</v>
      </c>
      <c r="H4865" t="str">
        <f t="shared" si="151"/>
        <v>111_NC_03</v>
      </c>
      <c r="I4865">
        <f>IF(B4865=2012,IF(D4865="00",K4865,VLOOKUP(H4865,district_latlong_lookup!$A$1:$F$439,5,FALSE)),0)</f>
        <v>0</v>
      </c>
      <c r="J4865">
        <f>IF(B4865=2012,IF(D4865="00",L4865,VLOOKUP(H4865,district_latlong_lookup!$A$1:$F$439,6,FALSE)),0)</f>
        <v>0</v>
      </c>
      <c r="K4865">
        <f>VLOOKUP(E4865&amp;"*",state_latlong_lookup!$A$1:$D$56,3,FALSE)</f>
        <v>35.641100000000002</v>
      </c>
      <c r="L4865">
        <f>VLOOKUP(E4865&amp;"*",state_latlong_lookup!$A$1:$D$56,4,FALSE)</f>
        <v>-79.843100000000007</v>
      </c>
      <c r="M4865">
        <v>200</v>
      </c>
      <c r="N4865" t="str">
        <f t="shared" si="150"/>
        <v>Republican</v>
      </c>
      <c r="O4865" t="s">
        <v>85</v>
      </c>
      <c r="P4865">
        <v>0.14699999999999999</v>
      </c>
      <c r="Q4865">
        <v>2877000</v>
      </c>
    </row>
    <row r="4866" spans="1:18">
      <c r="A4866">
        <v>111</v>
      </c>
      <c r="B4866">
        <f>VLOOKUP(A4866,year_congress_lookup!$A$1:$B$10,2)</f>
        <v>2010</v>
      </c>
      <c r="C4866">
        <v>15438</v>
      </c>
      <c r="D4866" s="1" t="s">
        <v>1790</v>
      </c>
      <c r="E4866" t="s">
        <v>11</v>
      </c>
      <c r="F4866" t="str">
        <f>VLOOKUP(E4866&amp;"*",state_latlong_lookup!$A$1:$D$56,2,FALSE)</f>
        <v>NC</v>
      </c>
      <c r="G4866" t="str">
        <f>VLOOKUP(E4866&amp;"*",state_latlong_lookup!$A$1:$D$56,1,FALSE)</f>
        <v>NORTH CAROLINA</v>
      </c>
      <c r="H4866" t="str">
        <f t="shared" si="151"/>
        <v>111_NC_04</v>
      </c>
      <c r="I4866">
        <f>IF(B4866=2012,IF(D4866="00",K4866,VLOOKUP(H4866,district_latlong_lookup!$A$1:$F$439,5,FALSE)),0)</f>
        <v>0</v>
      </c>
      <c r="J4866">
        <f>IF(B4866=2012,IF(D4866="00",L4866,VLOOKUP(H4866,district_latlong_lookup!$A$1:$F$439,6,FALSE)),0)</f>
        <v>0</v>
      </c>
      <c r="K4866">
        <f>VLOOKUP(E4866&amp;"*",state_latlong_lookup!$A$1:$D$56,3,FALSE)</f>
        <v>35.641100000000002</v>
      </c>
      <c r="L4866">
        <f>VLOOKUP(E4866&amp;"*",state_latlong_lookup!$A$1:$D$56,4,FALSE)</f>
        <v>-79.843100000000007</v>
      </c>
      <c r="M4866">
        <v>100</v>
      </c>
      <c r="N4866" t="str">
        <f t="shared" ref="N4866:N4929" si="152">IF(M4866=100,"Democrat",IF(M4866=200,"Republican",IF(M4866=328,"Independent")))</f>
        <v>Democrat</v>
      </c>
      <c r="O4866" t="s">
        <v>1021</v>
      </c>
      <c r="P4866">
        <v>-0.39400000000000002</v>
      </c>
      <c r="Q4866">
        <v>1334000</v>
      </c>
      <c r="R4866" t="s">
        <v>1351</v>
      </c>
    </row>
    <row r="4867" spans="1:18">
      <c r="A4867">
        <v>111</v>
      </c>
      <c r="B4867">
        <f>VLOOKUP(A4867,year_congress_lookup!$A$1:$B$10,2)</f>
        <v>2010</v>
      </c>
      <c r="C4867">
        <v>20521</v>
      </c>
      <c r="D4867" s="1" t="s">
        <v>1791</v>
      </c>
      <c r="E4867" t="s">
        <v>11</v>
      </c>
      <c r="F4867" t="str">
        <f>VLOOKUP(E4867&amp;"*",state_latlong_lookup!$A$1:$D$56,2,FALSE)</f>
        <v>NC</v>
      </c>
      <c r="G4867" t="str">
        <f>VLOOKUP(E4867&amp;"*",state_latlong_lookup!$A$1:$D$56,1,FALSE)</f>
        <v>NORTH CAROLINA</v>
      </c>
      <c r="H4867" t="str">
        <f t="shared" ref="H4867:H4930" si="153">CONCATENATE(A4867,"_",F4867,"_",D4867)</f>
        <v>111_NC_05</v>
      </c>
      <c r="I4867">
        <f>IF(B4867=2012,IF(D4867="00",K4867,VLOOKUP(H4867,district_latlong_lookup!$A$1:$F$439,5,FALSE)),0)</f>
        <v>0</v>
      </c>
      <c r="J4867">
        <f>IF(B4867=2012,IF(D4867="00",L4867,VLOOKUP(H4867,district_latlong_lookup!$A$1:$F$439,6,FALSE)),0)</f>
        <v>0</v>
      </c>
      <c r="K4867">
        <f>VLOOKUP(E4867&amp;"*",state_latlong_lookup!$A$1:$D$56,3,FALSE)</f>
        <v>35.641100000000002</v>
      </c>
      <c r="L4867">
        <f>VLOOKUP(E4867&amp;"*",state_latlong_lookup!$A$1:$D$56,4,FALSE)</f>
        <v>-79.843100000000007</v>
      </c>
      <c r="M4867">
        <v>200</v>
      </c>
      <c r="N4867" t="str">
        <f t="shared" si="152"/>
        <v>Republican</v>
      </c>
      <c r="O4867" t="s">
        <v>1063</v>
      </c>
      <c r="P4867">
        <v>0.76500000000000001</v>
      </c>
      <c r="Q4867">
        <v>2777000</v>
      </c>
    </row>
    <row r="4868" spans="1:18">
      <c r="A4868">
        <v>111</v>
      </c>
      <c r="B4868">
        <f>VLOOKUP(A4868,year_congress_lookup!$A$1:$B$10,2)</f>
        <v>2010</v>
      </c>
      <c r="C4868">
        <v>15092</v>
      </c>
      <c r="D4868" s="1" t="s">
        <v>1792</v>
      </c>
      <c r="E4868" t="s">
        <v>11</v>
      </c>
      <c r="F4868" t="str">
        <f>VLOOKUP(E4868&amp;"*",state_latlong_lookup!$A$1:$D$56,2,FALSE)</f>
        <v>NC</v>
      </c>
      <c r="G4868" t="str">
        <f>VLOOKUP(E4868&amp;"*",state_latlong_lookup!$A$1:$D$56,1,FALSE)</f>
        <v>NORTH CAROLINA</v>
      </c>
      <c r="H4868" t="str">
        <f t="shared" si="153"/>
        <v>111_NC_06</v>
      </c>
      <c r="I4868">
        <f>IF(B4868=2012,IF(D4868="00",K4868,VLOOKUP(H4868,district_latlong_lookup!$A$1:$F$439,5,FALSE)),0)</f>
        <v>0</v>
      </c>
      <c r="J4868">
        <f>IF(B4868=2012,IF(D4868="00",L4868,VLOOKUP(H4868,district_latlong_lookup!$A$1:$F$439,6,FALSE)),0)</f>
        <v>0</v>
      </c>
      <c r="K4868">
        <f>VLOOKUP(E4868&amp;"*",state_latlong_lookup!$A$1:$D$56,3,FALSE)</f>
        <v>35.641100000000002</v>
      </c>
      <c r="L4868">
        <f>VLOOKUP(E4868&amp;"*",state_latlong_lookup!$A$1:$D$56,4,FALSE)</f>
        <v>-79.843100000000007</v>
      </c>
      <c r="M4868">
        <v>200</v>
      </c>
      <c r="N4868" t="str">
        <f t="shared" si="152"/>
        <v>Republican</v>
      </c>
      <c r="O4868" t="s">
        <v>647</v>
      </c>
      <c r="P4868">
        <v>0.76200000000000001</v>
      </c>
      <c r="Q4868">
        <v>0</v>
      </c>
      <c r="R4868" t="s">
        <v>1352</v>
      </c>
    </row>
    <row r="4869" spans="1:18">
      <c r="A4869">
        <v>111</v>
      </c>
      <c r="B4869">
        <f>VLOOKUP(A4869,year_congress_lookup!$A$1:$B$10,2)</f>
        <v>2010</v>
      </c>
      <c r="C4869">
        <v>29746</v>
      </c>
      <c r="D4869" s="1" t="s">
        <v>1793</v>
      </c>
      <c r="E4869" t="s">
        <v>11</v>
      </c>
      <c r="F4869" t="str">
        <f>VLOOKUP(E4869&amp;"*",state_latlong_lookup!$A$1:$D$56,2,FALSE)</f>
        <v>NC</v>
      </c>
      <c r="G4869" t="str">
        <f>VLOOKUP(E4869&amp;"*",state_latlong_lookup!$A$1:$D$56,1,FALSE)</f>
        <v>NORTH CAROLINA</v>
      </c>
      <c r="H4869" t="str">
        <f t="shared" si="153"/>
        <v>111_NC_07</v>
      </c>
      <c r="I4869">
        <f>IF(B4869=2012,IF(D4869="00",K4869,VLOOKUP(H4869,district_latlong_lookup!$A$1:$F$439,5,FALSE)),0)</f>
        <v>0</v>
      </c>
      <c r="J4869">
        <f>IF(B4869=2012,IF(D4869="00",L4869,VLOOKUP(H4869,district_latlong_lookup!$A$1:$F$439,6,FALSE)),0)</f>
        <v>0</v>
      </c>
      <c r="K4869">
        <f>VLOOKUP(E4869&amp;"*",state_latlong_lookup!$A$1:$D$56,3,FALSE)</f>
        <v>35.641100000000002</v>
      </c>
      <c r="L4869">
        <f>VLOOKUP(E4869&amp;"*",state_latlong_lookup!$A$1:$D$56,4,FALSE)</f>
        <v>-79.843100000000007</v>
      </c>
      <c r="M4869">
        <v>100</v>
      </c>
      <c r="N4869" t="str">
        <f t="shared" si="152"/>
        <v>Democrat</v>
      </c>
      <c r="O4869" t="s">
        <v>206</v>
      </c>
      <c r="P4869">
        <v>-0.14099999999999999</v>
      </c>
      <c r="Q4869">
        <v>15090000</v>
      </c>
      <c r="R4869" t="s">
        <v>1353</v>
      </c>
    </row>
    <row r="4870" spans="1:18">
      <c r="A4870">
        <v>111</v>
      </c>
      <c r="B4870">
        <f>VLOOKUP(A4870,year_congress_lookup!$A$1:$B$10,2)</f>
        <v>2010</v>
      </c>
      <c r="C4870">
        <v>20938</v>
      </c>
      <c r="D4870" s="1" t="s">
        <v>1795</v>
      </c>
      <c r="E4870" t="s">
        <v>11</v>
      </c>
      <c r="F4870" t="str">
        <f>VLOOKUP(E4870&amp;"*",state_latlong_lookup!$A$1:$D$56,2,FALSE)</f>
        <v>NC</v>
      </c>
      <c r="G4870" t="str">
        <f>VLOOKUP(E4870&amp;"*",state_latlong_lookup!$A$1:$D$56,1,FALSE)</f>
        <v>NORTH CAROLINA</v>
      </c>
      <c r="H4870" t="str">
        <f t="shared" si="153"/>
        <v>111_NC_08</v>
      </c>
      <c r="I4870">
        <f>IF(B4870=2012,IF(D4870="00",K4870,VLOOKUP(H4870,district_latlong_lookup!$A$1:$F$439,5,FALSE)),0)</f>
        <v>0</v>
      </c>
      <c r="J4870">
        <f>IF(B4870=2012,IF(D4870="00",L4870,VLOOKUP(H4870,district_latlong_lookup!$A$1:$F$439,6,FALSE)),0)</f>
        <v>0</v>
      </c>
      <c r="K4870">
        <f>VLOOKUP(E4870&amp;"*",state_latlong_lookup!$A$1:$D$56,3,FALSE)</f>
        <v>35.641100000000002</v>
      </c>
      <c r="L4870">
        <f>VLOOKUP(E4870&amp;"*",state_latlong_lookup!$A$1:$D$56,4,FALSE)</f>
        <v>-79.843100000000007</v>
      </c>
      <c r="M4870">
        <v>100</v>
      </c>
      <c r="N4870" t="str">
        <f t="shared" si="152"/>
        <v>Democrat</v>
      </c>
      <c r="O4870" t="s">
        <v>1157</v>
      </c>
      <c r="P4870">
        <v>-0.161</v>
      </c>
      <c r="Q4870">
        <v>2725000</v>
      </c>
      <c r="R4870" t="s">
        <v>1354</v>
      </c>
    </row>
    <row r="4871" spans="1:18">
      <c r="A4871">
        <v>111</v>
      </c>
      <c r="B4871">
        <f>VLOOKUP(A4871,year_congress_lookup!$A$1:$B$10,2)</f>
        <v>2010</v>
      </c>
      <c r="C4871">
        <v>29549</v>
      </c>
      <c r="D4871" s="1" t="s">
        <v>1796</v>
      </c>
      <c r="E4871" t="s">
        <v>11</v>
      </c>
      <c r="F4871" t="str">
        <f>VLOOKUP(E4871&amp;"*",state_latlong_lookup!$A$1:$D$56,2,FALSE)</f>
        <v>NC</v>
      </c>
      <c r="G4871" t="str">
        <f>VLOOKUP(E4871&amp;"*",state_latlong_lookup!$A$1:$D$56,1,FALSE)</f>
        <v>NORTH CAROLINA</v>
      </c>
      <c r="H4871" t="str">
        <f t="shared" si="153"/>
        <v>111_NC_09</v>
      </c>
      <c r="I4871">
        <f>IF(B4871=2012,IF(D4871="00",K4871,VLOOKUP(H4871,district_latlong_lookup!$A$1:$F$439,5,FALSE)),0)</f>
        <v>0</v>
      </c>
      <c r="J4871">
        <f>IF(B4871=2012,IF(D4871="00",L4871,VLOOKUP(H4871,district_latlong_lookup!$A$1:$F$439,6,FALSE)),0)</f>
        <v>0</v>
      </c>
      <c r="K4871">
        <f>VLOOKUP(E4871&amp;"*",state_latlong_lookup!$A$1:$D$56,3,FALSE)</f>
        <v>35.641100000000002</v>
      </c>
      <c r="L4871">
        <f>VLOOKUP(E4871&amp;"*",state_latlong_lookup!$A$1:$D$56,4,FALSE)</f>
        <v>-79.843100000000007</v>
      </c>
      <c r="M4871">
        <v>200</v>
      </c>
      <c r="N4871" t="str">
        <f t="shared" si="152"/>
        <v>Republican</v>
      </c>
      <c r="O4871" t="s">
        <v>803</v>
      </c>
      <c r="P4871">
        <v>0.77</v>
      </c>
      <c r="Q4871">
        <v>25895000</v>
      </c>
      <c r="R4871" t="s">
        <v>1355</v>
      </c>
    </row>
    <row r="4872" spans="1:18">
      <c r="A4872">
        <v>111</v>
      </c>
      <c r="B4872">
        <f>VLOOKUP(A4872,year_congress_lookup!$A$1:$B$10,2)</f>
        <v>2010</v>
      </c>
      <c r="C4872">
        <v>20522</v>
      </c>
      <c r="D4872" s="1" t="s">
        <v>1797</v>
      </c>
      <c r="E4872" t="s">
        <v>11</v>
      </c>
      <c r="F4872" t="str">
        <f>VLOOKUP(E4872&amp;"*",state_latlong_lookup!$A$1:$D$56,2,FALSE)</f>
        <v>NC</v>
      </c>
      <c r="G4872" t="str">
        <f>VLOOKUP(E4872&amp;"*",state_latlong_lookup!$A$1:$D$56,1,FALSE)</f>
        <v>NORTH CAROLINA</v>
      </c>
      <c r="H4872" t="str">
        <f t="shared" si="153"/>
        <v>111_NC_10</v>
      </c>
      <c r="I4872">
        <f>IF(B4872=2012,IF(D4872="00",K4872,VLOOKUP(H4872,district_latlong_lookup!$A$1:$F$439,5,FALSE)),0)</f>
        <v>0</v>
      </c>
      <c r="J4872">
        <f>IF(B4872=2012,IF(D4872="00",L4872,VLOOKUP(H4872,district_latlong_lookup!$A$1:$F$439,6,FALSE)),0)</f>
        <v>0</v>
      </c>
      <c r="K4872">
        <f>VLOOKUP(E4872&amp;"*",state_latlong_lookup!$A$1:$D$56,3,FALSE)</f>
        <v>35.641100000000002</v>
      </c>
      <c r="L4872">
        <f>VLOOKUP(E4872&amp;"*",state_latlong_lookup!$A$1:$D$56,4,FALSE)</f>
        <v>-79.843100000000007</v>
      </c>
      <c r="M4872">
        <v>200</v>
      </c>
      <c r="N4872" t="str">
        <f t="shared" si="152"/>
        <v>Republican</v>
      </c>
      <c r="O4872" t="s">
        <v>1064</v>
      </c>
      <c r="P4872">
        <v>0.76500000000000001</v>
      </c>
      <c r="Q4872">
        <v>1047000</v>
      </c>
      <c r="R4872" t="s">
        <v>1356</v>
      </c>
    </row>
    <row r="4873" spans="1:18">
      <c r="A4873">
        <v>111</v>
      </c>
      <c r="B4873">
        <f>VLOOKUP(A4873,year_congress_lookup!$A$1:$B$10,2)</f>
        <v>2010</v>
      </c>
      <c r="C4873">
        <v>20737</v>
      </c>
      <c r="D4873" s="1" t="s">
        <v>1798</v>
      </c>
      <c r="E4873" t="s">
        <v>11</v>
      </c>
      <c r="F4873" t="str">
        <f>VLOOKUP(E4873&amp;"*",state_latlong_lookup!$A$1:$D$56,2,FALSE)</f>
        <v>NC</v>
      </c>
      <c r="G4873" t="str">
        <f>VLOOKUP(E4873&amp;"*",state_latlong_lookup!$A$1:$D$56,1,FALSE)</f>
        <v>NORTH CAROLINA</v>
      </c>
      <c r="H4873" t="str">
        <f t="shared" si="153"/>
        <v>111_NC_11</v>
      </c>
      <c r="I4873">
        <f>IF(B4873=2012,IF(D4873="00",K4873,VLOOKUP(H4873,district_latlong_lookup!$A$1:$F$439,5,FALSE)),0)</f>
        <v>0</v>
      </c>
      <c r="J4873">
        <f>IF(B4873=2012,IF(D4873="00",L4873,VLOOKUP(H4873,district_latlong_lookup!$A$1:$F$439,6,FALSE)),0)</f>
        <v>0</v>
      </c>
      <c r="K4873">
        <f>VLOOKUP(E4873&amp;"*",state_latlong_lookup!$A$1:$D$56,3,FALSE)</f>
        <v>35.641100000000002</v>
      </c>
      <c r="L4873">
        <f>VLOOKUP(E4873&amp;"*",state_latlong_lookup!$A$1:$D$56,4,FALSE)</f>
        <v>-79.843100000000007</v>
      </c>
      <c r="M4873">
        <v>100</v>
      </c>
      <c r="N4873" t="str">
        <f t="shared" si="152"/>
        <v>Democrat</v>
      </c>
      <c r="O4873" t="s">
        <v>1107</v>
      </c>
      <c r="P4873">
        <v>-4.8000000000000001E-2</v>
      </c>
      <c r="Q4873">
        <v>0</v>
      </c>
      <c r="R4873" t="s">
        <v>1357</v>
      </c>
    </row>
    <row r="4874" spans="1:18">
      <c r="A4874">
        <v>111</v>
      </c>
      <c r="B4874">
        <f>VLOOKUP(A4874,year_congress_lookup!$A$1:$B$10,2)</f>
        <v>2010</v>
      </c>
      <c r="C4874">
        <v>29383</v>
      </c>
      <c r="D4874" s="1" t="s">
        <v>1799</v>
      </c>
      <c r="E4874" t="s">
        <v>11</v>
      </c>
      <c r="F4874" t="str">
        <f>VLOOKUP(E4874&amp;"*",state_latlong_lookup!$A$1:$D$56,2,FALSE)</f>
        <v>NC</v>
      </c>
      <c r="G4874" t="str">
        <f>VLOOKUP(E4874&amp;"*",state_latlong_lookup!$A$1:$D$56,1,FALSE)</f>
        <v>NORTH CAROLINA</v>
      </c>
      <c r="H4874" t="str">
        <f t="shared" si="153"/>
        <v>111_NC_12</v>
      </c>
      <c r="I4874">
        <f>IF(B4874=2012,IF(D4874="00",K4874,VLOOKUP(H4874,district_latlong_lookup!$A$1:$F$439,5,FALSE)),0)</f>
        <v>0</v>
      </c>
      <c r="J4874">
        <f>IF(B4874=2012,IF(D4874="00",L4874,VLOOKUP(H4874,district_latlong_lookup!$A$1:$F$439,6,FALSE)),0)</f>
        <v>0</v>
      </c>
      <c r="K4874">
        <f>VLOOKUP(E4874&amp;"*",state_latlong_lookup!$A$1:$D$56,3,FALSE)</f>
        <v>35.641100000000002</v>
      </c>
      <c r="L4874">
        <f>VLOOKUP(E4874&amp;"*",state_latlong_lookup!$A$1:$D$56,4,FALSE)</f>
        <v>-79.843100000000007</v>
      </c>
      <c r="M4874">
        <v>100</v>
      </c>
      <c r="N4874" t="str">
        <f t="shared" si="152"/>
        <v>Democrat</v>
      </c>
      <c r="O4874" t="s">
        <v>653</v>
      </c>
      <c r="P4874">
        <v>-0.47199999999999998</v>
      </c>
      <c r="Q4874">
        <v>0</v>
      </c>
    </row>
    <row r="4875" spans="1:18">
      <c r="A4875">
        <v>111</v>
      </c>
      <c r="B4875">
        <f>VLOOKUP(A4875,year_congress_lookup!$A$1:$B$10,2)</f>
        <v>2010</v>
      </c>
      <c r="C4875">
        <v>20341</v>
      </c>
      <c r="D4875" s="1" t="s">
        <v>1800</v>
      </c>
      <c r="E4875" t="s">
        <v>11</v>
      </c>
      <c r="F4875" t="str">
        <f>VLOOKUP(E4875&amp;"*",state_latlong_lookup!$A$1:$D$56,2,FALSE)</f>
        <v>NC</v>
      </c>
      <c r="G4875" t="str">
        <f>VLOOKUP(E4875&amp;"*",state_latlong_lookup!$A$1:$D$56,1,FALSE)</f>
        <v>NORTH CAROLINA</v>
      </c>
      <c r="H4875" t="str">
        <f t="shared" si="153"/>
        <v>111_NC_13</v>
      </c>
      <c r="I4875">
        <f>IF(B4875=2012,IF(D4875="00",K4875,VLOOKUP(H4875,district_latlong_lookup!$A$1:$F$439,5,FALSE)),0)</f>
        <v>0</v>
      </c>
      <c r="J4875">
        <f>IF(B4875=2012,IF(D4875="00",L4875,VLOOKUP(H4875,district_latlong_lookup!$A$1:$F$439,6,FALSE)),0)</f>
        <v>0</v>
      </c>
      <c r="K4875">
        <f>VLOOKUP(E4875&amp;"*",state_latlong_lookup!$A$1:$D$56,3,FALSE)</f>
        <v>35.641100000000002</v>
      </c>
      <c r="L4875">
        <f>VLOOKUP(E4875&amp;"*",state_latlong_lookup!$A$1:$D$56,4,FALSE)</f>
        <v>-79.843100000000007</v>
      </c>
      <c r="M4875">
        <v>100</v>
      </c>
      <c r="N4875" t="str">
        <f t="shared" si="152"/>
        <v>Democrat</v>
      </c>
      <c r="O4875" t="s">
        <v>76</v>
      </c>
      <c r="P4875">
        <v>-0.36099999999999999</v>
      </c>
      <c r="Q4875">
        <v>1511000</v>
      </c>
      <c r="R4875" t="s">
        <v>1358</v>
      </c>
    </row>
    <row r="4876" spans="1:18">
      <c r="A4876">
        <v>111</v>
      </c>
      <c r="B4876">
        <f>VLOOKUP(A4876,year_congress_lookup!$A$1:$B$10,2)</f>
        <v>2010</v>
      </c>
      <c r="C4876">
        <v>29384</v>
      </c>
      <c r="D4876" s="1" t="s">
        <v>1787</v>
      </c>
      <c r="E4876" t="s">
        <v>128</v>
      </c>
      <c r="F4876" t="str">
        <f>VLOOKUP(E4876&amp;"*",state_latlong_lookup!$A$1:$D$56,2,FALSE)</f>
        <v>ND</v>
      </c>
      <c r="G4876" t="str">
        <f>VLOOKUP(E4876&amp;"*",state_latlong_lookup!$A$1:$D$56,1,FALSE)</f>
        <v>NORTH DAKOTA</v>
      </c>
      <c r="H4876" t="str">
        <f t="shared" si="153"/>
        <v>111_ND_01</v>
      </c>
      <c r="I4876">
        <f>IF(B4876=2012,IF(D4876="00",K4876,VLOOKUP(H4876,district_latlong_lookup!$A$1:$F$439,5,FALSE)),0)</f>
        <v>0</v>
      </c>
      <c r="J4876">
        <f>IF(B4876=2012,IF(D4876="00",L4876,VLOOKUP(H4876,district_latlong_lookup!$A$1:$F$439,6,FALSE)),0)</f>
        <v>0</v>
      </c>
      <c r="K4876">
        <f>VLOOKUP(E4876&amp;"*",state_latlong_lookup!$A$1:$D$56,3,FALSE)</f>
        <v>47.536200000000001</v>
      </c>
      <c r="L4876">
        <f>VLOOKUP(E4876&amp;"*",state_latlong_lookup!$A$1:$D$56,4,FALSE)</f>
        <v>-99.793000000000006</v>
      </c>
      <c r="M4876">
        <v>100</v>
      </c>
      <c r="N4876" t="str">
        <f t="shared" si="152"/>
        <v>Democrat</v>
      </c>
      <c r="O4876" t="s">
        <v>106</v>
      </c>
      <c r="P4876">
        <v>-0.22500000000000001</v>
      </c>
      <c r="Q4876">
        <v>1315000</v>
      </c>
      <c r="R4876" t="s">
        <v>1359</v>
      </c>
    </row>
    <row r="4877" spans="1:18">
      <c r="A4877">
        <v>111</v>
      </c>
      <c r="B4877">
        <f>VLOOKUP(A4877,year_congress_lookup!$A$1:$B$10,2)</f>
        <v>2010</v>
      </c>
      <c r="C4877">
        <v>20939</v>
      </c>
      <c r="D4877" s="1" t="s">
        <v>1787</v>
      </c>
      <c r="E4877" t="s">
        <v>40</v>
      </c>
      <c r="F4877" t="str">
        <f>VLOOKUP(E4877&amp;"*",state_latlong_lookup!$A$1:$D$56,2,FALSE)</f>
        <v>OH</v>
      </c>
      <c r="G4877" t="str">
        <f>VLOOKUP(E4877&amp;"*",state_latlong_lookup!$A$1:$D$56,1,FALSE)</f>
        <v>OHIO</v>
      </c>
      <c r="H4877" t="str">
        <f t="shared" si="153"/>
        <v>111_OH_01</v>
      </c>
      <c r="I4877">
        <f>IF(B4877=2012,IF(D4877="00",K4877,VLOOKUP(H4877,district_latlong_lookup!$A$1:$F$439,5,FALSE)),0)</f>
        <v>0</v>
      </c>
      <c r="J4877">
        <f>IF(B4877=2012,IF(D4877="00",L4877,VLOOKUP(H4877,district_latlong_lookup!$A$1:$F$439,6,FALSE)),0)</f>
        <v>0</v>
      </c>
      <c r="K4877">
        <f>VLOOKUP(E4877&amp;"*",state_latlong_lookup!$A$1:$D$56,3,FALSE)</f>
        <v>40.373600000000003</v>
      </c>
      <c r="L4877">
        <f>VLOOKUP(E4877&amp;"*",state_latlong_lookup!$A$1:$D$56,4,FALSE)</f>
        <v>-82.775499999999994</v>
      </c>
      <c r="M4877">
        <v>100</v>
      </c>
      <c r="N4877" t="str">
        <f t="shared" si="152"/>
        <v>Democrat</v>
      </c>
      <c r="O4877" t="s">
        <v>1158</v>
      </c>
      <c r="P4877">
        <v>-0.16200000000000001</v>
      </c>
      <c r="Q4877">
        <v>1361000</v>
      </c>
      <c r="R4877" t="s">
        <v>1360</v>
      </c>
    </row>
    <row r="4878" spans="1:18">
      <c r="A4878">
        <v>111</v>
      </c>
      <c r="B4878">
        <f>VLOOKUP(A4878,year_congress_lookup!$A$1:$B$10,2)</f>
        <v>2010</v>
      </c>
      <c r="C4878">
        <v>20540</v>
      </c>
      <c r="D4878" s="1" t="s">
        <v>1788</v>
      </c>
      <c r="E4878" t="s">
        <v>40</v>
      </c>
      <c r="F4878" t="str">
        <f>VLOOKUP(E4878&amp;"*",state_latlong_lookup!$A$1:$D$56,2,FALSE)</f>
        <v>OH</v>
      </c>
      <c r="G4878" t="str">
        <f>VLOOKUP(E4878&amp;"*",state_latlong_lookup!$A$1:$D$56,1,FALSE)</f>
        <v>OHIO</v>
      </c>
      <c r="H4878" t="str">
        <f t="shared" si="153"/>
        <v>111_OH_02</v>
      </c>
      <c r="I4878">
        <f>IF(B4878=2012,IF(D4878="00",K4878,VLOOKUP(H4878,district_latlong_lookup!$A$1:$F$439,5,FALSE)),0)</f>
        <v>0</v>
      </c>
      <c r="J4878">
        <f>IF(B4878=2012,IF(D4878="00",L4878,VLOOKUP(H4878,district_latlong_lookup!$A$1:$F$439,6,FALSE)),0)</f>
        <v>0</v>
      </c>
      <c r="K4878">
        <f>VLOOKUP(E4878&amp;"*",state_latlong_lookup!$A$1:$D$56,3,FALSE)</f>
        <v>40.373600000000003</v>
      </c>
      <c r="L4878">
        <f>VLOOKUP(E4878&amp;"*",state_latlong_lookup!$A$1:$D$56,4,FALSE)</f>
        <v>-82.775499999999994</v>
      </c>
      <c r="M4878">
        <v>200</v>
      </c>
      <c r="N4878" t="str">
        <f t="shared" si="152"/>
        <v>Republican</v>
      </c>
      <c r="O4878" t="s">
        <v>1065</v>
      </c>
      <c r="P4878">
        <v>0.67400000000000004</v>
      </c>
      <c r="Q4878">
        <v>1636000</v>
      </c>
    </row>
    <row r="4879" spans="1:18">
      <c r="A4879">
        <v>111</v>
      </c>
      <c r="B4879">
        <f>VLOOKUP(A4879,year_congress_lookup!$A$1:$B$10,2)</f>
        <v>2010</v>
      </c>
      <c r="C4879">
        <v>20342</v>
      </c>
      <c r="D4879" s="1" t="s">
        <v>1789</v>
      </c>
      <c r="E4879" t="s">
        <v>40</v>
      </c>
      <c r="F4879" t="str">
        <f>VLOOKUP(E4879&amp;"*",state_latlong_lookup!$A$1:$D$56,2,FALSE)</f>
        <v>OH</v>
      </c>
      <c r="G4879" t="str">
        <f>VLOOKUP(E4879&amp;"*",state_latlong_lookup!$A$1:$D$56,1,FALSE)</f>
        <v>OHIO</v>
      </c>
      <c r="H4879" t="str">
        <f t="shared" si="153"/>
        <v>111_OH_03</v>
      </c>
      <c r="I4879">
        <f>IF(B4879=2012,IF(D4879="00",K4879,VLOOKUP(H4879,district_latlong_lookup!$A$1:$F$439,5,FALSE)),0)</f>
        <v>0</v>
      </c>
      <c r="J4879">
        <f>IF(B4879=2012,IF(D4879="00",L4879,VLOOKUP(H4879,district_latlong_lookup!$A$1:$F$439,6,FALSE)),0)</f>
        <v>0</v>
      </c>
      <c r="K4879">
        <f>VLOOKUP(E4879&amp;"*",state_latlong_lookup!$A$1:$D$56,3,FALSE)</f>
        <v>40.373600000000003</v>
      </c>
      <c r="L4879">
        <f>VLOOKUP(E4879&amp;"*",state_latlong_lookup!$A$1:$D$56,4,FALSE)</f>
        <v>-82.775499999999994</v>
      </c>
      <c r="M4879">
        <v>200</v>
      </c>
      <c r="N4879" t="str">
        <f t="shared" si="152"/>
        <v>Republican</v>
      </c>
      <c r="O4879" t="s">
        <v>148</v>
      </c>
      <c r="P4879">
        <v>0.44800000000000001</v>
      </c>
      <c r="Q4879">
        <v>1401000</v>
      </c>
      <c r="R4879" t="s">
        <v>1361</v>
      </c>
    </row>
    <row r="4880" spans="1:18">
      <c r="A4880">
        <v>111</v>
      </c>
      <c r="B4880">
        <f>VLOOKUP(A4880,year_congress_lookup!$A$1:$B$10,2)</f>
        <v>2010</v>
      </c>
      <c r="C4880">
        <v>20738</v>
      </c>
      <c r="D4880" s="1" t="s">
        <v>1790</v>
      </c>
      <c r="E4880" t="s">
        <v>40</v>
      </c>
      <c r="F4880" t="str">
        <f>VLOOKUP(E4880&amp;"*",state_latlong_lookup!$A$1:$D$56,2,FALSE)</f>
        <v>OH</v>
      </c>
      <c r="G4880" t="str">
        <f>VLOOKUP(E4880&amp;"*",state_latlong_lookup!$A$1:$D$56,1,FALSE)</f>
        <v>OHIO</v>
      </c>
      <c r="H4880" t="str">
        <f t="shared" si="153"/>
        <v>111_OH_04</v>
      </c>
      <c r="I4880">
        <f>IF(B4880=2012,IF(D4880="00",K4880,VLOOKUP(H4880,district_latlong_lookup!$A$1:$F$439,5,FALSE)),0)</f>
        <v>0</v>
      </c>
      <c r="J4880">
        <f>IF(B4880=2012,IF(D4880="00",L4880,VLOOKUP(H4880,district_latlong_lookup!$A$1:$F$439,6,FALSE)),0)</f>
        <v>0</v>
      </c>
      <c r="K4880">
        <f>VLOOKUP(E4880&amp;"*",state_latlong_lookup!$A$1:$D$56,3,FALSE)</f>
        <v>40.373600000000003</v>
      </c>
      <c r="L4880">
        <f>VLOOKUP(E4880&amp;"*",state_latlong_lookup!$A$1:$D$56,4,FALSE)</f>
        <v>-82.775499999999994</v>
      </c>
      <c r="M4880">
        <v>200</v>
      </c>
      <c r="N4880" t="str">
        <f t="shared" si="152"/>
        <v>Republican</v>
      </c>
      <c r="O4880" t="s">
        <v>197</v>
      </c>
      <c r="P4880">
        <v>0.81699999999999995</v>
      </c>
      <c r="Q4880">
        <v>0</v>
      </c>
      <c r="R4880" t="s">
        <v>1362</v>
      </c>
    </row>
    <row r="4881" spans="1:18">
      <c r="A4881">
        <v>111</v>
      </c>
      <c r="B4881">
        <f>VLOOKUP(A4881,year_congress_lookup!$A$1:$B$10,2)</f>
        <v>2010</v>
      </c>
      <c r="C4881">
        <v>20755</v>
      </c>
      <c r="D4881" s="1" t="s">
        <v>1791</v>
      </c>
      <c r="E4881" t="s">
        <v>40</v>
      </c>
      <c r="F4881" t="str">
        <f>VLOOKUP(E4881&amp;"*",state_latlong_lookup!$A$1:$D$56,2,FALSE)</f>
        <v>OH</v>
      </c>
      <c r="G4881" t="str">
        <f>VLOOKUP(E4881&amp;"*",state_latlong_lookup!$A$1:$D$56,1,FALSE)</f>
        <v>OHIO</v>
      </c>
      <c r="H4881" t="str">
        <f t="shared" si="153"/>
        <v>111_OH_05</v>
      </c>
      <c r="I4881">
        <f>IF(B4881=2012,IF(D4881="00",K4881,VLOOKUP(H4881,district_latlong_lookup!$A$1:$F$439,5,FALSE)),0)</f>
        <v>0</v>
      </c>
      <c r="J4881">
        <f>IF(B4881=2012,IF(D4881="00",L4881,VLOOKUP(H4881,district_latlong_lookup!$A$1:$F$439,6,FALSE)),0)</f>
        <v>0</v>
      </c>
      <c r="K4881">
        <f>VLOOKUP(E4881&amp;"*",state_latlong_lookup!$A$1:$D$56,3,FALSE)</f>
        <v>40.373600000000003</v>
      </c>
      <c r="L4881">
        <f>VLOOKUP(E4881&amp;"*",state_latlong_lookup!$A$1:$D$56,4,FALSE)</f>
        <v>-82.775499999999994</v>
      </c>
      <c r="M4881">
        <v>200</v>
      </c>
      <c r="N4881" t="str">
        <f t="shared" si="152"/>
        <v>Republican</v>
      </c>
      <c r="O4881" t="s">
        <v>1108</v>
      </c>
      <c r="P4881">
        <v>0.65500000000000003</v>
      </c>
      <c r="Q4881">
        <v>5622000</v>
      </c>
      <c r="R4881" t="s">
        <v>1363</v>
      </c>
    </row>
    <row r="4882" spans="1:18">
      <c r="A4882">
        <v>111</v>
      </c>
      <c r="B4882">
        <f>VLOOKUP(A4882,year_congress_lookup!$A$1:$B$10,2)</f>
        <v>2010</v>
      </c>
      <c r="C4882">
        <v>20739</v>
      </c>
      <c r="D4882" s="1" t="s">
        <v>1792</v>
      </c>
      <c r="E4882" t="s">
        <v>40</v>
      </c>
      <c r="F4882" t="str">
        <f>VLOOKUP(E4882&amp;"*",state_latlong_lookup!$A$1:$D$56,2,FALSE)</f>
        <v>OH</v>
      </c>
      <c r="G4882" t="str">
        <f>VLOOKUP(E4882&amp;"*",state_latlong_lookup!$A$1:$D$56,1,FALSE)</f>
        <v>OHIO</v>
      </c>
      <c r="H4882" t="str">
        <f t="shared" si="153"/>
        <v>111_OH_06</v>
      </c>
      <c r="I4882">
        <f>IF(B4882=2012,IF(D4882="00",K4882,VLOOKUP(H4882,district_latlong_lookup!$A$1:$F$439,5,FALSE)),0)</f>
        <v>0</v>
      </c>
      <c r="J4882">
        <f>IF(B4882=2012,IF(D4882="00",L4882,VLOOKUP(H4882,district_latlong_lookup!$A$1:$F$439,6,FALSE)),0)</f>
        <v>0</v>
      </c>
      <c r="K4882">
        <f>VLOOKUP(E4882&amp;"*",state_latlong_lookup!$A$1:$D$56,3,FALSE)</f>
        <v>40.373600000000003</v>
      </c>
      <c r="L4882">
        <f>VLOOKUP(E4882&amp;"*",state_latlong_lookup!$A$1:$D$56,4,FALSE)</f>
        <v>-82.775499999999994</v>
      </c>
      <c r="M4882">
        <v>100</v>
      </c>
      <c r="N4882" t="str">
        <f t="shared" si="152"/>
        <v>Democrat</v>
      </c>
      <c r="O4882" t="s">
        <v>92</v>
      </c>
      <c r="P4882">
        <v>-0.28499999999999998</v>
      </c>
      <c r="Q4882">
        <v>0</v>
      </c>
      <c r="R4882" t="s">
        <v>1364</v>
      </c>
    </row>
    <row r="4883" spans="1:18">
      <c r="A4883">
        <v>111</v>
      </c>
      <c r="B4883">
        <f>VLOOKUP(A4883,year_congress_lookup!$A$1:$B$10,2)</f>
        <v>2010</v>
      </c>
      <c r="C4883">
        <v>20940</v>
      </c>
      <c r="D4883" s="1" t="s">
        <v>1793</v>
      </c>
      <c r="E4883" t="s">
        <v>40</v>
      </c>
      <c r="F4883" t="str">
        <f>VLOOKUP(E4883&amp;"*",state_latlong_lookup!$A$1:$D$56,2,FALSE)</f>
        <v>OH</v>
      </c>
      <c r="G4883" t="str">
        <f>VLOOKUP(E4883&amp;"*",state_latlong_lookup!$A$1:$D$56,1,FALSE)</f>
        <v>OHIO</v>
      </c>
      <c r="H4883" t="str">
        <f t="shared" si="153"/>
        <v>111_OH_07</v>
      </c>
      <c r="I4883">
        <f>IF(B4883=2012,IF(D4883="00",K4883,VLOOKUP(H4883,district_latlong_lookup!$A$1:$F$439,5,FALSE)),0)</f>
        <v>0</v>
      </c>
      <c r="J4883">
        <f>IF(B4883=2012,IF(D4883="00",L4883,VLOOKUP(H4883,district_latlong_lookup!$A$1:$F$439,6,FALSE)),0)</f>
        <v>0</v>
      </c>
      <c r="K4883">
        <f>VLOOKUP(E4883&amp;"*",state_latlong_lookup!$A$1:$D$56,3,FALSE)</f>
        <v>40.373600000000003</v>
      </c>
      <c r="L4883">
        <f>VLOOKUP(E4883&amp;"*",state_latlong_lookup!$A$1:$D$56,4,FALSE)</f>
        <v>-82.775499999999994</v>
      </c>
      <c r="M4883">
        <v>200</v>
      </c>
      <c r="N4883" t="str">
        <f t="shared" si="152"/>
        <v>Republican</v>
      </c>
      <c r="O4883" t="s">
        <v>1159</v>
      </c>
      <c r="P4883">
        <v>0.53700000000000003</v>
      </c>
      <c r="Q4883">
        <v>1247000</v>
      </c>
    </row>
    <row r="4884" spans="1:18">
      <c r="A4884">
        <v>111</v>
      </c>
      <c r="B4884">
        <f>VLOOKUP(A4884,year_congress_lookup!$A$1:$B$10,2)</f>
        <v>2010</v>
      </c>
      <c r="C4884">
        <v>29137</v>
      </c>
      <c r="D4884" s="1" t="s">
        <v>1795</v>
      </c>
      <c r="E4884" t="s">
        <v>40</v>
      </c>
      <c r="F4884" t="str">
        <f>VLOOKUP(E4884&amp;"*",state_latlong_lookup!$A$1:$D$56,2,FALSE)</f>
        <v>OH</v>
      </c>
      <c r="G4884" t="str">
        <f>VLOOKUP(E4884&amp;"*",state_latlong_lookup!$A$1:$D$56,1,FALSE)</f>
        <v>OHIO</v>
      </c>
      <c r="H4884" t="str">
        <f t="shared" si="153"/>
        <v>111_OH_08</v>
      </c>
      <c r="I4884">
        <f>IF(B4884=2012,IF(D4884="00",K4884,VLOOKUP(H4884,district_latlong_lookup!$A$1:$F$439,5,FALSE)),0)</f>
        <v>0</v>
      </c>
      <c r="J4884">
        <f>IF(B4884=2012,IF(D4884="00",L4884,VLOOKUP(H4884,district_latlong_lookup!$A$1:$F$439,6,FALSE)),0)</f>
        <v>0</v>
      </c>
      <c r="K4884">
        <f>VLOOKUP(E4884&amp;"*",state_latlong_lookup!$A$1:$D$56,3,FALSE)</f>
        <v>40.373600000000003</v>
      </c>
      <c r="L4884">
        <f>VLOOKUP(E4884&amp;"*",state_latlong_lookup!$A$1:$D$56,4,FALSE)</f>
        <v>-82.775499999999994</v>
      </c>
      <c r="M4884">
        <v>200</v>
      </c>
      <c r="N4884" t="str">
        <f t="shared" si="152"/>
        <v>Republican</v>
      </c>
      <c r="O4884" t="s">
        <v>660</v>
      </c>
      <c r="P4884">
        <v>0.73899999999999999</v>
      </c>
      <c r="Q4884">
        <v>1001000</v>
      </c>
      <c r="R4884" t="s">
        <v>1365</v>
      </c>
    </row>
    <row r="4885" spans="1:18">
      <c r="A4885">
        <v>111</v>
      </c>
      <c r="B4885">
        <f>VLOOKUP(A4885,year_congress_lookup!$A$1:$B$10,2)</f>
        <v>2010</v>
      </c>
      <c r="C4885">
        <v>15029</v>
      </c>
      <c r="D4885" s="1" t="s">
        <v>1796</v>
      </c>
      <c r="E4885" t="s">
        <v>40</v>
      </c>
      <c r="F4885" t="str">
        <f>VLOOKUP(E4885&amp;"*",state_latlong_lookup!$A$1:$D$56,2,FALSE)</f>
        <v>OH</v>
      </c>
      <c r="G4885" t="str">
        <f>VLOOKUP(E4885&amp;"*",state_latlong_lookup!$A$1:$D$56,1,FALSE)</f>
        <v>OHIO</v>
      </c>
      <c r="H4885" t="str">
        <f t="shared" si="153"/>
        <v>111_OH_09</v>
      </c>
      <c r="I4885">
        <f>IF(B4885=2012,IF(D4885="00",K4885,VLOOKUP(H4885,district_latlong_lookup!$A$1:$F$439,5,FALSE)),0)</f>
        <v>0</v>
      </c>
      <c r="J4885">
        <f>IF(B4885=2012,IF(D4885="00",L4885,VLOOKUP(H4885,district_latlong_lookup!$A$1:$F$439,6,FALSE)),0)</f>
        <v>0</v>
      </c>
      <c r="K4885">
        <f>VLOOKUP(E4885&amp;"*",state_latlong_lookup!$A$1:$D$56,3,FALSE)</f>
        <v>40.373600000000003</v>
      </c>
      <c r="L4885">
        <f>VLOOKUP(E4885&amp;"*",state_latlong_lookup!$A$1:$D$56,4,FALSE)</f>
        <v>-82.775499999999994</v>
      </c>
      <c r="M4885">
        <v>100</v>
      </c>
      <c r="N4885" t="str">
        <f t="shared" si="152"/>
        <v>Democrat</v>
      </c>
      <c r="O4885" t="s">
        <v>661</v>
      </c>
      <c r="P4885">
        <v>-0.39200000000000002</v>
      </c>
      <c r="Q4885">
        <v>0</v>
      </c>
      <c r="R4885" t="s">
        <v>1366</v>
      </c>
    </row>
    <row r="4886" spans="1:18">
      <c r="A4886">
        <v>111</v>
      </c>
      <c r="B4886">
        <f>VLOOKUP(A4886,year_congress_lookup!$A$1:$B$10,2)</f>
        <v>2010</v>
      </c>
      <c r="C4886">
        <v>29748</v>
      </c>
      <c r="D4886" s="1" t="s">
        <v>1797</v>
      </c>
      <c r="E4886" t="s">
        <v>40</v>
      </c>
      <c r="F4886" t="str">
        <f>VLOOKUP(E4886&amp;"*",state_latlong_lookup!$A$1:$D$56,2,FALSE)</f>
        <v>OH</v>
      </c>
      <c r="G4886" t="str">
        <f>VLOOKUP(E4886&amp;"*",state_latlong_lookup!$A$1:$D$56,1,FALSE)</f>
        <v>OHIO</v>
      </c>
      <c r="H4886" t="str">
        <f t="shared" si="153"/>
        <v>111_OH_10</v>
      </c>
      <c r="I4886">
        <f>IF(B4886=2012,IF(D4886="00",K4886,VLOOKUP(H4886,district_latlong_lookup!$A$1:$F$439,5,FALSE)),0)</f>
        <v>0</v>
      </c>
      <c r="J4886">
        <f>IF(B4886=2012,IF(D4886="00",L4886,VLOOKUP(H4886,district_latlong_lookup!$A$1:$F$439,6,FALSE)),0)</f>
        <v>0</v>
      </c>
      <c r="K4886">
        <f>VLOOKUP(E4886&amp;"*",state_latlong_lookup!$A$1:$D$56,3,FALSE)</f>
        <v>40.373600000000003</v>
      </c>
      <c r="L4886">
        <f>VLOOKUP(E4886&amp;"*",state_latlong_lookup!$A$1:$D$56,4,FALSE)</f>
        <v>-82.775499999999994</v>
      </c>
      <c r="M4886">
        <v>100</v>
      </c>
      <c r="N4886" t="str">
        <f t="shared" si="152"/>
        <v>Democrat</v>
      </c>
      <c r="O4886" t="s">
        <v>864</v>
      </c>
      <c r="P4886">
        <v>-0.73099999999999998</v>
      </c>
      <c r="Q4886">
        <v>512000</v>
      </c>
      <c r="R4886" t="s">
        <v>1367</v>
      </c>
    </row>
    <row r="4887" spans="1:18">
      <c r="A4887">
        <v>111</v>
      </c>
      <c r="B4887">
        <f>VLOOKUP(A4887,year_congress_lookup!$A$1:$B$10,2)</f>
        <v>2010</v>
      </c>
      <c r="C4887">
        <v>20941</v>
      </c>
      <c r="D4887" s="1" t="s">
        <v>1798</v>
      </c>
      <c r="E4887" t="s">
        <v>40</v>
      </c>
      <c r="F4887" t="str">
        <f>VLOOKUP(E4887&amp;"*",state_latlong_lookup!$A$1:$D$56,2,FALSE)</f>
        <v>OH</v>
      </c>
      <c r="G4887" t="str">
        <f>VLOOKUP(E4887&amp;"*",state_latlong_lookup!$A$1:$D$56,1,FALSE)</f>
        <v>OHIO</v>
      </c>
      <c r="H4887" t="str">
        <f t="shared" si="153"/>
        <v>111_OH_11</v>
      </c>
      <c r="I4887">
        <f>IF(B4887=2012,IF(D4887="00",K4887,VLOOKUP(H4887,district_latlong_lookup!$A$1:$F$439,5,FALSE)),0)</f>
        <v>0</v>
      </c>
      <c r="J4887">
        <f>IF(B4887=2012,IF(D4887="00",L4887,VLOOKUP(H4887,district_latlong_lookup!$A$1:$F$439,6,FALSE)),0)</f>
        <v>0</v>
      </c>
      <c r="K4887">
        <f>VLOOKUP(E4887&amp;"*",state_latlong_lookup!$A$1:$D$56,3,FALSE)</f>
        <v>40.373600000000003</v>
      </c>
      <c r="L4887">
        <f>VLOOKUP(E4887&amp;"*",state_latlong_lookup!$A$1:$D$56,4,FALSE)</f>
        <v>-82.775499999999994</v>
      </c>
      <c r="M4887">
        <v>100</v>
      </c>
      <c r="N4887" t="str">
        <f t="shared" si="152"/>
        <v>Democrat</v>
      </c>
      <c r="O4887" t="s">
        <v>1160</v>
      </c>
      <c r="P4887">
        <v>-0.54300000000000004</v>
      </c>
      <c r="Q4887">
        <v>530500</v>
      </c>
    </row>
    <row r="4888" spans="1:18">
      <c r="A4888">
        <v>111</v>
      </c>
      <c r="B4888">
        <f>VLOOKUP(A4888,year_congress_lookup!$A$1:$B$10,2)</f>
        <v>2010</v>
      </c>
      <c r="C4888">
        <v>20130</v>
      </c>
      <c r="D4888" s="1" t="s">
        <v>1799</v>
      </c>
      <c r="E4888" t="s">
        <v>40</v>
      </c>
      <c r="F4888" t="str">
        <f>VLOOKUP(E4888&amp;"*",state_latlong_lookup!$A$1:$D$56,2,FALSE)</f>
        <v>OH</v>
      </c>
      <c r="G4888" t="str">
        <f>VLOOKUP(E4888&amp;"*",state_latlong_lookup!$A$1:$D$56,1,FALSE)</f>
        <v>OHIO</v>
      </c>
      <c r="H4888" t="str">
        <f t="shared" si="153"/>
        <v>111_OH_12</v>
      </c>
      <c r="I4888">
        <f>IF(B4888=2012,IF(D4888="00",K4888,VLOOKUP(H4888,district_latlong_lookup!$A$1:$F$439,5,FALSE)),0)</f>
        <v>0</v>
      </c>
      <c r="J4888">
        <f>IF(B4888=2012,IF(D4888="00",L4888,VLOOKUP(H4888,district_latlong_lookup!$A$1:$F$439,6,FALSE)),0)</f>
        <v>0</v>
      </c>
      <c r="K4888">
        <f>VLOOKUP(E4888&amp;"*",state_latlong_lookup!$A$1:$D$56,3,FALSE)</f>
        <v>40.373600000000003</v>
      </c>
      <c r="L4888">
        <f>VLOOKUP(E4888&amp;"*",state_latlong_lookup!$A$1:$D$56,4,FALSE)</f>
        <v>-82.775499999999994</v>
      </c>
      <c r="M4888">
        <v>200</v>
      </c>
      <c r="N4888" t="str">
        <f t="shared" si="152"/>
        <v>Republican</v>
      </c>
      <c r="O4888" t="s">
        <v>945</v>
      </c>
      <c r="P4888">
        <v>0.61799999999999999</v>
      </c>
      <c r="Q4888">
        <v>919500</v>
      </c>
      <c r="R4888" t="s">
        <v>1368</v>
      </c>
    </row>
    <row r="4889" spans="1:18">
      <c r="A4889">
        <v>111</v>
      </c>
      <c r="B4889">
        <f>VLOOKUP(A4889,year_congress_lookup!$A$1:$B$10,2)</f>
        <v>2010</v>
      </c>
      <c r="C4889">
        <v>20740</v>
      </c>
      <c r="D4889" s="1" t="s">
        <v>1800</v>
      </c>
      <c r="E4889" t="s">
        <v>40</v>
      </c>
      <c r="F4889" t="str">
        <f>VLOOKUP(E4889&amp;"*",state_latlong_lookup!$A$1:$D$56,2,FALSE)</f>
        <v>OH</v>
      </c>
      <c r="G4889" t="str">
        <f>VLOOKUP(E4889&amp;"*",state_latlong_lookup!$A$1:$D$56,1,FALSE)</f>
        <v>OHIO</v>
      </c>
      <c r="H4889" t="str">
        <f t="shared" si="153"/>
        <v>111_OH_13</v>
      </c>
      <c r="I4889">
        <f>IF(B4889=2012,IF(D4889="00",K4889,VLOOKUP(H4889,district_latlong_lookup!$A$1:$F$439,5,FALSE)),0)</f>
        <v>0</v>
      </c>
      <c r="J4889">
        <f>IF(B4889=2012,IF(D4889="00",L4889,VLOOKUP(H4889,district_latlong_lookup!$A$1:$F$439,6,FALSE)),0)</f>
        <v>0</v>
      </c>
      <c r="K4889">
        <f>VLOOKUP(E4889&amp;"*",state_latlong_lookup!$A$1:$D$56,3,FALSE)</f>
        <v>40.373600000000003</v>
      </c>
      <c r="L4889">
        <f>VLOOKUP(E4889&amp;"*",state_latlong_lookup!$A$1:$D$56,4,FALSE)</f>
        <v>-82.775499999999994</v>
      </c>
      <c r="M4889">
        <v>100</v>
      </c>
      <c r="N4889" t="str">
        <f t="shared" si="152"/>
        <v>Democrat</v>
      </c>
      <c r="O4889" t="s">
        <v>1109</v>
      </c>
      <c r="P4889">
        <v>-0.42599999999999999</v>
      </c>
      <c r="Q4889">
        <v>871500</v>
      </c>
      <c r="R4889" t="s">
        <v>1369</v>
      </c>
    </row>
    <row r="4890" spans="1:18">
      <c r="A4890">
        <v>111</v>
      </c>
      <c r="B4890">
        <f>VLOOKUP(A4890,year_congress_lookup!$A$1:$B$10,2)</f>
        <v>2010</v>
      </c>
      <c r="C4890">
        <v>29553</v>
      </c>
      <c r="D4890" s="1" t="s">
        <v>1801</v>
      </c>
      <c r="E4890" t="s">
        <v>40</v>
      </c>
      <c r="F4890" t="str">
        <f>VLOOKUP(E4890&amp;"*",state_latlong_lookup!$A$1:$D$56,2,FALSE)</f>
        <v>OH</v>
      </c>
      <c r="G4890" t="str">
        <f>VLOOKUP(E4890&amp;"*",state_latlong_lookup!$A$1:$D$56,1,FALSE)</f>
        <v>OHIO</v>
      </c>
      <c r="H4890" t="str">
        <f t="shared" si="153"/>
        <v>111_OH_14</v>
      </c>
      <c r="I4890">
        <f>IF(B4890=2012,IF(D4890="00",K4890,VLOOKUP(H4890,district_latlong_lookup!$A$1:$F$439,5,FALSE)),0)</f>
        <v>0</v>
      </c>
      <c r="J4890">
        <f>IF(B4890=2012,IF(D4890="00",L4890,VLOOKUP(H4890,district_latlong_lookup!$A$1:$F$439,6,FALSE)),0)</f>
        <v>0</v>
      </c>
      <c r="K4890">
        <f>VLOOKUP(E4890&amp;"*",state_latlong_lookup!$A$1:$D$56,3,FALSE)</f>
        <v>40.373600000000003</v>
      </c>
      <c r="L4890">
        <f>VLOOKUP(E4890&amp;"*",state_latlong_lookup!$A$1:$D$56,4,FALSE)</f>
        <v>-82.775499999999994</v>
      </c>
      <c r="M4890">
        <v>200</v>
      </c>
      <c r="N4890" t="str">
        <f t="shared" si="152"/>
        <v>Republican</v>
      </c>
      <c r="O4890" t="s">
        <v>1025</v>
      </c>
      <c r="P4890">
        <v>0.42199999999999999</v>
      </c>
      <c r="Q4890">
        <v>510500</v>
      </c>
      <c r="R4890" t="s">
        <v>1370</v>
      </c>
    </row>
    <row r="4891" spans="1:18">
      <c r="A4891">
        <v>111</v>
      </c>
      <c r="B4891">
        <f>VLOOKUP(A4891,year_congress_lookup!$A$1:$B$10,2)</f>
        <v>2010</v>
      </c>
      <c r="C4891">
        <v>20942</v>
      </c>
      <c r="D4891" s="1" t="s">
        <v>1802</v>
      </c>
      <c r="E4891" t="s">
        <v>40</v>
      </c>
      <c r="F4891" t="str">
        <f>VLOOKUP(E4891&amp;"*",state_latlong_lookup!$A$1:$D$56,2,FALSE)</f>
        <v>OH</v>
      </c>
      <c r="G4891" t="str">
        <f>VLOOKUP(E4891&amp;"*",state_latlong_lookup!$A$1:$D$56,1,FALSE)</f>
        <v>OHIO</v>
      </c>
      <c r="H4891" t="str">
        <f t="shared" si="153"/>
        <v>111_OH_15</v>
      </c>
      <c r="I4891">
        <f>IF(B4891=2012,IF(D4891="00",K4891,VLOOKUP(H4891,district_latlong_lookup!$A$1:$F$439,5,FALSE)),0)</f>
        <v>0</v>
      </c>
      <c r="J4891">
        <f>IF(B4891=2012,IF(D4891="00",L4891,VLOOKUP(H4891,district_latlong_lookup!$A$1:$F$439,6,FALSE)),0)</f>
        <v>0</v>
      </c>
      <c r="K4891">
        <f>VLOOKUP(E4891&amp;"*",state_latlong_lookup!$A$1:$D$56,3,FALSE)</f>
        <v>40.373600000000003</v>
      </c>
      <c r="L4891">
        <f>VLOOKUP(E4891&amp;"*",state_latlong_lookup!$A$1:$D$56,4,FALSE)</f>
        <v>-82.775499999999994</v>
      </c>
      <c r="M4891">
        <v>100</v>
      </c>
      <c r="N4891" t="str">
        <f t="shared" si="152"/>
        <v>Democrat</v>
      </c>
      <c r="O4891" t="s">
        <v>1161</v>
      </c>
      <c r="P4891">
        <v>-0.28399999999999997</v>
      </c>
      <c r="Q4891">
        <v>10000</v>
      </c>
    </row>
    <row r="4892" spans="1:18">
      <c r="A4892">
        <v>111</v>
      </c>
      <c r="B4892">
        <f>VLOOKUP(A4892,year_congress_lookup!$A$1:$B$10,2)</f>
        <v>2010</v>
      </c>
      <c r="C4892">
        <v>20943</v>
      </c>
      <c r="D4892" s="1" t="s">
        <v>1803</v>
      </c>
      <c r="E4892" t="s">
        <v>40</v>
      </c>
      <c r="F4892" t="str">
        <f>VLOOKUP(E4892&amp;"*",state_latlong_lookup!$A$1:$D$56,2,FALSE)</f>
        <v>OH</v>
      </c>
      <c r="G4892" t="str">
        <f>VLOOKUP(E4892&amp;"*",state_latlong_lookup!$A$1:$D$56,1,FALSE)</f>
        <v>OHIO</v>
      </c>
      <c r="H4892" t="str">
        <f t="shared" si="153"/>
        <v>111_OH_16</v>
      </c>
      <c r="I4892">
        <f>IF(B4892=2012,IF(D4892="00",K4892,VLOOKUP(H4892,district_latlong_lookup!$A$1:$F$439,5,FALSE)),0)</f>
        <v>0</v>
      </c>
      <c r="J4892">
        <f>IF(B4892=2012,IF(D4892="00",L4892,VLOOKUP(H4892,district_latlong_lookup!$A$1:$F$439,6,FALSE)),0)</f>
        <v>0</v>
      </c>
      <c r="K4892">
        <f>VLOOKUP(E4892&amp;"*",state_latlong_lookup!$A$1:$D$56,3,FALSE)</f>
        <v>40.373600000000003</v>
      </c>
      <c r="L4892">
        <f>VLOOKUP(E4892&amp;"*",state_latlong_lookup!$A$1:$D$56,4,FALSE)</f>
        <v>-82.775499999999994</v>
      </c>
      <c r="M4892">
        <v>100</v>
      </c>
      <c r="N4892" t="str">
        <f t="shared" si="152"/>
        <v>Democrat</v>
      </c>
      <c r="O4892" t="s">
        <v>1162</v>
      </c>
      <c r="P4892">
        <v>-0.184</v>
      </c>
      <c r="Q4892">
        <v>10000</v>
      </c>
      <c r="R4892" t="s">
        <v>1371</v>
      </c>
    </row>
    <row r="4893" spans="1:18">
      <c r="A4893">
        <v>111</v>
      </c>
      <c r="B4893">
        <f>VLOOKUP(A4893,year_congress_lookup!$A$1:$B$10,2)</f>
        <v>2010</v>
      </c>
      <c r="C4893">
        <v>20343</v>
      </c>
      <c r="D4893" s="1" t="s">
        <v>1804</v>
      </c>
      <c r="E4893" t="s">
        <v>40</v>
      </c>
      <c r="F4893" t="str">
        <f>VLOOKUP(E4893&amp;"*",state_latlong_lookup!$A$1:$D$56,2,FALSE)</f>
        <v>OH</v>
      </c>
      <c r="G4893" t="str">
        <f>VLOOKUP(E4893&amp;"*",state_latlong_lookup!$A$1:$D$56,1,FALSE)</f>
        <v>OHIO</v>
      </c>
      <c r="H4893" t="str">
        <f t="shared" si="153"/>
        <v>111_OH_17</v>
      </c>
      <c r="I4893">
        <f>IF(B4893=2012,IF(D4893="00",K4893,VLOOKUP(H4893,district_latlong_lookup!$A$1:$F$439,5,FALSE)),0)</f>
        <v>0</v>
      </c>
      <c r="J4893">
        <f>IF(B4893=2012,IF(D4893="00",L4893,VLOOKUP(H4893,district_latlong_lookup!$A$1:$F$439,6,FALSE)),0)</f>
        <v>0</v>
      </c>
      <c r="K4893">
        <f>VLOOKUP(E4893&amp;"*",state_latlong_lookup!$A$1:$D$56,3,FALSE)</f>
        <v>40.373600000000003</v>
      </c>
      <c r="L4893">
        <f>VLOOKUP(E4893&amp;"*",state_latlong_lookup!$A$1:$D$56,4,FALSE)</f>
        <v>-82.775499999999994</v>
      </c>
      <c r="M4893">
        <v>100</v>
      </c>
      <c r="N4893" t="str">
        <f t="shared" si="152"/>
        <v>Democrat</v>
      </c>
      <c r="O4893" t="s">
        <v>1026</v>
      </c>
      <c r="P4893">
        <v>-0.41</v>
      </c>
      <c r="Q4893">
        <v>10000</v>
      </c>
      <c r="R4893" t="s">
        <v>1372</v>
      </c>
    </row>
    <row r="4894" spans="1:18">
      <c r="A4894">
        <v>111</v>
      </c>
      <c r="B4894">
        <f>VLOOKUP(A4894,year_congress_lookup!$A$1:$B$10,2)</f>
        <v>2010</v>
      </c>
      <c r="C4894">
        <v>20741</v>
      </c>
      <c r="D4894" s="1" t="s">
        <v>1805</v>
      </c>
      <c r="E4894" t="s">
        <v>40</v>
      </c>
      <c r="F4894" t="str">
        <f>VLOOKUP(E4894&amp;"*",state_latlong_lookup!$A$1:$D$56,2,FALSE)</f>
        <v>OH</v>
      </c>
      <c r="G4894" t="str">
        <f>VLOOKUP(E4894&amp;"*",state_latlong_lookup!$A$1:$D$56,1,FALSE)</f>
        <v>OHIO</v>
      </c>
      <c r="H4894" t="str">
        <f t="shared" si="153"/>
        <v>111_OH_18</v>
      </c>
      <c r="I4894">
        <f>IF(B4894=2012,IF(D4894="00",K4894,VLOOKUP(H4894,district_latlong_lookup!$A$1:$F$439,5,FALSE)),0)</f>
        <v>0</v>
      </c>
      <c r="J4894">
        <f>IF(B4894=2012,IF(D4894="00",L4894,VLOOKUP(H4894,district_latlong_lookup!$A$1:$F$439,6,FALSE)),0)</f>
        <v>0</v>
      </c>
      <c r="K4894">
        <f>VLOOKUP(E4894&amp;"*",state_latlong_lookup!$A$1:$D$56,3,FALSE)</f>
        <v>40.373600000000003</v>
      </c>
      <c r="L4894">
        <f>VLOOKUP(E4894&amp;"*",state_latlong_lookup!$A$1:$D$56,4,FALSE)</f>
        <v>-82.775499999999994</v>
      </c>
      <c r="M4894">
        <v>100</v>
      </c>
      <c r="N4894" t="str">
        <f t="shared" si="152"/>
        <v>Democrat</v>
      </c>
      <c r="O4894" t="s">
        <v>1110</v>
      </c>
      <c r="P4894">
        <v>-0.151</v>
      </c>
      <c r="Q4894">
        <v>213500</v>
      </c>
      <c r="R4894" t="s">
        <v>1373</v>
      </c>
    </row>
    <row r="4895" spans="1:18">
      <c r="A4895">
        <v>111</v>
      </c>
      <c r="B4895">
        <f>VLOOKUP(A4895,year_congress_lookup!$A$1:$B$10,2)</f>
        <v>2010</v>
      </c>
      <c r="C4895">
        <v>20131</v>
      </c>
      <c r="D4895" s="1" t="s">
        <v>1787</v>
      </c>
      <c r="E4895" t="s">
        <v>152</v>
      </c>
      <c r="F4895" t="str">
        <f>VLOOKUP(E4895&amp;"*",state_latlong_lookup!$A$1:$D$56,2,FALSE)</f>
        <v>OK</v>
      </c>
      <c r="G4895" t="str">
        <f>VLOOKUP(E4895&amp;"*",state_latlong_lookup!$A$1:$D$56,1,FALSE)</f>
        <v>OKLAHOMA</v>
      </c>
      <c r="H4895" t="str">
        <f t="shared" si="153"/>
        <v>111_OK_01</v>
      </c>
      <c r="I4895">
        <f>IF(B4895=2012,IF(D4895="00",K4895,VLOOKUP(H4895,district_latlong_lookup!$A$1:$F$439,5,FALSE)),0)</f>
        <v>0</v>
      </c>
      <c r="J4895">
        <f>IF(B4895=2012,IF(D4895="00",L4895,VLOOKUP(H4895,district_latlong_lookup!$A$1:$F$439,6,FALSE)),0)</f>
        <v>0</v>
      </c>
      <c r="K4895">
        <f>VLOOKUP(E4895&amp;"*",state_latlong_lookup!$A$1:$D$56,3,FALSE)</f>
        <v>35.537599999999998</v>
      </c>
      <c r="L4895">
        <f>VLOOKUP(E4895&amp;"*",state_latlong_lookup!$A$1:$D$56,4,FALSE)</f>
        <v>-96.924700000000001</v>
      </c>
      <c r="M4895">
        <v>200</v>
      </c>
      <c r="N4895" t="str">
        <f t="shared" si="152"/>
        <v>Republican</v>
      </c>
      <c r="O4895" t="s">
        <v>144</v>
      </c>
      <c r="P4895">
        <v>0.69699999999999995</v>
      </c>
      <c r="Q4895">
        <v>476500</v>
      </c>
      <c r="R4895" t="s">
        <v>1374</v>
      </c>
    </row>
    <row r="4896" spans="1:18">
      <c r="A4896">
        <v>111</v>
      </c>
      <c r="B4896">
        <f>VLOOKUP(A4896,year_congress_lookup!$A$1:$B$10,2)</f>
        <v>2010</v>
      </c>
      <c r="C4896">
        <v>20523</v>
      </c>
      <c r="D4896" s="1" t="s">
        <v>1788</v>
      </c>
      <c r="E4896" t="s">
        <v>152</v>
      </c>
      <c r="F4896" t="str">
        <f>VLOOKUP(E4896&amp;"*",state_latlong_lookup!$A$1:$D$56,2,FALSE)</f>
        <v>OK</v>
      </c>
      <c r="G4896" t="str">
        <f>VLOOKUP(E4896&amp;"*",state_latlong_lookup!$A$1:$D$56,1,FALSE)</f>
        <v>OKLAHOMA</v>
      </c>
      <c r="H4896" t="str">
        <f t="shared" si="153"/>
        <v>111_OK_02</v>
      </c>
      <c r="I4896">
        <f>IF(B4896=2012,IF(D4896="00",K4896,VLOOKUP(H4896,district_latlong_lookup!$A$1:$F$439,5,FALSE)),0)</f>
        <v>0</v>
      </c>
      <c r="J4896">
        <f>IF(B4896=2012,IF(D4896="00",L4896,VLOOKUP(H4896,district_latlong_lookup!$A$1:$F$439,6,FALSE)),0)</f>
        <v>0</v>
      </c>
      <c r="K4896">
        <f>VLOOKUP(E4896&amp;"*",state_latlong_lookup!$A$1:$D$56,3,FALSE)</f>
        <v>35.537599999999998</v>
      </c>
      <c r="L4896">
        <f>VLOOKUP(E4896&amp;"*",state_latlong_lookup!$A$1:$D$56,4,FALSE)</f>
        <v>-96.924700000000001</v>
      </c>
      <c r="M4896">
        <v>100</v>
      </c>
      <c r="N4896" t="str">
        <f t="shared" si="152"/>
        <v>Democrat</v>
      </c>
      <c r="O4896" t="s">
        <v>278</v>
      </c>
      <c r="P4896">
        <v>-7.0000000000000007E-2</v>
      </c>
      <c r="Q4896">
        <v>555500</v>
      </c>
      <c r="R4896" t="s">
        <v>1375</v>
      </c>
    </row>
    <row r="4897" spans="1:18">
      <c r="A4897">
        <v>111</v>
      </c>
      <c r="B4897">
        <f>VLOOKUP(A4897,year_congress_lookup!$A$1:$B$10,2)</f>
        <v>2010</v>
      </c>
      <c r="C4897">
        <v>29393</v>
      </c>
      <c r="D4897" s="1" t="s">
        <v>1789</v>
      </c>
      <c r="E4897" t="s">
        <v>152</v>
      </c>
      <c r="F4897" t="str">
        <f>VLOOKUP(E4897&amp;"*",state_latlong_lookup!$A$1:$D$56,2,FALSE)</f>
        <v>OK</v>
      </c>
      <c r="G4897" t="str">
        <f>VLOOKUP(E4897&amp;"*",state_latlong_lookup!$A$1:$D$56,1,FALSE)</f>
        <v>OKLAHOMA</v>
      </c>
      <c r="H4897" t="str">
        <f t="shared" si="153"/>
        <v>111_OK_03</v>
      </c>
      <c r="I4897">
        <f>IF(B4897=2012,IF(D4897="00",K4897,VLOOKUP(H4897,district_latlong_lookup!$A$1:$F$439,5,FALSE)),0)</f>
        <v>0</v>
      </c>
      <c r="J4897">
        <f>IF(B4897=2012,IF(D4897="00",L4897,VLOOKUP(H4897,district_latlong_lookup!$A$1:$F$439,6,FALSE)),0)</f>
        <v>0</v>
      </c>
      <c r="K4897">
        <f>VLOOKUP(E4897&amp;"*",state_latlong_lookup!$A$1:$D$56,3,FALSE)</f>
        <v>35.537599999999998</v>
      </c>
      <c r="L4897">
        <f>VLOOKUP(E4897&amp;"*",state_latlong_lookup!$A$1:$D$56,4,FALSE)</f>
        <v>-96.924700000000001</v>
      </c>
      <c r="M4897">
        <v>200</v>
      </c>
      <c r="N4897" t="str">
        <f t="shared" si="152"/>
        <v>Republican</v>
      </c>
      <c r="O4897" t="s">
        <v>175</v>
      </c>
      <c r="P4897">
        <v>0.50800000000000001</v>
      </c>
      <c r="Q4897">
        <v>485000</v>
      </c>
      <c r="R4897" t="s">
        <v>1376</v>
      </c>
    </row>
    <row r="4898" spans="1:18">
      <c r="A4898">
        <v>111</v>
      </c>
      <c r="B4898">
        <f>VLOOKUP(A4898,year_congress_lookup!$A$1:$B$10,2)</f>
        <v>2010</v>
      </c>
      <c r="C4898">
        <v>20344</v>
      </c>
      <c r="D4898" s="1" t="s">
        <v>1790</v>
      </c>
      <c r="E4898" t="s">
        <v>152</v>
      </c>
      <c r="F4898" t="str">
        <f>VLOOKUP(E4898&amp;"*",state_latlong_lookup!$A$1:$D$56,2,FALSE)</f>
        <v>OK</v>
      </c>
      <c r="G4898" t="str">
        <f>VLOOKUP(E4898&amp;"*",state_latlong_lookup!$A$1:$D$56,1,FALSE)</f>
        <v>OKLAHOMA</v>
      </c>
      <c r="H4898" t="str">
        <f t="shared" si="153"/>
        <v>111_OK_04</v>
      </c>
      <c r="I4898">
        <f>IF(B4898=2012,IF(D4898="00",K4898,VLOOKUP(H4898,district_latlong_lookup!$A$1:$F$439,5,FALSE)),0)</f>
        <v>0</v>
      </c>
      <c r="J4898">
        <f>IF(B4898=2012,IF(D4898="00",L4898,VLOOKUP(H4898,district_latlong_lookup!$A$1:$F$439,6,FALSE)),0)</f>
        <v>0</v>
      </c>
      <c r="K4898">
        <f>VLOOKUP(E4898&amp;"*",state_latlong_lookup!$A$1:$D$56,3,FALSE)</f>
        <v>35.537599999999998</v>
      </c>
      <c r="L4898">
        <f>VLOOKUP(E4898&amp;"*",state_latlong_lookup!$A$1:$D$56,4,FALSE)</f>
        <v>-96.924700000000001</v>
      </c>
      <c r="M4898">
        <v>200</v>
      </c>
      <c r="N4898" t="str">
        <f t="shared" si="152"/>
        <v>Republican</v>
      </c>
      <c r="O4898" t="s">
        <v>113</v>
      </c>
      <c r="P4898">
        <v>0.5</v>
      </c>
      <c r="Q4898">
        <v>274500</v>
      </c>
    </row>
    <row r="4899" spans="1:18">
      <c r="A4899">
        <v>111</v>
      </c>
      <c r="B4899">
        <f>VLOOKUP(A4899,year_congress_lookup!$A$1:$B$10,2)</f>
        <v>2010</v>
      </c>
      <c r="C4899">
        <v>20742</v>
      </c>
      <c r="D4899" s="1" t="s">
        <v>1791</v>
      </c>
      <c r="E4899" t="s">
        <v>152</v>
      </c>
      <c r="F4899" t="str">
        <f>VLOOKUP(E4899&amp;"*",state_latlong_lookup!$A$1:$D$56,2,FALSE)</f>
        <v>OK</v>
      </c>
      <c r="G4899" t="str">
        <f>VLOOKUP(E4899&amp;"*",state_latlong_lookup!$A$1:$D$56,1,FALSE)</f>
        <v>OKLAHOMA</v>
      </c>
      <c r="H4899" t="str">
        <f t="shared" si="153"/>
        <v>111_OK_05</v>
      </c>
      <c r="I4899">
        <f>IF(B4899=2012,IF(D4899="00",K4899,VLOOKUP(H4899,district_latlong_lookup!$A$1:$F$439,5,FALSE)),0)</f>
        <v>0</v>
      </c>
      <c r="J4899">
        <f>IF(B4899=2012,IF(D4899="00",L4899,VLOOKUP(H4899,district_latlong_lookup!$A$1:$F$439,6,FALSE)),0)</f>
        <v>0</v>
      </c>
      <c r="K4899">
        <f>VLOOKUP(E4899&amp;"*",state_latlong_lookup!$A$1:$D$56,3,FALSE)</f>
        <v>35.537599999999998</v>
      </c>
      <c r="L4899">
        <f>VLOOKUP(E4899&amp;"*",state_latlong_lookup!$A$1:$D$56,4,FALSE)</f>
        <v>-96.924700000000001</v>
      </c>
      <c r="M4899">
        <v>200</v>
      </c>
      <c r="N4899" t="str">
        <f t="shared" si="152"/>
        <v>Republican</v>
      </c>
      <c r="O4899" t="s">
        <v>1111</v>
      </c>
      <c r="P4899">
        <v>0.61099999999999999</v>
      </c>
      <c r="Q4899">
        <v>525000</v>
      </c>
      <c r="R4899" t="s">
        <v>1377</v>
      </c>
    </row>
    <row r="4900" spans="1:18">
      <c r="A4900">
        <v>111</v>
      </c>
      <c r="B4900">
        <f>VLOOKUP(A4900,year_congress_lookup!$A$1:$B$10,2)</f>
        <v>2010</v>
      </c>
      <c r="C4900">
        <v>29931</v>
      </c>
      <c r="D4900" s="1" t="s">
        <v>1787</v>
      </c>
      <c r="E4900" t="s">
        <v>99</v>
      </c>
      <c r="F4900" t="str">
        <f>VLOOKUP(E4900&amp;"*",state_latlong_lookup!$A$1:$D$56,2,FALSE)</f>
        <v>OR</v>
      </c>
      <c r="G4900" t="str">
        <f>VLOOKUP(E4900&amp;"*",state_latlong_lookup!$A$1:$D$56,1,FALSE)</f>
        <v>OREGON</v>
      </c>
      <c r="H4900" t="str">
        <f t="shared" si="153"/>
        <v>111_OR_01</v>
      </c>
      <c r="I4900">
        <f>IF(B4900=2012,IF(D4900="00",K4900,VLOOKUP(H4900,district_latlong_lookup!$A$1:$F$439,5,FALSE)),0)</f>
        <v>0</v>
      </c>
      <c r="J4900">
        <f>IF(B4900=2012,IF(D4900="00",L4900,VLOOKUP(H4900,district_latlong_lookup!$A$1:$F$439,6,FALSE)),0)</f>
        <v>0</v>
      </c>
      <c r="K4900">
        <f>VLOOKUP(E4900&amp;"*",state_latlong_lookup!$A$1:$D$56,3,FALSE)</f>
        <v>44.5672</v>
      </c>
      <c r="L4900">
        <f>VLOOKUP(E4900&amp;"*",state_latlong_lookup!$A$1:$D$56,4,FALSE)</f>
        <v>-122.12690000000001</v>
      </c>
      <c r="M4900">
        <v>100</v>
      </c>
      <c r="N4900" t="str">
        <f t="shared" si="152"/>
        <v>Democrat</v>
      </c>
      <c r="O4900" t="s">
        <v>1027</v>
      </c>
      <c r="P4900">
        <v>-0.39900000000000002</v>
      </c>
      <c r="Q4900">
        <v>1702000</v>
      </c>
      <c r="R4900" t="s">
        <v>1378</v>
      </c>
    </row>
    <row r="4901" spans="1:18">
      <c r="A4901">
        <v>111</v>
      </c>
      <c r="B4901">
        <f>VLOOKUP(A4901,year_congress_lookup!$A$1:$B$10,2)</f>
        <v>2010</v>
      </c>
      <c r="C4901">
        <v>29932</v>
      </c>
      <c r="D4901" s="1" t="s">
        <v>1788</v>
      </c>
      <c r="E4901" t="s">
        <v>99</v>
      </c>
      <c r="F4901" t="str">
        <f>VLOOKUP(E4901&amp;"*",state_latlong_lookup!$A$1:$D$56,2,FALSE)</f>
        <v>OR</v>
      </c>
      <c r="G4901" t="str">
        <f>VLOOKUP(E4901&amp;"*",state_latlong_lookup!$A$1:$D$56,1,FALSE)</f>
        <v>OREGON</v>
      </c>
      <c r="H4901" t="str">
        <f t="shared" si="153"/>
        <v>111_OR_02</v>
      </c>
      <c r="I4901">
        <f>IF(B4901=2012,IF(D4901="00",K4901,VLOOKUP(H4901,district_latlong_lookup!$A$1:$F$439,5,FALSE)),0)</f>
        <v>0</v>
      </c>
      <c r="J4901">
        <f>IF(B4901=2012,IF(D4901="00",L4901,VLOOKUP(H4901,district_latlong_lookup!$A$1:$F$439,6,FALSE)),0)</f>
        <v>0</v>
      </c>
      <c r="K4901">
        <f>VLOOKUP(E4901&amp;"*",state_latlong_lookup!$A$1:$D$56,3,FALSE)</f>
        <v>44.5672</v>
      </c>
      <c r="L4901">
        <f>VLOOKUP(E4901&amp;"*",state_latlong_lookup!$A$1:$D$56,4,FALSE)</f>
        <v>-122.12690000000001</v>
      </c>
      <c r="M4901">
        <v>200</v>
      </c>
      <c r="N4901" t="str">
        <f t="shared" si="152"/>
        <v>Republican</v>
      </c>
      <c r="O4901" t="s">
        <v>1028</v>
      </c>
      <c r="P4901">
        <v>0.58899999999999997</v>
      </c>
      <c r="Q4901">
        <v>968500</v>
      </c>
      <c r="R4901" t="s">
        <v>1379</v>
      </c>
    </row>
    <row r="4902" spans="1:18">
      <c r="A4902">
        <v>111</v>
      </c>
      <c r="B4902">
        <f>VLOOKUP(A4902,year_congress_lookup!$A$1:$B$10,2)</f>
        <v>2010</v>
      </c>
      <c r="C4902">
        <v>29588</v>
      </c>
      <c r="D4902" s="1" t="s">
        <v>1789</v>
      </c>
      <c r="E4902" t="s">
        <v>99</v>
      </c>
      <c r="F4902" t="str">
        <f>VLOOKUP(E4902&amp;"*",state_latlong_lookup!$A$1:$D$56,2,FALSE)</f>
        <v>OR</v>
      </c>
      <c r="G4902" t="str">
        <f>VLOOKUP(E4902&amp;"*",state_latlong_lookup!$A$1:$D$56,1,FALSE)</f>
        <v>OREGON</v>
      </c>
      <c r="H4902" t="str">
        <f t="shared" si="153"/>
        <v>111_OR_03</v>
      </c>
      <c r="I4902">
        <f>IF(B4902=2012,IF(D4902="00",K4902,VLOOKUP(H4902,district_latlong_lookup!$A$1:$F$439,5,FALSE)),0)</f>
        <v>0</v>
      </c>
      <c r="J4902">
        <f>IF(B4902=2012,IF(D4902="00",L4902,VLOOKUP(H4902,district_latlong_lookup!$A$1:$F$439,6,FALSE)),0)</f>
        <v>0</v>
      </c>
      <c r="K4902">
        <f>VLOOKUP(E4902&amp;"*",state_latlong_lookup!$A$1:$D$56,3,FALSE)</f>
        <v>44.5672</v>
      </c>
      <c r="L4902">
        <f>VLOOKUP(E4902&amp;"*",state_latlong_lookup!$A$1:$D$56,4,FALSE)</f>
        <v>-122.12690000000001</v>
      </c>
      <c r="M4902">
        <v>100</v>
      </c>
      <c r="N4902" t="str">
        <f t="shared" si="152"/>
        <v>Democrat</v>
      </c>
      <c r="O4902" t="s">
        <v>1029</v>
      </c>
      <c r="P4902">
        <v>-0.49199999999999999</v>
      </c>
      <c r="Q4902">
        <v>1670000</v>
      </c>
      <c r="R4902" t="s">
        <v>1379</v>
      </c>
    </row>
    <row r="4903" spans="1:18">
      <c r="A4903">
        <v>111</v>
      </c>
      <c r="B4903">
        <f>VLOOKUP(A4903,year_congress_lookup!$A$1:$B$10,2)</f>
        <v>2010</v>
      </c>
      <c r="C4903">
        <v>15410</v>
      </c>
      <c r="D4903" s="1" t="s">
        <v>1790</v>
      </c>
      <c r="E4903" t="s">
        <v>99</v>
      </c>
      <c r="F4903" t="str">
        <f>VLOOKUP(E4903&amp;"*",state_latlong_lookup!$A$1:$D$56,2,FALSE)</f>
        <v>OR</v>
      </c>
      <c r="G4903" t="str">
        <f>VLOOKUP(E4903&amp;"*",state_latlong_lookup!$A$1:$D$56,1,FALSE)</f>
        <v>OREGON</v>
      </c>
      <c r="H4903" t="str">
        <f t="shared" si="153"/>
        <v>111_OR_04</v>
      </c>
      <c r="I4903">
        <f>IF(B4903=2012,IF(D4903="00",K4903,VLOOKUP(H4903,district_latlong_lookup!$A$1:$F$439,5,FALSE)),0)</f>
        <v>0</v>
      </c>
      <c r="J4903">
        <f>IF(B4903=2012,IF(D4903="00",L4903,VLOOKUP(H4903,district_latlong_lookup!$A$1:$F$439,6,FALSE)),0)</f>
        <v>0</v>
      </c>
      <c r="K4903">
        <f>VLOOKUP(E4903&amp;"*",state_latlong_lookup!$A$1:$D$56,3,FALSE)</f>
        <v>44.5672</v>
      </c>
      <c r="L4903">
        <f>VLOOKUP(E4903&amp;"*",state_latlong_lookup!$A$1:$D$56,4,FALSE)</f>
        <v>-122.12690000000001</v>
      </c>
      <c r="M4903">
        <v>100</v>
      </c>
      <c r="N4903" t="str">
        <f t="shared" si="152"/>
        <v>Democrat</v>
      </c>
      <c r="O4903" t="s">
        <v>676</v>
      </c>
      <c r="P4903">
        <v>-0.53400000000000003</v>
      </c>
      <c r="Q4903">
        <v>544000</v>
      </c>
      <c r="R4903" t="s">
        <v>1380</v>
      </c>
    </row>
    <row r="4904" spans="1:18">
      <c r="A4904">
        <v>111</v>
      </c>
      <c r="B4904">
        <f>VLOOKUP(A4904,year_congress_lookup!$A$1:$B$10,2)</f>
        <v>2010</v>
      </c>
      <c r="C4904">
        <v>20944</v>
      </c>
      <c r="D4904" s="1" t="s">
        <v>1791</v>
      </c>
      <c r="E4904" t="s">
        <v>99</v>
      </c>
      <c r="F4904" t="str">
        <f>VLOOKUP(E4904&amp;"*",state_latlong_lookup!$A$1:$D$56,2,FALSE)</f>
        <v>OR</v>
      </c>
      <c r="G4904" t="str">
        <f>VLOOKUP(E4904&amp;"*",state_latlong_lookup!$A$1:$D$56,1,FALSE)</f>
        <v>OREGON</v>
      </c>
      <c r="H4904" t="str">
        <f t="shared" si="153"/>
        <v>111_OR_05</v>
      </c>
      <c r="I4904">
        <f>IF(B4904=2012,IF(D4904="00",K4904,VLOOKUP(H4904,district_latlong_lookup!$A$1:$F$439,5,FALSE)),0)</f>
        <v>0</v>
      </c>
      <c r="J4904">
        <f>IF(B4904=2012,IF(D4904="00",L4904,VLOOKUP(H4904,district_latlong_lookup!$A$1:$F$439,6,FALSE)),0)</f>
        <v>0</v>
      </c>
      <c r="K4904">
        <f>VLOOKUP(E4904&amp;"*",state_latlong_lookup!$A$1:$D$56,3,FALSE)</f>
        <v>44.5672</v>
      </c>
      <c r="L4904">
        <f>VLOOKUP(E4904&amp;"*",state_latlong_lookup!$A$1:$D$56,4,FALSE)</f>
        <v>-122.12690000000001</v>
      </c>
      <c r="M4904">
        <v>100</v>
      </c>
      <c r="N4904" t="str">
        <f t="shared" si="152"/>
        <v>Democrat</v>
      </c>
      <c r="O4904" t="s">
        <v>1163</v>
      </c>
      <c r="P4904">
        <v>-0.23300000000000001</v>
      </c>
      <c r="Q4904">
        <v>9689500</v>
      </c>
    </row>
    <row r="4905" spans="1:18">
      <c r="A4905">
        <v>111</v>
      </c>
      <c r="B4905">
        <f>VLOOKUP(A4905,year_congress_lookup!$A$1:$B$10,2)</f>
        <v>2010</v>
      </c>
      <c r="C4905">
        <v>29777</v>
      </c>
      <c r="D4905" s="1" t="s">
        <v>1787</v>
      </c>
      <c r="E4905" t="s">
        <v>12</v>
      </c>
      <c r="F4905" t="str">
        <f>VLOOKUP(E4905&amp;"*",state_latlong_lookup!$A$1:$D$56,2,FALSE)</f>
        <v>PA</v>
      </c>
      <c r="G4905" t="str">
        <f>VLOOKUP(E4905&amp;"*",state_latlong_lookup!$A$1:$D$56,1,FALSE)</f>
        <v>PENNSYLVANIA</v>
      </c>
      <c r="H4905" t="str">
        <f t="shared" si="153"/>
        <v>111_PA_01</v>
      </c>
      <c r="I4905">
        <f>IF(B4905=2012,IF(D4905="00",K4905,VLOOKUP(H4905,district_latlong_lookup!$A$1:$F$439,5,FALSE)),0)</f>
        <v>0</v>
      </c>
      <c r="J4905">
        <f>IF(B4905=2012,IF(D4905="00",L4905,VLOOKUP(H4905,district_latlong_lookup!$A$1:$F$439,6,FALSE)),0)</f>
        <v>0</v>
      </c>
      <c r="K4905">
        <f>VLOOKUP(E4905&amp;"*",state_latlong_lookup!$A$1:$D$56,3,FALSE)</f>
        <v>40.577300000000001</v>
      </c>
      <c r="L4905">
        <f>VLOOKUP(E4905&amp;"*",state_latlong_lookup!$A$1:$D$56,4,FALSE)</f>
        <v>-77.263999999999996</v>
      </c>
      <c r="M4905">
        <v>100</v>
      </c>
      <c r="N4905" t="str">
        <f t="shared" si="152"/>
        <v>Democrat</v>
      </c>
      <c r="O4905" t="s">
        <v>157</v>
      </c>
      <c r="P4905">
        <v>-0.44600000000000001</v>
      </c>
      <c r="Q4905">
        <v>485000</v>
      </c>
    </row>
    <row r="4906" spans="1:18">
      <c r="A4906">
        <v>111</v>
      </c>
      <c r="B4906">
        <f>VLOOKUP(A4906,year_congress_lookup!$A$1:$B$10,2)</f>
        <v>2010</v>
      </c>
      <c r="C4906">
        <v>29559</v>
      </c>
      <c r="D4906" s="1" t="s">
        <v>1788</v>
      </c>
      <c r="E4906" t="s">
        <v>12</v>
      </c>
      <c r="F4906" t="str">
        <f>VLOOKUP(E4906&amp;"*",state_latlong_lookup!$A$1:$D$56,2,FALSE)</f>
        <v>PA</v>
      </c>
      <c r="G4906" t="str">
        <f>VLOOKUP(E4906&amp;"*",state_latlong_lookup!$A$1:$D$56,1,FALSE)</f>
        <v>PENNSYLVANIA</v>
      </c>
      <c r="H4906" t="str">
        <f t="shared" si="153"/>
        <v>111_PA_02</v>
      </c>
      <c r="I4906">
        <f>IF(B4906=2012,IF(D4906="00",K4906,VLOOKUP(H4906,district_latlong_lookup!$A$1:$F$439,5,FALSE)),0)</f>
        <v>0</v>
      </c>
      <c r="J4906">
        <f>IF(B4906=2012,IF(D4906="00",L4906,VLOOKUP(H4906,district_latlong_lookup!$A$1:$F$439,6,FALSE)),0)</f>
        <v>0</v>
      </c>
      <c r="K4906">
        <f>VLOOKUP(E4906&amp;"*",state_latlong_lookup!$A$1:$D$56,3,FALSE)</f>
        <v>40.577300000000001</v>
      </c>
      <c r="L4906">
        <f>VLOOKUP(E4906&amp;"*",state_latlong_lookup!$A$1:$D$56,4,FALSE)</f>
        <v>-77.263999999999996</v>
      </c>
      <c r="M4906">
        <v>100</v>
      </c>
      <c r="N4906" t="str">
        <f t="shared" si="152"/>
        <v>Democrat</v>
      </c>
      <c r="O4906" t="s">
        <v>813</v>
      </c>
      <c r="P4906">
        <v>-0.39500000000000002</v>
      </c>
      <c r="Q4906">
        <v>10000</v>
      </c>
      <c r="R4906" t="s">
        <v>1381</v>
      </c>
    </row>
    <row r="4907" spans="1:18">
      <c r="A4907">
        <v>111</v>
      </c>
      <c r="B4907">
        <f>VLOOKUP(A4907,year_congress_lookup!$A$1:$B$10,2)</f>
        <v>2010</v>
      </c>
      <c r="C4907">
        <v>20945</v>
      </c>
      <c r="D4907" s="1" t="s">
        <v>1789</v>
      </c>
      <c r="E4907" t="s">
        <v>12</v>
      </c>
      <c r="F4907" t="str">
        <f>VLOOKUP(E4907&amp;"*",state_latlong_lookup!$A$1:$D$56,2,FALSE)</f>
        <v>PA</v>
      </c>
      <c r="G4907" t="str">
        <f>VLOOKUP(E4907&amp;"*",state_latlong_lookup!$A$1:$D$56,1,FALSE)</f>
        <v>PENNSYLVANIA</v>
      </c>
      <c r="H4907" t="str">
        <f t="shared" si="153"/>
        <v>111_PA_03</v>
      </c>
      <c r="I4907">
        <f>IF(B4907=2012,IF(D4907="00",K4907,VLOOKUP(H4907,district_latlong_lookup!$A$1:$F$439,5,FALSE)),0)</f>
        <v>0</v>
      </c>
      <c r="J4907">
        <f>IF(B4907=2012,IF(D4907="00",L4907,VLOOKUP(H4907,district_latlong_lookup!$A$1:$F$439,6,FALSE)),0)</f>
        <v>0</v>
      </c>
      <c r="K4907">
        <f>VLOOKUP(E4907&amp;"*",state_latlong_lookup!$A$1:$D$56,3,FALSE)</f>
        <v>40.577300000000001</v>
      </c>
      <c r="L4907">
        <f>VLOOKUP(E4907&amp;"*",state_latlong_lookup!$A$1:$D$56,4,FALSE)</f>
        <v>-77.263999999999996</v>
      </c>
      <c r="M4907">
        <v>100</v>
      </c>
      <c r="N4907" t="str">
        <f t="shared" si="152"/>
        <v>Democrat</v>
      </c>
      <c r="O4907" t="s">
        <v>1164</v>
      </c>
      <c r="P4907">
        <v>-0.17899999999999999</v>
      </c>
      <c r="Q4907">
        <v>777500</v>
      </c>
      <c r="R4907" t="s">
        <v>1382</v>
      </c>
    </row>
    <row r="4908" spans="1:18">
      <c r="A4908">
        <v>111</v>
      </c>
      <c r="B4908">
        <f>VLOOKUP(A4908,year_congress_lookup!$A$1:$B$10,2)</f>
        <v>2010</v>
      </c>
      <c r="C4908">
        <v>20743</v>
      </c>
      <c r="D4908" s="1" t="s">
        <v>1790</v>
      </c>
      <c r="E4908" t="s">
        <v>12</v>
      </c>
      <c r="F4908" t="str">
        <f>VLOOKUP(E4908&amp;"*",state_latlong_lookup!$A$1:$D$56,2,FALSE)</f>
        <v>PA</v>
      </c>
      <c r="G4908" t="str">
        <f>VLOOKUP(E4908&amp;"*",state_latlong_lookup!$A$1:$D$56,1,FALSE)</f>
        <v>PENNSYLVANIA</v>
      </c>
      <c r="H4908" t="str">
        <f t="shared" si="153"/>
        <v>111_PA_04</v>
      </c>
      <c r="I4908">
        <f>IF(B4908=2012,IF(D4908="00",K4908,VLOOKUP(H4908,district_latlong_lookup!$A$1:$F$439,5,FALSE)),0)</f>
        <v>0</v>
      </c>
      <c r="J4908">
        <f>IF(B4908=2012,IF(D4908="00",L4908,VLOOKUP(H4908,district_latlong_lookup!$A$1:$F$439,6,FALSE)),0)</f>
        <v>0</v>
      </c>
      <c r="K4908">
        <f>VLOOKUP(E4908&amp;"*",state_latlong_lookup!$A$1:$D$56,3,FALSE)</f>
        <v>40.577300000000001</v>
      </c>
      <c r="L4908">
        <f>VLOOKUP(E4908&amp;"*",state_latlong_lookup!$A$1:$D$56,4,FALSE)</f>
        <v>-77.263999999999996</v>
      </c>
      <c r="M4908">
        <v>100</v>
      </c>
      <c r="N4908" t="str">
        <f t="shared" si="152"/>
        <v>Democrat</v>
      </c>
      <c r="O4908" t="s">
        <v>1112</v>
      </c>
      <c r="P4908">
        <v>-0.13700000000000001</v>
      </c>
      <c r="Q4908">
        <v>10000</v>
      </c>
      <c r="R4908" t="s">
        <v>1383</v>
      </c>
    </row>
    <row r="4909" spans="1:18">
      <c r="A4909">
        <v>111</v>
      </c>
      <c r="B4909">
        <f>VLOOKUP(A4909,year_congress_lookup!$A$1:$B$10,2)</f>
        <v>2010</v>
      </c>
      <c r="C4909">
        <v>20946</v>
      </c>
      <c r="D4909" s="1" t="s">
        <v>1791</v>
      </c>
      <c r="E4909" t="s">
        <v>12</v>
      </c>
      <c r="F4909" t="str">
        <f>VLOOKUP(E4909&amp;"*",state_latlong_lookup!$A$1:$D$56,2,FALSE)</f>
        <v>PA</v>
      </c>
      <c r="G4909" t="str">
        <f>VLOOKUP(E4909&amp;"*",state_latlong_lookup!$A$1:$D$56,1,FALSE)</f>
        <v>PENNSYLVANIA</v>
      </c>
      <c r="H4909" t="str">
        <f t="shared" si="153"/>
        <v>111_PA_05</v>
      </c>
      <c r="I4909">
        <f>IF(B4909=2012,IF(D4909="00",K4909,VLOOKUP(H4909,district_latlong_lookup!$A$1:$F$439,5,FALSE)),0)</f>
        <v>0</v>
      </c>
      <c r="J4909">
        <f>IF(B4909=2012,IF(D4909="00",L4909,VLOOKUP(H4909,district_latlong_lookup!$A$1:$F$439,6,FALSE)),0)</f>
        <v>0</v>
      </c>
      <c r="K4909">
        <f>VLOOKUP(E4909&amp;"*",state_latlong_lookup!$A$1:$D$56,3,FALSE)</f>
        <v>40.577300000000001</v>
      </c>
      <c r="L4909">
        <f>VLOOKUP(E4909&amp;"*",state_latlong_lookup!$A$1:$D$56,4,FALSE)</f>
        <v>-77.263999999999996</v>
      </c>
      <c r="M4909">
        <v>200</v>
      </c>
      <c r="N4909" t="str">
        <f t="shared" si="152"/>
        <v>Republican</v>
      </c>
      <c r="O4909" t="s">
        <v>44</v>
      </c>
      <c r="P4909">
        <v>0.45800000000000002</v>
      </c>
      <c r="Q4909">
        <v>957000</v>
      </c>
      <c r="R4909" t="s">
        <v>1384</v>
      </c>
    </row>
    <row r="4910" spans="1:18">
      <c r="A4910">
        <v>111</v>
      </c>
      <c r="B4910">
        <f>VLOOKUP(A4910,year_congress_lookup!$A$1:$B$10,2)</f>
        <v>2010</v>
      </c>
      <c r="C4910">
        <v>20345</v>
      </c>
      <c r="D4910" s="1" t="s">
        <v>1792</v>
      </c>
      <c r="E4910" t="s">
        <v>12</v>
      </c>
      <c r="F4910" t="str">
        <f>VLOOKUP(E4910&amp;"*",state_latlong_lookup!$A$1:$D$56,2,FALSE)</f>
        <v>PA</v>
      </c>
      <c r="G4910" t="str">
        <f>VLOOKUP(E4910&amp;"*",state_latlong_lookup!$A$1:$D$56,1,FALSE)</f>
        <v>PENNSYLVANIA</v>
      </c>
      <c r="H4910" t="str">
        <f t="shared" si="153"/>
        <v>111_PA_06</v>
      </c>
      <c r="I4910">
        <f>IF(B4910=2012,IF(D4910="00",K4910,VLOOKUP(H4910,district_latlong_lookup!$A$1:$F$439,5,FALSE)),0)</f>
        <v>0</v>
      </c>
      <c r="J4910">
        <f>IF(B4910=2012,IF(D4910="00",L4910,VLOOKUP(H4910,district_latlong_lookup!$A$1:$F$439,6,FALSE)),0)</f>
        <v>0</v>
      </c>
      <c r="K4910">
        <f>VLOOKUP(E4910&amp;"*",state_latlong_lookup!$A$1:$D$56,3,FALSE)</f>
        <v>40.577300000000001</v>
      </c>
      <c r="L4910">
        <f>VLOOKUP(E4910&amp;"*",state_latlong_lookup!$A$1:$D$56,4,FALSE)</f>
        <v>-77.263999999999996</v>
      </c>
      <c r="M4910">
        <v>200</v>
      </c>
      <c r="N4910" t="str">
        <f t="shared" si="152"/>
        <v>Republican</v>
      </c>
      <c r="O4910" t="s">
        <v>1030</v>
      </c>
      <c r="P4910">
        <v>0.44500000000000001</v>
      </c>
      <c r="Q4910">
        <v>436000</v>
      </c>
      <c r="R4910" t="s">
        <v>1385</v>
      </c>
    </row>
    <row r="4911" spans="1:18">
      <c r="A4911">
        <v>111</v>
      </c>
      <c r="B4911">
        <f>VLOOKUP(A4911,year_congress_lookup!$A$1:$B$10,2)</f>
        <v>2010</v>
      </c>
      <c r="C4911">
        <v>20744</v>
      </c>
      <c r="D4911" s="1" t="s">
        <v>1793</v>
      </c>
      <c r="E4911" t="s">
        <v>12</v>
      </c>
      <c r="F4911" t="str">
        <f>VLOOKUP(E4911&amp;"*",state_latlong_lookup!$A$1:$D$56,2,FALSE)</f>
        <v>PA</v>
      </c>
      <c r="G4911" t="str">
        <f>VLOOKUP(E4911&amp;"*",state_latlong_lookup!$A$1:$D$56,1,FALSE)</f>
        <v>PENNSYLVANIA</v>
      </c>
      <c r="H4911" t="str">
        <f t="shared" si="153"/>
        <v>111_PA_07</v>
      </c>
      <c r="I4911">
        <f>IF(B4911=2012,IF(D4911="00",K4911,VLOOKUP(H4911,district_latlong_lookup!$A$1:$F$439,5,FALSE)),0)</f>
        <v>0</v>
      </c>
      <c r="J4911">
        <f>IF(B4911=2012,IF(D4911="00",L4911,VLOOKUP(H4911,district_latlong_lookup!$A$1:$F$439,6,FALSE)),0)</f>
        <v>0</v>
      </c>
      <c r="K4911">
        <f>VLOOKUP(E4911&amp;"*",state_latlong_lookup!$A$1:$D$56,3,FALSE)</f>
        <v>40.577300000000001</v>
      </c>
      <c r="L4911">
        <f>VLOOKUP(E4911&amp;"*",state_latlong_lookup!$A$1:$D$56,4,FALSE)</f>
        <v>-77.263999999999996</v>
      </c>
      <c r="M4911">
        <v>100</v>
      </c>
      <c r="N4911" t="str">
        <f t="shared" si="152"/>
        <v>Democrat</v>
      </c>
      <c r="O4911" t="s">
        <v>1113</v>
      </c>
      <c r="P4911">
        <v>-0.23</v>
      </c>
      <c r="Q4911">
        <v>375000</v>
      </c>
    </row>
    <row r="4912" spans="1:18">
      <c r="A4912">
        <v>111</v>
      </c>
      <c r="B4912">
        <f>VLOOKUP(A4912,year_congress_lookup!$A$1:$B$10,2)</f>
        <v>2010</v>
      </c>
      <c r="C4912">
        <v>20745</v>
      </c>
      <c r="D4912" s="1" t="s">
        <v>1795</v>
      </c>
      <c r="E4912" t="s">
        <v>12</v>
      </c>
      <c r="F4912" t="str">
        <f>VLOOKUP(E4912&amp;"*",state_latlong_lookup!$A$1:$D$56,2,FALSE)</f>
        <v>PA</v>
      </c>
      <c r="G4912" t="str">
        <f>VLOOKUP(E4912&amp;"*",state_latlong_lookup!$A$1:$D$56,1,FALSE)</f>
        <v>PENNSYLVANIA</v>
      </c>
      <c r="H4912" t="str">
        <f t="shared" si="153"/>
        <v>111_PA_08</v>
      </c>
      <c r="I4912">
        <f>IF(B4912=2012,IF(D4912="00",K4912,VLOOKUP(H4912,district_latlong_lookup!$A$1:$F$439,5,FALSE)),0)</f>
        <v>0</v>
      </c>
      <c r="J4912">
        <f>IF(B4912=2012,IF(D4912="00",L4912,VLOOKUP(H4912,district_latlong_lookup!$A$1:$F$439,6,FALSE)),0)</f>
        <v>0</v>
      </c>
      <c r="K4912">
        <f>VLOOKUP(E4912&amp;"*",state_latlong_lookup!$A$1:$D$56,3,FALSE)</f>
        <v>40.577300000000001</v>
      </c>
      <c r="L4912">
        <f>VLOOKUP(E4912&amp;"*",state_latlong_lookup!$A$1:$D$56,4,FALSE)</f>
        <v>-77.263999999999996</v>
      </c>
      <c r="M4912">
        <v>100</v>
      </c>
      <c r="N4912" t="str">
        <f t="shared" si="152"/>
        <v>Democrat</v>
      </c>
      <c r="O4912" t="s">
        <v>141</v>
      </c>
      <c r="P4912">
        <v>-0.22700000000000001</v>
      </c>
      <c r="Q4912">
        <v>1824500</v>
      </c>
      <c r="R4912" t="s">
        <v>1386</v>
      </c>
    </row>
    <row r="4913" spans="1:18">
      <c r="A4913">
        <v>111</v>
      </c>
      <c r="B4913">
        <f>VLOOKUP(A4913,year_congress_lookup!$A$1:$B$10,2)</f>
        <v>2010</v>
      </c>
      <c r="C4913">
        <v>20134</v>
      </c>
      <c r="D4913" s="1" t="s">
        <v>1796</v>
      </c>
      <c r="E4913" t="s">
        <v>12</v>
      </c>
      <c r="F4913" t="str">
        <f>VLOOKUP(E4913&amp;"*",state_latlong_lookup!$A$1:$D$56,2,FALSE)</f>
        <v>PA</v>
      </c>
      <c r="G4913" t="str">
        <f>VLOOKUP(E4913&amp;"*",state_latlong_lookup!$A$1:$D$56,1,FALSE)</f>
        <v>PENNSYLVANIA</v>
      </c>
      <c r="H4913" t="str">
        <f t="shared" si="153"/>
        <v>111_PA_09</v>
      </c>
      <c r="I4913">
        <f>IF(B4913=2012,IF(D4913="00",K4913,VLOOKUP(H4913,district_latlong_lookup!$A$1:$F$439,5,FALSE)),0)</f>
        <v>0</v>
      </c>
      <c r="J4913">
        <f>IF(B4913=2012,IF(D4913="00",L4913,VLOOKUP(H4913,district_latlong_lookup!$A$1:$F$439,6,FALSE)),0)</f>
        <v>0</v>
      </c>
      <c r="K4913">
        <f>VLOOKUP(E4913&amp;"*",state_latlong_lookup!$A$1:$D$56,3,FALSE)</f>
        <v>40.577300000000001</v>
      </c>
      <c r="L4913">
        <f>VLOOKUP(E4913&amp;"*",state_latlong_lookup!$A$1:$D$56,4,FALSE)</f>
        <v>-77.263999999999996</v>
      </c>
      <c r="M4913">
        <v>200</v>
      </c>
      <c r="N4913" t="str">
        <f t="shared" si="152"/>
        <v>Republican</v>
      </c>
      <c r="O4913" t="s">
        <v>686</v>
      </c>
      <c r="P4913">
        <v>0.51700000000000002</v>
      </c>
      <c r="Q4913">
        <v>10000</v>
      </c>
      <c r="R4913" t="s">
        <v>1387</v>
      </c>
    </row>
    <row r="4914" spans="1:18">
      <c r="A4914">
        <v>111</v>
      </c>
      <c r="B4914">
        <f>VLOOKUP(A4914,year_congress_lookup!$A$1:$B$10,2)</f>
        <v>2010</v>
      </c>
      <c r="C4914">
        <v>20746</v>
      </c>
      <c r="D4914" s="1" t="s">
        <v>1797</v>
      </c>
      <c r="E4914" t="s">
        <v>12</v>
      </c>
      <c r="F4914" t="str">
        <f>VLOOKUP(E4914&amp;"*",state_latlong_lookup!$A$1:$D$56,2,FALSE)</f>
        <v>PA</v>
      </c>
      <c r="G4914" t="str">
        <f>VLOOKUP(E4914&amp;"*",state_latlong_lookup!$A$1:$D$56,1,FALSE)</f>
        <v>PENNSYLVANIA</v>
      </c>
      <c r="H4914" t="str">
        <f t="shared" si="153"/>
        <v>111_PA_10</v>
      </c>
      <c r="I4914">
        <f>IF(B4914=2012,IF(D4914="00",K4914,VLOOKUP(H4914,district_latlong_lookup!$A$1:$F$439,5,FALSE)),0)</f>
        <v>0</v>
      </c>
      <c r="J4914">
        <f>IF(B4914=2012,IF(D4914="00",L4914,VLOOKUP(H4914,district_latlong_lookup!$A$1:$F$439,6,FALSE)),0)</f>
        <v>0</v>
      </c>
      <c r="K4914">
        <f>VLOOKUP(E4914&amp;"*",state_latlong_lookup!$A$1:$D$56,3,FALSE)</f>
        <v>40.577300000000001</v>
      </c>
      <c r="L4914">
        <f>VLOOKUP(E4914&amp;"*",state_latlong_lookup!$A$1:$D$56,4,FALSE)</f>
        <v>-77.263999999999996</v>
      </c>
      <c r="M4914">
        <v>100</v>
      </c>
      <c r="N4914" t="str">
        <f t="shared" si="152"/>
        <v>Democrat</v>
      </c>
      <c r="O4914" t="s">
        <v>1114</v>
      </c>
      <c r="P4914">
        <v>-0.12</v>
      </c>
      <c r="Q4914">
        <v>998000</v>
      </c>
      <c r="R4914" t="s">
        <v>1388</v>
      </c>
    </row>
    <row r="4915" spans="1:18">
      <c r="A4915">
        <v>111</v>
      </c>
      <c r="B4915">
        <f>VLOOKUP(A4915,year_congress_lookup!$A$1:$B$10,2)</f>
        <v>2010</v>
      </c>
      <c r="C4915">
        <v>15104</v>
      </c>
      <c r="D4915" s="1" t="s">
        <v>1798</v>
      </c>
      <c r="E4915" t="s">
        <v>12</v>
      </c>
      <c r="F4915" t="str">
        <f>VLOOKUP(E4915&amp;"*",state_latlong_lookup!$A$1:$D$56,2,FALSE)</f>
        <v>PA</v>
      </c>
      <c r="G4915" t="str">
        <f>VLOOKUP(E4915&amp;"*",state_latlong_lookup!$A$1:$D$56,1,FALSE)</f>
        <v>PENNSYLVANIA</v>
      </c>
      <c r="H4915" t="str">
        <f t="shared" si="153"/>
        <v>111_PA_11</v>
      </c>
      <c r="I4915">
        <f>IF(B4915=2012,IF(D4915="00",K4915,VLOOKUP(H4915,district_latlong_lookup!$A$1:$F$439,5,FALSE)),0)</f>
        <v>0</v>
      </c>
      <c r="J4915">
        <f>IF(B4915=2012,IF(D4915="00",L4915,VLOOKUP(H4915,district_latlong_lookup!$A$1:$F$439,6,FALSE)),0)</f>
        <v>0</v>
      </c>
      <c r="K4915">
        <f>VLOOKUP(E4915&amp;"*",state_latlong_lookup!$A$1:$D$56,3,FALSE)</f>
        <v>40.577300000000001</v>
      </c>
      <c r="L4915">
        <f>VLOOKUP(E4915&amp;"*",state_latlong_lookup!$A$1:$D$56,4,FALSE)</f>
        <v>-77.263999999999996</v>
      </c>
      <c r="M4915">
        <v>100</v>
      </c>
      <c r="N4915" t="str">
        <f t="shared" si="152"/>
        <v>Democrat</v>
      </c>
      <c r="O4915" t="s">
        <v>1033</v>
      </c>
      <c r="P4915">
        <v>-0.32</v>
      </c>
      <c r="Q4915">
        <v>1015500</v>
      </c>
      <c r="R4915" t="s">
        <v>1389</v>
      </c>
    </row>
    <row r="4916" spans="1:18">
      <c r="A4916">
        <v>111</v>
      </c>
      <c r="B4916">
        <f>VLOOKUP(A4916,year_congress_lookup!$A$1:$B$10,2)</f>
        <v>2010</v>
      </c>
      <c r="C4916">
        <v>14072</v>
      </c>
      <c r="D4916" s="1" t="s">
        <v>1799</v>
      </c>
      <c r="E4916" t="s">
        <v>12</v>
      </c>
      <c r="F4916" t="str">
        <f>VLOOKUP(E4916&amp;"*",state_latlong_lookup!$A$1:$D$56,2,FALSE)</f>
        <v>PA</v>
      </c>
      <c r="G4916" t="str">
        <f>VLOOKUP(E4916&amp;"*",state_latlong_lookup!$A$1:$D$56,1,FALSE)</f>
        <v>PENNSYLVANIA</v>
      </c>
      <c r="H4916" t="str">
        <f t="shared" si="153"/>
        <v>111_PA_12</v>
      </c>
      <c r="I4916">
        <f>IF(B4916=2012,IF(D4916="00",K4916,VLOOKUP(H4916,district_latlong_lookup!$A$1:$F$439,5,FALSE)),0)</f>
        <v>0</v>
      </c>
      <c r="J4916">
        <f>IF(B4916=2012,IF(D4916="00",L4916,VLOOKUP(H4916,district_latlong_lookup!$A$1:$F$439,6,FALSE)),0)</f>
        <v>0</v>
      </c>
      <c r="K4916">
        <f>VLOOKUP(E4916&amp;"*",state_latlong_lookup!$A$1:$D$56,3,FALSE)</f>
        <v>40.577300000000001</v>
      </c>
      <c r="L4916">
        <f>VLOOKUP(E4916&amp;"*",state_latlong_lookup!$A$1:$D$56,4,FALSE)</f>
        <v>-77.263999999999996</v>
      </c>
      <c r="M4916">
        <v>100</v>
      </c>
      <c r="N4916" t="str">
        <f t="shared" si="152"/>
        <v>Democrat</v>
      </c>
      <c r="O4916" t="s">
        <v>689</v>
      </c>
      <c r="P4916">
        <v>-0.221</v>
      </c>
      <c r="Q4916">
        <v>1378500</v>
      </c>
      <c r="R4916" t="s">
        <v>1390</v>
      </c>
    </row>
    <row r="4917" spans="1:18">
      <c r="A4917">
        <v>111</v>
      </c>
      <c r="B4917">
        <f>VLOOKUP(A4917,year_congress_lookup!$A$1:$B$10,2)</f>
        <v>2010</v>
      </c>
      <c r="C4917">
        <v>20960</v>
      </c>
      <c r="D4917" s="1" t="s">
        <v>1799</v>
      </c>
      <c r="E4917" t="s">
        <v>12</v>
      </c>
      <c r="F4917" t="str">
        <f>VLOOKUP(E4917&amp;"*",state_latlong_lookup!$A$1:$D$56,2,FALSE)</f>
        <v>PA</v>
      </c>
      <c r="G4917" t="str">
        <f>VLOOKUP(E4917&amp;"*",state_latlong_lookup!$A$1:$D$56,1,FALSE)</f>
        <v>PENNSYLVANIA</v>
      </c>
      <c r="H4917" t="str">
        <f t="shared" si="153"/>
        <v>111_PA_12</v>
      </c>
      <c r="I4917">
        <f>IF(B4917=2012,IF(D4917="00",K4917,VLOOKUP(H4917,district_latlong_lookup!$A$1:$F$439,5,FALSE)),0)</f>
        <v>0</v>
      </c>
      <c r="J4917">
        <f>IF(B4917=2012,IF(D4917="00",L4917,VLOOKUP(H4917,district_latlong_lookup!$A$1:$F$439,6,FALSE)),0)</f>
        <v>0</v>
      </c>
      <c r="K4917">
        <f>VLOOKUP(E4917&amp;"*",state_latlong_lookup!$A$1:$D$56,3,FALSE)</f>
        <v>40.577300000000001</v>
      </c>
      <c r="L4917">
        <f>VLOOKUP(E4917&amp;"*",state_latlong_lookup!$A$1:$D$56,4,FALSE)</f>
        <v>-77.263999999999996</v>
      </c>
      <c r="M4917">
        <v>100</v>
      </c>
      <c r="N4917" t="str">
        <f t="shared" si="152"/>
        <v>Democrat</v>
      </c>
      <c r="O4917" t="s">
        <v>1165</v>
      </c>
      <c r="P4917">
        <v>-0.27800000000000002</v>
      </c>
      <c r="Q4917">
        <v>777000</v>
      </c>
      <c r="R4917" t="s">
        <v>1391</v>
      </c>
    </row>
    <row r="4918" spans="1:18">
      <c r="A4918">
        <v>111</v>
      </c>
      <c r="B4918">
        <f>VLOOKUP(A4918,year_congress_lookup!$A$1:$B$10,2)</f>
        <v>2010</v>
      </c>
      <c r="C4918">
        <v>20525</v>
      </c>
      <c r="D4918" s="1" t="s">
        <v>1800</v>
      </c>
      <c r="E4918" t="s">
        <v>12</v>
      </c>
      <c r="F4918" t="str">
        <f>VLOOKUP(E4918&amp;"*",state_latlong_lookup!$A$1:$D$56,2,FALSE)</f>
        <v>PA</v>
      </c>
      <c r="G4918" t="str">
        <f>VLOOKUP(E4918&amp;"*",state_latlong_lookup!$A$1:$D$56,1,FALSE)</f>
        <v>PENNSYLVANIA</v>
      </c>
      <c r="H4918" t="str">
        <f t="shared" si="153"/>
        <v>111_PA_13</v>
      </c>
      <c r="I4918">
        <f>IF(B4918=2012,IF(D4918="00",K4918,VLOOKUP(H4918,district_latlong_lookup!$A$1:$F$439,5,FALSE)),0)</f>
        <v>0</v>
      </c>
      <c r="J4918">
        <f>IF(B4918=2012,IF(D4918="00",L4918,VLOOKUP(H4918,district_latlong_lookup!$A$1:$F$439,6,FALSE)),0)</f>
        <v>0</v>
      </c>
      <c r="K4918">
        <f>VLOOKUP(E4918&amp;"*",state_latlong_lookup!$A$1:$D$56,3,FALSE)</f>
        <v>40.577300000000001</v>
      </c>
      <c r="L4918">
        <f>VLOOKUP(E4918&amp;"*",state_latlong_lookup!$A$1:$D$56,4,FALSE)</f>
        <v>-77.263999999999996</v>
      </c>
      <c r="M4918">
        <v>100</v>
      </c>
      <c r="N4918" t="str">
        <f t="shared" si="152"/>
        <v>Democrat</v>
      </c>
      <c r="O4918" t="s">
        <v>174</v>
      </c>
      <c r="P4918">
        <v>-0.313</v>
      </c>
      <c r="Q4918">
        <v>10000</v>
      </c>
    </row>
    <row r="4919" spans="1:18">
      <c r="A4919">
        <v>111</v>
      </c>
      <c r="B4919">
        <f>VLOOKUP(A4919,year_congress_lookup!$A$1:$B$10,2)</f>
        <v>2010</v>
      </c>
      <c r="C4919">
        <v>29561</v>
      </c>
      <c r="D4919" s="1" t="s">
        <v>1801</v>
      </c>
      <c r="E4919" t="s">
        <v>12</v>
      </c>
      <c r="F4919" t="str">
        <f>VLOOKUP(E4919&amp;"*",state_latlong_lookup!$A$1:$D$56,2,FALSE)</f>
        <v>PA</v>
      </c>
      <c r="G4919" t="str">
        <f>VLOOKUP(E4919&amp;"*",state_latlong_lookup!$A$1:$D$56,1,FALSE)</f>
        <v>PENNSYLVANIA</v>
      </c>
      <c r="H4919" t="str">
        <f t="shared" si="153"/>
        <v>111_PA_14</v>
      </c>
      <c r="I4919">
        <f>IF(B4919=2012,IF(D4919="00",K4919,VLOOKUP(H4919,district_latlong_lookup!$A$1:$F$439,5,FALSE)),0)</f>
        <v>0</v>
      </c>
      <c r="J4919">
        <f>IF(B4919=2012,IF(D4919="00",L4919,VLOOKUP(H4919,district_latlong_lookup!$A$1:$F$439,6,FALSE)),0)</f>
        <v>0</v>
      </c>
      <c r="K4919">
        <f>VLOOKUP(E4919&amp;"*",state_latlong_lookup!$A$1:$D$56,3,FALSE)</f>
        <v>40.577300000000001</v>
      </c>
      <c r="L4919">
        <f>VLOOKUP(E4919&amp;"*",state_latlong_lookup!$A$1:$D$56,4,FALSE)</f>
        <v>-77.263999999999996</v>
      </c>
      <c r="M4919">
        <v>100</v>
      </c>
      <c r="N4919" t="str">
        <f t="shared" si="152"/>
        <v>Democrat</v>
      </c>
      <c r="O4919" t="s">
        <v>815</v>
      </c>
      <c r="P4919">
        <v>-0.38100000000000001</v>
      </c>
      <c r="Q4919">
        <v>402500</v>
      </c>
      <c r="R4919" t="s">
        <v>1392</v>
      </c>
    </row>
    <row r="4920" spans="1:18">
      <c r="A4920">
        <v>111</v>
      </c>
      <c r="B4920">
        <f>VLOOKUP(A4920,year_congress_lookup!$A$1:$B$10,2)</f>
        <v>2010</v>
      </c>
      <c r="C4920">
        <v>20526</v>
      </c>
      <c r="D4920" s="1" t="s">
        <v>1802</v>
      </c>
      <c r="E4920" t="s">
        <v>12</v>
      </c>
      <c r="F4920" t="str">
        <f>VLOOKUP(E4920&amp;"*",state_latlong_lookup!$A$1:$D$56,2,FALSE)</f>
        <v>PA</v>
      </c>
      <c r="G4920" t="str">
        <f>VLOOKUP(E4920&amp;"*",state_latlong_lookup!$A$1:$D$56,1,FALSE)</f>
        <v>PENNSYLVANIA</v>
      </c>
      <c r="H4920" t="str">
        <f t="shared" si="153"/>
        <v>111_PA_15</v>
      </c>
      <c r="I4920">
        <f>IF(B4920=2012,IF(D4920="00",K4920,VLOOKUP(H4920,district_latlong_lookup!$A$1:$F$439,5,FALSE)),0)</f>
        <v>0</v>
      </c>
      <c r="J4920">
        <f>IF(B4920=2012,IF(D4920="00",L4920,VLOOKUP(H4920,district_latlong_lookup!$A$1:$F$439,6,FALSE)),0)</f>
        <v>0</v>
      </c>
      <c r="K4920">
        <f>VLOOKUP(E4920&amp;"*",state_latlong_lookup!$A$1:$D$56,3,FALSE)</f>
        <v>40.577300000000001</v>
      </c>
      <c r="L4920">
        <f>VLOOKUP(E4920&amp;"*",state_latlong_lookup!$A$1:$D$56,4,FALSE)</f>
        <v>-77.263999999999996</v>
      </c>
      <c r="M4920">
        <v>200</v>
      </c>
      <c r="N4920" t="str">
        <f t="shared" si="152"/>
        <v>Republican</v>
      </c>
      <c r="O4920" t="s">
        <v>1067</v>
      </c>
      <c r="P4920">
        <v>0.44800000000000001</v>
      </c>
      <c r="Q4920">
        <v>347500</v>
      </c>
      <c r="R4920" t="s">
        <v>1393</v>
      </c>
    </row>
    <row r="4921" spans="1:18">
      <c r="A4921">
        <v>111</v>
      </c>
      <c r="B4921">
        <f>VLOOKUP(A4921,year_congress_lookup!$A$1:$B$10,2)</f>
        <v>2010</v>
      </c>
      <c r="C4921">
        <v>29752</v>
      </c>
      <c r="D4921" s="1" t="s">
        <v>1803</v>
      </c>
      <c r="E4921" t="s">
        <v>12</v>
      </c>
      <c r="F4921" t="str">
        <f>VLOOKUP(E4921&amp;"*",state_latlong_lookup!$A$1:$D$56,2,FALSE)</f>
        <v>PA</v>
      </c>
      <c r="G4921" t="str">
        <f>VLOOKUP(E4921&amp;"*",state_latlong_lookup!$A$1:$D$56,1,FALSE)</f>
        <v>PENNSYLVANIA</v>
      </c>
      <c r="H4921" t="str">
        <f t="shared" si="153"/>
        <v>111_PA_16</v>
      </c>
      <c r="I4921">
        <f>IF(B4921=2012,IF(D4921="00",K4921,VLOOKUP(H4921,district_latlong_lookup!$A$1:$F$439,5,FALSE)),0)</f>
        <v>0</v>
      </c>
      <c r="J4921">
        <f>IF(B4921=2012,IF(D4921="00",L4921,VLOOKUP(H4921,district_latlong_lookup!$A$1:$F$439,6,FALSE)),0)</f>
        <v>0</v>
      </c>
      <c r="K4921">
        <f>VLOOKUP(E4921&amp;"*",state_latlong_lookup!$A$1:$D$56,3,FALSE)</f>
        <v>40.577300000000001</v>
      </c>
      <c r="L4921">
        <f>VLOOKUP(E4921&amp;"*",state_latlong_lookup!$A$1:$D$56,4,FALSE)</f>
        <v>-77.263999999999996</v>
      </c>
      <c r="M4921">
        <v>200</v>
      </c>
      <c r="N4921" t="str">
        <f t="shared" si="152"/>
        <v>Republican</v>
      </c>
      <c r="O4921" t="s">
        <v>868</v>
      </c>
      <c r="P4921">
        <v>0.76600000000000001</v>
      </c>
      <c r="Q4921">
        <v>827000</v>
      </c>
      <c r="R4921" t="s">
        <v>1394</v>
      </c>
    </row>
    <row r="4922" spans="1:18">
      <c r="A4922">
        <v>111</v>
      </c>
      <c r="B4922">
        <f>VLOOKUP(A4922,year_congress_lookup!$A$1:$B$10,2)</f>
        <v>2010</v>
      </c>
      <c r="C4922">
        <v>29396</v>
      </c>
      <c r="D4922" s="1" t="s">
        <v>1804</v>
      </c>
      <c r="E4922" t="s">
        <v>12</v>
      </c>
      <c r="F4922" t="str">
        <f>VLOOKUP(E4922&amp;"*",state_latlong_lookup!$A$1:$D$56,2,FALSE)</f>
        <v>PA</v>
      </c>
      <c r="G4922" t="str">
        <f>VLOOKUP(E4922&amp;"*",state_latlong_lookup!$A$1:$D$56,1,FALSE)</f>
        <v>PENNSYLVANIA</v>
      </c>
      <c r="H4922" t="str">
        <f t="shared" si="153"/>
        <v>111_PA_17</v>
      </c>
      <c r="I4922">
        <f>IF(B4922=2012,IF(D4922="00",K4922,VLOOKUP(H4922,district_latlong_lookup!$A$1:$F$439,5,FALSE)),0)</f>
        <v>0</v>
      </c>
      <c r="J4922">
        <f>IF(B4922=2012,IF(D4922="00",L4922,VLOOKUP(H4922,district_latlong_lookup!$A$1:$F$439,6,FALSE)),0)</f>
        <v>0</v>
      </c>
      <c r="K4922">
        <f>VLOOKUP(E4922&amp;"*",state_latlong_lookup!$A$1:$D$56,3,FALSE)</f>
        <v>40.577300000000001</v>
      </c>
      <c r="L4922">
        <f>VLOOKUP(E4922&amp;"*",state_latlong_lookup!$A$1:$D$56,4,FALSE)</f>
        <v>-77.263999999999996</v>
      </c>
      <c r="M4922">
        <v>100</v>
      </c>
      <c r="N4922" t="str">
        <f t="shared" si="152"/>
        <v>Democrat</v>
      </c>
      <c r="O4922" t="s">
        <v>683</v>
      </c>
      <c r="P4922">
        <v>-0.23</v>
      </c>
      <c r="Q4922">
        <v>2075000</v>
      </c>
      <c r="R4922" t="s">
        <v>1395</v>
      </c>
    </row>
    <row r="4923" spans="1:18">
      <c r="A4923">
        <v>111</v>
      </c>
      <c r="B4923">
        <f>VLOOKUP(A4923,year_congress_lookup!$A$1:$B$10,2)</f>
        <v>2010</v>
      </c>
      <c r="C4923">
        <v>20346</v>
      </c>
      <c r="D4923" s="1" t="s">
        <v>1805</v>
      </c>
      <c r="E4923" t="s">
        <v>12</v>
      </c>
      <c r="F4923" t="str">
        <f>VLOOKUP(E4923&amp;"*",state_latlong_lookup!$A$1:$D$56,2,FALSE)</f>
        <v>PA</v>
      </c>
      <c r="G4923" t="str">
        <f>VLOOKUP(E4923&amp;"*",state_latlong_lookup!$A$1:$D$56,1,FALSE)</f>
        <v>PENNSYLVANIA</v>
      </c>
      <c r="H4923" t="str">
        <f t="shared" si="153"/>
        <v>111_PA_18</v>
      </c>
      <c r="I4923">
        <f>IF(B4923=2012,IF(D4923="00",K4923,VLOOKUP(H4923,district_latlong_lookup!$A$1:$F$439,5,FALSE)),0)</f>
        <v>0</v>
      </c>
      <c r="J4923">
        <f>IF(B4923=2012,IF(D4923="00",L4923,VLOOKUP(H4923,district_latlong_lookup!$A$1:$F$439,6,FALSE)),0)</f>
        <v>0</v>
      </c>
      <c r="K4923">
        <f>VLOOKUP(E4923&amp;"*",state_latlong_lookup!$A$1:$D$56,3,FALSE)</f>
        <v>40.577300000000001</v>
      </c>
      <c r="L4923">
        <f>VLOOKUP(E4923&amp;"*",state_latlong_lookup!$A$1:$D$56,4,FALSE)</f>
        <v>-77.263999999999996</v>
      </c>
      <c r="M4923">
        <v>200</v>
      </c>
      <c r="N4923" t="str">
        <f t="shared" si="152"/>
        <v>Republican</v>
      </c>
      <c r="O4923" t="s">
        <v>141</v>
      </c>
      <c r="P4923">
        <v>0.38700000000000001</v>
      </c>
      <c r="Q4923">
        <v>10000</v>
      </c>
    </row>
    <row r="4924" spans="1:18">
      <c r="A4924">
        <v>111</v>
      </c>
      <c r="B4924">
        <f>VLOOKUP(A4924,year_congress_lookup!$A$1:$B$10,2)</f>
        <v>2010</v>
      </c>
      <c r="C4924">
        <v>20135</v>
      </c>
      <c r="D4924" s="1" t="s">
        <v>1806</v>
      </c>
      <c r="E4924" t="s">
        <v>12</v>
      </c>
      <c r="F4924" t="str">
        <f>VLOOKUP(E4924&amp;"*",state_latlong_lookup!$A$1:$D$56,2,FALSE)</f>
        <v>PA</v>
      </c>
      <c r="G4924" t="str">
        <f>VLOOKUP(E4924&amp;"*",state_latlong_lookup!$A$1:$D$56,1,FALSE)</f>
        <v>PENNSYLVANIA</v>
      </c>
      <c r="H4924" t="str">
        <f t="shared" si="153"/>
        <v>111_PA_19</v>
      </c>
      <c r="I4924">
        <f>IF(B4924=2012,IF(D4924="00",K4924,VLOOKUP(H4924,district_latlong_lookup!$A$1:$F$439,5,FALSE)),0)</f>
        <v>0</v>
      </c>
      <c r="J4924">
        <f>IF(B4924=2012,IF(D4924="00",L4924,VLOOKUP(H4924,district_latlong_lookup!$A$1:$F$439,6,FALSE)),0)</f>
        <v>0</v>
      </c>
      <c r="K4924">
        <f>VLOOKUP(E4924&amp;"*",state_latlong_lookup!$A$1:$D$56,3,FALSE)</f>
        <v>40.577300000000001</v>
      </c>
      <c r="L4924">
        <f>VLOOKUP(E4924&amp;"*",state_latlong_lookup!$A$1:$D$56,4,FALSE)</f>
        <v>-77.263999999999996</v>
      </c>
      <c r="M4924">
        <v>200</v>
      </c>
      <c r="N4924" t="str">
        <f t="shared" si="152"/>
        <v>Republican</v>
      </c>
      <c r="O4924" t="s">
        <v>946</v>
      </c>
      <c r="P4924">
        <v>0.46500000000000002</v>
      </c>
      <c r="Q4924">
        <v>10000</v>
      </c>
    </row>
    <row r="4925" spans="1:18">
      <c r="A4925">
        <v>111</v>
      </c>
      <c r="B4925">
        <f>VLOOKUP(A4925,year_congress_lookup!$A$1:$B$10,2)</f>
        <v>2010</v>
      </c>
      <c r="C4925">
        <v>29564</v>
      </c>
      <c r="D4925" s="1" t="s">
        <v>1787</v>
      </c>
      <c r="E4925" t="s">
        <v>13</v>
      </c>
      <c r="F4925" t="str">
        <f>VLOOKUP(E4925&amp;"*",state_latlong_lookup!$A$1:$D$56,2,FALSE)</f>
        <v>RI</v>
      </c>
      <c r="G4925" t="str">
        <f>VLOOKUP(E4925&amp;"*",state_latlong_lookup!$A$1:$D$56,1,FALSE)</f>
        <v>RHODE ISLAND</v>
      </c>
      <c r="H4925" t="str">
        <f t="shared" si="153"/>
        <v>111_RI_01</v>
      </c>
      <c r="I4925">
        <f>IF(B4925=2012,IF(D4925="00",K4925,VLOOKUP(H4925,district_latlong_lookup!$A$1:$F$439,5,FALSE)),0)</f>
        <v>0</v>
      </c>
      <c r="J4925">
        <f>IF(B4925=2012,IF(D4925="00",L4925,VLOOKUP(H4925,district_latlong_lookup!$A$1:$F$439,6,FALSE)),0)</f>
        <v>0</v>
      </c>
      <c r="K4925">
        <f>VLOOKUP(E4925&amp;"*",state_latlong_lookup!$A$1:$D$56,3,FALSE)</f>
        <v>41.677199999999999</v>
      </c>
      <c r="L4925">
        <f>VLOOKUP(E4925&amp;"*",state_latlong_lookup!$A$1:$D$56,4,FALSE)</f>
        <v>-71.510099999999994</v>
      </c>
      <c r="M4925">
        <v>100</v>
      </c>
      <c r="N4925" t="str">
        <f t="shared" si="152"/>
        <v>Democrat</v>
      </c>
      <c r="O4925" t="s">
        <v>97</v>
      </c>
      <c r="P4925">
        <v>-0.38900000000000001</v>
      </c>
      <c r="Q4925">
        <v>472500</v>
      </c>
      <c r="R4925" t="s">
        <v>1396</v>
      </c>
    </row>
    <row r="4926" spans="1:18">
      <c r="A4926">
        <v>111</v>
      </c>
      <c r="B4926">
        <f>VLOOKUP(A4926,year_congress_lookup!$A$1:$B$10,2)</f>
        <v>2010</v>
      </c>
      <c r="C4926">
        <v>20136</v>
      </c>
      <c r="D4926" s="1" t="s">
        <v>1788</v>
      </c>
      <c r="E4926" t="s">
        <v>13</v>
      </c>
      <c r="F4926" t="str">
        <f>VLOOKUP(E4926&amp;"*",state_latlong_lookup!$A$1:$D$56,2,FALSE)</f>
        <v>RI</v>
      </c>
      <c r="G4926" t="str">
        <f>VLOOKUP(E4926&amp;"*",state_latlong_lookup!$A$1:$D$56,1,FALSE)</f>
        <v>RHODE ISLAND</v>
      </c>
      <c r="H4926" t="str">
        <f t="shared" si="153"/>
        <v>111_RI_02</v>
      </c>
      <c r="I4926">
        <f>IF(B4926=2012,IF(D4926="00",K4926,VLOOKUP(H4926,district_latlong_lookup!$A$1:$F$439,5,FALSE)),0)</f>
        <v>0</v>
      </c>
      <c r="J4926">
        <f>IF(B4926=2012,IF(D4926="00",L4926,VLOOKUP(H4926,district_latlong_lookup!$A$1:$F$439,6,FALSE)),0)</f>
        <v>0</v>
      </c>
      <c r="K4926">
        <f>VLOOKUP(E4926&amp;"*",state_latlong_lookup!$A$1:$D$56,3,FALSE)</f>
        <v>41.677199999999999</v>
      </c>
      <c r="L4926">
        <f>VLOOKUP(E4926&amp;"*",state_latlong_lookup!$A$1:$D$56,4,FALSE)</f>
        <v>-71.510099999999994</v>
      </c>
      <c r="M4926">
        <v>100</v>
      </c>
      <c r="N4926" t="str">
        <f t="shared" si="152"/>
        <v>Democrat</v>
      </c>
      <c r="O4926" t="s">
        <v>947</v>
      </c>
      <c r="P4926">
        <v>-0.35599999999999998</v>
      </c>
      <c r="Q4926">
        <v>626000</v>
      </c>
      <c r="R4926" t="s">
        <v>1397</v>
      </c>
    </row>
    <row r="4927" spans="1:18">
      <c r="A4927">
        <v>111</v>
      </c>
      <c r="B4927">
        <f>VLOOKUP(A4927,year_congress_lookup!$A$1:$B$10,2)</f>
        <v>2010</v>
      </c>
      <c r="C4927">
        <v>20137</v>
      </c>
      <c r="D4927" s="1" t="s">
        <v>1787</v>
      </c>
      <c r="E4927" t="s">
        <v>15</v>
      </c>
      <c r="F4927" t="str">
        <f>VLOOKUP(E4927&amp;"*",state_latlong_lookup!$A$1:$D$56,2,FALSE)</f>
        <v>SC</v>
      </c>
      <c r="G4927" t="str">
        <f>VLOOKUP(E4927&amp;"*",state_latlong_lookup!$A$1:$D$56,1,FALSE)</f>
        <v>SOUTH CAROLINA</v>
      </c>
      <c r="H4927" t="str">
        <f t="shared" si="153"/>
        <v>111_SC_01</v>
      </c>
      <c r="I4927">
        <f>IF(B4927=2012,IF(D4927="00",K4927,VLOOKUP(H4927,district_latlong_lookup!$A$1:$F$439,5,FALSE)),0)</f>
        <v>0</v>
      </c>
      <c r="J4927">
        <f>IF(B4927=2012,IF(D4927="00",L4927,VLOOKUP(H4927,district_latlong_lookup!$A$1:$F$439,6,FALSE)),0)</f>
        <v>0</v>
      </c>
      <c r="K4927">
        <f>VLOOKUP(E4927&amp;"*",state_latlong_lookup!$A$1:$D$56,3,FALSE)</f>
        <v>33.819099999999999</v>
      </c>
      <c r="L4927">
        <f>VLOOKUP(E4927&amp;"*",state_latlong_lookup!$A$1:$D$56,4,FALSE)</f>
        <v>-80.906599999999997</v>
      </c>
      <c r="M4927">
        <v>200</v>
      </c>
      <c r="N4927" t="str">
        <f t="shared" si="152"/>
        <v>Republican</v>
      </c>
      <c r="O4927" t="s">
        <v>27</v>
      </c>
      <c r="P4927">
        <v>0.53600000000000003</v>
      </c>
      <c r="Q4927">
        <v>813500</v>
      </c>
    </row>
    <row r="4928" spans="1:18">
      <c r="A4928">
        <v>111</v>
      </c>
      <c r="B4928">
        <f>VLOOKUP(A4928,year_congress_lookup!$A$1:$B$10,2)</f>
        <v>2010</v>
      </c>
      <c r="C4928">
        <v>20138</v>
      </c>
      <c r="D4928" s="1" t="s">
        <v>1788</v>
      </c>
      <c r="E4928" t="s">
        <v>15</v>
      </c>
      <c r="F4928" t="str">
        <f>VLOOKUP(E4928&amp;"*",state_latlong_lookup!$A$1:$D$56,2,FALSE)</f>
        <v>SC</v>
      </c>
      <c r="G4928" t="str">
        <f>VLOOKUP(E4928&amp;"*",state_latlong_lookup!$A$1:$D$56,1,FALSE)</f>
        <v>SOUTH CAROLINA</v>
      </c>
      <c r="H4928" t="str">
        <f t="shared" si="153"/>
        <v>111_SC_02</v>
      </c>
      <c r="I4928">
        <f>IF(B4928=2012,IF(D4928="00",K4928,VLOOKUP(H4928,district_latlong_lookup!$A$1:$F$439,5,FALSE)),0)</f>
        <v>0</v>
      </c>
      <c r="J4928">
        <f>IF(B4928=2012,IF(D4928="00",L4928,VLOOKUP(H4928,district_latlong_lookup!$A$1:$F$439,6,FALSE)),0)</f>
        <v>0</v>
      </c>
      <c r="K4928">
        <f>VLOOKUP(E4928&amp;"*",state_latlong_lookup!$A$1:$D$56,3,FALSE)</f>
        <v>33.819099999999999</v>
      </c>
      <c r="L4928">
        <f>VLOOKUP(E4928&amp;"*",state_latlong_lookup!$A$1:$D$56,4,FALSE)</f>
        <v>-80.906599999999997</v>
      </c>
      <c r="M4928">
        <v>200</v>
      </c>
      <c r="N4928" t="str">
        <f t="shared" si="152"/>
        <v>Republican</v>
      </c>
      <c r="O4928" t="s">
        <v>92</v>
      </c>
      <c r="P4928">
        <v>0.77800000000000002</v>
      </c>
      <c r="Q4928">
        <v>395500</v>
      </c>
      <c r="R4928" t="s">
        <v>1398</v>
      </c>
    </row>
    <row r="4929" spans="1:18">
      <c r="A4929">
        <v>111</v>
      </c>
      <c r="B4929">
        <f>VLOOKUP(A4929,year_congress_lookup!$A$1:$B$10,2)</f>
        <v>2010</v>
      </c>
      <c r="C4929">
        <v>20347</v>
      </c>
      <c r="D4929" s="1" t="s">
        <v>1789</v>
      </c>
      <c r="E4929" t="s">
        <v>15</v>
      </c>
      <c r="F4929" t="str">
        <f>VLOOKUP(E4929&amp;"*",state_latlong_lookup!$A$1:$D$56,2,FALSE)</f>
        <v>SC</v>
      </c>
      <c r="G4929" t="str">
        <f>VLOOKUP(E4929&amp;"*",state_latlong_lookup!$A$1:$D$56,1,FALSE)</f>
        <v>SOUTH CAROLINA</v>
      </c>
      <c r="H4929" t="str">
        <f t="shared" si="153"/>
        <v>111_SC_03</v>
      </c>
      <c r="I4929">
        <f>IF(B4929=2012,IF(D4929="00",K4929,VLOOKUP(H4929,district_latlong_lookup!$A$1:$F$439,5,FALSE)),0)</f>
        <v>0</v>
      </c>
      <c r="J4929">
        <f>IF(B4929=2012,IF(D4929="00",L4929,VLOOKUP(H4929,district_latlong_lookup!$A$1:$F$439,6,FALSE)),0)</f>
        <v>0</v>
      </c>
      <c r="K4929">
        <f>VLOOKUP(E4929&amp;"*",state_latlong_lookup!$A$1:$D$56,3,FALSE)</f>
        <v>33.819099999999999</v>
      </c>
      <c r="L4929">
        <f>VLOOKUP(E4929&amp;"*",state_latlong_lookup!$A$1:$D$56,4,FALSE)</f>
        <v>-80.906599999999997</v>
      </c>
      <c r="M4929">
        <v>200</v>
      </c>
      <c r="N4929" t="str">
        <f t="shared" si="152"/>
        <v>Republican</v>
      </c>
      <c r="O4929" t="s">
        <v>193</v>
      </c>
      <c r="P4929">
        <v>0.82599999999999996</v>
      </c>
      <c r="Q4929">
        <v>10000</v>
      </c>
    </row>
    <row r="4930" spans="1:18">
      <c r="A4930">
        <v>111</v>
      </c>
      <c r="B4930">
        <f>VLOOKUP(A4930,year_congress_lookup!$A$1:$B$10,2)</f>
        <v>2010</v>
      </c>
      <c r="C4930">
        <v>39300</v>
      </c>
      <c r="D4930" s="1" t="s">
        <v>1790</v>
      </c>
      <c r="E4930" t="s">
        <v>15</v>
      </c>
      <c r="F4930" t="str">
        <f>VLOOKUP(E4930&amp;"*",state_latlong_lookup!$A$1:$D$56,2,FALSE)</f>
        <v>SC</v>
      </c>
      <c r="G4930" t="str">
        <f>VLOOKUP(E4930&amp;"*",state_latlong_lookup!$A$1:$D$56,1,FALSE)</f>
        <v>SOUTH CAROLINA</v>
      </c>
      <c r="H4930" t="str">
        <f t="shared" si="153"/>
        <v>111_SC_04</v>
      </c>
      <c r="I4930">
        <f>IF(B4930=2012,IF(D4930="00",K4930,VLOOKUP(H4930,district_latlong_lookup!$A$1:$F$439,5,FALSE)),0)</f>
        <v>0</v>
      </c>
      <c r="J4930">
        <f>IF(B4930=2012,IF(D4930="00",L4930,VLOOKUP(H4930,district_latlong_lookup!$A$1:$F$439,6,FALSE)),0)</f>
        <v>0</v>
      </c>
      <c r="K4930">
        <f>VLOOKUP(E4930&amp;"*",state_latlong_lookup!$A$1:$D$56,3,FALSE)</f>
        <v>33.819099999999999</v>
      </c>
      <c r="L4930">
        <f>VLOOKUP(E4930&amp;"*",state_latlong_lookup!$A$1:$D$56,4,FALSE)</f>
        <v>-80.906599999999997</v>
      </c>
      <c r="M4930">
        <v>200</v>
      </c>
      <c r="N4930" t="str">
        <f t="shared" ref="N4930:N4993" si="154">IF(M4930=100,"Democrat",IF(M4930=200,"Republican",IF(M4930=328,"Independent")))</f>
        <v>Republican</v>
      </c>
      <c r="O4930" t="s">
        <v>699</v>
      </c>
      <c r="P4930">
        <v>0.84899999999999998</v>
      </c>
      <c r="Q4930">
        <v>497500</v>
      </c>
      <c r="R4930" t="s">
        <v>1399</v>
      </c>
    </row>
    <row r="4931" spans="1:18">
      <c r="A4931">
        <v>111</v>
      </c>
      <c r="B4931">
        <f>VLOOKUP(A4931,year_congress_lookup!$A$1:$B$10,2)</f>
        <v>2010</v>
      </c>
      <c r="C4931">
        <v>15064</v>
      </c>
      <c r="D4931" s="1" t="s">
        <v>1791</v>
      </c>
      <c r="E4931" t="s">
        <v>15</v>
      </c>
      <c r="F4931" t="str">
        <f>VLOOKUP(E4931&amp;"*",state_latlong_lookup!$A$1:$D$56,2,FALSE)</f>
        <v>SC</v>
      </c>
      <c r="G4931" t="str">
        <f>VLOOKUP(E4931&amp;"*",state_latlong_lookup!$A$1:$D$56,1,FALSE)</f>
        <v>SOUTH CAROLINA</v>
      </c>
      <c r="H4931" t="str">
        <f t="shared" ref="H4931:H4994" si="155">CONCATENATE(A4931,"_",F4931,"_",D4931)</f>
        <v>111_SC_05</v>
      </c>
      <c r="I4931">
        <f>IF(B4931=2012,IF(D4931="00",K4931,VLOOKUP(H4931,district_latlong_lookup!$A$1:$F$439,5,FALSE)),0)</f>
        <v>0</v>
      </c>
      <c r="J4931">
        <f>IF(B4931=2012,IF(D4931="00",L4931,VLOOKUP(H4931,district_latlong_lookup!$A$1:$F$439,6,FALSE)),0)</f>
        <v>0</v>
      </c>
      <c r="K4931">
        <f>VLOOKUP(E4931&amp;"*",state_latlong_lookup!$A$1:$D$56,3,FALSE)</f>
        <v>33.819099999999999</v>
      </c>
      <c r="L4931">
        <f>VLOOKUP(E4931&amp;"*",state_latlong_lookup!$A$1:$D$56,4,FALSE)</f>
        <v>-80.906599999999997</v>
      </c>
      <c r="M4931">
        <v>100</v>
      </c>
      <c r="N4931" t="str">
        <f t="shared" si="154"/>
        <v>Democrat</v>
      </c>
      <c r="O4931" t="s">
        <v>700</v>
      </c>
      <c r="P4931">
        <v>-0.31</v>
      </c>
      <c r="Q4931">
        <v>1181000</v>
      </c>
      <c r="R4931" t="s">
        <v>1400</v>
      </c>
    </row>
    <row r="4932" spans="1:18">
      <c r="A4932">
        <v>111</v>
      </c>
      <c r="B4932">
        <f>VLOOKUP(A4932,year_congress_lookup!$A$1:$B$10,2)</f>
        <v>2010</v>
      </c>
      <c r="C4932">
        <v>39301</v>
      </c>
      <c r="D4932" s="1" t="s">
        <v>1792</v>
      </c>
      <c r="E4932" t="s">
        <v>15</v>
      </c>
      <c r="F4932" t="str">
        <f>VLOOKUP(E4932&amp;"*",state_latlong_lookup!$A$1:$D$56,2,FALSE)</f>
        <v>SC</v>
      </c>
      <c r="G4932" t="str">
        <f>VLOOKUP(E4932&amp;"*",state_latlong_lookup!$A$1:$D$56,1,FALSE)</f>
        <v>SOUTH CAROLINA</v>
      </c>
      <c r="H4932" t="str">
        <f t="shared" si="155"/>
        <v>111_SC_06</v>
      </c>
      <c r="I4932">
        <f>IF(B4932=2012,IF(D4932="00",K4932,VLOOKUP(H4932,district_latlong_lookup!$A$1:$F$439,5,FALSE)),0)</f>
        <v>0</v>
      </c>
      <c r="J4932">
        <f>IF(B4932=2012,IF(D4932="00",L4932,VLOOKUP(H4932,district_latlong_lookup!$A$1:$F$439,6,FALSE)),0)</f>
        <v>0</v>
      </c>
      <c r="K4932">
        <f>VLOOKUP(E4932&amp;"*",state_latlong_lookup!$A$1:$D$56,3,FALSE)</f>
        <v>33.819099999999999</v>
      </c>
      <c r="L4932">
        <f>VLOOKUP(E4932&amp;"*",state_latlong_lookup!$A$1:$D$56,4,FALSE)</f>
        <v>-80.906599999999997</v>
      </c>
      <c r="M4932">
        <v>100</v>
      </c>
      <c r="N4932" t="str">
        <f t="shared" si="154"/>
        <v>Democrat</v>
      </c>
      <c r="O4932" t="s">
        <v>701</v>
      </c>
      <c r="P4932">
        <v>-0.41499999999999998</v>
      </c>
      <c r="Q4932">
        <v>18000</v>
      </c>
    </row>
    <row r="4933" spans="1:18">
      <c r="A4933">
        <v>111</v>
      </c>
      <c r="B4933">
        <f>VLOOKUP(A4933,year_congress_lookup!$A$1:$B$10,2)</f>
        <v>2010</v>
      </c>
      <c r="C4933">
        <v>20349</v>
      </c>
      <c r="D4933" s="1" t="s">
        <v>1787</v>
      </c>
      <c r="E4933" t="s">
        <v>129</v>
      </c>
      <c r="F4933" t="str">
        <f>VLOOKUP(E4933&amp;"*",state_latlong_lookup!$A$1:$D$56,2,FALSE)</f>
        <v>SD</v>
      </c>
      <c r="G4933" t="str">
        <f>VLOOKUP(E4933&amp;"*",state_latlong_lookup!$A$1:$D$56,1,FALSE)</f>
        <v>SOUTH DAKOTA</v>
      </c>
      <c r="H4933" t="str">
        <f t="shared" si="155"/>
        <v>111_SD_01</v>
      </c>
      <c r="I4933">
        <f>IF(B4933=2012,IF(D4933="00",K4933,VLOOKUP(H4933,district_latlong_lookup!$A$1:$F$439,5,FALSE)),0)</f>
        <v>0</v>
      </c>
      <c r="J4933">
        <f>IF(B4933=2012,IF(D4933="00",L4933,VLOOKUP(H4933,district_latlong_lookup!$A$1:$F$439,6,FALSE)),0)</f>
        <v>0</v>
      </c>
      <c r="K4933">
        <f>VLOOKUP(E4933&amp;"*",state_latlong_lookup!$A$1:$D$56,3,FALSE)</f>
        <v>44.285299999999999</v>
      </c>
      <c r="L4933">
        <f>VLOOKUP(E4933&amp;"*",state_latlong_lookup!$A$1:$D$56,4,FALSE)</f>
        <v>-99.463200000000001</v>
      </c>
      <c r="M4933">
        <v>100</v>
      </c>
      <c r="N4933" t="str">
        <f t="shared" si="154"/>
        <v>Democrat</v>
      </c>
      <c r="O4933" t="s">
        <v>1166</v>
      </c>
      <c r="P4933">
        <v>-0.17399999999999999</v>
      </c>
      <c r="Q4933">
        <v>1698000</v>
      </c>
    </row>
    <row r="4934" spans="1:18">
      <c r="A4934">
        <v>111</v>
      </c>
      <c r="B4934">
        <f>VLOOKUP(A4934,year_congress_lookup!$A$1:$B$10,2)</f>
        <v>2010</v>
      </c>
      <c r="C4934">
        <v>20947</v>
      </c>
      <c r="D4934" s="1" t="s">
        <v>1787</v>
      </c>
      <c r="E4934" t="s">
        <v>36</v>
      </c>
      <c r="F4934" t="str">
        <f>VLOOKUP(E4934&amp;"*",state_latlong_lookup!$A$1:$D$56,2,FALSE)</f>
        <v>TN</v>
      </c>
      <c r="G4934" t="str">
        <f>VLOOKUP(E4934&amp;"*",state_latlong_lookup!$A$1:$D$56,1,FALSE)</f>
        <v>TENNESSEE</v>
      </c>
      <c r="H4934" t="str">
        <f t="shared" si="155"/>
        <v>111_TN_01</v>
      </c>
      <c r="I4934">
        <f>IF(B4934=2012,IF(D4934="00",K4934,VLOOKUP(H4934,district_latlong_lookup!$A$1:$F$439,5,FALSE)),0)</f>
        <v>0</v>
      </c>
      <c r="J4934">
        <f>IF(B4934=2012,IF(D4934="00",L4934,VLOOKUP(H4934,district_latlong_lookup!$A$1:$F$439,6,FALSE)),0)</f>
        <v>0</v>
      </c>
      <c r="K4934">
        <f>VLOOKUP(E4934&amp;"*",state_latlong_lookup!$A$1:$D$56,3,FALSE)</f>
        <v>35.744900000000001</v>
      </c>
      <c r="L4934">
        <f>VLOOKUP(E4934&amp;"*",state_latlong_lookup!$A$1:$D$56,4,FALSE)</f>
        <v>-86.748900000000006</v>
      </c>
      <c r="M4934">
        <v>200</v>
      </c>
      <c r="N4934" t="str">
        <f t="shared" si="154"/>
        <v>Republican</v>
      </c>
      <c r="O4934" t="s">
        <v>1167</v>
      </c>
      <c r="P4934">
        <v>0.70199999999999996</v>
      </c>
      <c r="Q4934">
        <v>10000</v>
      </c>
      <c r="R4934" t="s">
        <v>1401</v>
      </c>
    </row>
    <row r="4935" spans="1:18">
      <c r="A4935">
        <v>111</v>
      </c>
      <c r="B4935">
        <f>VLOOKUP(A4935,year_congress_lookup!$A$1:$B$10,2)</f>
        <v>2010</v>
      </c>
      <c r="C4935">
        <v>15455</v>
      </c>
      <c r="D4935" s="1" t="s">
        <v>1788</v>
      </c>
      <c r="E4935" t="s">
        <v>36</v>
      </c>
      <c r="F4935" t="str">
        <f>VLOOKUP(E4935&amp;"*",state_latlong_lookup!$A$1:$D$56,2,FALSE)</f>
        <v>TN</v>
      </c>
      <c r="G4935" t="str">
        <f>VLOOKUP(E4935&amp;"*",state_latlong_lookup!$A$1:$D$56,1,FALSE)</f>
        <v>TENNESSEE</v>
      </c>
      <c r="H4935" t="str">
        <f t="shared" si="155"/>
        <v>111_TN_02</v>
      </c>
      <c r="I4935">
        <f>IF(B4935=2012,IF(D4935="00",K4935,VLOOKUP(H4935,district_latlong_lookup!$A$1:$F$439,5,FALSE)),0)</f>
        <v>0</v>
      </c>
      <c r="J4935">
        <f>IF(B4935=2012,IF(D4935="00",L4935,VLOOKUP(H4935,district_latlong_lookup!$A$1:$F$439,6,FALSE)),0)</f>
        <v>0</v>
      </c>
      <c r="K4935">
        <f>VLOOKUP(E4935&amp;"*",state_latlong_lookup!$A$1:$D$56,3,FALSE)</f>
        <v>35.744900000000001</v>
      </c>
      <c r="L4935">
        <f>VLOOKUP(E4935&amp;"*",state_latlong_lookup!$A$1:$D$56,4,FALSE)</f>
        <v>-86.748900000000006</v>
      </c>
      <c r="M4935">
        <v>200</v>
      </c>
      <c r="N4935" t="str">
        <f t="shared" si="154"/>
        <v>Republican</v>
      </c>
      <c r="O4935" t="s">
        <v>1037</v>
      </c>
      <c r="P4935">
        <v>0.92600000000000005</v>
      </c>
      <c r="Q4935">
        <v>556000</v>
      </c>
      <c r="R4935" t="s">
        <v>1402</v>
      </c>
    </row>
    <row r="4936" spans="1:18">
      <c r="A4936">
        <v>111</v>
      </c>
      <c r="B4936">
        <f>VLOOKUP(A4936,year_congress_lookup!$A$1:$B$10,2)</f>
        <v>2010</v>
      </c>
      <c r="C4936">
        <v>29567</v>
      </c>
      <c r="D4936" s="1" t="s">
        <v>1789</v>
      </c>
      <c r="E4936" t="s">
        <v>36</v>
      </c>
      <c r="F4936" t="str">
        <f>VLOOKUP(E4936&amp;"*",state_latlong_lookup!$A$1:$D$56,2,FALSE)</f>
        <v>TN</v>
      </c>
      <c r="G4936" t="str">
        <f>VLOOKUP(E4936&amp;"*",state_latlong_lookup!$A$1:$D$56,1,FALSE)</f>
        <v>TENNESSEE</v>
      </c>
      <c r="H4936" t="str">
        <f t="shared" si="155"/>
        <v>111_TN_03</v>
      </c>
      <c r="I4936">
        <f>IF(B4936=2012,IF(D4936="00",K4936,VLOOKUP(H4936,district_latlong_lookup!$A$1:$F$439,5,FALSE)),0)</f>
        <v>0</v>
      </c>
      <c r="J4936">
        <f>IF(B4936=2012,IF(D4936="00",L4936,VLOOKUP(H4936,district_latlong_lookup!$A$1:$F$439,6,FALSE)),0)</f>
        <v>0</v>
      </c>
      <c r="K4936">
        <f>VLOOKUP(E4936&amp;"*",state_latlong_lookup!$A$1:$D$56,3,FALSE)</f>
        <v>35.744900000000001</v>
      </c>
      <c r="L4936">
        <f>VLOOKUP(E4936&amp;"*",state_latlong_lookup!$A$1:$D$56,4,FALSE)</f>
        <v>-86.748900000000006</v>
      </c>
      <c r="M4936">
        <v>200</v>
      </c>
      <c r="N4936" t="str">
        <f t="shared" si="154"/>
        <v>Republican</v>
      </c>
      <c r="O4936" t="s">
        <v>817</v>
      </c>
      <c r="P4936">
        <v>0.63600000000000001</v>
      </c>
      <c r="Q4936">
        <v>915500</v>
      </c>
    </row>
    <row r="4937" spans="1:18">
      <c r="A4937">
        <v>111</v>
      </c>
      <c r="B4937">
        <f>VLOOKUP(A4937,year_congress_lookup!$A$1:$B$10,2)</f>
        <v>2010</v>
      </c>
      <c r="C4937">
        <v>20350</v>
      </c>
      <c r="D4937" s="1" t="s">
        <v>1790</v>
      </c>
      <c r="E4937" t="s">
        <v>36</v>
      </c>
      <c r="F4937" t="str">
        <f>VLOOKUP(E4937&amp;"*",state_latlong_lookup!$A$1:$D$56,2,FALSE)</f>
        <v>TN</v>
      </c>
      <c r="G4937" t="str">
        <f>VLOOKUP(E4937&amp;"*",state_latlong_lookup!$A$1:$D$56,1,FALSE)</f>
        <v>TENNESSEE</v>
      </c>
      <c r="H4937" t="str">
        <f t="shared" si="155"/>
        <v>111_TN_04</v>
      </c>
      <c r="I4937">
        <f>IF(B4937=2012,IF(D4937="00",K4937,VLOOKUP(H4937,district_latlong_lookup!$A$1:$F$439,5,FALSE)),0)</f>
        <v>0</v>
      </c>
      <c r="J4937">
        <f>IF(B4937=2012,IF(D4937="00",L4937,VLOOKUP(H4937,district_latlong_lookup!$A$1:$F$439,6,FALSE)),0)</f>
        <v>0</v>
      </c>
      <c r="K4937">
        <f>VLOOKUP(E4937&amp;"*",state_latlong_lookup!$A$1:$D$56,3,FALSE)</f>
        <v>35.744900000000001</v>
      </c>
      <c r="L4937">
        <f>VLOOKUP(E4937&amp;"*",state_latlong_lookup!$A$1:$D$56,4,FALSE)</f>
        <v>-86.748900000000006</v>
      </c>
      <c r="M4937">
        <v>100</v>
      </c>
      <c r="N4937" t="str">
        <f t="shared" si="154"/>
        <v>Democrat</v>
      </c>
      <c r="O4937" t="s">
        <v>62</v>
      </c>
      <c r="P4937">
        <v>-0.17699999999999999</v>
      </c>
      <c r="Q4937">
        <v>614000</v>
      </c>
    </row>
    <row r="4938" spans="1:18">
      <c r="A4938">
        <v>111</v>
      </c>
      <c r="B4938">
        <f>VLOOKUP(A4938,year_congress_lookup!$A$1:$B$10,2)</f>
        <v>2010</v>
      </c>
      <c r="C4938">
        <v>15019</v>
      </c>
      <c r="D4938" s="1" t="s">
        <v>1791</v>
      </c>
      <c r="E4938" t="s">
        <v>36</v>
      </c>
      <c r="F4938" t="str">
        <f>VLOOKUP(E4938&amp;"*",state_latlong_lookup!$A$1:$D$56,2,FALSE)</f>
        <v>TN</v>
      </c>
      <c r="G4938" t="str">
        <f>VLOOKUP(E4938&amp;"*",state_latlong_lookup!$A$1:$D$56,1,FALSE)</f>
        <v>TENNESSEE</v>
      </c>
      <c r="H4938" t="str">
        <f t="shared" si="155"/>
        <v>111_TN_05</v>
      </c>
      <c r="I4938">
        <f>IF(B4938=2012,IF(D4938="00",K4938,VLOOKUP(H4938,district_latlong_lookup!$A$1:$F$439,5,FALSE)),0)</f>
        <v>0</v>
      </c>
      <c r="J4938">
        <f>IF(B4938=2012,IF(D4938="00",L4938,VLOOKUP(H4938,district_latlong_lookup!$A$1:$F$439,6,FALSE)),0)</f>
        <v>0</v>
      </c>
      <c r="K4938">
        <f>VLOOKUP(E4938&amp;"*",state_latlong_lookup!$A$1:$D$56,3,FALSE)</f>
        <v>35.744900000000001</v>
      </c>
      <c r="L4938">
        <f>VLOOKUP(E4938&amp;"*",state_latlong_lookup!$A$1:$D$56,4,FALSE)</f>
        <v>-86.748900000000006</v>
      </c>
      <c r="M4938">
        <v>100</v>
      </c>
      <c r="N4938" t="str">
        <f t="shared" si="154"/>
        <v>Democrat</v>
      </c>
      <c r="O4938" t="s">
        <v>183</v>
      </c>
      <c r="P4938">
        <v>-0.22500000000000001</v>
      </c>
      <c r="Q4938">
        <v>642000</v>
      </c>
      <c r="R4938" t="s">
        <v>1403</v>
      </c>
    </row>
    <row r="4939" spans="1:18">
      <c r="A4939">
        <v>111</v>
      </c>
      <c r="B4939">
        <f>VLOOKUP(A4939,year_congress_lookup!$A$1:$B$10,2)</f>
        <v>2010</v>
      </c>
      <c r="C4939">
        <v>15100</v>
      </c>
      <c r="D4939" s="1" t="s">
        <v>1792</v>
      </c>
      <c r="E4939" t="s">
        <v>36</v>
      </c>
      <c r="F4939" t="str">
        <f>VLOOKUP(E4939&amp;"*",state_latlong_lookup!$A$1:$D$56,2,FALSE)</f>
        <v>TN</v>
      </c>
      <c r="G4939" t="str">
        <f>VLOOKUP(E4939&amp;"*",state_latlong_lookup!$A$1:$D$56,1,FALSE)</f>
        <v>TENNESSEE</v>
      </c>
      <c r="H4939" t="str">
        <f t="shared" si="155"/>
        <v>111_TN_06</v>
      </c>
      <c r="I4939">
        <f>IF(B4939=2012,IF(D4939="00",K4939,VLOOKUP(H4939,district_latlong_lookup!$A$1:$F$439,5,FALSE)),0)</f>
        <v>0</v>
      </c>
      <c r="J4939">
        <f>IF(B4939=2012,IF(D4939="00",L4939,VLOOKUP(H4939,district_latlong_lookup!$A$1:$F$439,6,FALSE)),0)</f>
        <v>0</v>
      </c>
      <c r="K4939">
        <f>VLOOKUP(E4939&amp;"*",state_latlong_lookup!$A$1:$D$56,3,FALSE)</f>
        <v>35.744900000000001</v>
      </c>
      <c r="L4939">
        <f>VLOOKUP(E4939&amp;"*",state_latlong_lookup!$A$1:$D$56,4,FALSE)</f>
        <v>-86.748900000000006</v>
      </c>
      <c r="M4939">
        <v>100</v>
      </c>
      <c r="N4939" t="str">
        <f t="shared" si="154"/>
        <v>Democrat</v>
      </c>
      <c r="O4939" t="s">
        <v>134</v>
      </c>
      <c r="P4939">
        <v>-0.158</v>
      </c>
      <c r="Q4939">
        <v>5966500</v>
      </c>
      <c r="R4939" t="s">
        <v>1404</v>
      </c>
    </row>
    <row r="4940" spans="1:18">
      <c r="A4940">
        <v>111</v>
      </c>
      <c r="B4940">
        <f>VLOOKUP(A4940,year_congress_lookup!$A$1:$B$10,2)</f>
        <v>2010</v>
      </c>
      <c r="C4940">
        <v>20351</v>
      </c>
      <c r="D4940" s="1" t="s">
        <v>1793</v>
      </c>
      <c r="E4940" t="s">
        <v>36</v>
      </c>
      <c r="F4940" t="str">
        <f>VLOOKUP(E4940&amp;"*",state_latlong_lookup!$A$1:$D$56,2,FALSE)</f>
        <v>TN</v>
      </c>
      <c r="G4940" t="str">
        <f>VLOOKUP(E4940&amp;"*",state_latlong_lookup!$A$1:$D$56,1,FALSE)</f>
        <v>TENNESSEE</v>
      </c>
      <c r="H4940" t="str">
        <f t="shared" si="155"/>
        <v>111_TN_07</v>
      </c>
      <c r="I4940">
        <f>IF(B4940=2012,IF(D4940="00",K4940,VLOOKUP(H4940,district_latlong_lookup!$A$1:$F$439,5,FALSE)),0)</f>
        <v>0</v>
      </c>
      <c r="J4940">
        <f>IF(B4940=2012,IF(D4940="00",L4940,VLOOKUP(H4940,district_latlong_lookup!$A$1:$F$439,6,FALSE)),0)</f>
        <v>0</v>
      </c>
      <c r="K4940">
        <f>VLOOKUP(E4940&amp;"*",state_latlong_lookup!$A$1:$D$56,3,FALSE)</f>
        <v>35.744900000000001</v>
      </c>
      <c r="L4940">
        <f>VLOOKUP(E4940&amp;"*",state_latlong_lookup!$A$1:$D$56,4,FALSE)</f>
        <v>-86.748900000000006</v>
      </c>
      <c r="M4940">
        <v>200</v>
      </c>
      <c r="N4940" t="str">
        <f t="shared" si="154"/>
        <v>Republican</v>
      </c>
      <c r="O4940" t="s">
        <v>124</v>
      </c>
      <c r="P4940">
        <v>0.78700000000000003</v>
      </c>
      <c r="Q4940">
        <v>1028000</v>
      </c>
    </row>
    <row r="4941" spans="1:18">
      <c r="A4941">
        <v>111</v>
      </c>
      <c r="B4941">
        <f>VLOOKUP(A4941,year_congress_lookup!$A$1:$B$10,2)</f>
        <v>2010</v>
      </c>
      <c r="C4941">
        <v>15628</v>
      </c>
      <c r="D4941" s="1" t="s">
        <v>1795</v>
      </c>
      <c r="E4941" t="s">
        <v>36</v>
      </c>
      <c r="F4941" t="str">
        <f>VLOOKUP(E4941&amp;"*",state_latlong_lookup!$A$1:$D$56,2,FALSE)</f>
        <v>TN</v>
      </c>
      <c r="G4941" t="str">
        <f>VLOOKUP(E4941&amp;"*",state_latlong_lookup!$A$1:$D$56,1,FALSE)</f>
        <v>TENNESSEE</v>
      </c>
      <c r="H4941" t="str">
        <f t="shared" si="155"/>
        <v>111_TN_08</v>
      </c>
      <c r="I4941">
        <f>IF(B4941=2012,IF(D4941="00",K4941,VLOOKUP(H4941,district_latlong_lookup!$A$1:$F$439,5,FALSE)),0)</f>
        <v>0</v>
      </c>
      <c r="J4941">
        <f>IF(B4941=2012,IF(D4941="00",L4941,VLOOKUP(H4941,district_latlong_lookup!$A$1:$F$439,6,FALSE)),0)</f>
        <v>0</v>
      </c>
      <c r="K4941">
        <f>VLOOKUP(E4941&amp;"*",state_latlong_lookup!$A$1:$D$56,3,FALSE)</f>
        <v>35.744900000000001</v>
      </c>
      <c r="L4941">
        <f>VLOOKUP(E4941&amp;"*",state_latlong_lookup!$A$1:$D$56,4,FALSE)</f>
        <v>-86.748900000000006</v>
      </c>
      <c r="M4941">
        <v>100</v>
      </c>
      <c r="N4941" t="str">
        <f t="shared" si="154"/>
        <v>Democrat</v>
      </c>
      <c r="O4941" t="s">
        <v>707</v>
      </c>
      <c r="P4941">
        <v>-0.23799999999999999</v>
      </c>
      <c r="Q4941">
        <v>1272000</v>
      </c>
      <c r="R4941" t="s">
        <v>1405</v>
      </c>
    </row>
    <row r="4942" spans="1:18">
      <c r="A4942">
        <v>111</v>
      </c>
      <c r="B4942">
        <f>VLOOKUP(A4942,year_congress_lookup!$A$1:$B$10,2)</f>
        <v>2010</v>
      </c>
      <c r="C4942">
        <v>20748</v>
      </c>
      <c r="D4942" s="1" t="s">
        <v>1796</v>
      </c>
      <c r="E4942" t="s">
        <v>36</v>
      </c>
      <c r="F4942" t="str">
        <f>VLOOKUP(E4942&amp;"*",state_latlong_lookup!$A$1:$D$56,2,FALSE)</f>
        <v>TN</v>
      </c>
      <c r="G4942" t="str">
        <f>VLOOKUP(E4942&amp;"*",state_latlong_lookup!$A$1:$D$56,1,FALSE)</f>
        <v>TENNESSEE</v>
      </c>
      <c r="H4942" t="str">
        <f t="shared" si="155"/>
        <v>111_TN_09</v>
      </c>
      <c r="I4942">
        <f>IF(B4942=2012,IF(D4942="00",K4942,VLOOKUP(H4942,district_latlong_lookup!$A$1:$F$439,5,FALSE)),0)</f>
        <v>0</v>
      </c>
      <c r="J4942">
        <f>IF(B4942=2012,IF(D4942="00",L4942,VLOOKUP(H4942,district_latlong_lookup!$A$1:$F$439,6,FALSE)),0)</f>
        <v>0</v>
      </c>
      <c r="K4942">
        <f>VLOOKUP(E4942&amp;"*",state_latlong_lookup!$A$1:$D$56,3,FALSE)</f>
        <v>35.744900000000001</v>
      </c>
      <c r="L4942">
        <f>VLOOKUP(E4942&amp;"*",state_latlong_lookup!$A$1:$D$56,4,FALSE)</f>
        <v>-86.748900000000006</v>
      </c>
      <c r="M4942">
        <v>100</v>
      </c>
      <c r="N4942" t="str">
        <f t="shared" si="154"/>
        <v>Democrat</v>
      </c>
      <c r="O4942" t="s">
        <v>265</v>
      </c>
      <c r="P4942">
        <v>-0.41099999999999998</v>
      </c>
      <c r="Q4942">
        <v>601000</v>
      </c>
      <c r="R4942" t="s">
        <v>1406</v>
      </c>
    </row>
    <row r="4943" spans="1:18">
      <c r="A4943">
        <v>111</v>
      </c>
      <c r="B4943">
        <f>VLOOKUP(A4943,year_congress_lookup!$A$1:$B$10,2)</f>
        <v>2010</v>
      </c>
      <c r="C4943">
        <v>20527</v>
      </c>
      <c r="D4943" s="1" t="s">
        <v>1787</v>
      </c>
      <c r="E4943" t="s">
        <v>82</v>
      </c>
      <c r="F4943" t="str">
        <f>VLOOKUP(E4943&amp;"*",state_latlong_lookup!$A$1:$D$56,2,FALSE)</f>
        <v>TX</v>
      </c>
      <c r="G4943" t="str">
        <f>VLOOKUP(E4943&amp;"*",state_latlong_lookup!$A$1:$D$56,1,FALSE)</f>
        <v>TEXAS</v>
      </c>
      <c r="H4943" t="str">
        <f t="shared" si="155"/>
        <v>111_TX_01</v>
      </c>
      <c r="I4943">
        <f>IF(B4943=2012,IF(D4943="00",K4943,VLOOKUP(H4943,district_latlong_lookup!$A$1:$F$439,5,FALSE)),0)</f>
        <v>0</v>
      </c>
      <c r="J4943">
        <f>IF(B4943=2012,IF(D4943="00",L4943,VLOOKUP(H4943,district_latlong_lookup!$A$1:$F$439,6,FALSE)),0)</f>
        <v>0</v>
      </c>
      <c r="K4943">
        <f>VLOOKUP(E4943&amp;"*",state_latlong_lookup!$A$1:$D$56,3,FALSE)</f>
        <v>31.106000000000002</v>
      </c>
      <c r="L4943">
        <f>VLOOKUP(E4943&amp;"*",state_latlong_lookup!$A$1:$D$56,4,FALSE)</f>
        <v>-97.647499999999994</v>
      </c>
      <c r="M4943">
        <v>200</v>
      </c>
      <c r="N4943" t="str">
        <f t="shared" si="154"/>
        <v>Republican</v>
      </c>
      <c r="O4943" t="s">
        <v>1068</v>
      </c>
      <c r="P4943">
        <v>0.68200000000000005</v>
      </c>
      <c r="Q4943">
        <v>490000</v>
      </c>
      <c r="R4943" t="s">
        <v>1407</v>
      </c>
    </row>
    <row r="4944" spans="1:18">
      <c r="A4944">
        <v>111</v>
      </c>
      <c r="B4944">
        <f>VLOOKUP(A4944,year_congress_lookup!$A$1:$B$10,2)</f>
        <v>2010</v>
      </c>
      <c r="C4944">
        <v>20528</v>
      </c>
      <c r="D4944" s="1" t="s">
        <v>1788</v>
      </c>
      <c r="E4944" t="s">
        <v>82</v>
      </c>
      <c r="F4944" t="str">
        <f>VLOOKUP(E4944&amp;"*",state_latlong_lookup!$A$1:$D$56,2,FALSE)</f>
        <v>TX</v>
      </c>
      <c r="G4944" t="str">
        <f>VLOOKUP(E4944&amp;"*",state_latlong_lookup!$A$1:$D$56,1,FALSE)</f>
        <v>TEXAS</v>
      </c>
      <c r="H4944" t="str">
        <f t="shared" si="155"/>
        <v>111_TX_02</v>
      </c>
      <c r="I4944">
        <f>IF(B4944=2012,IF(D4944="00",K4944,VLOOKUP(H4944,district_latlong_lookup!$A$1:$F$439,5,FALSE)),0)</f>
        <v>0</v>
      </c>
      <c r="J4944">
        <f>IF(B4944=2012,IF(D4944="00",L4944,VLOOKUP(H4944,district_latlong_lookup!$A$1:$F$439,6,FALSE)),0)</f>
        <v>0</v>
      </c>
      <c r="K4944">
        <f>VLOOKUP(E4944&amp;"*",state_latlong_lookup!$A$1:$D$56,3,FALSE)</f>
        <v>31.106000000000002</v>
      </c>
      <c r="L4944">
        <f>VLOOKUP(E4944&amp;"*",state_latlong_lookup!$A$1:$D$56,4,FALSE)</f>
        <v>-97.647499999999994</v>
      </c>
      <c r="M4944">
        <v>200</v>
      </c>
      <c r="N4944" t="str">
        <f t="shared" si="154"/>
        <v>Republican</v>
      </c>
      <c r="O4944" t="s">
        <v>1069</v>
      </c>
      <c r="P4944">
        <v>0.67100000000000004</v>
      </c>
      <c r="Q4944">
        <v>1384000</v>
      </c>
      <c r="R4944" t="s">
        <v>1408</v>
      </c>
    </row>
    <row r="4945" spans="1:18">
      <c r="A4945">
        <v>111</v>
      </c>
      <c r="B4945">
        <f>VLOOKUP(A4945,year_congress_lookup!$A$1:$B$10,2)</f>
        <v>2010</v>
      </c>
      <c r="C4945">
        <v>29143</v>
      </c>
      <c r="D4945" s="1" t="s">
        <v>1789</v>
      </c>
      <c r="E4945" t="s">
        <v>82</v>
      </c>
      <c r="F4945" t="str">
        <f>VLOOKUP(E4945&amp;"*",state_latlong_lookup!$A$1:$D$56,2,FALSE)</f>
        <v>TX</v>
      </c>
      <c r="G4945" t="str">
        <f>VLOOKUP(E4945&amp;"*",state_latlong_lookup!$A$1:$D$56,1,FALSE)</f>
        <v>TEXAS</v>
      </c>
      <c r="H4945" t="str">
        <f t="shared" si="155"/>
        <v>111_TX_03</v>
      </c>
      <c r="I4945">
        <f>IF(B4945=2012,IF(D4945="00",K4945,VLOOKUP(H4945,district_latlong_lookup!$A$1:$F$439,5,FALSE)),0)</f>
        <v>0</v>
      </c>
      <c r="J4945">
        <f>IF(B4945=2012,IF(D4945="00",L4945,VLOOKUP(H4945,district_latlong_lookup!$A$1:$F$439,6,FALSE)),0)</f>
        <v>0</v>
      </c>
      <c r="K4945">
        <f>VLOOKUP(E4945&amp;"*",state_latlong_lookup!$A$1:$D$56,3,FALSE)</f>
        <v>31.106000000000002</v>
      </c>
      <c r="L4945">
        <f>VLOOKUP(E4945&amp;"*",state_latlong_lookup!$A$1:$D$56,4,FALSE)</f>
        <v>-97.647499999999994</v>
      </c>
      <c r="M4945">
        <v>200</v>
      </c>
      <c r="N4945" t="str">
        <f t="shared" si="154"/>
        <v>Republican</v>
      </c>
      <c r="O4945" t="s">
        <v>1</v>
      </c>
      <c r="P4945">
        <v>0.75</v>
      </c>
      <c r="Q4945">
        <v>366500</v>
      </c>
    </row>
    <row r="4946" spans="1:18">
      <c r="A4946">
        <v>111</v>
      </c>
      <c r="B4946">
        <f>VLOOKUP(A4946,year_congress_lookup!$A$1:$B$10,2)</f>
        <v>2010</v>
      </c>
      <c r="C4946">
        <v>94828</v>
      </c>
      <c r="D4946" s="1" t="s">
        <v>1790</v>
      </c>
      <c r="E4946" t="s">
        <v>82</v>
      </c>
      <c r="F4946" t="str">
        <f>VLOOKUP(E4946&amp;"*",state_latlong_lookup!$A$1:$D$56,2,FALSE)</f>
        <v>TX</v>
      </c>
      <c r="G4946" t="str">
        <f>VLOOKUP(E4946&amp;"*",state_latlong_lookup!$A$1:$D$56,1,FALSE)</f>
        <v>TEXAS</v>
      </c>
      <c r="H4946" t="str">
        <f t="shared" si="155"/>
        <v>111_TX_04</v>
      </c>
      <c r="I4946">
        <f>IF(B4946=2012,IF(D4946="00",K4946,VLOOKUP(H4946,district_latlong_lookup!$A$1:$F$439,5,FALSE)),0)</f>
        <v>0</v>
      </c>
      <c r="J4946">
        <f>IF(B4946=2012,IF(D4946="00",L4946,VLOOKUP(H4946,district_latlong_lookup!$A$1:$F$439,6,FALSE)),0)</f>
        <v>0</v>
      </c>
      <c r="K4946">
        <f>VLOOKUP(E4946&amp;"*",state_latlong_lookup!$A$1:$D$56,3,FALSE)</f>
        <v>31.106000000000002</v>
      </c>
      <c r="L4946">
        <f>VLOOKUP(E4946&amp;"*",state_latlong_lookup!$A$1:$D$56,4,FALSE)</f>
        <v>-97.647499999999994</v>
      </c>
      <c r="M4946">
        <v>200</v>
      </c>
      <c r="N4946" t="str">
        <f t="shared" si="154"/>
        <v>Republican</v>
      </c>
      <c r="O4946" t="s">
        <v>1038</v>
      </c>
      <c r="P4946">
        <v>0.60699999999999998</v>
      </c>
      <c r="Q4946">
        <v>480000</v>
      </c>
      <c r="R4946" t="s">
        <v>1409</v>
      </c>
    </row>
    <row r="4947" spans="1:18">
      <c r="A4947">
        <v>111</v>
      </c>
      <c r="B4947">
        <f>VLOOKUP(A4947,year_congress_lookup!$A$1:$B$10,2)</f>
        <v>2010</v>
      </c>
      <c r="C4947">
        <v>20352</v>
      </c>
      <c r="D4947" s="1" t="s">
        <v>1791</v>
      </c>
      <c r="E4947" t="s">
        <v>82</v>
      </c>
      <c r="F4947" t="str">
        <f>VLOOKUP(E4947&amp;"*",state_latlong_lookup!$A$1:$D$56,2,FALSE)</f>
        <v>TX</v>
      </c>
      <c r="G4947" t="str">
        <f>VLOOKUP(E4947&amp;"*",state_latlong_lookup!$A$1:$D$56,1,FALSE)</f>
        <v>TEXAS</v>
      </c>
      <c r="H4947" t="str">
        <f t="shared" si="155"/>
        <v>111_TX_05</v>
      </c>
      <c r="I4947">
        <f>IF(B4947=2012,IF(D4947="00",K4947,VLOOKUP(H4947,district_latlong_lookup!$A$1:$F$439,5,FALSE)),0)</f>
        <v>0</v>
      </c>
      <c r="J4947">
        <f>IF(B4947=2012,IF(D4947="00",L4947,VLOOKUP(H4947,district_latlong_lookup!$A$1:$F$439,6,FALSE)),0)</f>
        <v>0</v>
      </c>
      <c r="K4947">
        <f>VLOOKUP(E4947&amp;"*",state_latlong_lookup!$A$1:$D$56,3,FALSE)</f>
        <v>31.106000000000002</v>
      </c>
      <c r="L4947">
        <f>VLOOKUP(E4947&amp;"*",state_latlong_lookup!$A$1:$D$56,4,FALSE)</f>
        <v>-97.647499999999994</v>
      </c>
      <c r="M4947">
        <v>200</v>
      </c>
      <c r="N4947" t="str">
        <f t="shared" si="154"/>
        <v>Republican</v>
      </c>
      <c r="O4947" t="s">
        <v>1039</v>
      </c>
      <c r="P4947">
        <v>0.88700000000000001</v>
      </c>
      <c r="Q4947">
        <v>5330500</v>
      </c>
      <c r="R4947" t="s">
        <v>1410</v>
      </c>
    </row>
    <row r="4948" spans="1:18">
      <c r="A4948">
        <v>111</v>
      </c>
      <c r="B4948">
        <f>VLOOKUP(A4948,year_congress_lookup!$A$1:$B$10,2)</f>
        <v>2010</v>
      </c>
      <c r="C4948">
        <v>15085</v>
      </c>
      <c r="D4948" s="1" t="s">
        <v>1792</v>
      </c>
      <c r="E4948" t="s">
        <v>82</v>
      </c>
      <c r="F4948" t="str">
        <f>VLOOKUP(E4948&amp;"*",state_latlong_lookup!$A$1:$D$56,2,FALSE)</f>
        <v>TX</v>
      </c>
      <c r="G4948" t="str">
        <f>VLOOKUP(E4948&amp;"*",state_latlong_lookup!$A$1:$D$56,1,FALSE)</f>
        <v>TEXAS</v>
      </c>
      <c r="H4948" t="str">
        <f t="shared" si="155"/>
        <v>111_TX_06</v>
      </c>
      <c r="I4948">
        <f>IF(B4948=2012,IF(D4948="00",K4948,VLOOKUP(H4948,district_latlong_lookup!$A$1:$F$439,5,FALSE)),0)</f>
        <v>0</v>
      </c>
      <c r="J4948">
        <f>IF(B4948=2012,IF(D4948="00",L4948,VLOOKUP(H4948,district_latlong_lookup!$A$1:$F$439,6,FALSE)),0)</f>
        <v>0</v>
      </c>
      <c r="K4948">
        <f>VLOOKUP(E4948&amp;"*",state_latlong_lookup!$A$1:$D$56,3,FALSE)</f>
        <v>31.106000000000002</v>
      </c>
      <c r="L4948">
        <f>VLOOKUP(E4948&amp;"*",state_latlong_lookup!$A$1:$D$56,4,FALSE)</f>
        <v>-97.647499999999994</v>
      </c>
      <c r="M4948">
        <v>200</v>
      </c>
      <c r="N4948" t="str">
        <f t="shared" si="154"/>
        <v>Republican</v>
      </c>
      <c r="O4948" t="s">
        <v>713</v>
      </c>
      <c r="P4948">
        <v>0.69099999999999995</v>
      </c>
      <c r="Q4948">
        <v>494500</v>
      </c>
      <c r="R4948" t="s">
        <v>1411</v>
      </c>
    </row>
    <row r="4949" spans="1:18">
      <c r="A4949">
        <v>111</v>
      </c>
      <c r="B4949">
        <f>VLOOKUP(A4949,year_congress_lookup!$A$1:$B$10,2)</f>
        <v>2010</v>
      </c>
      <c r="C4949">
        <v>20139</v>
      </c>
      <c r="D4949" s="1" t="s">
        <v>1793</v>
      </c>
      <c r="E4949" t="s">
        <v>82</v>
      </c>
      <c r="F4949" t="str">
        <f>VLOOKUP(E4949&amp;"*",state_latlong_lookup!$A$1:$D$56,2,FALSE)</f>
        <v>TX</v>
      </c>
      <c r="G4949" t="str">
        <f>VLOOKUP(E4949&amp;"*",state_latlong_lookup!$A$1:$D$56,1,FALSE)</f>
        <v>TEXAS</v>
      </c>
      <c r="H4949" t="str">
        <f t="shared" si="155"/>
        <v>111_TX_07</v>
      </c>
      <c r="I4949">
        <f>IF(B4949=2012,IF(D4949="00",K4949,VLOOKUP(H4949,district_latlong_lookup!$A$1:$F$439,5,FALSE)),0)</f>
        <v>0</v>
      </c>
      <c r="J4949">
        <f>IF(B4949=2012,IF(D4949="00",L4949,VLOOKUP(H4949,district_latlong_lookup!$A$1:$F$439,6,FALSE)),0)</f>
        <v>0</v>
      </c>
      <c r="K4949">
        <f>VLOOKUP(E4949&amp;"*",state_latlong_lookup!$A$1:$D$56,3,FALSE)</f>
        <v>31.106000000000002</v>
      </c>
      <c r="L4949">
        <f>VLOOKUP(E4949&amp;"*",state_latlong_lookup!$A$1:$D$56,4,FALSE)</f>
        <v>-97.647499999999994</v>
      </c>
      <c r="M4949">
        <v>200</v>
      </c>
      <c r="N4949" t="str">
        <f t="shared" si="154"/>
        <v>Republican</v>
      </c>
      <c r="O4949" t="s">
        <v>1040</v>
      </c>
      <c r="P4949">
        <v>0.6</v>
      </c>
      <c r="Q4949">
        <v>922000</v>
      </c>
      <c r="R4949" t="s">
        <v>1412</v>
      </c>
    </row>
    <row r="4950" spans="1:18">
      <c r="A4950">
        <v>111</v>
      </c>
      <c r="B4950">
        <f>VLOOKUP(A4950,year_congress_lookup!$A$1:$B$10,2)</f>
        <v>2010</v>
      </c>
      <c r="C4950">
        <v>29760</v>
      </c>
      <c r="D4950" s="1" t="s">
        <v>1795</v>
      </c>
      <c r="E4950" t="s">
        <v>82</v>
      </c>
      <c r="F4950" t="str">
        <f>VLOOKUP(E4950&amp;"*",state_latlong_lookup!$A$1:$D$56,2,FALSE)</f>
        <v>TX</v>
      </c>
      <c r="G4950" t="str">
        <f>VLOOKUP(E4950&amp;"*",state_latlong_lookup!$A$1:$D$56,1,FALSE)</f>
        <v>TEXAS</v>
      </c>
      <c r="H4950" t="str">
        <f t="shared" si="155"/>
        <v>111_TX_08</v>
      </c>
      <c r="I4950">
        <f>IF(B4950=2012,IF(D4950="00",K4950,VLOOKUP(H4950,district_latlong_lookup!$A$1:$F$439,5,FALSE)),0)</f>
        <v>0</v>
      </c>
      <c r="J4950">
        <f>IF(B4950=2012,IF(D4950="00",L4950,VLOOKUP(H4950,district_latlong_lookup!$A$1:$F$439,6,FALSE)),0)</f>
        <v>0</v>
      </c>
      <c r="K4950">
        <f>VLOOKUP(E4950&amp;"*",state_latlong_lookup!$A$1:$D$56,3,FALSE)</f>
        <v>31.106000000000002</v>
      </c>
      <c r="L4950">
        <f>VLOOKUP(E4950&amp;"*",state_latlong_lookup!$A$1:$D$56,4,FALSE)</f>
        <v>-97.647499999999994</v>
      </c>
      <c r="M4950">
        <v>200</v>
      </c>
      <c r="N4950" t="str">
        <f t="shared" si="154"/>
        <v>Republican</v>
      </c>
      <c r="O4950" t="s">
        <v>157</v>
      </c>
      <c r="P4950">
        <v>0.72099999999999997</v>
      </c>
      <c r="Q4950">
        <v>10000</v>
      </c>
      <c r="R4950" t="s">
        <v>1413</v>
      </c>
    </row>
    <row r="4951" spans="1:18">
      <c r="A4951">
        <v>111</v>
      </c>
      <c r="B4951">
        <f>VLOOKUP(A4951,year_congress_lookup!$A$1:$B$10,2)</f>
        <v>2010</v>
      </c>
      <c r="C4951">
        <v>20529</v>
      </c>
      <c r="D4951" s="1" t="s">
        <v>1796</v>
      </c>
      <c r="E4951" t="s">
        <v>82</v>
      </c>
      <c r="F4951" t="str">
        <f>VLOOKUP(E4951&amp;"*",state_latlong_lookup!$A$1:$D$56,2,FALSE)</f>
        <v>TX</v>
      </c>
      <c r="G4951" t="str">
        <f>VLOOKUP(E4951&amp;"*",state_latlong_lookup!$A$1:$D$56,1,FALSE)</f>
        <v>TEXAS</v>
      </c>
      <c r="H4951" t="str">
        <f t="shared" si="155"/>
        <v>111_TX_09</v>
      </c>
      <c r="I4951">
        <f>IF(B4951=2012,IF(D4951="00",K4951,VLOOKUP(H4951,district_latlong_lookup!$A$1:$F$439,5,FALSE)),0)</f>
        <v>0</v>
      </c>
      <c r="J4951">
        <f>IF(B4951=2012,IF(D4951="00",L4951,VLOOKUP(H4951,district_latlong_lookup!$A$1:$F$439,6,FALSE)),0)</f>
        <v>0</v>
      </c>
      <c r="K4951">
        <f>VLOOKUP(E4951&amp;"*",state_latlong_lookup!$A$1:$D$56,3,FALSE)</f>
        <v>31.106000000000002</v>
      </c>
      <c r="L4951">
        <f>VLOOKUP(E4951&amp;"*",state_latlong_lookup!$A$1:$D$56,4,FALSE)</f>
        <v>-97.647499999999994</v>
      </c>
      <c r="M4951">
        <v>100</v>
      </c>
      <c r="N4951" t="str">
        <f t="shared" si="154"/>
        <v>Democrat</v>
      </c>
      <c r="O4951" t="s">
        <v>94</v>
      </c>
      <c r="P4951">
        <v>-0.38300000000000001</v>
      </c>
      <c r="Q4951">
        <v>591500</v>
      </c>
      <c r="R4951" t="s">
        <v>1414</v>
      </c>
    </row>
    <row r="4952" spans="1:18">
      <c r="A4952">
        <v>111</v>
      </c>
      <c r="B4952">
        <f>VLOOKUP(A4952,year_congress_lookup!$A$1:$B$10,2)</f>
        <v>2010</v>
      </c>
      <c r="C4952">
        <v>20530</v>
      </c>
      <c r="D4952" s="1" t="s">
        <v>1797</v>
      </c>
      <c r="E4952" t="s">
        <v>82</v>
      </c>
      <c r="F4952" t="str">
        <f>VLOOKUP(E4952&amp;"*",state_latlong_lookup!$A$1:$D$56,2,FALSE)</f>
        <v>TX</v>
      </c>
      <c r="G4952" t="str">
        <f>VLOOKUP(E4952&amp;"*",state_latlong_lookup!$A$1:$D$56,1,FALSE)</f>
        <v>TEXAS</v>
      </c>
      <c r="H4952" t="str">
        <f t="shared" si="155"/>
        <v>111_TX_10</v>
      </c>
      <c r="I4952">
        <f>IF(B4952=2012,IF(D4952="00",K4952,VLOOKUP(H4952,district_latlong_lookup!$A$1:$F$439,5,FALSE)),0)</f>
        <v>0</v>
      </c>
      <c r="J4952">
        <f>IF(B4952=2012,IF(D4952="00",L4952,VLOOKUP(H4952,district_latlong_lookup!$A$1:$F$439,6,FALSE)),0)</f>
        <v>0</v>
      </c>
      <c r="K4952">
        <f>VLOOKUP(E4952&amp;"*",state_latlong_lookup!$A$1:$D$56,3,FALSE)</f>
        <v>31.106000000000002</v>
      </c>
      <c r="L4952">
        <f>VLOOKUP(E4952&amp;"*",state_latlong_lookup!$A$1:$D$56,4,FALSE)</f>
        <v>-97.647499999999994</v>
      </c>
      <c r="M4952">
        <v>200</v>
      </c>
      <c r="N4952" t="str">
        <f t="shared" si="154"/>
        <v>Republican</v>
      </c>
      <c r="O4952" t="s">
        <v>1070</v>
      </c>
      <c r="P4952">
        <v>0.62</v>
      </c>
      <c r="Q4952">
        <v>339000</v>
      </c>
    </row>
    <row r="4953" spans="1:18">
      <c r="A4953">
        <v>111</v>
      </c>
      <c r="B4953">
        <f>VLOOKUP(A4953,year_congress_lookup!$A$1:$B$10,2)</f>
        <v>2010</v>
      </c>
      <c r="C4953">
        <v>20531</v>
      </c>
      <c r="D4953" s="1" t="s">
        <v>1798</v>
      </c>
      <c r="E4953" t="s">
        <v>82</v>
      </c>
      <c r="F4953" t="str">
        <f>VLOOKUP(E4953&amp;"*",state_latlong_lookup!$A$1:$D$56,2,FALSE)</f>
        <v>TX</v>
      </c>
      <c r="G4953" t="str">
        <f>VLOOKUP(E4953&amp;"*",state_latlong_lookup!$A$1:$D$56,1,FALSE)</f>
        <v>TEXAS</v>
      </c>
      <c r="H4953" t="str">
        <f t="shared" si="155"/>
        <v>111_TX_11</v>
      </c>
      <c r="I4953">
        <f>IF(B4953=2012,IF(D4953="00",K4953,VLOOKUP(H4953,district_latlong_lookup!$A$1:$F$439,5,FALSE)),0)</f>
        <v>0</v>
      </c>
      <c r="J4953">
        <f>IF(B4953=2012,IF(D4953="00",L4953,VLOOKUP(H4953,district_latlong_lookup!$A$1:$F$439,6,FALSE)),0)</f>
        <v>0</v>
      </c>
      <c r="K4953">
        <f>VLOOKUP(E4953&amp;"*",state_latlong_lookup!$A$1:$D$56,3,FALSE)</f>
        <v>31.106000000000002</v>
      </c>
      <c r="L4953">
        <f>VLOOKUP(E4953&amp;"*",state_latlong_lookup!$A$1:$D$56,4,FALSE)</f>
        <v>-97.647499999999994</v>
      </c>
      <c r="M4953">
        <v>200</v>
      </c>
      <c r="N4953" t="str">
        <f t="shared" si="154"/>
        <v>Republican</v>
      </c>
      <c r="O4953" t="s">
        <v>1071</v>
      </c>
      <c r="P4953">
        <v>0.71</v>
      </c>
      <c r="Q4953">
        <v>873500</v>
      </c>
    </row>
    <row r="4954" spans="1:18">
      <c r="A4954">
        <v>111</v>
      </c>
      <c r="B4954">
        <f>VLOOKUP(A4954,year_congress_lookup!$A$1:$B$10,2)</f>
        <v>2010</v>
      </c>
      <c r="C4954">
        <v>29762</v>
      </c>
      <c r="D4954" s="1" t="s">
        <v>1799</v>
      </c>
      <c r="E4954" t="s">
        <v>82</v>
      </c>
      <c r="F4954" t="str">
        <f>VLOOKUP(E4954&amp;"*",state_latlong_lookup!$A$1:$D$56,2,FALSE)</f>
        <v>TX</v>
      </c>
      <c r="G4954" t="str">
        <f>VLOOKUP(E4954&amp;"*",state_latlong_lookup!$A$1:$D$56,1,FALSE)</f>
        <v>TEXAS</v>
      </c>
      <c r="H4954" t="str">
        <f t="shared" si="155"/>
        <v>111_TX_12</v>
      </c>
      <c r="I4954">
        <f>IF(B4954=2012,IF(D4954="00",K4954,VLOOKUP(H4954,district_latlong_lookup!$A$1:$F$439,5,FALSE)),0)</f>
        <v>0</v>
      </c>
      <c r="J4954">
        <f>IF(B4954=2012,IF(D4954="00",L4954,VLOOKUP(H4954,district_latlong_lookup!$A$1:$F$439,6,FALSE)),0)</f>
        <v>0</v>
      </c>
      <c r="K4954">
        <f>VLOOKUP(E4954&amp;"*",state_latlong_lookup!$A$1:$D$56,3,FALSE)</f>
        <v>31.106000000000002</v>
      </c>
      <c r="L4954">
        <f>VLOOKUP(E4954&amp;"*",state_latlong_lookup!$A$1:$D$56,4,FALSE)</f>
        <v>-97.647499999999994</v>
      </c>
      <c r="M4954">
        <v>200</v>
      </c>
      <c r="N4954" t="str">
        <f t="shared" si="154"/>
        <v>Republican</v>
      </c>
      <c r="O4954" t="s">
        <v>873</v>
      </c>
      <c r="P4954">
        <v>0.60599999999999998</v>
      </c>
      <c r="Q4954">
        <v>583000</v>
      </c>
      <c r="R4954" t="s">
        <v>1415</v>
      </c>
    </row>
    <row r="4955" spans="1:18">
      <c r="A4955">
        <v>111</v>
      </c>
      <c r="B4955">
        <f>VLOOKUP(A4955,year_congress_lookup!$A$1:$B$10,2)</f>
        <v>2010</v>
      </c>
      <c r="C4955">
        <v>29572</v>
      </c>
      <c r="D4955" s="1" t="s">
        <v>1800</v>
      </c>
      <c r="E4955" t="s">
        <v>82</v>
      </c>
      <c r="F4955" t="str">
        <f>VLOOKUP(E4955&amp;"*",state_latlong_lookup!$A$1:$D$56,2,FALSE)</f>
        <v>TX</v>
      </c>
      <c r="G4955" t="str">
        <f>VLOOKUP(E4955&amp;"*",state_latlong_lookup!$A$1:$D$56,1,FALSE)</f>
        <v>TEXAS</v>
      </c>
      <c r="H4955" t="str">
        <f t="shared" si="155"/>
        <v>111_TX_13</v>
      </c>
      <c r="I4955">
        <f>IF(B4955=2012,IF(D4955="00",K4955,VLOOKUP(H4955,district_latlong_lookup!$A$1:$F$439,5,FALSE)),0)</f>
        <v>0</v>
      </c>
      <c r="J4955">
        <f>IF(B4955=2012,IF(D4955="00",L4955,VLOOKUP(H4955,district_latlong_lookup!$A$1:$F$439,6,FALSE)),0)</f>
        <v>0</v>
      </c>
      <c r="K4955">
        <f>VLOOKUP(E4955&amp;"*",state_latlong_lookup!$A$1:$D$56,3,FALSE)</f>
        <v>31.106000000000002</v>
      </c>
      <c r="L4955">
        <f>VLOOKUP(E4955&amp;"*",state_latlong_lookup!$A$1:$D$56,4,FALSE)</f>
        <v>-97.647499999999994</v>
      </c>
      <c r="M4955">
        <v>200</v>
      </c>
      <c r="N4955" t="str">
        <f t="shared" si="154"/>
        <v>Republican</v>
      </c>
      <c r="O4955" t="s">
        <v>1041</v>
      </c>
      <c r="P4955">
        <v>0.73299999999999998</v>
      </c>
      <c r="Q4955">
        <v>1149500</v>
      </c>
      <c r="R4955" t="s">
        <v>1416</v>
      </c>
    </row>
    <row r="4956" spans="1:18">
      <c r="A4956">
        <v>111</v>
      </c>
      <c r="B4956">
        <f>VLOOKUP(A4956,year_congress_lookup!$A$1:$B$10,2)</f>
        <v>2010</v>
      </c>
      <c r="C4956">
        <v>14290</v>
      </c>
      <c r="D4956" s="1" t="s">
        <v>1801</v>
      </c>
      <c r="E4956" t="s">
        <v>82</v>
      </c>
      <c r="F4956" t="str">
        <f>VLOOKUP(E4956&amp;"*",state_latlong_lookup!$A$1:$D$56,2,FALSE)</f>
        <v>TX</v>
      </c>
      <c r="G4956" t="str">
        <f>VLOOKUP(E4956&amp;"*",state_latlong_lookup!$A$1:$D$56,1,FALSE)</f>
        <v>TEXAS</v>
      </c>
      <c r="H4956" t="str">
        <f t="shared" si="155"/>
        <v>111_TX_14</v>
      </c>
      <c r="I4956">
        <f>IF(B4956=2012,IF(D4956="00",K4956,VLOOKUP(H4956,district_latlong_lookup!$A$1:$F$439,5,FALSE)),0)</f>
        <v>0</v>
      </c>
      <c r="J4956">
        <f>IF(B4956=2012,IF(D4956="00",L4956,VLOOKUP(H4956,district_latlong_lookup!$A$1:$F$439,6,FALSE)),0)</f>
        <v>0</v>
      </c>
      <c r="K4956">
        <f>VLOOKUP(E4956&amp;"*",state_latlong_lookup!$A$1:$D$56,3,FALSE)</f>
        <v>31.106000000000002</v>
      </c>
      <c r="L4956">
        <f>VLOOKUP(E4956&amp;"*",state_latlong_lookup!$A$1:$D$56,4,FALSE)</f>
        <v>-97.647499999999994</v>
      </c>
      <c r="M4956">
        <v>200</v>
      </c>
      <c r="N4956" t="str">
        <f t="shared" si="154"/>
        <v>Republican</v>
      </c>
      <c r="O4956" t="s">
        <v>396</v>
      </c>
      <c r="P4956">
        <v>1.226</v>
      </c>
      <c r="Q4956">
        <v>342000</v>
      </c>
      <c r="R4956" t="s">
        <v>1417</v>
      </c>
    </row>
    <row r="4957" spans="1:18">
      <c r="A4957">
        <v>111</v>
      </c>
      <c r="B4957">
        <f>VLOOKUP(A4957,year_congress_lookup!$A$1:$B$10,2)</f>
        <v>2010</v>
      </c>
      <c r="C4957">
        <v>29763</v>
      </c>
      <c r="D4957" s="1" t="s">
        <v>1802</v>
      </c>
      <c r="E4957" t="s">
        <v>82</v>
      </c>
      <c r="F4957" t="str">
        <f>VLOOKUP(E4957&amp;"*",state_latlong_lookup!$A$1:$D$56,2,FALSE)</f>
        <v>TX</v>
      </c>
      <c r="G4957" t="str">
        <f>VLOOKUP(E4957&amp;"*",state_latlong_lookup!$A$1:$D$56,1,FALSE)</f>
        <v>TEXAS</v>
      </c>
      <c r="H4957" t="str">
        <f t="shared" si="155"/>
        <v>111_TX_15</v>
      </c>
      <c r="I4957">
        <f>IF(B4957=2012,IF(D4957="00",K4957,VLOOKUP(H4957,district_latlong_lookup!$A$1:$F$439,5,FALSE)),0)</f>
        <v>0</v>
      </c>
      <c r="J4957">
        <f>IF(B4957=2012,IF(D4957="00",L4957,VLOOKUP(H4957,district_latlong_lookup!$A$1:$F$439,6,FALSE)),0)</f>
        <v>0</v>
      </c>
      <c r="K4957">
        <f>VLOOKUP(E4957&amp;"*",state_latlong_lookup!$A$1:$D$56,3,FALSE)</f>
        <v>31.106000000000002</v>
      </c>
      <c r="L4957">
        <f>VLOOKUP(E4957&amp;"*",state_latlong_lookup!$A$1:$D$56,4,FALSE)</f>
        <v>-97.647499999999994</v>
      </c>
      <c r="M4957">
        <v>100</v>
      </c>
      <c r="N4957" t="str">
        <f t="shared" si="154"/>
        <v>Democrat</v>
      </c>
      <c r="O4957" t="s">
        <v>874</v>
      </c>
      <c r="P4957">
        <v>-0.31900000000000001</v>
      </c>
      <c r="Q4957">
        <v>610000</v>
      </c>
      <c r="R4957" t="s">
        <v>1418</v>
      </c>
    </row>
    <row r="4958" spans="1:18">
      <c r="A4958">
        <v>111</v>
      </c>
      <c r="B4958">
        <f>VLOOKUP(A4958,year_congress_lookup!$A$1:$B$10,2)</f>
        <v>2010</v>
      </c>
      <c r="C4958">
        <v>29764</v>
      </c>
      <c r="D4958" s="1" t="s">
        <v>1803</v>
      </c>
      <c r="E4958" t="s">
        <v>82</v>
      </c>
      <c r="F4958" t="str">
        <f>VLOOKUP(E4958&amp;"*",state_latlong_lookup!$A$1:$D$56,2,FALSE)</f>
        <v>TX</v>
      </c>
      <c r="G4958" t="str">
        <f>VLOOKUP(E4958&amp;"*",state_latlong_lookup!$A$1:$D$56,1,FALSE)</f>
        <v>TEXAS</v>
      </c>
      <c r="H4958" t="str">
        <f t="shared" si="155"/>
        <v>111_TX_16</v>
      </c>
      <c r="I4958">
        <f>IF(B4958=2012,IF(D4958="00",K4958,VLOOKUP(H4958,district_latlong_lookup!$A$1:$F$439,5,FALSE)),0)</f>
        <v>0</v>
      </c>
      <c r="J4958">
        <f>IF(B4958=2012,IF(D4958="00",L4958,VLOOKUP(H4958,district_latlong_lookup!$A$1:$F$439,6,FALSE)),0)</f>
        <v>0</v>
      </c>
      <c r="K4958">
        <f>VLOOKUP(E4958&amp;"*",state_latlong_lookup!$A$1:$D$56,3,FALSE)</f>
        <v>31.106000000000002</v>
      </c>
      <c r="L4958">
        <f>VLOOKUP(E4958&amp;"*",state_latlong_lookup!$A$1:$D$56,4,FALSE)</f>
        <v>-97.647499999999994</v>
      </c>
      <c r="M4958">
        <v>100</v>
      </c>
      <c r="N4958" t="str">
        <f t="shared" si="154"/>
        <v>Democrat</v>
      </c>
      <c r="O4958" t="s">
        <v>875</v>
      </c>
      <c r="P4958">
        <v>-0.315</v>
      </c>
      <c r="Q4958">
        <v>847500</v>
      </c>
      <c r="R4958" t="s">
        <v>1419</v>
      </c>
    </row>
    <row r="4959" spans="1:18">
      <c r="A4959">
        <v>111</v>
      </c>
      <c r="B4959">
        <f>VLOOKUP(A4959,year_congress_lookup!$A$1:$B$10,2)</f>
        <v>2010</v>
      </c>
      <c r="C4959">
        <v>29144</v>
      </c>
      <c r="D4959" s="1" t="s">
        <v>1804</v>
      </c>
      <c r="E4959" t="s">
        <v>82</v>
      </c>
      <c r="F4959" t="str">
        <f>VLOOKUP(E4959&amp;"*",state_latlong_lookup!$A$1:$D$56,2,FALSE)</f>
        <v>TX</v>
      </c>
      <c r="G4959" t="str">
        <f>VLOOKUP(E4959&amp;"*",state_latlong_lookup!$A$1:$D$56,1,FALSE)</f>
        <v>TEXAS</v>
      </c>
      <c r="H4959" t="str">
        <f t="shared" si="155"/>
        <v>111_TX_17</v>
      </c>
      <c r="I4959">
        <f>IF(B4959=2012,IF(D4959="00",K4959,VLOOKUP(H4959,district_latlong_lookup!$A$1:$F$439,5,FALSE)),0)</f>
        <v>0</v>
      </c>
      <c r="J4959">
        <f>IF(B4959=2012,IF(D4959="00",L4959,VLOOKUP(H4959,district_latlong_lookup!$A$1:$F$439,6,FALSE)),0)</f>
        <v>0</v>
      </c>
      <c r="K4959">
        <f>VLOOKUP(E4959&amp;"*",state_latlong_lookup!$A$1:$D$56,3,FALSE)</f>
        <v>31.106000000000002</v>
      </c>
      <c r="L4959">
        <f>VLOOKUP(E4959&amp;"*",state_latlong_lookup!$A$1:$D$56,4,FALSE)</f>
        <v>-97.647499999999994</v>
      </c>
      <c r="M4959">
        <v>100</v>
      </c>
      <c r="N4959" t="str">
        <f t="shared" si="154"/>
        <v>Democrat</v>
      </c>
      <c r="O4959" t="s">
        <v>26</v>
      </c>
      <c r="P4959">
        <v>-0.217</v>
      </c>
      <c r="Q4959">
        <v>10000</v>
      </c>
      <c r="R4959" t="s">
        <v>1420</v>
      </c>
    </row>
    <row r="4960" spans="1:18">
      <c r="A4960">
        <v>111</v>
      </c>
      <c r="B4960">
        <f>VLOOKUP(A4960,year_congress_lookup!$A$1:$B$10,2)</f>
        <v>2010</v>
      </c>
      <c r="C4960">
        <v>29573</v>
      </c>
      <c r="D4960" s="1" t="s">
        <v>1805</v>
      </c>
      <c r="E4960" t="s">
        <v>82</v>
      </c>
      <c r="F4960" t="str">
        <f>VLOOKUP(E4960&amp;"*",state_latlong_lookup!$A$1:$D$56,2,FALSE)</f>
        <v>TX</v>
      </c>
      <c r="G4960" t="str">
        <f>VLOOKUP(E4960&amp;"*",state_latlong_lookup!$A$1:$D$56,1,FALSE)</f>
        <v>TEXAS</v>
      </c>
      <c r="H4960" t="str">
        <f t="shared" si="155"/>
        <v>111_TX_18</v>
      </c>
      <c r="I4960">
        <f>IF(B4960=2012,IF(D4960="00",K4960,VLOOKUP(H4960,district_latlong_lookup!$A$1:$F$439,5,FALSE)),0)</f>
        <v>0</v>
      </c>
      <c r="J4960">
        <f>IF(B4960=2012,IF(D4960="00",L4960,VLOOKUP(H4960,district_latlong_lookup!$A$1:$F$439,6,FALSE)),0)</f>
        <v>0</v>
      </c>
      <c r="K4960">
        <f>VLOOKUP(E4960&amp;"*",state_latlong_lookup!$A$1:$D$56,3,FALSE)</f>
        <v>31.106000000000002</v>
      </c>
      <c r="L4960">
        <f>VLOOKUP(E4960&amp;"*",state_latlong_lookup!$A$1:$D$56,4,FALSE)</f>
        <v>-97.647499999999994</v>
      </c>
      <c r="M4960">
        <v>100</v>
      </c>
      <c r="N4960" t="str">
        <f t="shared" si="154"/>
        <v>Democrat</v>
      </c>
      <c r="O4960" t="s">
        <v>1042</v>
      </c>
      <c r="P4960">
        <v>-0.46200000000000002</v>
      </c>
      <c r="Q4960">
        <v>1064000</v>
      </c>
    </row>
    <row r="4961" spans="1:18">
      <c r="A4961">
        <v>111</v>
      </c>
      <c r="B4961">
        <f>VLOOKUP(A4961,year_congress_lookup!$A$1:$B$10,2)</f>
        <v>2010</v>
      </c>
      <c r="C4961">
        <v>20353</v>
      </c>
      <c r="D4961" s="1" t="s">
        <v>1806</v>
      </c>
      <c r="E4961" t="s">
        <v>82</v>
      </c>
      <c r="F4961" t="str">
        <f>VLOOKUP(E4961&amp;"*",state_latlong_lookup!$A$1:$D$56,2,FALSE)</f>
        <v>TX</v>
      </c>
      <c r="G4961" t="str">
        <f>VLOOKUP(E4961&amp;"*",state_latlong_lookup!$A$1:$D$56,1,FALSE)</f>
        <v>TEXAS</v>
      </c>
      <c r="H4961" t="str">
        <f t="shared" si="155"/>
        <v>111_TX_19</v>
      </c>
      <c r="I4961">
        <f>IF(B4961=2012,IF(D4961="00",K4961,VLOOKUP(H4961,district_latlong_lookup!$A$1:$F$439,5,FALSE)),0)</f>
        <v>0</v>
      </c>
      <c r="J4961">
        <f>IF(B4961=2012,IF(D4961="00",L4961,VLOOKUP(H4961,district_latlong_lookup!$A$1:$F$439,6,FALSE)),0)</f>
        <v>0</v>
      </c>
      <c r="K4961">
        <f>VLOOKUP(E4961&amp;"*",state_latlong_lookup!$A$1:$D$56,3,FALSE)</f>
        <v>31.106000000000002</v>
      </c>
      <c r="L4961">
        <f>VLOOKUP(E4961&amp;"*",state_latlong_lookup!$A$1:$D$56,4,FALSE)</f>
        <v>-97.647499999999994</v>
      </c>
      <c r="M4961">
        <v>200</v>
      </c>
      <c r="N4961" t="str">
        <f t="shared" si="154"/>
        <v>Republican</v>
      </c>
      <c r="O4961" t="s">
        <v>1072</v>
      </c>
      <c r="P4961">
        <v>0.77400000000000002</v>
      </c>
      <c r="Q4961">
        <v>1711000</v>
      </c>
      <c r="R4961" t="s">
        <v>1421</v>
      </c>
    </row>
    <row r="4962" spans="1:18">
      <c r="A4962">
        <v>111</v>
      </c>
      <c r="B4962">
        <f>VLOOKUP(A4962,year_congress_lookup!$A$1:$B$10,2)</f>
        <v>2010</v>
      </c>
      <c r="C4962">
        <v>29943</v>
      </c>
      <c r="D4962" s="1" t="s">
        <v>1807</v>
      </c>
      <c r="E4962" t="s">
        <v>82</v>
      </c>
      <c r="F4962" t="str">
        <f>VLOOKUP(E4962&amp;"*",state_latlong_lookup!$A$1:$D$56,2,FALSE)</f>
        <v>TX</v>
      </c>
      <c r="G4962" t="str">
        <f>VLOOKUP(E4962&amp;"*",state_latlong_lookup!$A$1:$D$56,1,FALSE)</f>
        <v>TEXAS</v>
      </c>
      <c r="H4962" t="str">
        <f t="shared" si="155"/>
        <v>111_TX_20</v>
      </c>
      <c r="I4962">
        <f>IF(B4962=2012,IF(D4962="00",K4962,VLOOKUP(H4962,district_latlong_lookup!$A$1:$F$439,5,FALSE)),0)</f>
        <v>0</v>
      </c>
      <c r="J4962">
        <f>IF(B4962=2012,IF(D4962="00",L4962,VLOOKUP(H4962,district_latlong_lookup!$A$1:$F$439,6,FALSE)),0)</f>
        <v>0</v>
      </c>
      <c r="K4962">
        <f>VLOOKUP(E4962&amp;"*",state_latlong_lookup!$A$1:$D$56,3,FALSE)</f>
        <v>31.106000000000002</v>
      </c>
      <c r="L4962">
        <f>VLOOKUP(E4962&amp;"*",state_latlong_lookup!$A$1:$D$56,4,FALSE)</f>
        <v>-97.647499999999994</v>
      </c>
      <c r="M4962">
        <v>100</v>
      </c>
      <c r="N4962" t="str">
        <f t="shared" si="154"/>
        <v>Democrat</v>
      </c>
      <c r="O4962" t="s">
        <v>725</v>
      </c>
      <c r="P4962">
        <v>-0.30599999999999999</v>
      </c>
      <c r="Q4962">
        <v>10000</v>
      </c>
      <c r="R4962" t="s">
        <v>1422</v>
      </c>
    </row>
    <row r="4963" spans="1:18">
      <c r="A4963">
        <v>111</v>
      </c>
      <c r="B4963">
        <f>VLOOKUP(A4963,year_congress_lookup!$A$1:$B$10,2)</f>
        <v>2010</v>
      </c>
      <c r="C4963">
        <v>15445</v>
      </c>
      <c r="D4963" s="1" t="s">
        <v>1808</v>
      </c>
      <c r="E4963" t="s">
        <v>82</v>
      </c>
      <c r="F4963" t="str">
        <f>VLOOKUP(E4963&amp;"*",state_latlong_lookup!$A$1:$D$56,2,FALSE)</f>
        <v>TX</v>
      </c>
      <c r="G4963" t="str">
        <f>VLOOKUP(E4963&amp;"*",state_latlong_lookup!$A$1:$D$56,1,FALSE)</f>
        <v>TEXAS</v>
      </c>
      <c r="H4963" t="str">
        <f t="shared" si="155"/>
        <v>111_TX_21</v>
      </c>
      <c r="I4963">
        <f>IF(B4963=2012,IF(D4963="00",K4963,VLOOKUP(H4963,district_latlong_lookup!$A$1:$F$439,5,FALSE)),0)</f>
        <v>0</v>
      </c>
      <c r="J4963">
        <f>IF(B4963=2012,IF(D4963="00",L4963,VLOOKUP(H4963,district_latlong_lookup!$A$1:$F$439,6,FALSE)),0)</f>
        <v>0</v>
      </c>
      <c r="K4963">
        <f>VLOOKUP(E4963&amp;"*",state_latlong_lookup!$A$1:$D$56,3,FALSE)</f>
        <v>31.106000000000002</v>
      </c>
      <c r="L4963">
        <f>VLOOKUP(E4963&amp;"*",state_latlong_lookup!$A$1:$D$56,4,FALSE)</f>
        <v>-97.647499999999994</v>
      </c>
      <c r="M4963">
        <v>200</v>
      </c>
      <c r="N4963" t="str">
        <f t="shared" si="154"/>
        <v>Republican</v>
      </c>
      <c r="O4963" t="s">
        <v>100</v>
      </c>
      <c r="P4963">
        <v>0.58799999999999997</v>
      </c>
      <c r="Q4963">
        <v>10000</v>
      </c>
      <c r="R4963" t="s">
        <v>1423</v>
      </c>
    </row>
    <row r="4964" spans="1:18">
      <c r="A4964">
        <v>111</v>
      </c>
      <c r="B4964">
        <f>VLOOKUP(A4964,year_congress_lookup!$A$1:$B$10,2)</f>
        <v>2010</v>
      </c>
      <c r="C4964">
        <v>20948</v>
      </c>
      <c r="D4964" s="1" t="s">
        <v>1809</v>
      </c>
      <c r="E4964" t="s">
        <v>82</v>
      </c>
      <c r="F4964" t="str">
        <f>VLOOKUP(E4964&amp;"*",state_latlong_lookup!$A$1:$D$56,2,FALSE)</f>
        <v>TX</v>
      </c>
      <c r="G4964" t="str">
        <f>VLOOKUP(E4964&amp;"*",state_latlong_lookup!$A$1:$D$56,1,FALSE)</f>
        <v>TEXAS</v>
      </c>
      <c r="H4964" t="str">
        <f t="shared" si="155"/>
        <v>111_TX_22</v>
      </c>
      <c r="I4964">
        <f>IF(B4964=2012,IF(D4964="00",K4964,VLOOKUP(H4964,district_latlong_lookup!$A$1:$F$439,5,FALSE)),0)</f>
        <v>0</v>
      </c>
      <c r="J4964">
        <f>IF(B4964=2012,IF(D4964="00",L4964,VLOOKUP(H4964,district_latlong_lookup!$A$1:$F$439,6,FALSE)),0)</f>
        <v>0</v>
      </c>
      <c r="K4964">
        <f>VLOOKUP(E4964&amp;"*",state_latlong_lookup!$A$1:$D$56,3,FALSE)</f>
        <v>31.106000000000002</v>
      </c>
      <c r="L4964">
        <f>VLOOKUP(E4964&amp;"*",state_latlong_lookup!$A$1:$D$56,4,FALSE)</f>
        <v>-97.647499999999994</v>
      </c>
      <c r="M4964">
        <v>200</v>
      </c>
      <c r="N4964" t="str">
        <f t="shared" si="154"/>
        <v>Republican</v>
      </c>
      <c r="O4964" t="s">
        <v>1168</v>
      </c>
      <c r="P4964">
        <v>0.66800000000000004</v>
      </c>
      <c r="Q4964">
        <v>612500</v>
      </c>
      <c r="R4964" t="s">
        <v>1424</v>
      </c>
    </row>
    <row r="4965" spans="1:18">
      <c r="A4965">
        <v>111</v>
      </c>
      <c r="B4965">
        <f>VLOOKUP(A4965,year_congress_lookup!$A$1:$B$10,2)</f>
        <v>2010</v>
      </c>
      <c r="C4965">
        <v>29771</v>
      </c>
      <c r="D4965" s="1" t="s">
        <v>1810</v>
      </c>
      <c r="E4965" t="s">
        <v>82</v>
      </c>
      <c r="F4965" t="str">
        <f>VLOOKUP(E4965&amp;"*",state_latlong_lookup!$A$1:$D$56,2,FALSE)</f>
        <v>TX</v>
      </c>
      <c r="G4965" t="str">
        <f>VLOOKUP(E4965&amp;"*",state_latlong_lookup!$A$1:$D$56,1,FALSE)</f>
        <v>TEXAS</v>
      </c>
      <c r="H4965" t="str">
        <f t="shared" si="155"/>
        <v>111_TX_23</v>
      </c>
      <c r="I4965">
        <f>IF(B4965=2012,IF(D4965="00",K4965,VLOOKUP(H4965,district_latlong_lookup!$A$1:$F$439,5,FALSE)),0)</f>
        <v>0</v>
      </c>
      <c r="J4965">
        <f>IF(B4965=2012,IF(D4965="00",L4965,VLOOKUP(H4965,district_latlong_lookup!$A$1:$F$439,6,FALSE)),0)</f>
        <v>0</v>
      </c>
      <c r="K4965">
        <f>VLOOKUP(E4965&amp;"*",state_latlong_lookup!$A$1:$D$56,3,FALSE)</f>
        <v>31.106000000000002</v>
      </c>
      <c r="L4965">
        <f>VLOOKUP(E4965&amp;"*",state_latlong_lookup!$A$1:$D$56,4,FALSE)</f>
        <v>-97.647499999999994</v>
      </c>
      <c r="M4965">
        <v>100</v>
      </c>
      <c r="N4965" t="str">
        <f t="shared" si="154"/>
        <v>Democrat</v>
      </c>
      <c r="O4965" t="s">
        <v>876</v>
      </c>
      <c r="P4965">
        <v>-0.3</v>
      </c>
      <c r="Q4965">
        <v>10000</v>
      </c>
      <c r="R4965" t="s">
        <v>1425</v>
      </c>
    </row>
    <row r="4966" spans="1:18">
      <c r="A4966">
        <v>111</v>
      </c>
      <c r="B4966">
        <f>VLOOKUP(A4966,year_congress_lookup!$A$1:$B$10,2)</f>
        <v>2010</v>
      </c>
      <c r="C4966">
        <v>20532</v>
      </c>
      <c r="D4966" s="1" t="s">
        <v>1811</v>
      </c>
      <c r="E4966" t="s">
        <v>82</v>
      </c>
      <c r="F4966" t="str">
        <f>VLOOKUP(E4966&amp;"*",state_latlong_lookup!$A$1:$D$56,2,FALSE)</f>
        <v>TX</v>
      </c>
      <c r="G4966" t="str">
        <f>VLOOKUP(E4966&amp;"*",state_latlong_lookup!$A$1:$D$56,1,FALSE)</f>
        <v>TEXAS</v>
      </c>
      <c r="H4966" t="str">
        <f t="shared" si="155"/>
        <v>111_TX_24</v>
      </c>
      <c r="I4966">
        <f>IF(B4966=2012,IF(D4966="00",K4966,VLOOKUP(H4966,district_latlong_lookup!$A$1:$F$439,5,FALSE)),0)</f>
        <v>0</v>
      </c>
      <c r="J4966">
        <f>IF(B4966=2012,IF(D4966="00",L4966,VLOOKUP(H4966,district_latlong_lookup!$A$1:$F$439,6,FALSE)),0)</f>
        <v>0</v>
      </c>
      <c r="K4966">
        <f>VLOOKUP(E4966&amp;"*",state_latlong_lookup!$A$1:$D$56,3,FALSE)</f>
        <v>31.106000000000002</v>
      </c>
      <c r="L4966">
        <f>VLOOKUP(E4966&amp;"*",state_latlong_lookup!$A$1:$D$56,4,FALSE)</f>
        <v>-97.647499999999994</v>
      </c>
      <c r="M4966">
        <v>200</v>
      </c>
      <c r="N4966" t="str">
        <f t="shared" si="154"/>
        <v>Republican</v>
      </c>
      <c r="O4966" t="s">
        <v>1073</v>
      </c>
      <c r="P4966">
        <v>0.71299999999999997</v>
      </c>
      <c r="Q4966">
        <v>928500</v>
      </c>
      <c r="R4966" t="s">
        <v>1426</v>
      </c>
    </row>
    <row r="4967" spans="1:18">
      <c r="A4967">
        <v>111</v>
      </c>
      <c r="B4967">
        <f>VLOOKUP(A4967,year_congress_lookup!$A$1:$B$10,2)</f>
        <v>2010</v>
      </c>
      <c r="C4967">
        <v>29571</v>
      </c>
      <c r="D4967" s="1" t="s">
        <v>1812</v>
      </c>
      <c r="E4967" t="s">
        <v>82</v>
      </c>
      <c r="F4967" t="str">
        <f>VLOOKUP(E4967&amp;"*",state_latlong_lookup!$A$1:$D$56,2,FALSE)</f>
        <v>TX</v>
      </c>
      <c r="G4967" t="str">
        <f>VLOOKUP(E4967&amp;"*",state_latlong_lookup!$A$1:$D$56,1,FALSE)</f>
        <v>TEXAS</v>
      </c>
      <c r="H4967" t="str">
        <f t="shared" si="155"/>
        <v>111_TX_25</v>
      </c>
      <c r="I4967">
        <f>IF(B4967=2012,IF(D4967="00",K4967,VLOOKUP(H4967,district_latlong_lookup!$A$1:$F$439,5,FALSE)),0)</f>
        <v>0</v>
      </c>
      <c r="J4967">
        <f>IF(B4967=2012,IF(D4967="00",L4967,VLOOKUP(H4967,district_latlong_lookup!$A$1:$F$439,6,FALSE)),0)</f>
        <v>0</v>
      </c>
      <c r="K4967">
        <f>VLOOKUP(E4967&amp;"*",state_latlong_lookup!$A$1:$D$56,3,FALSE)</f>
        <v>31.106000000000002</v>
      </c>
      <c r="L4967">
        <f>VLOOKUP(E4967&amp;"*",state_latlong_lookup!$A$1:$D$56,4,FALSE)</f>
        <v>-97.647499999999994</v>
      </c>
      <c r="M4967">
        <v>100</v>
      </c>
      <c r="N4967" t="str">
        <f t="shared" si="154"/>
        <v>Democrat</v>
      </c>
      <c r="O4967" t="s">
        <v>821</v>
      </c>
      <c r="P4967">
        <v>-0.43</v>
      </c>
      <c r="Q4967">
        <v>116000</v>
      </c>
      <c r="R4967" t="s">
        <v>1427</v>
      </c>
    </row>
    <row r="4968" spans="1:18">
      <c r="A4968">
        <v>111</v>
      </c>
      <c r="B4968">
        <f>VLOOKUP(A4968,year_congress_lookup!$A$1:$B$10,2)</f>
        <v>2010</v>
      </c>
      <c r="C4968">
        <v>20355</v>
      </c>
      <c r="D4968" s="1" t="s">
        <v>1813</v>
      </c>
      <c r="E4968" t="s">
        <v>82</v>
      </c>
      <c r="F4968" t="str">
        <f>VLOOKUP(E4968&amp;"*",state_latlong_lookup!$A$1:$D$56,2,FALSE)</f>
        <v>TX</v>
      </c>
      <c r="G4968" t="str">
        <f>VLOOKUP(E4968&amp;"*",state_latlong_lookup!$A$1:$D$56,1,FALSE)</f>
        <v>TEXAS</v>
      </c>
      <c r="H4968" t="str">
        <f t="shared" si="155"/>
        <v>111_TX_26</v>
      </c>
      <c r="I4968">
        <f>IF(B4968=2012,IF(D4968="00",K4968,VLOOKUP(H4968,district_latlong_lookup!$A$1:$F$439,5,FALSE)),0)</f>
        <v>0</v>
      </c>
      <c r="J4968">
        <f>IF(B4968=2012,IF(D4968="00",L4968,VLOOKUP(H4968,district_latlong_lookup!$A$1:$F$439,6,FALSE)),0)</f>
        <v>0</v>
      </c>
      <c r="K4968">
        <f>VLOOKUP(E4968&amp;"*",state_latlong_lookup!$A$1:$D$56,3,FALSE)</f>
        <v>31.106000000000002</v>
      </c>
      <c r="L4968">
        <f>VLOOKUP(E4968&amp;"*",state_latlong_lookup!$A$1:$D$56,4,FALSE)</f>
        <v>-97.647499999999994</v>
      </c>
      <c r="M4968">
        <v>200</v>
      </c>
      <c r="N4968" t="str">
        <f t="shared" si="154"/>
        <v>Republican</v>
      </c>
      <c r="O4968" t="s">
        <v>1044</v>
      </c>
      <c r="P4968">
        <v>0.77800000000000002</v>
      </c>
      <c r="Q4968">
        <v>287500</v>
      </c>
      <c r="R4968" t="s">
        <v>1428</v>
      </c>
    </row>
    <row r="4969" spans="1:18">
      <c r="A4969">
        <v>111</v>
      </c>
      <c r="B4969">
        <f>VLOOKUP(A4969,year_congress_lookup!$A$1:$B$10,2)</f>
        <v>2010</v>
      </c>
      <c r="C4969">
        <v>15049</v>
      </c>
      <c r="D4969" s="1" t="s">
        <v>1814</v>
      </c>
      <c r="E4969" t="s">
        <v>82</v>
      </c>
      <c r="F4969" t="str">
        <f>VLOOKUP(E4969&amp;"*",state_latlong_lookup!$A$1:$D$56,2,FALSE)</f>
        <v>TX</v>
      </c>
      <c r="G4969" t="str">
        <f>VLOOKUP(E4969&amp;"*",state_latlong_lookup!$A$1:$D$56,1,FALSE)</f>
        <v>TEXAS</v>
      </c>
      <c r="H4969" t="str">
        <f t="shared" si="155"/>
        <v>111_TX_27</v>
      </c>
      <c r="I4969">
        <f>IF(B4969=2012,IF(D4969="00",K4969,VLOOKUP(H4969,district_latlong_lookup!$A$1:$F$439,5,FALSE)),0)</f>
        <v>0</v>
      </c>
      <c r="J4969">
        <f>IF(B4969=2012,IF(D4969="00",L4969,VLOOKUP(H4969,district_latlong_lookup!$A$1:$F$439,6,FALSE)),0)</f>
        <v>0</v>
      </c>
      <c r="K4969">
        <f>VLOOKUP(E4969&amp;"*",state_latlong_lookup!$A$1:$D$56,3,FALSE)</f>
        <v>31.106000000000002</v>
      </c>
      <c r="L4969">
        <f>VLOOKUP(E4969&amp;"*",state_latlong_lookup!$A$1:$D$56,4,FALSE)</f>
        <v>-97.647499999999994</v>
      </c>
      <c r="M4969">
        <v>100</v>
      </c>
      <c r="N4969" t="str">
        <f t="shared" si="154"/>
        <v>Democrat</v>
      </c>
      <c r="O4969" t="s">
        <v>732</v>
      </c>
      <c r="P4969">
        <v>-0.23799999999999999</v>
      </c>
      <c r="Q4969">
        <v>498500</v>
      </c>
      <c r="R4969" t="s">
        <v>1429</v>
      </c>
    </row>
    <row r="4970" spans="1:18">
      <c r="A4970">
        <v>111</v>
      </c>
      <c r="B4970">
        <f>VLOOKUP(A4970,year_congress_lookup!$A$1:$B$10,2)</f>
        <v>2010</v>
      </c>
      <c r="C4970">
        <v>20533</v>
      </c>
      <c r="D4970" s="1" t="s">
        <v>1815</v>
      </c>
      <c r="E4970" t="s">
        <v>82</v>
      </c>
      <c r="F4970" t="str">
        <f>VLOOKUP(E4970&amp;"*",state_latlong_lookup!$A$1:$D$56,2,FALSE)</f>
        <v>TX</v>
      </c>
      <c r="G4970" t="str">
        <f>VLOOKUP(E4970&amp;"*",state_latlong_lookup!$A$1:$D$56,1,FALSE)</f>
        <v>TEXAS</v>
      </c>
      <c r="H4970" t="str">
        <f t="shared" si="155"/>
        <v>111_TX_28</v>
      </c>
      <c r="I4970">
        <f>IF(B4970=2012,IF(D4970="00",K4970,VLOOKUP(H4970,district_latlong_lookup!$A$1:$F$439,5,FALSE)),0)</f>
        <v>0</v>
      </c>
      <c r="J4970">
        <f>IF(B4970=2012,IF(D4970="00",L4970,VLOOKUP(H4970,district_latlong_lookup!$A$1:$F$439,6,FALSE)),0)</f>
        <v>0</v>
      </c>
      <c r="K4970">
        <f>VLOOKUP(E4970&amp;"*",state_latlong_lookup!$A$1:$D$56,3,FALSE)</f>
        <v>31.106000000000002</v>
      </c>
      <c r="L4970">
        <f>VLOOKUP(E4970&amp;"*",state_latlong_lookup!$A$1:$D$56,4,FALSE)</f>
        <v>-97.647499999999994</v>
      </c>
      <c r="M4970">
        <v>100</v>
      </c>
      <c r="N4970" t="str">
        <f t="shared" si="154"/>
        <v>Democrat</v>
      </c>
      <c r="O4970" t="s">
        <v>1074</v>
      </c>
      <c r="P4970">
        <v>-0.192</v>
      </c>
      <c r="Q4970">
        <v>567500</v>
      </c>
      <c r="R4970" t="s">
        <v>1430</v>
      </c>
    </row>
    <row r="4971" spans="1:18">
      <c r="A4971">
        <v>111</v>
      </c>
      <c r="B4971">
        <f>VLOOKUP(A4971,year_congress_lookup!$A$1:$B$10,2)</f>
        <v>2010</v>
      </c>
      <c r="C4971">
        <v>39304</v>
      </c>
      <c r="D4971" s="1" t="s">
        <v>1816</v>
      </c>
      <c r="E4971" t="s">
        <v>82</v>
      </c>
      <c r="F4971" t="str">
        <f>VLOOKUP(E4971&amp;"*",state_latlong_lookup!$A$1:$D$56,2,FALSE)</f>
        <v>TX</v>
      </c>
      <c r="G4971" t="str">
        <f>VLOOKUP(E4971&amp;"*",state_latlong_lookup!$A$1:$D$56,1,FALSE)</f>
        <v>TEXAS</v>
      </c>
      <c r="H4971" t="str">
        <f t="shared" si="155"/>
        <v>111_TX_29</v>
      </c>
      <c r="I4971">
        <f>IF(B4971=2012,IF(D4971="00",K4971,VLOOKUP(H4971,district_latlong_lookup!$A$1:$F$439,5,FALSE)),0)</f>
        <v>0</v>
      </c>
      <c r="J4971">
        <f>IF(B4971=2012,IF(D4971="00",L4971,VLOOKUP(H4971,district_latlong_lookup!$A$1:$F$439,6,FALSE)),0)</f>
        <v>0</v>
      </c>
      <c r="K4971">
        <f>VLOOKUP(E4971&amp;"*",state_latlong_lookup!$A$1:$D$56,3,FALSE)</f>
        <v>31.106000000000002</v>
      </c>
      <c r="L4971">
        <f>VLOOKUP(E4971&amp;"*",state_latlong_lookup!$A$1:$D$56,4,FALSE)</f>
        <v>-97.647499999999994</v>
      </c>
      <c r="M4971">
        <v>100</v>
      </c>
      <c r="N4971" t="str">
        <f t="shared" si="154"/>
        <v>Democrat</v>
      </c>
      <c r="O4971" t="s">
        <v>94</v>
      </c>
      <c r="P4971">
        <v>-0.32200000000000001</v>
      </c>
      <c r="Q4971">
        <v>850500</v>
      </c>
      <c r="R4971" t="s">
        <v>1431</v>
      </c>
    </row>
    <row r="4972" spans="1:18">
      <c r="A4972">
        <v>111</v>
      </c>
      <c r="B4972">
        <f>VLOOKUP(A4972,year_congress_lookup!$A$1:$B$10,2)</f>
        <v>2010</v>
      </c>
      <c r="C4972">
        <v>39305</v>
      </c>
      <c r="D4972" s="1" t="s">
        <v>1817</v>
      </c>
      <c r="E4972" t="s">
        <v>82</v>
      </c>
      <c r="F4972" t="str">
        <f>VLOOKUP(E4972&amp;"*",state_latlong_lookup!$A$1:$D$56,2,FALSE)</f>
        <v>TX</v>
      </c>
      <c r="G4972" t="str">
        <f>VLOOKUP(E4972&amp;"*",state_latlong_lookup!$A$1:$D$56,1,FALSE)</f>
        <v>TEXAS</v>
      </c>
      <c r="H4972" t="str">
        <f t="shared" si="155"/>
        <v>111_TX_30</v>
      </c>
      <c r="I4972">
        <f>IF(B4972=2012,IF(D4972="00",K4972,VLOOKUP(H4972,district_latlong_lookup!$A$1:$F$439,5,FALSE)),0)</f>
        <v>0</v>
      </c>
      <c r="J4972">
        <f>IF(B4972=2012,IF(D4972="00",L4972,VLOOKUP(H4972,district_latlong_lookup!$A$1:$F$439,6,FALSE)),0)</f>
        <v>0</v>
      </c>
      <c r="K4972">
        <f>VLOOKUP(E4972&amp;"*",state_latlong_lookup!$A$1:$D$56,3,FALSE)</f>
        <v>31.106000000000002</v>
      </c>
      <c r="L4972">
        <f>VLOOKUP(E4972&amp;"*",state_latlong_lookup!$A$1:$D$56,4,FALSE)</f>
        <v>-97.647499999999994</v>
      </c>
      <c r="M4972">
        <v>100</v>
      </c>
      <c r="N4972" t="str">
        <f t="shared" si="154"/>
        <v>Democrat</v>
      </c>
      <c r="O4972" t="s">
        <v>1</v>
      </c>
      <c r="P4972">
        <v>-0.46</v>
      </c>
      <c r="Q4972">
        <v>235500</v>
      </c>
      <c r="R4972" t="s">
        <v>1432</v>
      </c>
    </row>
    <row r="4973" spans="1:18">
      <c r="A4973">
        <v>111</v>
      </c>
      <c r="B4973">
        <f>VLOOKUP(A4973,year_congress_lookup!$A$1:$B$10,2)</f>
        <v>2010</v>
      </c>
      <c r="C4973">
        <v>20356</v>
      </c>
      <c r="D4973" s="1" t="s">
        <v>1818</v>
      </c>
      <c r="E4973" t="s">
        <v>82</v>
      </c>
      <c r="F4973" t="str">
        <f>VLOOKUP(E4973&amp;"*",state_latlong_lookup!$A$1:$D$56,2,FALSE)</f>
        <v>TX</v>
      </c>
      <c r="G4973" t="str">
        <f>VLOOKUP(E4973&amp;"*",state_latlong_lookup!$A$1:$D$56,1,FALSE)</f>
        <v>TEXAS</v>
      </c>
      <c r="H4973" t="str">
        <f t="shared" si="155"/>
        <v>111_TX_31</v>
      </c>
      <c r="I4973">
        <f>IF(B4973=2012,IF(D4973="00",K4973,VLOOKUP(H4973,district_latlong_lookup!$A$1:$F$439,5,FALSE)),0)</f>
        <v>0</v>
      </c>
      <c r="J4973">
        <f>IF(B4973=2012,IF(D4973="00",L4973,VLOOKUP(H4973,district_latlong_lookup!$A$1:$F$439,6,FALSE)),0)</f>
        <v>0</v>
      </c>
      <c r="K4973">
        <f>VLOOKUP(E4973&amp;"*",state_latlong_lookup!$A$1:$D$56,3,FALSE)</f>
        <v>31.106000000000002</v>
      </c>
      <c r="L4973">
        <f>VLOOKUP(E4973&amp;"*",state_latlong_lookup!$A$1:$D$56,4,FALSE)</f>
        <v>-97.647499999999994</v>
      </c>
      <c r="M4973">
        <v>200</v>
      </c>
      <c r="N4973" t="str">
        <f t="shared" si="154"/>
        <v>Republican</v>
      </c>
      <c r="O4973" t="s">
        <v>139</v>
      </c>
      <c r="P4973">
        <v>0.57099999999999995</v>
      </c>
      <c r="Q4973">
        <v>1001500</v>
      </c>
      <c r="R4973" t="s">
        <v>1433</v>
      </c>
    </row>
    <row r="4974" spans="1:18">
      <c r="A4974">
        <v>111</v>
      </c>
      <c r="B4974">
        <f>VLOOKUP(A4974,year_congress_lookup!$A$1:$B$10,2)</f>
        <v>2010</v>
      </c>
      <c r="C4974">
        <v>29759</v>
      </c>
      <c r="D4974" s="1" t="s">
        <v>1819</v>
      </c>
      <c r="E4974" t="s">
        <v>82</v>
      </c>
      <c r="F4974" t="str">
        <f>VLOOKUP(E4974&amp;"*",state_latlong_lookup!$A$1:$D$56,2,FALSE)</f>
        <v>TX</v>
      </c>
      <c r="G4974" t="str">
        <f>VLOOKUP(E4974&amp;"*",state_latlong_lookup!$A$1:$D$56,1,FALSE)</f>
        <v>TEXAS</v>
      </c>
      <c r="H4974" t="str">
        <f t="shared" si="155"/>
        <v>111_TX_32</v>
      </c>
      <c r="I4974">
        <f>IF(B4974=2012,IF(D4974="00",K4974,VLOOKUP(H4974,district_latlong_lookup!$A$1:$F$439,5,FALSE)),0)</f>
        <v>0</v>
      </c>
      <c r="J4974">
        <f>IF(B4974=2012,IF(D4974="00",L4974,VLOOKUP(H4974,district_latlong_lookup!$A$1:$F$439,6,FALSE)),0)</f>
        <v>0</v>
      </c>
      <c r="K4974">
        <f>VLOOKUP(E4974&amp;"*",state_latlong_lookup!$A$1:$D$56,3,FALSE)</f>
        <v>31.106000000000002</v>
      </c>
      <c r="L4974">
        <f>VLOOKUP(E4974&amp;"*",state_latlong_lookup!$A$1:$D$56,4,FALSE)</f>
        <v>-97.647499999999994</v>
      </c>
      <c r="M4974">
        <v>200</v>
      </c>
      <c r="N4974" t="str">
        <f t="shared" si="154"/>
        <v>Republican</v>
      </c>
      <c r="O4974" t="s">
        <v>312</v>
      </c>
      <c r="P4974">
        <v>0.78</v>
      </c>
      <c r="Q4974">
        <v>1465500</v>
      </c>
      <c r="R4974" t="s">
        <v>1434</v>
      </c>
    </row>
    <row r="4975" spans="1:18">
      <c r="A4975">
        <v>111</v>
      </c>
      <c r="B4975">
        <f>VLOOKUP(A4975,year_congress_lookup!$A$1:$B$10,2)</f>
        <v>2010</v>
      </c>
      <c r="C4975">
        <v>20357</v>
      </c>
      <c r="D4975" s="1" t="s">
        <v>1787</v>
      </c>
      <c r="E4975" t="s">
        <v>142</v>
      </c>
      <c r="F4975" t="str">
        <f>VLOOKUP(E4975&amp;"*",state_latlong_lookup!$A$1:$D$56,2,FALSE)</f>
        <v>UT</v>
      </c>
      <c r="G4975" t="str">
        <f>VLOOKUP(E4975&amp;"*",state_latlong_lookup!$A$1:$D$56,1,FALSE)</f>
        <v>UTAH</v>
      </c>
      <c r="H4975" t="str">
        <f t="shared" si="155"/>
        <v>111_UT_01</v>
      </c>
      <c r="I4975">
        <f>IF(B4975=2012,IF(D4975="00",K4975,VLOOKUP(H4975,district_latlong_lookup!$A$1:$F$439,5,FALSE)),0)</f>
        <v>0</v>
      </c>
      <c r="J4975">
        <f>IF(B4975=2012,IF(D4975="00",L4975,VLOOKUP(H4975,district_latlong_lookup!$A$1:$F$439,6,FALSE)),0)</f>
        <v>0</v>
      </c>
      <c r="K4975">
        <f>VLOOKUP(E4975&amp;"*",state_latlong_lookup!$A$1:$D$56,3,FALSE)</f>
        <v>40.113500000000002</v>
      </c>
      <c r="L4975">
        <f>VLOOKUP(E4975&amp;"*",state_latlong_lookup!$A$1:$D$56,4,FALSE)</f>
        <v>-111.8535</v>
      </c>
      <c r="M4975">
        <v>200</v>
      </c>
      <c r="N4975" t="str">
        <f t="shared" si="154"/>
        <v>Republican</v>
      </c>
      <c r="O4975" t="s">
        <v>499</v>
      </c>
      <c r="P4975">
        <v>0.71499999999999997</v>
      </c>
      <c r="Q4975">
        <v>10000</v>
      </c>
      <c r="R4975" t="s">
        <v>1435</v>
      </c>
    </row>
    <row r="4976" spans="1:18">
      <c r="A4976">
        <v>111</v>
      </c>
      <c r="B4976">
        <f>VLOOKUP(A4976,year_congress_lookup!$A$1:$B$10,2)</f>
        <v>2010</v>
      </c>
      <c r="C4976">
        <v>20140</v>
      </c>
      <c r="D4976" s="1" t="s">
        <v>1788</v>
      </c>
      <c r="E4976" t="s">
        <v>142</v>
      </c>
      <c r="F4976" t="str">
        <f>VLOOKUP(E4976&amp;"*",state_latlong_lookup!$A$1:$D$56,2,FALSE)</f>
        <v>UT</v>
      </c>
      <c r="G4976" t="str">
        <f>VLOOKUP(E4976&amp;"*",state_latlong_lookup!$A$1:$D$56,1,FALSE)</f>
        <v>UTAH</v>
      </c>
      <c r="H4976" t="str">
        <f t="shared" si="155"/>
        <v>111_UT_02</v>
      </c>
      <c r="I4976">
        <f>IF(B4976=2012,IF(D4976="00",K4976,VLOOKUP(H4976,district_latlong_lookup!$A$1:$F$439,5,FALSE)),0)</f>
        <v>0</v>
      </c>
      <c r="J4976">
        <f>IF(B4976=2012,IF(D4976="00",L4976,VLOOKUP(H4976,district_latlong_lookup!$A$1:$F$439,6,FALSE)),0)</f>
        <v>0</v>
      </c>
      <c r="K4976">
        <f>VLOOKUP(E4976&amp;"*",state_latlong_lookup!$A$1:$D$56,3,FALSE)</f>
        <v>40.113500000000002</v>
      </c>
      <c r="L4976">
        <f>VLOOKUP(E4976&amp;"*",state_latlong_lookup!$A$1:$D$56,4,FALSE)</f>
        <v>-111.8535</v>
      </c>
      <c r="M4976">
        <v>100</v>
      </c>
      <c r="N4976" t="str">
        <f t="shared" si="154"/>
        <v>Democrat</v>
      </c>
      <c r="O4976" t="s">
        <v>948</v>
      </c>
      <c r="P4976">
        <v>-9.6000000000000002E-2</v>
      </c>
      <c r="Q4976">
        <v>900500</v>
      </c>
      <c r="R4976" t="s">
        <v>1436</v>
      </c>
    </row>
    <row r="4977" spans="1:18">
      <c r="A4977">
        <v>111</v>
      </c>
      <c r="B4977">
        <f>VLOOKUP(A4977,year_congress_lookup!$A$1:$B$10,2)</f>
        <v>2010</v>
      </c>
      <c r="C4977">
        <v>20949</v>
      </c>
      <c r="D4977" s="1" t="s">
        <v>1789</v>
      </c>
      <c r="E4977" t="s">
        <v>142</v>
      </c>
      <c r="F4977" t="str">
        <f>VLOOKUP(E4977&amp;"*",state_latlong_lookup!$A$1:$D$56,2,FALSE)</f>
        <v>UT</v>
      </c>
      <c r="G4977" t="str">
        <f>VLOOKUP(E4977&amp;"*",state_latlong_lookup!$A$1:$D$56,1,FALSE)</f>
        <v>UTAH</v>
      </c>
      <c r="H4977" t="str">
        <f t="shared" si="155"/>
        <v>111_UT_03</v>
      </c>
      <c r="I4977">
        <f>IF(B4977=2012,IF(D4977="00",K4977,VLOOKUP(H4977,district_latlong_lookup!$A$1:$F$439,5,FALSE)),0)</f>
        <v>0</v>
      </c>
      <c r="J4977">
        <f>IF(B4977=2012,IF(D4977="00",L4977,VLOOKUP(H4977,district_latlong_lookup!$A$1:$F$439,6,FALSE)),0)</f>
        <v>0</v>
      </c>
      <c r="K4977">
        <f>VLOOKUP(E4977&amp;"*",state_latlong_lookup!$A$1:$D$56,3,FALSE)</f>
        <v>40.113500000000002</v>
      </c>
      <c r="L4977">
        <f>VLOOKUP(E4977&amp;"*",state_latlong_lookup!$A$1:$D$56,4,FALSE)</f>
        <v>-111.8535</v>
      </c>
      <c r="M4977">
        <v>200</v>
      </c>
      <c r="N4977" t="str">
        <f t="shared" si="154"/>
        <v>Republican</v>
      </c>
      <c r="O4977" t="s">
        <v>1169</v>
      </c>
      <c r="P4977">
        <v>0.96299999999999997</v>
      </c>
      <c r="Q4977">
        <v>1623500</v>
      </c>
      <c r="R4977" t="s">
        <v>1437</v>
      </c>
    </row>
    <row r="4978" spans="1:18">
      <c r="A4978">
        <v>111</v>
      </c>
      <c r="B4978">
        <f>VLOOKUP(A4978,year_congress_lookup!$A$1:$B$10,2)</f>
        <v>2010</v>
      </c>
      <c r="C4978">
        <v>20750</v>
      </c>
      <c r="D4978" s="1" t="s">
        <v>1787</v>
      </c>
      <c r="E4978" t="s">
        <v>21</v>
      </c>
      <c r="F4978" t="str">
        <f>VLOOKUP(E4978&amp;"*",state_latlong_lookup!$A$1:$D$56,2,FALSE)</f>
        <v>VT</v>
      </c>
      <c r="G4978" t="str">
        <f>VLOOKUP(E4978&amp;"*",state_latlong_lookup!$A$1:$D$56,1,FALSE)</f>
        <v>VERMONT</v>
      </c>
      <c r="H4978" t="str">
        <f t="shared" si="155"/>
        <v>111_VT_01</v>
      </c>
      <c r="I4978">
        <f>IF(B4978=2012,IF(D4978="00",K4978,VLOOKUP(H4978,district_latlong_lookup!$A$1:$F$439,5,FALSE)),0)</f>
        <v>0</v>
      </c>
      <c r="J4978">
        <f>IF(B4978=2012,IF(D4978="00",L4978,VLOOKUP(H4978,district_latlong_lookup!$A$1:$F$439,6,FALSE)),0)</f>
        <v>0</v>
      </c>
      <c r="K4978">
        <f>VLOOKUP(E4978&amp;"*",state_latlong_lookup!$A$1:$D$56,3,FALSE)</f>
        <v>44.040700000000001</v>
      </c>
      <c r="L4978">
        <f>VLOOKUP(E4978&amp;"*",state_latlong_lookup!$A$1:$D$56,4,FALSE)</f>
        <v>-72.709299999999999</v>
      </c>
      <c r="M4978">
        <v>100</v>
      </c>
      <c r="N4978" t="str">
        <f t="shared" si="154"/>
        <v>Democrat</v>
      </c>
      <c r="O4978" t="s">
        <v>114</v>
      </c>
      <c r="P4978">
        <v>-0.47399999999999998</v>
      </c>
      <c r="Q4978">
        <v>342000</v>
      </c>
      <c r="R4978" t="s">
        <v>1438</v>
      </c>
    </row>
    <row r="4979" spans="1:18">
      <c r="A4979">
        <v>111</v>
      </c>
      <c r="B4979">
        <f>VLOOKUP(A4979,year_congress_lookup!$A$1:$B$10,2)</f>
        <v>2010</v>
      </c>
      <c r="C4979">
        <v>20756</v>
      </c>
      <c r="D4979" s="1" t="s">
        <v>1787</v>
      </c>
      <c r="E4979" t="s">
        <v>16</v>
      </c>
      <c r="F4979" t="str">
        <f>VLOOKUP(E4979&amp;"*",state_latlong_lookup!$A$1:$D$56,2,FALSE)</f>
        <v>VA</v>
      </c>
      <c r="G4979" t="str">
        <f>VLOOKUP(E4979&amp;"*",state_latlong_lookup!$A$1:$D$56,1,FALSE)</f>
        <v>VIRGINIA</v>
      </c>
      <c r="H4979" t="str">
        <f t="shared" si="155"/>
        <v>111_VA_01</v>
      </c>
      <c r="I4979">
        <f>IF(B4979=2012,IF(D4979="00",K4979,VLOOKUP(H4979,district_latlong_lookup!$A$1:$F$439,5,FALSE)),0)</f>
        <v>0</v>
      </c>
      <c r="J4979">
        <f>IF(B4979=2012,IF(D4979="00",L4979,VLOOKUP(H4979,district_latlong_lookup!$A$1:$F$439,6,FALSE)),0)</f>
        <v>0</v>
      </c>
      <c r="K4979">
        <f>VLOOKUP(E4979&amp;"*",state_latlong_lookup!$A$1:$D$56,3,FALSE)</f>
        <v>37.768000000000001</v>
      </c>
      <c r="L4979">
        <f>VLOOKUP(E4979&amp;"*",state_latlong_lookup!$A$1:$D$56,4,FALSE)</f>
        <v>-78.205699999999993</v>
      </c>
      <c r="M4979">
        <v>200</v>
      </c>
      <c r="N4979" t="str">
        <f t="shared" si="154"/>
        <v>Republican</v>
      </c>
      <c r="O4979" t="s">
        <v>1115</v>
      </c>
      <c r="P4979">
        <v>0.58499999999999996</v>
      </c>
      <c r="Q4979">
        <v>1311000</v>
      </c>
      <c r="R4979" t="s">
        <v>1439</v>
      </c>
    </row>
    <row r="4980" spans="1:18">
      <c r="A4980">
        <v>111</v>
      </c>
      <c r="B4980">
        <f>VLOOKUP(A4980,year_congress_lookup!$A$1:$B$10,2)</f>
        <v>2010</v>
      </c>
      <c r="C4980">
        <v>20950</v>
      </c>
      <c r="D4980" s="1" t="s">
        <v>1788</v>
      </c>
      <c r="E4980" t="s">
        <v>16</v>
      </c>
      <c r="F4980" t="str">
        <f>VLOOKUP(E4980&amp;"*",state_latlong_lookup!$A$1:$D$56,2,FALSE)</f>
        <v>VA</v>
      </c>
      <c r="G4980" t="str">
        <f>VLOOKUP(E4980&amp;"*",state_latlong_lookup!$A$1:$D$56,1,FALSE)</f>
        <v>VIRGINIA</v>
      </c>
      <c r="H4980" t="str">
        <f t="shared" si="155"/>
        <v>111_VA_02</v>
      </c>
      <c r="I4980">
        <f>IF(B4980=2012,IF(D4980="00",K4980,VLOOKUP(H4980,district_latlong_lookup!$A$1:$F$439,5,FALSE)),0)</f>
        <v>0</v>
      </c>
      <c r="J4980">
        <f>IF(B4980=2012,IF(D4980="00",L4980,VLOOKUP(H4980,district_latlong_lookup!$A$1:$F$439,6,FALSE)),0)</f>
        <v>0</v>
      </c>
      <c r="K4980">
        <f>VLOOKUP(E4980&amp;"*",state_latlong_lookup!$A$1:$D$56,3,FALSE)</f>
        <v>37.768000000000001</v>
      </c>
      <c r="L4980">
        <f>VLOOKUP(E4980&amp;"*",state_latlong_lookup!$A$1:$D$56,4,FALSE)</f>
        <v>-78.205699999999993</v>
      </c>
      <c r="M4980">
        <v>100</v>
      </c>
      <c r="N4980" t="str">
        <f t="shared" si="154"/>
        <v>Democrat</v>
      </c>
      <c r="O4980" t="s">
        <v>118</v>
      </c>
      <c r="P4980">
        <v>-2.5000000000000001E-2</v>
      </c>
      <c r="Q4980">
        <v>676500</v>
      </c>
      <c r="R4980" t="s">
        <v>1440</v>
      </c>
    </row>
    <row r="4981" spans="1:18">
      <c r="A4981">
        <v>111</v>
      </c>
      <c r="B4981">
        <f>VLOOKUP(A4981,year_congress_lookup!$A$1:$B$10,2)</f>
        <v>2010</v>
      </c>
      <c r="C4981">
        <v>39307</v>
      </c>
      <c r="D4981" s="1" t="s">
        <v>1789</v>
      </c>
      <c r="E4981" t="s">
        <v>16</v>
      </c>
      <c r="F4981" t="str">
        <f>VLOOKUP(E4981&amp;"*",state_latlong_lookup!$A$1:$D$56,2,FALSE)</f>
        <v>VA</v>
      </c>
      <c r="G4981" t="str">
        <f>VLOOKUP(E4981&amp;"*",state_latlong_lookup!$A$1:$D$56,1,FALSE)</f>
        <v>VIRGINIA</v>
      </c>
      <c r="H4981" t="str">
        <f t="shared" si="155"/>
        <v>111_VA_03</v>
      </c>
      <c r="I4981">
        <f>IF(B4981=2012,IF(D4981="00",K4981,VLOOKUP(H4981,district_latlong_lookup!$A$1:$F$439,5,FALSE)),0)</f>
        <v>0</v>
      </c>
      <c r="J4981">
        <f>IF(B4981=2012,IF(D4981="00",L4981,VLOOKUP(H4981,district_latlong_lookup!$A$1:$F$439,6,FALSE)),0)</f>
        <v>0</v>
      </c>
      <c r="K4981">
        <f>VLOOKUP(E4981&amp;"*",state_latlong_lookup!$A$1:$D$56,3,FALSE)</f>
        <v>37.768000000000001</v>
      </c>
      <c r="L4981">
        <f>VLOOKUP(E4981&amp;"*",state_latlong_lookup!$A$1:$D$56,4,FALSE)</f>
        <v>-78.205699999999993</v>
      </c>
      <c r="M4981">
        <v>100</v>
      </c>
      <c r="N4981" t="str">
        <f t="shared" si="154"/>
        <v>Democrat</v>
      </c>
      <c r="O4981" t="s">
        <v>149</v>
      </c>
      <c r="P4981">
        <v>-0.42499999999999999</v>
      </c>
      <c r="Q4981">
        <v>685500</v>
      </c>
      <c r="R4981" t="s">
        <v>1441</v>
      </c>
    </row>
    <row r="4982" spans="1:18">
      <c r="A4982">
        <v>111</v>
      </c>
      <c r="B4982">
        <f>VLOOKUP(A4982,year_congress_lookup!$A$1:$B$10,2)</f>
        <v>2010</v>
      </c>
      <c r="C4982">
        <v>20143</v>
      </c>
      <c r="D4982" s="1" t="s">
        <v>1790</v>
      </c>
      <c r="E4982" t="s">
        <v>16</v>
      </c>
      <c r="F4982" t="str">
        <f>VLOOKUP(E4982&amp;"*",state_latlong_lookup!$A$1:$D$56,2,FALSE)</f>
        <v>VA</v>
      </c>
      <c r="G4982" t="str">
        <f>VLOOKUP(E4982&amp;"*",state_latlong_lookup!$A$1:$D$56,1,FALSE)</f>
        <v>VIRGINIA</v>
      </c>
      <c r="H4982" t="str">
        <f t="shared" si="155"/>
        <v>111_VA_04</v>
      </c>
      <c r="I4982">
        <f>IF(B4982=2012,IF(D4982="00",K4982,VLOOKUP(H4982,district_latlong_lookup!$A$1:$F$439,5,FALSE)),0)</f>
        <v>0</v>
      </c>
      <c r="J4982">
        <f>IF(B4982=2012,IF(D4982="00",L4982,VLOOKUP(H4982,district_latlong_lookup!$A$1:$F$439,6,FALSE)),0)</f>
        <v>0</v>
      </c>
      <c r="K4982">
        <f>VLOOKUP(E4982&amp;"*",state_latlong_lookup!$A$1:$D$56,3,FALSE)</f>
        <v>37.768000000000001</v>
      </c>
      <c r="L4982">
        <f>VLOOKUP(E4982&amp;"*",state_latlong_lookup!$A$1:$D$56,4,FALSE)</f>
        <v>-78.205699999999993</v>
      </c>
      <c r="M4982">
        <v>200</v>
      </c>
      <c r="N4982" t="str">
        <f t="shared" si="154"/>
        <v>Republican</v>
      </c>
      <c r="O4982" t="s">
        <v>798</v>
      </c>
      <c r="P4982">
        <v>0.57499999999999996</v>
      </c>
      <c r="Q4982">
        <v>728500</v>
      </c>
      <c r="R4982" t="s">
        <v>1442</v>
      </c>
    </row>
    <row r="4983" spans="1:18">
      <c r="A4983">
        <v>111</v>
      </c>
      <c r="B4983">
        <f>VLOOKUP(A4983,year_congress_lookup!$A$1:$B$10,2)</f>
        <v>2010</v>
      </c>
      <c r="C4983">
        <v>20951</v>
      </c>
      <c r="D4983" s="1" t="s">
        <v>1791</v>
      </c>
      <c r="E4983" t="s">
        <v>16</v>
      </c>
      <c r="F4983" t="str">
        <f>VLOOKUP(E4983&amp;"*",state_latlong_lookup!$A$1:$D$56,2,FALSE)</f>
        <v>VA</v>
      </c>
      <c r="G4983" t="str">
        <f>VLOOKUP(E4983&amp;"*",state_latlong_lookup!$A$1:$D$56,1,FALSE)</f>
        <v>VIRGINIA</v>
      </c>
      <c r="H4983" t="str">
        <f t="shared" si="155"/>
        <v>111_VA_05</v>
      </c>
      <c r="I4983">
        <f>IF(B4983=2012,IF(D4983="00",K4983,VLOOKUP(H4983,district_latlong_lookup!$A$1:$F$439,5,FALSE)),0)</f>
        <v>0</v>
      </c>
      <c r="J4983">
        <f>IF(B4983=2012,IF(D4983="00",L4983,VLOOKUP(H4983,district_latlong_lookup!$A$1:$F$439,6,FALSE)),0)</f>
        <v>0</v>
      </c>
      <c r="K4983">
        <f>VLOOKUP(E4983&amp;"*",state_latlong_lookup!$A$1:$D$56,3,FALSE)</f>
        <v>37.768000000000001</v>
      </c>
      <c r="L4983">
        <f>VLOOKUP(E4983&amp;"*",state_latlong_lookup!$A$1:$D$56,4,FALSE)</f>
        <v>-78.205699999999993</v>
      </c>
      <c r="M4983">
        <v>100</v>
      </c>
      <c r="N4983" t="str">
        <f t="shared" si="154"/>
        <v>Democrat</v>
      </c>
      <c r="O4983" t="s">
        <v>1170</v>
      </c>
      <c r="P4983">
        <v>-9.9000000000000005E-2</v>
      </c>
      <c r="Q4983">
        <v>515000</v>
      </c>
      <c r="R4983" t="s">
        <v>1443</v>
      </c>
    </row>
    <row r="4984" spans="1:18">
      <c r="A4984">
        <v>111</v>
      </c>
      <c r="B4984">
        <f>VLOOKUP(A4984,year_congress_lookup!$A$1:$B$10,2)</f>
        <v>2010</v>
      </c>
      <c r="C4984">
        <v>39308</v>
      </c>
      <c r="D4984" s="1" t="s">
        <v>1792</v>
      </c>
      <c r="E4984" t="s">
        <v>16</v>
      </c>
      <c r="F4984" t="str">
        <f>VLOOKUP(E4984&amp;"*",state_latlong_lookup!$A$1:$D$56,2,FALSE)</f>
        <v>VA</v>
      </c>
      <c r="G4984" t="str">
        <f>VLOOKUP(E4984&amp;"*",state_latlong_lookup!$A$1:$D$56,1,FALSE)</f>
        <v>VIRGINIA</v>
      </c>
      <c r="H4984" t="str">
        <f t="shared" si="155"/>
        <v>111_VA_06</v>
      </c>
      <c r="I4984">
        <f>IF(B4984=2012,IF(D4984="00",K4984,VLOOKUP(H4984,district_latlong_lookup!$A$1:$F$439,5,FALSE)),0)</f>
        <v>0</v>
      </c>
      <c r="J4984">
        <f>IF(B4984=2012,IF(D4984="00",L4984,VLOOKUP(H4984,district_latlong_lookup!$A$1:$F$439,6,FALSE)),0)</f>
        <v>0</v>
      </c>
      <c r="K4984">
        <f>VLOOKUP(E4984&amp;"*",state_latlong_lookup!$A$1:$D$56,3,FALSE)</f>
        <v>37.768000000000001</v>
      </c>
      <c r="L4984">
        <f>VLOOKUP(E4984&amp;"*",state_latlong_lookup!$A$1:$D$56,4,FALSE)</f>
        <v>-78.205699999999993</v>
      </c>
      <c r="M4984">
        <v>200</v>
      </c>
      <c r="N4984" t="str">
        <f t="shared" si="154"/>
        <v>Republican</v>
      </c>
      <c r="O4984" t="s">
        <v>1046</v>
      </c>
      <c r="P4984">
        <v>0.72399999999999998</v>
      </c>
      <c r="Q4984">
        <v>3147500</v>
      </c>
      <c r="R4984" t="s">
        <v>1444</v>
      </c>
    </row>
    <row r="4985" spans="1:18">
      <c r="A4985">
        <v>111</v>
      </c>
      <c r="B4985">
        <f>VLOOKUP(A4985,year_congress_lookup!$A$1:$B$10,2)</f>
        <v>2010</v>
      </c>
      <c r="C4985">
        <v>20144</v>
      </c>
      <c r="D4985" s="1" t="s">
        <v>1793</v>
      </c>
      <c r="E4985" t="s">
        <v>16</v>
      </c>
      <c r="F4985" t="str">
        <f>VLOOKUP(E4985&amp;"*",state_latlong_lookup!$A$1:$D$56,2,FALSE)</f>
        <v>VA</v>
      </c>
      <c r="G4985" t="str">
        <f>VLOOKUP(E4985&amp;"*",state_latlong_lookup!$A$1:$D$56,1,FALSE)</f>
        <v>VIRGINIA</v>
      </c>
      <c r="H4985" t="str">
        <f t="shared" si="155"/>
        <v>111_VA_07</v>
      </c>
      <c r="I4985">
        <f>IF(B4985=2012,IF(D4985="00",K4985,VLOOKUP(H4985,district_latlong_lookup!$A$1:$F$439,5,FALSE)),0)</f>
        <v>0</v>
      </c>
      <c r="J4985">
        <f>IF(B4985=2012,IF(D4985="00",L4985,VLOOKUP(H4985,district_latlong_lookup!$A$1:$F$439,6,FALSE)),0)</f>
        <v>0</v>
      </c>
      <c r="K4985">
        <f>VLOOKUP(E4985&amp;"*",state_latlong_lookup!$A$1:$D$56,3,FALSE)</f>
        <v>37.768000000000001</v>
      </c>
      <c r="L4985">
        <f>VLOOKUP(E4985&amp;"*",state_latlong_lookup!$A$1:$D$56,4,FALSE)</f>
        <v>-78.205699999999993</v>
      </c>
      <c r="M4985">
        <v>200</v>
      </c>
      <c r="N4985" t="str">
        <f t="shared" si="154"/>
        <v>Republican</v>
      </c>
      <c r="O4985" t="s">
        <v>950</v>
      </c>
      <c r="P4985">
        <v>0.74399999999999999</v>
      </c>
      <c r="Q4985">
        <v>534000</v>
      </c>
    </row>
    <row r="4986" spans="1:18">
      <c r="A4986">
        <v>111</v>
      </c>
      <c r="B4986">
        <f>VLOOKUP(A4986,year_congress_lookup!$A$1:$B$10,2)</f>
        <v>2010</v>
      </c>
      <c r="C4986">
        <v>29149</v>
      </c>
      <c r="D4986" s="1" t="s">
        <v>1795</v>
      </c>
      <c r="E4986" t="s">
        <v>16</v>
      </c>
      <c r="F4986" t="str">
        <f>VLOOKUP(E4986&amp;"*",state_latlong_lookup!$A$1:$D$56,2,FALSE)</f>
        <v>VA</v>
      </c>
      <c r="G4986" t="str">
        <f>VLOOKUP(E4986&amp;"*",state_latlong_lookup!$A$1:$D$56,1,FALSE)</f>
        <v>VIRGINIA</v>
      </c>
      <c r="H4986" t="str">
        <f t="shared" si="155"/>
        <v>111_VA_08</v>
      </c>
      <c r="I4986">
        <f>IF(B4986=2012,IF(D4986="00",K4986,VLOOKUP(H4986,district_latlong_lookup!$A$1:$F$439,5,FALSE)),0)</f>
        <v>0</v>
      </c>
      <c r="J4986">
        <f>IF(B4986=2012,IF(D4986="00",L4986,VLOOKUP(H4986,district_latlong_lookup!$A$1:$F$439,6,FALSE)),0)</f>
        <v>0</v>
      </c>
      <c r="K4986">
        <f>VLOOKUP(E4986&amp;"*",state_latlong_lookup!$A$1:$D$56,3,FALSE)</f>
        <v>37.768000000000001</v>
      </c>
      <c r="L4986">
        <f>VLOOKUP(E4986&amp;"*",state_latlong_lookup!$A$1:$D$56,4,FALSE)</f>
        <v>-78.205699999999993</v>
      </c>
      <c r="M4986">
        <v>100</v>
      </c>
      <c r="N4986" t="str">
        <f t="shared" si="154"/>
        <v>Democrat</v>
      </c>
      <c r="O4986" t="s">
        <v>395</v>
      </c>
      <c r="P4986">
        <v>-0.32600000000000001</v>
      </c>
      <c r="Q4986">
        <v>851500</v>
      </c>
      <c r="R4986" t="s">
        <v>1445</v>
      </c>
    </row>
    <row r="4987" spans="1:18">
      <c r="A4987">
        <v>111</v>
      </c>
      <c r="B4987">
        <f>VLOOKUP(A4987,year_congress_lookup!$A$1:$B$10,2)</f>
        <v>2010</v>
      </c>
      <c r="C4987">
        <v>15010</v>
      </c>
      <c r="D4987" s="1" t="s">
        <v>1796</v>
      </c>
      <c r="E4987" t="s">
        <v>16</v>
      </c>
      <c r="F4987" t="str">
        <f>VLOOKUP(E4987&amp;"*",state_latlong_lookup!$A$1:$D$56,2,FALSE)</f>
        <v>VA</v>
      </c>
      <c r="G4987" t="str">
        <f>VLOOKUP(E4987&amp;"*",state_latlong_lookup!$A$1:$D$56,1,FALSE)</f>
        <v>VIRGINIA</v>
      </c>
      <c r="H4987" t="str">
        <f t="shared" si="155"/>
        <v>111_VA_09</v>
      </c>
      <c r="I4987">
        <f>IF(B4987=2012,IF(D4987="00",K4987,VLOOKUP(H4987,district_latlong_lookup!$A$1:$F$439,5,FALSE)),0)</f>
        <v>0</v>
      </c>
      <c r="J4987">
        <f>IF(B4987=2012,IF(D4987="00",L4987,VLOOKUP(H4987,district_latlong_lookup!$A$1:$F$439,6,FALSE)),0)</f>
        <v>0</v>
      </c>
      <c r="K4987">
        <f>VLOOKUP(E4987&amp;"*",state_latlong_lookup!$A$1:$D$56,3,FALSE)</f>
        <v>37.768000000000001</v>
      </c>
      <c r="L4987">
        <f>VLOOKUP(E4987&amp;"*",state_latlong_lookup!$A$1:$D$56,4,FALSE)</f>
        <v>-78.205699999999993</v>
      </c>
      <c r="M4987">
        <v>100</v>
      </c>
      <c r="N4987" t="str">
        <f t="shared" si="154"/>
        <v>Democrat</v>
      </c>
      <c r="O4987" t="s">
        <v>744</v>
      </c>
      <c r="P4987">
        <v>-0.188</v>
      </c>
      <c r="Q4987">
        <v>505500</v>
      </c>
    </row>
    <row r="4988" spans="1:18">
      <c r="A4988">
        <v>111</v>
      </c>
      <c r="B4988">
        <f>VLOOKUP(A4988,year_congress_lookup!$A$1:$B$10,2)</f>
        <v>2010</v>
      </c>
      <c r="C4988">
        <v>14869</v>
      </c>
      <c r="D4988" s="1" t="s">
        <v>1797</v>
      </c>
      <c r="E4988" t="s">
        <v>16</v>
      </c>
      <c r="F4988" t="str">
        <f>VLOOKUP(E4988&amp;"*",state_latlong_lookup!$A$1:$D$56,2,FALSE)</f>
        <v>VA</v>
      </c>
      <c r="G4988" t="str">
        <f>VLOOKUP(E4988&amp;"*",state_latlong_lookup!$A$1:$D$56,1,FALSE)</f>
        <v>VIRGINIA</v>
      </c>
      <c r="H4988" t="str">
        <f t="shared" si="155"/>
        <v>111_VA_10</v>
      </c>
      <c r="I4988">
        <f>IF(B4988=2012,IF(D4988="00",K4988,VLOOKUP(H4988,district_latlong_lookup!$A$1:$F$439,5,FALSE)),0)</f>
        <v>0</v>
      </c>
      <c r="J4988">
        <f>IF(B4988=2012,IF(D4988="00",L4988,VLOOKUP(H4988,district_latlong_lookup!$A$1:$F$439,6,FALSE)),0)</f>
        <v>0</v>
      </c>
      <c r="K4988">
        <f>VLOOKUP(E4988&amp;"*",state_latlong_lookup!$A$1:$D$56,3,FALSE)</f>
        <v>37.768000000000001</v>
      </c>
      <c r="L4988">
        <f>VLOOKUP(E4988&amp;"*",state_latlong_lookup!$A$1:$D$56,4,FALSE)</f>
        <v>-78.205699999999993</v>
      </c>
      <c r="M4988">
        <v>200</v>
      </c>
      <c r="N4988" t="str">
        <f t="shared" si="154"/>
        <v>Republican</v>
      </c>
      <c r="O4988" t="s">
        <v>745</v>
      </c>
      <c r="P4988">
        <v>0.48899999999999999</v>
      </c>
      <c r="Q4988">
        <v>2507500</v>
      </c>
      <c r="R4988" t="s">
        <v>1446</v>
      </c>
    </row>
    <row r="4989" spans="1:18">
      <c r="A4989">
        <v>111</v>
      </c>
      <c r="B4989">
        <f>VLOOKUP(A4989,year_congress_lookup!$A$1:$B$10,2)</f>
        <v>2010</v>
      </c>
      <c r="C4989">
        <v>20952</v>
      </c>
      <c r="D4989" s="1" t="s">
        <v>1798</v>
      </c>
      <c r="E4989" t="s">
        <v>16</v>
      </c>
      <c r="F4989" t="str">
        <f>VLOOKUP(E4989&amp;"*",state_latlong_lookup!$A$1:$D$56,2,FALSE)</f>
        <v>VA</v>
      </c>
      <c r="G4989" t="str">
        <f>VLOOKUP(E4989&amp;"*",state_latlong_lookup!$A$1:$D$56,1,FALSE)</f>
        <v>VIRGINIA</v>
      </c>
      <c r="H4989" t="str">
        <f t="shared" si="155"/>
        <v>111_VA_11</v>
      </c>
      <c r="I4989">
        <f>IF(B4989=2012,IF(D4989="00",K4989,VLOOKUP(H4989,district_latlong_lookup!$A$1:$F$439,5,FALSE)),0)</f>
        <v>0</v>
      </c>
      <c r="J4989">
        <f>IF(B4989=2012,IF(D4989="00",L4989,VLOOKUP(H4989,district_latlong_lookup!$A$1:$F$439,6,FALSE)),0)</f>
        <v>0</v>
      </c>
      <c r="K4989">
        <f>VLOOKUP(E4989&amp;"*",state_latlong_lookup!$A$1:$D$56,3,FALSE)</f>
        <v>37.768000000000001</v>
      </c>
      <c r="L4989">
        <f>VLOOKUP(E4989&amp;"*",state_latlong_lookup!$A$1:$D$56,4,FALSE)</f>
        <v>-78.205699999999993</v>
      </c>
      <c r="M4989">
        <v>100</v>
      </c>
      <c r="N4989" t="str">
        <f t="shared" si="154"/>
        <v>Democrat</v>
      </c>
      <c r="O4989" t="s">
        <v>1171</v>
      </c>
      <c r="P4989">
        <v>-0.27</v>
      </c>
      <c r="Q4989">
        <v>259500</v>
      </c>
      <c r="R4989" t="s">
        <v>1447</v>
      </c>
    </row>
    <row r="4990" spans="1:18">
      <c r="A4990">
        <v>111</v>
      </c>
      <c r="B4990">
        <f>VLOOKUP(A4990,year_congress_lookup!$A$1:$B$10,2)</f>
        <v>2010</v>
      </c>
      <c r="C4990">
        <v>29937</v>
      </c>
      <c r="D4990" s="1" t="s">
        <v>1787</v>
      </c>
      <c r="E4990" t="s">
        <v>130</v>
      </c>
      <c r="F4990" t="str">
        <f>VLOOKUP(E4990&amp;"*",state_latlong_lookup!$A$1:$D$56,2,FALSE)</f>
        <v>WA</v>
      </c>
      <c r="G4990" t="str">
        <f>VLOOKUP(E4990&amp;"*",state_latlong_lookup!$A$1:$D$56,1,FALSE)</f>
        <v>WASHINGTON</v>
      </c>
      <c r="H4990" t="str">
        <f t="shared" si="155"/>
        <v>111_WA_01</v>
      </c>
      <c r="I4990">
        <f>IF(B4990=2012,IF(D4990="00",K4990,VLOOKUP(H4990,district_latlong_lookup!$A$1:$F$439,5,FALSE)),0)</f>
        <v>0</v>
      </c>
      <c r="J4990">
        <f>IF(B4990=2012,IF(D4990="00",L4990,VLOOKUP(H4990,district_latlong_lookup!$A$1:$F$439,6,FALSE)),0)</f>
        <v>0</v>
      </c>
      <c r="K4990">
        <f>VLOOKUP(E4990&amp;"*",state_latlong_lookup!$A$1:$D$56,3,FALSE)</f>
        <v>47.3917</v>
      </c>
      <c r="L4990">
        <f>VLOOKUP(E4990&amp;"*",state_latlong_lookup!$A$1:$D$56,4,FALSE)</f>
        <v>-121.57080000000001</v>
      </c>
      <c r="M4990">
        <v>100</v>
      </c>
      <c r="N4990" t="str">
        <f t="shared" si="154"/>
        <v>Democrat</v>
      </c>
      <c r="O4990" t="s">
        <v>748</v>
      </c>
      <c r="P4990">
        <v>-0.36299999999999999</v>
      </c>
      <c r="Q4990">
        <v>714000</v>
      </c>
      <c r="R4990" t="s">
        <v>1448</v>
      </c>
    </row>
    <row r="4991" spans="1:18">
      <c r="A4991">
        <v>111</v>
      </c>
      <c r="B4991">
        <f>VLOOKUP(A4991,year_congress_lookup!$A$1:$B$10,2)</f>
        <v>2010</v>
      </c>
      <c r="C4991">
        <v>20145</v>
      </c>
      <c r="D4991" s="1" t="s">
        <v>1788</v>
      </c>
      <c r="E4991" t="s">
        <v>130</v>
      </c>
      <c r="F4991" t="str">
        <f>VLOOKUP(E4991&amp;"*",state_latlong_lookup!$A$1:$D$56,2,FALSE)</f>
        <v>WA</v>
      </c>
      <c r="G4991" t="str">
        <f>VLOOKUP(E4991&amp;"*",state_latlong_lookup!$A$1:$D$56,1,FALSE)</f>
        <v>WASHINGTON</v>
      </c>
      <c r="H4991" t="str">
        <f t="shared" si="155"/>
        <v>111_WA_02</v>
      </c>
      <c r="I4991">
        <f>IF(B4991=2012,IF(D4991="00",K4991,VLOOKUP(H4991,district_latlong_lookup!$A$1:$F$439,5,FALSE)),0)</f>
        <v>0</v>
      </c>
      <c r="J4991">
        <f>IF(B4991=2012,IF(D4991="00",L4991,VLOOKUP(H4991,district_latlong_lookup!$A$1:$F$439,6,FALSE)),0)</f>
        <v>0</v>
      </c>
      <c r="K4991">
        <f>VLOOKUP(E4991&amp;"*",state_latlong_lookup!$A$1:$D$56,3,FALSE)</f>
        <v>47.3917</v>
      </c>
      <c r="L4991">
        <f>VLOOKUP(E4991&amp;"*",state_latlong_lookup!$A$1:$D$56,4,FALSE)</f>
        <v>-121.57080000000001</v>
      </c>
      <c r="M4991">
        <v>100</v>
      </c>
      <c r="N4991" t="str">
        <f t="shared" si="154"/>
        <v>Democrat</v>
      </c>
      <c r="O4991" t="s">
        <v>951</v>
      </c>
      <c r="P4991">
        <v>-0.34</v>
      </c>
      <c r="Q4991">
        <v>1050000</v>
      </c>
      <c r="R4991" t="s">
        <v>1449</v>
      </c>
    </row>
    <row r="4992" spans="1:18">
      <c r="A4992">
        <v>111</v>
      </c>
      <c r="B4992">
        <f>VLOOKUP(A4992,year_congress_lookup!$A$1:$B$10,2)</f>
        <v>2010</v>
      </c>
      <c r="C4992">
        <v>29938</v>
      </c>
      <c r="D4992" s="1" t="s">
        <v>1789</v>
      </c>
      <c r="E4992" t="s">
        <v>130</v>
      </c>
      <c r="F4992" t="str">
        <f>VLOOKUP(E4992&amp;"*",state_latlong_lookup!$A$1:$D$56,2,FALSE)</f>
        <v>WA</v>
      </c>
      <c r="G4992" t="str">
        <f>VLOOKUP(E4992&amp;"*",state_latlong_lookup!$A$1:$D$56,1,FALSE)</f>
        <v>WASHINGTON</v>
      </c>
      <c r="H4992" t="str">
        <f t="shared" si="155"/>
        <v>111_WA_03</v>
      </c>
      <c r="I4992">
        <f>IF(B4992=2012,IF(D4992="00",K4992,VLOOKUP(H4992,district_latlong_lookup!$A$1:$F$439,5,FALSE)),0)</f>
        <v>0</v>
      </c>
      <c r="J4992">
        <f>IF(B4992=2012,IF(D4992="00",L4992,VLOOKUP(H4992,district_latlong_lookup!$A$1:$F$439,6,FALSE)),0)</f>
        <v>0</v>
      </c>
      <c r="K4992">
        <f>VLOOKUP(E4992&amp;"*",state_latlong_lookup!$A$1:$D$56,3,FALSE)</f>
        <v>47.3917</v>
      </c>
      <c r="L4992">
        <f>VLOOKUP(E4992&amp;"*",state_latlong_lookup!$A$1:$D$56,4,FALSE)</f>
        <v>-121.57080000000001</v>
      </c>
      <c r="M4992">
        <v>100</v>
      </c>
      <c r="N4992" t="str">
        <f t="shared" si="154"/>
        <v>Democrat</v>
      </c>
      <c r="O4992" t="s">
        <v>162</v>
      </c>
      <c r="P4992">
        <v>-0.27700000000000002</v>
      </c>
      <c r="Q4992">
        <v>10000</v>
      </c>
    </row>
    <row r="4993" spans="1:18">
      <c r="A4993">
        <v>111</v>
      </c>
      <c r="B4993">
        <f>VLOOKUP(A4993,year_congress_lookup!$A$1:$B$10,2)</f>
        <v>2010</v>
      </c>
      <c r="C4993">
        <v>29580</v>
      </c>
      <c r="D4993" s="1" t="s">
        <v>1790</v>
      </c>
      <c r="E4993" t="s">
        <v>130</v>
      </c>
      <c r="F4993" t="str">
        <f>VLOOKUP(E4993&amp;"*",state_latlong_lookup!$A$1:$D$56,2,FALSE)</f>
        <v>WA</v>
      </c>
      <c r="G4993" t="str">
        <f>VLOOKUP(E4993&amp;"*",state_latlong_lookup!$A$1:$D$56,1,FALSE)</f>
        <v>WASHINGTON</v>
      </c>
      <c r="H4993" t="str">
        <f t="shared" si="155"/>
        <v>111_WA_04</v>
      </c>
      <c r="I4993">
        <f>IF(B4993=2012,IF(D4993="00",K4993,VLOOKUP(H4993,district_latlong_lookup!$A$1:$F$439,5,FALSE)),0)</f>
        <v>0</v>
      </c>
      <c r="J4993">
        <f>IF(B4993=2012,IF(D4993="00",L4993,VLOOKUP(H4993,district_latlong_lookup!$A$1:$F$439,6,FALSE)),0)</f>
        <v>0</v>
      </c>
      <c r="K4993">
        <f>VLOOKUP(E4993&amp;"*",state_latlong_lookup!$A$1:$D$56,3,FALSE)</f>
        <v>47.3917</v>
      </c>
      <c r="L4993">
        <f>VLOOKUP(E4993&amp;"*",state_latlong_lookup!$A$1:$D$56,4,FALSE)</f>
        <v>-121.57080000000001</v>
      </c>
      <c r="M4993">
        <v>200</v>
      </c>
      <c r="N4993" t="str">
        <f t="shared" si="154"/>
        <v>Republican</v>
      </c>
      <c r="O4993" t="s">
        <v>163</v>
      </c>
      <c r="P4993">
        <v>0.58299999999999996</v>
      </c>
      <c r="Q4993">
        <v>1384500</v>
      </c>
      <c r="R4993" t="s">
        <v>1450</v>
      </c>
    </row>
    <row r="4994" spans="1:18">
      <c r="A4994">
        <v>111</v>
      </c>
      <c r="B4994">
        <f>VLOOKUP(A4994,year_congress_lookup!$A$1:$B$10,2)</f>
        <v>2010</v>
      </c>
      <c r="C4994">
        <v>20535</v>
      </c>
      <c r="D4994" s="1" t="s">
        <v>1791</v>
      </c>
      <c r="E4994" t="s">
        <v>130</v>
      </c>
      <c r="F4994" t="str">
        <f>VLOOKUP(E4994&amp;"*",state_latlong_lookup!$A$1:$D$56,2,FALSE)</f>
        <v>WA</v>
      </c>
      <c r="G4994" t="str">
        <f>VLOOKUP(E4994&amp;"*",state_latlong_lookup!$A$1:$D$56,1,FALSE)</f>
        <v>WASHINGTON</v>
      </c>
      <c r="H4994" t="str">
        <f t="shared" si="155"/>
        <v>111_WA_05</v>
      </c>
      <c r="I4994">
        <f>IF(B4994=2012,IF(D4994="00",K4994,VLOOKUP(H4994,district_latlong_lookup!$A$1:$F$439,5,FALSE)),0)</f>
        <v>0</v>
      </c>
      <c r="J4994">
        <f>IF(B4994=2012,IF(D4994="00",L4994,VLOOKUP(H4994,district_latlong_lookup!$A$1:$F$439,6,FALSE)),0)</f>
        <v>0</v>
      </c>
      <c r="K4994">
        <f>VLOOKUP(E4994&amp;"*",state_latlong_lookup!$A$1:$D$56,3,FALSE)</f>
        <v>47.3917</v>
      </c>
      <c r="L4994">
        <f>VLOOKUP(E4994&amp;"*",state_latlong_lookup!$A$1:$D$56,4,FALSE)</f>
        <v>-121.57080000000001</v>
      </c>
      <c r="M4994">
        <v>200</v>
      </c>
      <c r="N4994" t="str">
        <f t="shared" ref="N4994:N5057" si="156">IF(M4994=100,"Democrat",IF(M4994=200,"Republican",IF(M4994=328,"Independent")))</f>
        <v>Republican</v>
      </c>
      <c r="O4994" t="s">
        <v>1172</v>
      </c>
      <c r="P4994">
        <v>0.59799999999999998</v>
      </c>
      <c r="Q4994">
        <v>300500</v>
      </c>
    </row>
    <row r="4995" spans="1:18">
      <c r="A4995">
        <v>111</v>
      </c>
      <c r="B4995">
        <f>VLOOKUP(A4995,year_congress_lookup!$A$1:$B$10,2)</f>
        <v>2010</v>
      </c>
      <c r="C4995">
        <v>14413</v>
      </c>
      <c r="D4995" s="1" t="s">
        <v>1792</v>
      </c>
      <c r="E4995" t="s">
        <v>130</v>
      </c>
      <c r="F4995" t="str">
        <f>VLOOKUP(E4995&amp;"*",state_latlong_lookup!$A$1:$D$56,2,FALSE)</f>
        <v>WA</v>
      </c>
      <c r="G4995" t="str">
        <f>VLOOKUP(E4995&amp;"*",state_latlong_lookup!$A$1:$D$56,1,FALSE)</f>
        <v>WASHINGTON</v>
      </c>
      <c r="H4995" t="str">
        <f t="shared" ref="H4995:H5058" si="157">CONCATENATE(A4995,"_",F4995,"_",D4995)</f>
        <v>111_WA_06</v>
      </c>
      <c r="I4995">
        <f>IF(B4995=2012,IF(D4995="00",K4995,VLOOKUP(H4995,district_latlong_lookup!$A$1:$F$439,5,FALSE)),0)</f>
        <v>0</v>
      </c>
      <c r="J4995">
        <f>IF(B4995=2012,IF(D4995="00",L4995,VLOOKUP(H4995,district_latlong_lookup!$A$1:$F$439,6,FALSE)),0)</f>
        <v>0</v>
      </c>
      <c r="K4995">
        <f>VLOOKUP(E4995&amp;"*",state_latlong_lookup!$A$1:$D$56,3,FALSE)</f>
        <v>47.3917</v>
      </c>
      <c r="L4995">
        <f>VLOOKUP(E4995&amp;"*",state_latlong_lookup!$A$1:$D$56,4,FALSE)</f>
        <v>-121.57080000000001</v>
      </c>
      <c r="M4995">
        <v>100</v>
      </c>
      <c r="N4995" t="str">
        <f t="shared" si="156"/>
        <v>Democrat</v>
      </c>
      <c r="O4995" t="s">
        <v>750</v>
      </c>
      <c r="P4995">
        <v>-0.28999999999999998</v>
      </c>
      <c r="Q4995">
        <v>739500</v>
      </c>
      <c r="R4995" t="s">
        <v>1451</v>
      </c>
    </row>
    <row r="4996" spans="1:18">
      <c r="A4996">
        <v>111</v>
      </c>
      <c r="B4996">
        <f>VLOOKUP(A4996,year_congress_lookup!$A$1:$B$10,2)</f>
        <v>2010</v>
      </c>
      <c r="C4996">
        <v>15613</v>
      </c>
      <c r="D4996" s="1" t="s">
        <v>1793</v>
      </c>
      <c r="E4996" t="s">
        <v>130</v>
      </c>
      <c r="F4996" t="str">
        <f>VLOOKUP(E4996&amp;"*",state_latlong_lookup!$A$1:$D$56,2,FALSE)</f>
        <v>WA</v>
      </c>
      <c r="G4996" t="str">
        <f>VLOOKUP(E4996&amp;"*",state_latlong_lookup!$A$1:$D$56,1,FALSE)</f>
        <v>WASHINGTON</v>
      </c>
      <c r="H4996" t="str">
        <f t="shared" si="157"/>
        <v>111_WA_07</v>
      </c>
      <c r="I4996">
        <f>IF(B4996=2012,IF(D4996="00",K4996,VLOOKUP(H4996,district_latlong_lookup!$A$1:$F$439,5,FALSE)),0)</f>
        <v>0</v>
      </c>
      <c r="J4996">
        <f>IF(B4996=2012,IF(D4996="00",L4996,VLOOKUP(H4996,district_latlong_lookup!$A$1:$F$439,6,FALSE)),0)</f>
        <v>0</v>
      </c>
      <c r="K4996">
        <f>VLOOKUP(E4996&amp;"*",state_latlong_lookup!$A$1:$D$56,3,FALSE)</f>
        <v>47.3917</v>
      </c>
      <c r="L4996">
        <f>VLOOKUP(E4996&amp;"*",state_latlong_lookup!$A$1:$D$56,4,FALSE)</f>
        <v>-121.57080000000001</v>
      </c>
      <c r="M4996">
        <v>100</v>
      </c>
      <c r="N4996" t="str">
        <f t="shared" si="156"/>
        <v>Democrat</v>
      </c>
      <c r="O4996" t="s">
        <v>1048</v>
      </c>
      <c r="P4996">
        <v>-0.71</v>
      </c>
      <c r="Q4996">
        <v>10000</v>
      </c>
      <c r="R4996" t="s">
        <v>1452</v>
      </c>
    </row>
    <row r="4997" spans="1:18">
      <c r="A4997">
        <v>111</v>
      </c>
      <c r="B4997">
        <f>VLOOKUP(A4997,year_congress_lookup!$A$1:$B$10,2)</f>
        <v>2010</v>
      </c>
      <c r="C4997">
        <v>20536</v>
      </c>
      <c r="D4997" s="1" t="s">
        <v>1795</v>
      </c>
      <c r="E4997" t="s">
        <v>130</v>
      </c>
      <c r="F4997" t="str">
        <f>VLOOKUP(E4997&amp;"*",state_latlong_lookup!$A$1:$D$56,2,FALSE)</f>
        <v>WA</v>
      </c>
      <c r="G4997" t="str">
        <f>VLOOKUP(E4997&amp;"*",state_latlong_lookup!$A$1:$D$56,1,FALSE)</f>
        <v>WASHINGTON</v>
      </c>
      <c r="H4997" t="str">
        <f t="shared" si="157"/>
        <v>111_WA_08</v>
      </c>
      <c r="I4997">
        <f>IF(B4997=2012,IF(D4997="00",K4997,VLOOKUP(H4997,district_latlong_lookup!$A$1:$F$439,5,FALSE)),0)</f>
        <v>0</v>
      </c>
      <c r="J4997">
        <f>IF(B4997=2012,IF(D4997="00",L4997,VLOOKUP(H4997,district_latlong_lookup!$A$1:$F$439,6,FALSE)),0)</f>
        <v>0</v>
      </c>
      <c r="K4997">
        <f>VLOOKUP(E4997&amp;"*",state_latlong_lookup!$A$1:$D$56,3,FALSE)</f>
        <v>47.3917</v>
      </c>
      <c r="L4997">
        <f>VLOOKUP(E4997&amp;"*",state_latlong_lookup!$A$1:$D$56,4,FALSE)</f>
        <v>-121.57080000000001</v>
      </c>
      <c r="M4997">
        <v>200</v>
      </c>
      <c r="N4997" t="str">
        <f t="shared" si="156"/>
        <v>Republican</v>
      </c>
      <c r="O4997" t="s">
        <v>1076</v>
      </c>
      <c r="P4997">
        <v>0.48</v>
      </c>
      <c r="Q4997">
        <v>452000</v>
      </c>
      <c r="R4997" t="s">
        <v>1453</v>
      </c>
    </row>
    <row r="4998" spans="1:18">
      <c r="A4998">
        <v>111</v>
      </c>
      <c r="B4998">
        <f>VLOOKUP(A4998,year_congress_lookup!$A$1:$B$10,2)</f>
        <v>2010</v>
      </c>
      <c r="C4998">
        <v>29768</v>
      </c>
      <c r="D4998" s="1" t="s">
        <v>1796</v>
      </c>
      <c r="E4998" t="s">
        <v>130</v>
      </c>
      <c r="F4998" t="str">
        <f>VLOOKUP(E4998&amp;"*",state_latlong_lookup!$A$1:$D$56,2,FALSE)</f>
        <v>WA</v>
      </c>
      <c r="G4998" t="str">
        <f>VLOOKUP(E4998&amp;"*",state_latlong_lookup!$A$1:$D$56,1,FALSE)</f>
        <v>WASHINGTON</v>
      </c>
      <c r="H4998" t="str">
        <f t="shared" si="157"/>
        <v>111_WA_09</v>
      </c>
      <c r="I4998">
        <f>IF(B4998=2012,IF(D4998="00",K4998,VLOOKUP(H4998,district_latlong_lookup!$A$1:$F$439,5,FALSE)),0)</f>
        <v>0</v>
      </c>
      <c r="J4998">
        <f>IF(B4998=2012,IF(D4998="00",L4998,VLOOKUP(H4998,district_latlong_lookup!$A$1:$F$439,6,FALSE)),0)</f>
        <v>0</v>
      </c>
      <c r="K4998">
        <f>VLOOKUP(E4998&amp;"*",state_latlong_lookup!$A$1:$D$56,3,FALSE)</f>
        <v>47.3917</v>
      </c>
      <c r="L4998">
        <f>VLOOKUP(E4998&amp;"*",state_latlong_lookup!$A$1:$D$56,4,FALSE)</f>
        <v>-121.57080000000001</v>
      </c>
      <c r="M4998">
        <v>100</v>
      </c>
      <c r="N4998" t="str">
        <f t="shared" si="156"/>
        <v>Democrat</v>
      </c>
      <c r="O4998" t="s">
        <v>100</v>
      </c>
      <c r="P4998">
        <v>-0.25</v>
      </c>
      <c r="Q4998">
        <v>1649000</v>
      </c>
      <c r="R4998" t="s">
        <v>1454</v>
      </c>
    </row>
    <row r="4999" spans="1:18">
      <c r="A4999">
        <v>111</v>
      </c>
      <c r="B4999">
        <f>VLOOKUP(A4999,year_congress_lookup!$A$1:$B$10,2)</f>
        <v>2010</v>
      </c>
      <c r="C4999">
        <v>15083</v>
      </c>
      <c r="D4999" s="1" t="s">
        <v>1787</v>
      </c>
      <c r="E4999" t="s">
        <v>111</v>
      </c>
      <c r="F4999" t="str">
        <f>VLOOKUP(E4999&amp;"*",state_latlong_lookup!$A$1:$D$56,2,FALSE)</f>
        <v>WV</v>
      </c>
      <c r="G4999" t="str">
        <f>VLOOKUP(E4999&amp;"*",state_latlong_lookup!$A$1:$D$56,1,FALSE)</f>
        <v>WEST VIRGINIA</v>
      </c>
      <c r="H4999" t="str">
        <f t="shared" si="157"/>
        <v>111_WV_01</v>
      </c>
      <c r="I4999">
        <f>IF(B4999=2012,IF(D4999="00",K4999,VLOOKUP(H4999,district_latlong_lookup!$A$1:$F$439,5,FALSE)),0)</f>
        <v>0</v>
      </c>
      <c r="J4999">
        <f>IF(B4999=2012,IF(D4999="00",L4999,VLOOKUP(H4999,district_latlong_lookup!$A$1:$F$439,6,FALSE)),0)</f>
        <v>0</v>
      </c>
      <c r="K4999">
        <f>VLOOKUP(E4999&amp;"*",state_latlong_lookup!$A$1:$D$56,3,FALSE)</f>
        <v>38.468000000000004</v>
      </c>
      <c r="L4999">
        <f>VLOOKUP(E4999&amp;"*",state_latlong_lookup!$A$1:$D$56,4,FALSE)</f>
        <v>-80.9696</v>
      </c>
      <c r="M4999">
        <v>100</v>
      </c>
      <c r="N4999" t="str">
        <f t="shared" si="156"/>
        <v>Democrat</v>
      </c>
      <c r="O4999" t="s">
        <v>754</v>
      </c>
      <c r="P4999">
        <v>-0.28599999999999998</v>
      </c>
      <c r="Q4999">
        <v>1083000</v>
      </c>
      <c r="R4999" t="s">
        <v>1455</v>
      </c>
    </row>
    <row r="5000" spans="1:18">
      <c r="A5000">
        <v>111</v>
      </c>
      <c r="B5000">
        <f>VLOOKUP(A5000,year_congress_lookup!$A$1:$B$10,2)</f>
        <v>2010</v>
      </c>
      <c r="C5000">
        <v>20146</v>
      </c>
      <c r="D5000" s="1" t="s">
        <v>1788</v>
      </c>
      <c r="E5000" t="s">
        <v>111</v>
      </c>
      <c r="F5000" t="str">
        <f>VLOOKUP(E5000&amp;"*",state_latlong_lookup!$A$1:$D$56,2,FALSE)</f>
        <v>WV</v>
      </c>
      <c r="G5000" t="str">
        <f>VLOOKUP(E5000&amp;"*",state_latlong_lookup!$A$1:$D$56,1,FALSE)</f>
        <v>WEST VIRGINIA</v>
      </c>
      <c r="H5000" t="str">
        <f t="shared" si="157"/>
        <v>111_WV_02</v>
      </c>
      <c r="I5000">
        <f>IF(B5000=2012,IF(D5000="00",K5000,VLOOKUP(H5000,district_latlong_lookup!$A$1:$F$439,5,FALSE)),0)</f>
        <v>0</v>
      </c>
      <c r="J5000">
        <f>IF(B5000=2012,IF(D5000="00",L5000,VLOOKUP(H5000,district_latlong_lookup!$A$1:$F$439,6,FALSE)),0)</f>
        <v>0</v>
      </c>
      <c r="K5000">
        <f>VLOOKUP(E5000&amp;"*",state_latlong_lookup!$A$1:$D$56,3,FALSE)</f>
        <v>38.468000000000004</v>
      </c>
      <c r="L5000">
        <f>VLOOKUP(E5000&amp;"*",state_latlong_lookup!$A$1:$D$56,4,FALSE)</f>
        <v>-80.9696</v>
      </c>
      <c r="M5000">
        <v>200</v>
      </c>
      <c r="N5000" t="str">
        <f t="shared" si="156"/>
        <v>Republican</v>
      </c>
      <c r="O5000" t="s">
        <v>952</v>
      </c>
      <c r="P5000">
        <v>0.45600000000000002</v>
      </c>
      <c r="Q5000">
        <v>558500</v>
      </c>
      <c r="R5000" t="s">
        <v>1456</v>
      </c>
    </row>
    <row r="5001" spans="1:18">
      <c r="A5001">
        <v>111</v>
      </c>
      <c r="B5001">
        <f>VLOOKUP(A5001,year_congress_lookup!$A$1:$B$10,2)</f>
        <v>2010</v>
      </c>
      <c r="C5001">
        <v>14448</v>
      </c>
      <c r="D5001" s="1" t="s">
        <v>1789</v>
      </c>
      <c r="E5001" t="s">
        <v>111</v>
      </c>
      <c r="F5001" t="str">
        <f>VLOOKUP(E5001&amp;"*",state_latlong_lookup!$A$1:$D$56,2,FALSE)</f>
        <v>WV</v>
      </c>
      <c r="G5001" t="str">
        <f>VLOOKUP(E5001&amp;"*",state_latlong_lookup!$A$1:$D$56,1,FALSE)</f>
        <v>WEST VIRGINIA</v>
      </c>
      <c r="H5001" t="str">
        <f t="shared" si="157"/>
        <v>111_WV_03</v>
      </c>
      <c r="I5001">
        <f>IF(B5001=2012,IF(D5001="00",K5001,VLOOKUP(H5001,district_latlong_lookup!$A$1:$F$439,5,FALSE)),0)</f>
        <v>0</v>
      </c>
      <c r="J5001">
        <f>IF(B5001=2012,IF(D5001="00",L5001,VLOOKUP(H5001,district_latlong_lookup!$A$1:$F$439,6,FALSE)),0)</f>
        <v>0</v>
      </c>
      <c r="K5001">
        <f>VLOOKUP(E5001&amp;"*",state_latlong_lookup!$A$1:$D$56,3,FALSE)</f>
        <v>38.468000000000004</v>
      </c>
      <c r="L5001">
        <f>VLOOKUP(E5001&amp;"*",state_latlong_lookup!$A$1:$D$56,4,FALSE)</f>
        <v>-80.9696</v>
      </c>
      <c r="M5001">
        <v>100</v>
      </c>
      <c r="N5001" t="str">
        <f t="shared" si="156"/>
        <v>Democrat</v>
      </c>
      <c r="O5001" t="s">
        <v>756</v>
      </c>
      <c r="P5001">
        <v>-0.32200000000000001</v>
      </c>
      <c r="Q5001">
        <v>670500</v>
      </c>
      <c r="R5001" t="s">
        <v>1457</v>
      </c>
    </row>
    <row r="5002" spans="1:18">
      <c r="A5002">
        <v>111</v>
      </c>
      <c r="B5002">
        <f>VLOOKUP(A5002,year_congress_lookup!$A$1:$B$10,2)</f>
        <v>2010</v>
      </c>
      <c r="C5002">
        <v>29939</v>
      </c>
      <c r="D5002" s="1" t="s">
        <v>1787</v>
      </c>
      <c r="E5002" t="s">
        <v>89</v>
      </c>
      <c r="F5002" t="str">
        <f>VLOOKUP(E5002&amp;"*",state_latlong_lookup!$A$1:$D$56,2,FALSE)</f>
        <v>WI</v>
      </c>
      <c r="G5002" t="str">
        <f>VLOOKUP(E5002&amp;"*",state_latlong_lookup!$A$1:$D$56,1,FALSE)</f>
        <v>WISCONSIN</v>
      </c>
      <c r="H5002" t="str">
        <f t="shared" si="157"/>
        <v>111_WI_01</v>
      </c>
      <c r="I5002">
        <f>IF(B5002=2012,IF(D5002="00",K5002,VLOOKUP(H5002,district_latlong_lookup!$A$1:$F$439,5,FALSE)),0)</f>
        <v>0</v>
      </c>
      <c r="J5002">
        <f>IF(B5002=2012,IF(D5002="00",L5002,VLOOKUP(H5002,district_latlong_lookup!$A$1:$F$439,6,FALSE)),0)</f>
        <v>0</v>
      </c>
      <c r="K5002">
        <f>VLOOKUP(E5002&amp;"*",state_latlong_lookup!$A$1:$D$56,3,FALSE)</f>
        <v>44.256300000000003</v>
      </c>
      <c r="L5002">
        <f>VLOOKUP(E5002&amp;"*",state_latlong_lookup!$A$1:$D$56,4,FALSE)</f>
        <v>-89.638499999999993</v>
      </c>
      <c r="M5002">
        <v>200</v>
      </c>
      <c r="N5002" t="str">
        <f t="shared" si="156"/>
        <v>Republican</v>
      </c>
      <c r="O5002" t="s">
        <v>1026</v>
      </c>
      <c r="P5002">
        <v>0.84599999999999997</v>
      </c>
      <c r="Q5002">
        <v>256500</v>
      </c>
      <c r="R5002" t="s">
        <v>1458</v>
      </c>
    </row>
    <row r="5003" spans="1:18">
      <c r="A5003">
        <v>111</v>
      </c>
      <c r="B5003">
        <f>VLOOKUP(A5003,year_congress_lookup!$A$1:$B$10,2)</f>
        <v>2010</v>
      </c>
      <c r="C5003">
        <v>29940</v>
      </c>
      <c r="D5003" s="1" t="s">
        <v>1788</v>
      </c>
      <c r="E5003" t="s">
        <v>89</v>
      </c>
      <c r="F5003" t="str">
        <f>VLOOKUP(E5003&amp;"*",state_latlong_lookup!$A$1:$D$56,2,FALSE)</f>
        <v>WI</v>
      </c>
      <c r="G5003" t="str">
        <f>VLOOKUP(E5003&amp;"*",state_latlong_lookup!$A$1:$D$56,1,FALSE)</f>
        <v>WISCONSIN</v>
      </c>
      <c r="H5003" t="str">
        <f t="shared" si="157"/>
        <v>111_WI_02</v>
      </c>
      <c r="I5003">
        <f>IF(B5003=2012,IF(D5003="00",K5003,VLOOKUP(H5003,district_latlong_lookup!$A$1:$F$439,5,FALSE)),0)</f>
        <v>0</v>
      </c>
      <c r="J5003">
        <f>IF(B5003=2012,IF(D5003="00",L5003,VLOOKUP(H5003,district_latlong_lookup!$A$1:$F$439,6,FALSE)),0)</f>
        <v>0</v>
      </c>
      <c r="K5003">
        <f>VLOOKUP(E5003&amp;"*",state_latlong_lookup!$A$1:$D$56,3,FALSE)</f>
        <v>44.256300000000003</v>
      </c>
      <c r="L5003">
        <f>VLOOKUP(E5003&amp;"*",state_latlong_lookup!$A$1:$D$56,4,FALSE)</f>
        <v>-89.638499999999993</v>
      </c>
      <c r="M5003">
        <v>100</v>
      </c>
      <c r="N5003" t="str">
        <f t="shared" si="156"/>
        <v>Democrat</v>
      </c>
      <c r="O5003" t="s">
        <v>37</v>
      </c>
      <c r="P5003">
        <v>-0.55400000000000005</v>
      </c>
      <c r="Q5003">
        <v>545000</v>
      </c>
      <c r="R5003" t="s">
        <v>1459</v>
      </c>
    </row>
    <row r="5004" spans="1:18">
      <c r="A5004">
        <v>111</v>
      </c>
      <c r="B5004">
        <f>VLOOKUP(A5004,year_congress_lookup!$A$1:$B$10,2)</f>
        <v>2010</v>
      </c>
      <c r="C5004">
        <v>29769</v>
      </c>
      <c r="D5004" s="1" t="s">
        <v>1789</v>
      </c>
      <c r="E5004" t="s">
        <v>89</v>
      </c>
      <c r="F5004" t="str">
        <f>VLOOKUP(E5004&amp;"*",state_latlong_lookup!$A$1:$D$56,2,FALSE)</f>
        <v>WI</v>
      </c>
      <c r="G5004" t="str">
        <f>VLOOKUP(E5004&amp;"*",state_latlong_lookup!$A$1:$D$56,1,FALSE)</f>
        <v>WISCONSIN</v>
      </c>
      <c r="H5004" t="str">
        <f t="shared" si="157"/>
        <v>111_WI_03</v>
      </c>
      <c r="I5004">
        <f>IF(B5004=2012,IF(D5004="00",K5004,VLOOKUP(H5004,district_latlong_lookup!$A$1:$F$439,5,FALSE)),0)</f>
        <v>0</v>
      </c>
      <c r="J5004">
        <f>IF(B5004=2012,IF(D5004="00",L5004,VLOOKUP(H5004,district_latlong_lookup!$A$1:$F$439,6,FALSE)),0)</f>
        <v>0</v>
      </c>
      <c r="K5004">
        <f>VLOOKUP(E5004&amp;"*",state_latlong_lookup!$A$1:$D$56,3,FALSE)</f>
        <v>44.256300000000003</v>
      </c>
      <c r="L5004">
        <f>VLOOKUP(E5004&amp;"*",state_latlong_lookup!$A$1:$D$56,4,FALSE)</f>
        <v>-89.638499999999993</v>
      </c>
      <c r="M5004">
        <v>100</v>
      </c>
      <c r="N5004" t="str">
        <f t="shared" si="156"/>
        <v>Democrat</v>
      </c>
      <c r="O5004" t="s">
        <v>880</v>
      </c>
      <c r="P5004">
        <v>-0.28999999999999998</v>
      </c>
      <c r="Q5004">
        <v>777500</v>
      </c>
      <c r="R5004" t="s">
        <v>1460</v>
      </c>
    </row>
    <row r="5005" spans="1:18">
      <c r="A5005">
        <v>111</v>
      </c>
      <c r="B5005">
        <f>VLOOKUP(A5005,year_congress_lookup!$A$1:$B$10,2)</f>
        <v>2010</v>
      </c>
      <c r="C5005">
        <v>20537</v>
      </c>
      <c r="D5005" s="1" t="s">
        <v>1790</v>
      </c>
      <c r="E5005" t="s">
        <v>89</v>
      </c>
      <c r="F5005" t="str">
        <f>VLOOKUP(E5005&amp;"*",state_latlong_lookup!$A$1:$D$56,2,FALSE)</f>
        <v>WI</v>
      </c>
      <c r="G5005" t="str">
        <f>VLOOKUP(E5005&amp;"*",state_latlong_lookup!$A$1:$D$56,1,FALSE)</f>
        <v>WISCONSIN</v>
      </c>
      <c r="H5005" t="str">
        <f t="shared" si="157"/>
        <v>111_WI_04</v>
      </c>
      <c r="I5005">
        <f>IF(B5005=2012,IF(D5005="00",K5005,VLOOKUP(H5005,district_latlong_lookup!$A$1:$F$439,5,FALSE)),0)</f>
        <v>0</v>
      </c>
      <c r="J5005">
        <f>IF(B5005=2012,IF(D5005="00",L5005,VLOOKUP(H5005,district_latlong_lookup!$A$1:$F$439,6,FALSE)),0)</f>
        <v>0</v>
      </c>
      <c r="K5005">
        <f>VLOOKUP(E5005&amp;"*",state_latlong_lookup!$A$1:$D$56,3,FALSE)</f>
        <v>44.256300000000003</v>
      </c>
      <c r="L5005">
        <f>VLOOKUP(E5005&amp;"*",state_latlong_lookup!$A$1:$D$56,4,FALSE)</f>
        <v>-89.638499999999993</v>
      </c>
      <c r="M5005">
        <v>100</v>
      </c>
      <c r="N5005" t="str">
        <f t="shared" si="156"/>
        <v>Democrat</v>
      </c>
      <c r="O5005" t="s">
        <v>55</v>
      </c>
      <c r="P5005">
        <v>-0.53800000000000003</v>
      </c>
      <c r="Q5005">
        <v>971000</v>
      </c>
    </row>
    <row r="5006" spans="1:18">
      <c r="A5006">
        <v>111</v>
      </c>
      <c r="B5006">
        <f>VLOOKUP(A5006,year_congress_lookup!$A$1:$B$10,2)</f>
        <v>2010</v>
      </c>
      <c r="C5006">
        <v>14657</v>
      </c>
      <c r="D5006" s="1" t="s">
        <v>1791</v>
      </c>
      <c r="E5006" t="s">
        <v>89</v>
      </c>
      <c r="F5006" t="str">
        <f>VLOOKUP(E5006&amp;"*",state_latlong_lookup!$A$1:$D$56,2,FALSE)</f>
        <v>WI</v>
      </c>
      <c r="G5006" t="str">
        <f>VLOOKUP(E5006&amp;"*",state_latlong_lookup!$A$1:$D$56,1,FALSE)</f>
        <v>WISCONSIN</v>
      </c>
      <c r="H5006" t="str">
        <f t="shared" si="157"/>
        <v>111_WI_05</v>
      </c>
      <c r="I5006">
        <f>IF(B5006=2012,IF(D5006="00",K5006,VLOOKUP(H5006,district_latlong_lookup!$A$1:$F$439,5,FALSE)),0)</f>
        <v>0</v>
      </c>
      <c r="J5006">
        <f>IF(B5006=2012,IF(D5006="00",L5006,VLOOKUP(H5006,district_latlong_lookup!$A$1:$F$439,6,FALSE)),0)</f>
        <v>0</v>
      </c>
      <c r="K5006">
        <f>VLOOKUP(E5006&amp;"*",state_latlong_lookup!$A$1:$D$56,3,FALSE)</f>
        <v>44.256300000000003</v>
      </c>
      <c r="L5006">
        <f>VLOOKUP(E5006&amp;"*",state_latlong_lookup!$A$1:$D$56,4,FALSE)</f>
        <v>-89.638499999999993</v>
      </c>
      <c r="M5006">
        <v>200</v>
      </c>
      <c r="N5006" t="str">
        <f t="shared" si="156"/>
        <v>Republican</v>
      </c>
      <c r="O5006" t="s">
        <v>1049</v>
      </c>
      <c r="P5006">
        <v>1.1539999999999999</v>
      </c>
      <c r="Q5006">
        <v>363500</v>
      </c>
      <c r="R5006" t="s">
        <v>1461</v>
      </c>
    </row>
    <row r="5007" spans="1:18">
      <c r="A5007">
        <v>111</v>
      </c>
      <c r="B5007">
        <f>VLOOKUP(A5007,year_congress_lookup!$A$1:$B$10,2)</f>
        <v>2010</v>
      </c>
      <c r="C5007">
        <v>14675</v>
      </c>
      <c r="D5007" s="1" t="s">
        <v>1792</v>
      </c>
      <c r="E5007" t="s">
        <v>89</v>
      </c>
      <c r="F5007" t="str">
        <f>VLOOKUP(E5007&amp;"*",state_latlong_lookup!$A$1:$D$56,2,FALSE)</f>
        <v>WI</v>
      </c>
      <c r="G5007" t="str">
        <f>VLOOKUP(E5007&amp;"*",state_latlong_lookup!$A$1:$D$56,1,FALSE)</f>
        <v>WISCONSIN</v>
      </c>
      <c r="H5007" t="str">
        <f t="shared" si="157"/>
        <v>111_WI_06</v>
      </c>
      <c r="I5007">
        <f>IF(B5007=2012,IF(D5007="00",K5007,VLOOKUP(H5007,district_latlong_lookup!$A$1:$F$439,5,FALSE)),0)</f>
        <v>0</v>
      </c>
      <c r="J5007">
        <f>IF(B5007=2012,IF(D5007="00",L5007,VLOOKUP(H5007,district_latlong_lookup!$A$1:$F$439,6,FALSE)),0)</f>
        <v>0</v>
      </c>
      <c r="K5007">
        <f>VLOOKUP(E5007&amp;"*",state_latlong_lookup!$A$1:$D$56,3,FALSE)</f>
        <v>44.256300000000003</v>
      </c>
      <c r="L5007">
        <f>VLOOKUP(E5007&amp;"*",state_latlong_lookup!$A$1:$D$56,4,FALSE)</f>
        <v>-89.638499999999993</v>
      </c>
      <c r="M5007">
        <v>200</v>
      </c>
      <c r="N5007" t="str">
        <f t="shared" si="156"/>
        <v>Republican</v>
      </c>
      <c r="O5007" t="s">
        <v>762</v>
      </c>
      <c r="P5007">
        <v>0.73699999999999999</v>
      </c>
      <c r="Q5007">
        <v>10000</v>
      </c>
    </row>
    <row r="5008" spans="1:18">
      <c r="A5008">
        <v>111</v>
      </c>
      <c r="B5008">
        <f>VLOOKUP(A5008,year_congress_lookup!$A$1:$B$10,2)</f>
        <v>2010</v>
      </c>
      <c r="C5008">
        <v>12036</v>
      </c>
      <c r="D5008" s="1" t="s">
        <v>1793</v>
      </c>
      <c r="E5008" t="s">
        <v>89</v>
      </c>
      <c r="F5008" t="str">
        <f>VLOOKUP(E5008&amp;"*",state_latlong_lookup!$A$1:$D$56,2,FALSE)</f>
        <v>WI</v>
      </c>
      <c r="G5008" t="str">
        <f>VLOOKUP(E5008&amp;"*",state_latlong_lookup!$A$1:$D$56,1,FALSE)</f>
        <v>WISCONSIN</v>
      </c>
      <c r="H5008" t="str">
        <f t="shared" si="157"/>
        <v>111_WI_07</v>
      </c>
      <c r="I5008">
        <f>IF(B5008=2012,IF(D5008="00",K5008,VLOOKUP(H5008,district_latlong_lookup!$A$1:$F$439,5,FALSE)),0)</f>
        <v>0</v>
      </c>
      <c r="J5008">
        <f>IF(B5008=2012,IF(D5008="00",L5008,VLOOKUP(H5008,district_latlong_lookup!$A$1:$F$439,6,FALSE)),0)</f>
        <v>0</v>
      </c>
      <c r="K5008">
        <f>VLOOKUP(E5008&amp;"*",state_latlong_lookup!$A$1:$D$56,3,FALSE)</f>
        <v>44.256300000000003</v>
      </c>
      <c r="L5008">
        <f>VLOOKUP(E5008&amp;"*",state_latlong_lookup!$A$1:$D$56,4,FALSE)</f>
        <v>-89.638499999999993</v>
      </c>
      <c r="M5008">
        <v>100</v>
      </c>
      <c r="N5008" t="str">
        <f t="shared" si="156"/>
        <v>Democrat</v>
      </c>
      <c r="O5008" t="s">
        <v>763</v>
      </c>
      <c r="P5008">
        <v>-0.44600000000000001</v>
      </c>
      <c r="Q5008">
        <v>528000</v>
      </c>
      <c r="R5008" t="s">
        <v>1462</v>
      </c>
    </row>
    <row r="5009" spans="1:18">
      <c r="A5009">
        <v>111</v>
      </c>
      <c r="B5009">
        <f>VLOOKUP(A5009,year_congress_lookup!$A$1:$B$10,2)</f>
        <v>2010</v>
      </c>
      <c r="C5009">
        <v>20751</v>
      </c>
      <c r="D5009" s="1" t="s">
        <v>1795</v>
      </c>
      <c r="E5009" t="s">
        <v>89</v>
      </c>
      <c r="F5009" t="str">
        <f>VLOOKUP(E5009&amp;"*",state_latlong_lookup!$A$1:$D$56,2,FALSE)</f>
        <v>WI</v>
      </c>
      <c r="G5009" t="str">
        <f>VLOOKUP(E5009&amp;"*",state_latlong_lookup!$A$1:$D$56,1,FALSE)</f>
        <v>WISCONSIN</v>
      </c>
      <c r="H5009" t="str">
        <f t="shared" si="157"/>
        <v>111_WI_08</v>
      </c>
      <c r="I5009">
        <f>IF(B5009=2012,IF(D5009="00",K5009,VLOOKUP(H5009,district_latlong_lookup!$A$1:$F$439,5,FALSE)),0)</f>
        <v>0</v>
      </c>
      <c r="J5009">
        <f>IF(B5009=2012,IF(D5009="00",L5009,VLOOKUP(H5009,district_latlong_lookup!$A$1:$F$439,6,FALSE)),0)</f>
        <v>0</v>
      </c>
      <c r="K5009">
        <f>VLOOKUP(E5009&amp;"*",state_latlong_lookup!$A$1:$D$56,3,FALSE)</f>
        <v>44.256300000000003</v>
      </c>
      <c r="L5009">
        <f>VLOOKUP(E5009&amp;"*",state_latlong_lookup!$A$1:$D$56,4,FALSE)</f>
        <v>-89.638499999999993</v>
      </c>
      <c r="M5009">
        <v>100</v>
      </c>
      <c r="N5009" t="str">
        <f t="shared" si="156"/>
        <v>Democrat</v>
      </c>
      <c r="O5009" t="s">
        <v>1116</v>
      </c>
      <c r="P5009">
        <v>-0.33800000000000002</v>
      </c>
      <c r="Q5009">
        <v>10000</v>
      </c>
      <c r="R5009" t="s">
        <v>1463</v>
      </c>
    </row>
    <row r="5010" spans="1:18">
      <c r="A5010">
        <v>111</v>
      </c>
      <c r="B5010">
        <f>VLOOKUP(A5010,year_congress_lookup!$A$1:$B$10,2)</f>
        <v>2010</v>
      </c>
      <c r="C5010">
        <v>20953</v>
      </c>
      <c r="D5010" s="1" t="s">
        <v>1787</v>
      </c>
      <c r="E5010" t="s">
        <v>131</v>
      </c>
      <c r="F5010" t="str">
        <f>VLOOKUP(E5010&amp;"*",state_latlong_lookup!$A$1:$D$56,2,FALSE)</f>
        <v>WY</v>
      </c>
      <c r="G5010" t="str">
        <f>VLOOKUP(E5010&amp;"*",state_latlong_lookup!$A$1:$D$56,1,FALSE)</f>
        <v>WYOMING</v>
      </c>
      <c r="H5010" t="str">
        <f t="shared" si="157"/>
        <v>111_WY_01</v>
      </c>
      <c r="I5010">
        <f>IF(B5010=2012,IF(D5010="00",K5010,VLOOKUP(H5010,district_latlong_lookup!$A$1:$F$439,5,FALSE)),0)</f>
        <v>0</v>
      </c>
      <c r="J5010">
        <f>IF(B5010=2012,IF(D5010="00",L5010,VLOOKUP(H5010,district_latlong_lookup!$A$1:$F$439,6,FALSE)),0)</f>
        <v>0</v>
      </c>
      <c r="K5010">
        <f>VLOOKUP(E5010&amp;"*",state_latlong_lookup!$A$1:$D$56,3,FALSE)</f>
        <v>42.747500000000002</v>
      </c>
      <c r="L5010">
        <f>VLOOKUP(E5010&amp;"*",state_latlong_lookup!$A$1:$D$56,4,FALSE)</f>
        <v>-107.2085</v>
      </c>
      <c r="M5010">
        <v>200</v>
      </c>
      <c r="N5010" t="str">
        <f t="shared" si="156"/>
        <v>Republican</v>
      </c>
      <c r="O5010" t="s">
        <v>1173</v>
      </c>
      <c r="P5010">
        <v>0.93200000000000005</v>
      </c>
      <c r="Q5010">
        <v>315000</v>
      </c>
      <c r="R5010" t="s">
        <v>1464</v>
      </c>
    </row>
    <row r="5011" spans="1:18">
      <c r="A5011">
        <v>112</v>
      </c>
      <c r="B5011">
        <f>VLOOKUP(A5011,year_congress_lookup!$A$1:$B$10,2)</f>
        <v>2012</v>
      </c>
      <c r="C5011">
        <v>99911</v>
      </c>
      <c r="D5011" s="1" t="s">
        <v>1794</v>
      </c>
      <c r="E5011" t="s">
        <v>194</v>
      </c>
      <c r="F5011" t="str">
        <f>VLOOKUP(E5011&amp;"*",state_latlong_lookup!$A$1:$D$56,2,FALSE)</f>
        <v>USA</v>
      </c>
      <c r="G5011" t="str">
        <f>VLOOKUP(E5011&amp;"*",state_latlong_lookup!$A$1:$D$56,1,FALSE)</f>
        <v>USA</v>
      </c>
      <c r="H5011" t="str">
        <f t="shared" si="157"/>
        <v>112_USA_00</v>
      </c>
      <c r="I5011">
        <f>IF(B5011=2012,IF(D5011="00",K5011,VLOOKUP(H5011,district_latlong_lookup!$A$1:$F$439,5,FALSE)),0)</f>
        <v>39.5</v>
      </c>
      <c r="J5011">
        <f>IF(B5011=2012,IF(D5011="00",L5011,VLOOKUP(H5011,district_latlong_lookup!$A$1:$F$439,6,FALSE)),0)</f>
        <v>-98.35</v>
      </c>
      <c r="K5011">
        <f>VLOOKUP(E5011&amp;"*",state_latlong_lookup!$A$1:$D$56,3,FALSE)</f>
        <v>39.5</v>
      </c>
      <c r="L5011">
        <f>VLOOKUP(E5011&amp;"*",state_latlong_lookup!$A$1:$D$56,4,FALSE)</f>
        <v>-98.35</v>
      </c>
      <c r="M5011">
        <v>100</v>
      </c>
      <c r="N5011" t="str">
        <f t="shared" si="156"/>
        <v>Democrat</v>
      </c>
      <c r="O5011" t="s">
        <v>360</v>
      </c>
      <c r="P5011">
        <v>-0.28599999999999998</v>
      </c>
      <c r="Q5011">
        <v>10000</v>
      </c>
    </row>
    <row r="5012" spans="1:18">
      <c r="A5012">
        <v>112</v>
      </c>
      <c r="B5012">
        <f>VLOOKUP(A5012,year_congress_lookup!$A$1:$B$10,2)</f>
        <v>2012</v>
      </c>
      <c r="C5012">
        <v>20300</v>
      </c>
      <c r="D5012" s="1" t="s">
        <v>1787</v>
      </c>
      <c r="E5012" t="s">
        <v>48</v>
      </c>
      <c r="F5012" t="str">
        <f>VLOOKUP(E5012&amp;"*",state_latlong_lookup!$A$1:$D$56,2,FALSE)</f>
        <v>AL</v>
      </c>
      <c r="G5012" t="str">
        <f>VLOOKUP(E5012&amp;"*",state_latlong_lookup!$A$1:$D$56,1,FALSE)</f>
        <v>ALABAMA</v>
      </c>
      <c r="H5012" t="str">
        <f t="shared" si="157"/>
        <v>112_AL_01</v>
      </c>
      <c r="I5012">
        <f>IF(B5012=2012,IF(D5012="00",K5012,VLOOKUP(H5012,district_latlong_lookup!$A$1:$F$439,5,FALSE)),0)</f>
        <v>31.032933</v>
      </c>
      <c r="J5012">
        <f>IF(B5012=2012,IF(D5012="00",L5012,VLOOKUP(H5012,district_latlong_lookup!$A$1:$F$439,6,FALSE)),0)</f>
        <v>-87.790581000000003</v>
      </c>
      <c r="K5012">
        <f>VLOOKUP(E5012&amp;"*",state_latlong_lookup!$A$1:$D$56,3,FALSE)</f>
        <v>32.798999999999999</v>
      </c>
      <c r="L5012">
        <f>VLOOKUP(E5012&amp;"*",state_latlong_lookup!$A$1:$D$56,4,FALSE)</f>
        <v>-86.807299999999998</v>
      </c>
      <c r="M5012">
        <v>200</v>
      </c>
      <c r="N5012" t="str">
        <f t="shared" si="156"/>
        <v>Republican</v>
      </c>
      <c r="O5012" t="s">
        <v>953</v>
      </c>
      <c r="P5012">
        <v>0.46</v>
      </c>
      <c r="Q5012">
        <v>1235500</v>
      </c>
      <c r="R5012" t="s">
        <v>1465</v>
      </c>
    </row>
    <row r="5013" spans="1:18">
      <c r="A5013">
        <v>112</v>
      </c>
      <c r="B5013">
        <f>VLOOKUP(A5013,year_congress_lookup!$A$1:$B$10,2)</f>
        <v>2012</v>
      </c>
      <c r="C5013">
        <v>21192</v>
      </c>
      <c r="D5013" s="1" t="s">
        <v>1788</v>
      </c>
      <c r="E5013" t="s">
        <v>48</v>
      </c>
      <c r="F5013" t="str">
        <f>VLOOKUP(E5013&amp;"*",state_latlong_lookup!$A$1:$D$56,2,FALSE)</f>
        <v>AL</v>
      </c>
      <c r="G5013" t="str">
        <f>VLOOKUP(E5013&amp;"*",state_latlong_lookup!$A$1:$D$56,1,FALSE)</f>
        <v>ALABAMA</v>
      </c>
      <c r="H5013" t="str">
        <f t="shared" si="157"/>
        <v>112_AL_02</v>
      </c>
      <c r="I5013">
        <f>IF(B5013=2012,IF(D5013="00",K5013,VLOOKUP(H5013,district_latlong_lookup!$A$1:$F$439,5,FALSE)),0)</f>
        <v>31.745861999999999</v>
      </c>
      <c r="J5013">
        <f>IF(B5013=2012,IF(D5013="00",L5013,VLOOKUP(H5013,district_latlong_lookup!$A$1:$F$439,6,FALSE)),0)</f>
        <v>-86.069252000000006</v>
      </c>
      <c r="K5013">
        <f>VLOOKUP(E5013&amp;"*",state_latlong_lookup!$A$1:$D$56,3,FALSE)</f>
        <v>32.798999999999999</v>
      </c>
      <c r="L5013">
        <f>VLOOKUP(E5013&amp;"*",state_latlong_lookup!$A$1:$D$56,4,FALSE)</f>
        <v>-86.807299999999998</v>
      </c>
      <c r="M5013">
        <v>200</v>
      </c>
      <c r="N5013" t="str">
        <f t="shared" si="156"/>
        <v>Republican</v>
      </c>
      <c r="O5013" t="s">
        <v>1174</v>
      </c>
      <c r="P5013">
        <v>0.443</v>
      </c>
      <c r="Q5013">
        <v>478500</v>
      </c>
      <c r="R5013" t="s">
        <v>1466</v>
      </c>
    </row>
    <row r="5014" spans="1:18">
      <c r="A5014">
        <v>112</v>
      </c>
      <c r="B5014">
        <f>VLOOKUP(A5014,year_congress_lookup!$A$1:$B$10,2)</f>
        <v>2012</v>
      </c>
      <c r="C5014">
        <v>20301</v>
      </c>
      <c r="D5014" s="1" t="s">
        <v>1789</v>
      </c>
      <c r="E5014" t="s">
        <v>48</v>
      </c>
      <c r="F5014" t="str">
        <f>VLOOKUP(E5014&amp;"*",state_latlong_lookup!$A$1:$D$56,2,FALSE)</f>
        <v>AL</v>
      </c>
      <c r="G5014" t="str">
        <f>VLOOKUP(E5014&amp;"*",state_latlong_lookup!$A$1:$D$56,1,FALSE)</f>
        <v>ALABAMA</v>
      </c>
      <c r="H5014" t="str">
        <f t="shared" si="157"/>
        <v>112_AL_03</v>
      </c>
      <c r="I5014">
        <f>IF(B5014=2012,IF(D5014="00",K5014,VLOOKUP(H5014,district_latlong_lookup!$A$1:$F$439,5,FALSE)),0)</f>
        <v>33.046308000000003</v>
      </c>
      <c r="J5014">
        <f>IF(B5014=2012,IF(D5014="00",L5014,VLOOKUP(H5014,district_latlong_lookup!$A$1:$F$439,6,FALSE)),0)</f>
        <v>-85.704818000000003</v>
      </c>
      <c r="K5014">
        <f>VLOOKUP(E5014&amp;"*",state_latlong_lookup!$A$1:$D$56,3,FALSE)</f>
        <v>32.798999999999999</v>
      </c>
      <c r="L5014">
        <f>VLOOKUP(E5014&amp;"*",state_latlong_lookup!$A$1:$D$56,4,FALSE)</f>
        <v>-86.807299999999998</v>
      </c>
      <c r="M5014">
        <v>200</v>
      </c>
      <c r="N5014" t="str">
        <f t="shared" si="156"/>
        <v>Republican</v>
      </c>
      <c r="O5014" t="s">
        <v>542</v>
      </c>
      <c r="P5014">
        <v>0.42599999999999999</v>
      </c>
      <c r="Q5014">
        <v>10000</v>
      </c>
      <c r="R5014" t="s">
        <v>1467</v>
      </c>
    </row>
    <row r="5015" spans="1:18">
      <c r="A5015">
        <v>112</v>
      </c>
      <c r="B5015">
        <f>VLOOKUP(A5015,year_congress_lookup!$A$1:$B$10,2)</f>
        <v>2012</v>
      </c>
      <c r="C5015">
        <v>29701</v>
      </c>
      <c r="D5015" s="1" t="s">
        <v>1790</v>
      </c>
      <c r="E5015" t="s">
        <v>48</v>
      </c>
      <c r="F5015" t="str">
        <f>VLOOKUP(E5015&amp;"*",state_latlong_lookup!$A$1:$D$56,2,FALSE)</f>
        <v>AL</v>
      </c>
      <c r="G5015" t="str">
        <f>VLOOKUP(E5015&amp;"*",state_latlong_lookup!$A$1:$D$56,1,FALSE)</f>
        <v>ALABAMA</v>
      </c>
      <c r="H5015" t="str">
        <f t="shared" si="157"/>
        <v>112_AL_04</v>
      </c>
      <c r="I5015">
        <f>IF(B5015=2012,IF(D5015="00",K5015,VLOOKUP(H5015,district_latlong_lookup!$A$1:$F$439,5,FALSE)),0)</f>
        <v>34.075825999999999</v>
      </c>
      <c r="J5015">
        <f>IF(B5015=2012,IF(D5015="00",L5015,VLOOKUP(H5015,district_latlong_lookup!$A$1:$F$439,6,FALSE)),0)</f>
        <v>-87.090359000000007</v>
      </c>
      <c r="K5015">
        <f>VLOOKUP(E5015&amp;"*",state_latlong_lookup!$A$1:$D$56,3,FALSE)</f>
        <v>32.798999999999999</v>
      </c>
      <c r="L5015">
        <f>VLOOKUP(E5015&amp;"*",state_latlong_lookup!$A$1:$D$56,4,FALSE)</f>
        <v>-86.807299999999998</v>
      </c>
      <c r="M5015">
        <v>200</v>
      </c>
      <c r="N5015" t="str">
        <f t="shared" si="156"/>
        <v>Republican</v>
      </c>
      <c r="O5015" t="s">
        <v>830</v>
      </c>
      <c r="P5015">
        <v>0.46700000000000003</v>
      </c>
      <c r="Q5015">
        <v>1172000</v>
      </c>
      <c r="R5015" t="s">
        <v>1468</v>
      </c>
    </row>
    <row r="5016" spans="1:18">
      <c r="A5016">
        <v>112</v>
      </c>
      <c r="B5016">
        <f>VLOOKUP(A5016,year_congress_lookup!$A$1:$B$10,2)</f>
        <v>2012</v>
      </c>
      <c r="C5016">
        <v>21193</v>
      </c>
      <c r="D5016" s="1" t="s">
        <v>1791</v>
      </c>
      <c r="E5016" t="s">
        <v>48</v>
      </c>
      <c r="F5016" t="str">
        <f>VLOOKUP(E5016&amp;"*",state_latlong_lookup!$A$1:$D$56,2,FALSE)</f>
        <v>AL</v>
      </c>
      <c r="G5016" t="str">
        <f>VLOOKUP(E5016&amp;"*",state_latlong_lookup!$A$1:$D$56,1,FALSE)</f>
        <v>ALABAMA</v>
      </c>
      <c r="H5016" t="str">
        <f t="shared" si="157"/>
        <v>112_AL_05</v>
      </c>
      <c r="I5016">
        <f>IF(B5016=2012,IF(D5016="00",K5016,VLOOKUP(H5016,district_latlong_lookup!$A$1:$F$439,5,FALSE)),0)</f>
        <v>34.746670999999999</v>
      </c>
      <c r="J5016">
        <f>IF(B5016=2012,IF(D5016="00",L5016,VLOOKUP(H5016,district_latlong_lookup!$A$1:$F$439,6,FALSE)),0)</f>
        <v>-86.934545999999997</v>
      </c>
      <c r="K5016">
        <f>VLOOKUP(E5016&amp;"*",state_latlong_lookup!$A$1:$D$56,3,FALSE)</f>
        <v>32.798999999999999</v>
      </c>
      <c r="L5016">
        <f>VLOOKUP(E5016&amp;"*",state_latlong_lookup!$A$1:$D$56,4,FALSE)</f>
        <v>-86.807299999999998</v>
      </c>
      <c r="M5016">
        <v>200</v>
      </c>
      <c r="N5016" t="str">
        <f t="shared" si="156"/>
        <v>Republican</v>
      </c>
      <c r="O5016" t="s">
        <v>177</v>
      </c>
      <c r="P5016">
        <v>0.79700000000000004</v>
      </c>
      <c r="Q5016">
        <v>636000</v>
      </c>
      <c r="R5016" t="s">
        <v>1469</v>
      </c>
    </row>
    <row r="5017" spans="1:18">
      <c r="A5017">
        <v>112</v>
      </c>
      <c r="B5017">
        <f>VLOOKUP(A5017,year_congress_lookup!$A$1:$B$10,2)</f>
        <v>2012</v>
      </c>
      <c r="C5017">
        <v>29301</v>
      </c>
      <c r="D5017" s="1" t="s">
        <v>1792</v>
      </c>
      <c r="E5017" t="s">
        <v>48</v>
      </c>
      <c r="F5017" t="str">
        <f>VLOOKUP(E5017&amp;"*",state_latlong_lookup!$A$1:$D$56,2,FALSE)</f>
        <v>AL</v>
      </c>
      <c r="G5017" t="str">
        <f>VLOOKUP(E5017&amp;"*",state_latlong_lookup!$A$1:$D$56,1,FALSE)</f>
        <v>ALABAMA</v>
      </c>
      <c r="H5017" t="str">
        <f t="shared" si="157"/>
        <v>112_AL_06</v>
      </c>
      <c r="I5017">
        <f>IF(B5017=2012,IF(D5017="00",K5017,VLOOKUP(H5017,district_latlong_lookup!$A$1:$F$439,5,FALSE)),0)</f>
        <v>33.272393000000001</v>
      </c>
      <c r="J5017">
        <f>IF(B5017=2012,IF(D5017="00",L5017,VLOOKUP(H5017,district_latlong_lookup!$A$1:$F$439,6,FALSE)),0)</f>
        <v>-86.880635999999996</v>
      </c>
      <c r="K5017">
        <f>VLOOKUP(E5017&amp;"*",state_latlong_lookup!$A$1:$D$56,3,FALSE)</f>
        <v>32.798999999999999</v>
      </c>
      <c r="L5017">
        <f>VLOOKUP(E5017&amp;"*",state_latlong_lookup!$A$1:$D$56,4,FALSE)</f>
        <v>-86.807299999999998</v>
      </c>
      <c r="M5017">
        <v>200</v>
      </c>
      <c r="N5017" t="str">
        <f t="shared" si="156"/>
        <v>Republican</v>
      </c>
      <c r="O5017" t="s">
        <v>409</v>
      </c>
      <c r="P5017">
        <v>0.58599999999999997</v>
      </c>
      <c r="Q5017">
        <v>1695500</v>
      </c>
      <c r="R5017" t="s">
        <v>1470</v>
      </c>
    </row>
    <row r="5018" spans="1:18">
      <c r="A5018">
        <v>112</v>
      </c>
      <c r="B5018">
        <f>VLOOKUP(A5018,year_congress_lookup!$A$1:$B$10,2)</f>
        <v>2012</v>
      </c>
      <c r="C5018">
        <v>21102</v>
      </c>
      <c r="D5018" s="1" t="s">
        <v>1793</v>
      </c>
      <c r="E5018" t="s">
        <v>48</v>
      </c>
      <c r="F5018" t="str">
        <f>VLOOKUP(E5018&amp;"*",state_latlong_lookup!$A$1:$D$56,2,FALSE)</f>
        <v>AL</v>
      </c>
      <c r="G5018" t="str">
        <f>VLOOKUP(E5018&amp;"*",state_latlong_lookup!$A$1:$D$56,1,FALSE)</f>
        <v>ALABAMA</v>
      </c>
      <c r="H5018" t="str">
        <f t="shared" si="157"/>
        <v>112_AL_07</v>
      </c>
      <c r="I5018">
        <f>IF(B5018=2012,IF(D5018="00",K5018,VLOOKUP(H5018,district_latlong_lookup!$A$1:$F$439,5,FALSE)),0)</f>
        <v>32.432983</v>
      </c>
      <c r="J5018">
        <f>IF(B5018=2012,IF(D5018="00",L5018,VLOOKUP(H5018,district_latlong_lookup!$A$1:$F$439,6,FALSE)),0)</f>
        <v>-87.69135</v>
      </c>
      <c r="K5018">
        <f>VLOOKUP(E5018&amp;"*",state_latlong_lookup!$A$1:$D$56,3,FALSE)</f>
        <v>32.798999999999999</v>
      </c>
      <c r="L5018">
        <f>VLOOKUP(E5018&amp;"*",state_latlong_lookup!$A$1:$D$56,4,FALSE)</f>
        <v>-86.807299999999998</v>
      </c>
      <c r="M5018">
        <v>100</v>
      </c>
      <c r="N5018" t="str">
        <f t="shared" si="156"/>
        <v>Democrat</v>
      </c>
      <c r="O5018" t="s">
        <v>140</v>
      </c>
      <c r="P5018">
        <v>-0.30599999999999999</v>
      </c>
      <c r="Q5018">
        <v>10000</v>
      </c>
    </row>
    <row r="5019" spans="1:18">
      <c r="A5019">
        <v>112</v>
      </c>
      <c r="B5019">
        <f>VLOOKUP(A5019,year_congress_lookup!$A$1:$B$10,2)</f>
        <v>2012</v>
      </c>
      <c r="C5019">
        <v>14066</v>
      </c>
      <c r="D5019" s="2" t="s">
        <v>1787</v>
      </c>
      <c r="E5019" t="s">
        <v>198</v>
      </c>
      <c r="F5019" t="str">
        <f>VLOOKUP(E5019&amp;"*",state_latlong_lookup!$A$1:$D$56,2,FALSE)</f>
        <v>AK</v>
      </c>
      <c r="G5019" t="str">
        <f>VLOOKUP(E5019&amp;"*",state_latlong_lookup!$A$1:$D$56,1,FALSE)</f>
        <v>ALASKA</v>
      </c>
      <c r="H5019" t="str">
        <f t="shared" si="157"/>
        <v>112_AK_01</v>
      </c>
      <c r="I5019">
        <f>IF(B5019=2012,IF(D5019="00",K5019,VLOOKUP(H5019,district_latlong_lookup!$A$1:$F$439,5,FALSE)),0)</f>
        <v>63.346190999999997</v>
      </c>
      <c r="J5019">
        <f>IF(B5019=2012,IF(D5019="00",L5019,VLOOKUP(H5019,district_latlong_lookup!$A$1:$F$439,6,FALSE)),0)</f>
        <v>-152.83706799999999</v>
      </c>
      <c r="K5019">
        <f>VLOOKUP(E5019&amp;"*",state_latlong_lookup!$A$1:$D$56,3,FALSE)</f>
        <v>61.384999999999998</v>
      </c>
      <c r="L5019">
        <f>VLOOKUP(E5019&amp;"*",state_latlong_lookup!$A$1:$D$56,4,FALSE)</f>
        <v>-152.26830000000001</v>
      </c>
      <c r="M5019">
        <v>200</v>
      </c>
      <c r="N5019" t="str">
        <f t="shared" si="156"/>
        <v>Republican</v>
      </c>
      <c r="O5019" t="s">
        <v>70</v>
      </c>
      <c r="P5019">
        <v>0.51100000000000001</v>
      </c>
      <c r="Q5019">
        <v>837500</v>
      </c>
      <c r="R5019" t="s">
        <v>1471</v>
      </c>
    </row>
    <row r="5020" spans="1:18">
      <c r="A5020">
        <v>112</v>
      </c>
      <c r="B5020">
        <f>VLOOKUP(A5020,year_congress_lookup!$A$1:$B$10,2)</f>
        <v>2012</v>
      </c>
      <c r="C5020">
        <v>21103</v>
      </c>
      <c r="D5020" s="1" t="s">
        <v>1787</v>
      </c>
      <c r="E5020" t="s">
        <v>155</v>
      </c>
      <c r="F5020" t="str">
        <f>VLOOKUP(E5020&amp;"*",state_latlong_lookup!$A$1:$D$56,2,FALSE)</f>
        <v>AZ</v>
      </c>
      <c r="G5020" t="str">
        <f>VLOOKUP(E5020&amp;"*",state_latlong_lookup!$A$1:$D$56,1,FALSE)</f>
        <v>ARIZONA</v>
      </c>
      <c r="H5020" t="str">
        <f t="shared" si="157"/>
        <v>112_AZ_01</v>
      </c>
      <c r="I5020">
        <f>IF(B5020=2012,IF(D5020="00",K5020,VLOOKUP(H5020,district_latlong_lookup!$A$1:$F$439,5,FALSE)),0)</f>
        <v>34.820650000000001</v>
      </c>
      <c r="J5020">
        <f>IF(B5020=2012,IF(D5020="00",L5020,VLOOKUP(H5020,district_latlong_lookup!$A$1:$F$439,6,FALSE)),0)</f>
        <v>-110.89886</v>
      </c>
      <c r="K5020">
        <f>VLOOKUP(E5020&amp;"*",state_latlong_lookup!$A$1:$D$56,3,FALSE)</f>
        <v>33.7712</v>
      </c>
      <c r="L5020">
        <f>VLOOKUP(E5020&amp;"*",state_latlong_lookup!$A$1:$D$56,4,FALSE)</f>
        <v>-111.3877</v>
      </c>
      <c r="M5020">
        <v>200</v>
      </c>
      <c r="N5020" t="str">
        <f t="shared" si="156"/>
        <v>Republican</v>
      </c>
      <c r="O5020" t="s">
        <v>1175</v>
      </c>
      <c r="P5020">
        <v>0.72599999999999998</v>
      </c>
      <c r="Q5020">
        <v>4790500</v>
      </c>
      <c r="R5020" t="s">
        <v>1472</v>
      </c>
    </row>
    <row r="5021" spans="1:18">
      <c r="A5021">
        <v>112</v>
      </c>
      <c r="B5021">
        <f>VLOOKUP(A5021,year_congress_lookup!$A$1:$B$10,2)</f>
        <v>2012</v>
      </c>
      <c r="C5021">
        <v>20304</v>
      </c>
      <c r="D5021" s="1" t="s">
        <v>1788</v>
      </c>
      <c r="E5021" t="s">
        <v>155</v>
      </c>
      <c r="F5021" t="str">
        <f>VLOOKUP(E5021&amp;"*",state_latlong_lookup!$A$1:$D$56,2,FALSE)</f>
        <v>AZ</v>
      </c>
      <c r="G5021" t="str">
        <f>VLOOKUP(E5021&amp;"*",state_latlong_lookup!$A$1:$D$56,1,FALSE)</f>
        <v>ARIZONA</v>
      </c>
      <c r="H5021" t="str">
        <f t="shared" si="157"/>
        <v>112_AZ_02</v>
      </c>
      <c r="I5021">
        <f>IF(B5021=2012,IF(D5021="00",K5021,VLOOKUP(H5021,district_latlong_lookup!$A$1:$F$439,5,FALSE)),0)</f>
        <v>36.019196000000001</v>
      </c>
      <c r="J5021">
        <f>IF(B5021=2012,IF(D5021="00",L5021,VLOOKUP(H5021,district_latlong_lookup!$A$1:$F$439,6,FALSE)),0)</f>
        <v>-113.54803099999999</v>
      </c>
      <c r="K5021">
        <f>VLOOKUP(E5021&amp;"*",state_latlong_lookup!$A$1:$D$56,3,FALSE)</f>
        <v>33.7712</v>
      </c>
      <c r="L5021">
        <f>VLOOKUP(E5021&amp;"*",state_latlong_lookup!$A$1:$D$56,4,FALSE)</f>
        <v>-111.3877</v>
      </c>
      <c r="M5021">
        <v>200</v>
      </c>
      <c r="N5021" t="str">
        <f t="shared" si="156"/>
        <v>Republican</v>
      </c>
      <c r="O5021" t="s">
        <v>610</v>
      </c>
      <c r="P5021">
        <v>0.85499999999999998</v>
      </c>
      <c r="Q5021">
        <v>1064000</v>
      </c>
      <c r="R5021" t="s">
        <v>1473</v>
      </c>
    </row>
    <row r="5022" spans="1:18">
      <c r="A5022">
        <v>112</v>
      </c>
      <c r="B5022">
        <f>VLOOKUP(A5022,year_congress_lookup!$A$1:$B$10,2)</f>
        <v>2012</v>
      </c>
      <c r="C5022">
        <v>21104</v>
      </c>
      <c r="D5022" s="1" t="s">
        <v>1789</v>
      </c>
      <c r="E5022" t="s">
        <v>155</v>
      </c>
      <c r="F5022" t="str">
        <f>VLOOKUP(E5022&amp;"*",state_latlong_lookup!$A$1:$D$56,2,FALSE)</f>
        <v>AZ</v>
      </c>
      <c r="G5022" t="str">
        <f>VLOOKUP(E5022&amp;"*",state_latlong_lookup!$A$1:$D$56,1,FALSE)</f>
        <v>ARIZONA</v>
      </c>
      <c r="H5022" t="str">
        <f t="shared" si="157"/>
        <v>112_AZ_03</v>
      </c>
      <c r="I5022">
        <f>IF(B5022=2012,IF(D5022="00",K5022,VLOOKUP(H5022,district_latlong_lookup!$A$1:$F$439,5,FALSE)),0)</f>
        <v>33.796639999999996</v>
      </c>
      <c r="J5022">
        <f>IF(B5022=2012,IF(D5022="00",L5022,VLOOKUP(H5022,district_latlong_lookup!$A$1:$F$439,6,FALSE)),0)</f>
        <v>-112.051368</v>
      </c>
      <c r="K5022">
        <f>VLOOKUP(E5022&amp;"*",state_latlong_lookup!$A$1:$D$56,3,FALSE)</f>
        <v>33.7712</v>
      </c>
      <c r="L5022">
        <f>VLOOKUP(E5022&amp;"*",state_latlong_lookup!$A$1:$D$56,4,FALSE)</f>
        <v>-111.3877</v>
      </c>
      <c r="M5022">
        <v>200</v>
      </c>
      <c r="N5022" t="str">
        <f t="shared" si="156"/>
        <v>Republican</v>
      </c>
      <c r="O5022" t="s">
        <v>1176</v>
      </c>
      <c r="P5022">
        <v>0.82399999999999995</v>
      </c>
      <c r="Q5022">
        <v>10000</v>
      </c>
      <c r="R5022" t="s">
        <v>1474</v>
      </c>
    </row>
    <row r="5023" spans="1:18">
      <c r="A5023">
        <v>112</v>
      </c>
      <c r="B5023">
        <f>VLOOKUP(A5023,year_congress_lookup!$A$1:$B$10,2)</f>
        <v>2012</v>
      </c>
      <c r="C5023">
        <v>29101</v>
      </c>
      <c r="D5023" s="1" t="s">
        <v>1790</v>
      </c>
      <c r="E5023" t="s">
        <v>155</v>
      </c>
      <c r="F5023" t="str">
        <f>VLOOKUP(E5023&amp;"*",state_latlong_lookup!$A$1:$D$56,2,FALSE)</f>
        <v>AZ</v>
      </c>
      <c r="G5023" t="str">
        <f>VLOOKUP(E5023&amp;"*",state_latlong_lookup!$A$1:$D$56,1,FALSE)</f>
        <v>ARIZONA</v>
      </c>
      <c r="H5023" t="str">
        <f t="shared" si="157"/>
        <v>112_AZ_04</v>
      </c>
      <c r="I5023">
        <f>IF(B5023=2012,IF(D5023="00",K5023,VLOOKUP(H5023,district_latlong_lookup!$A$1:$F$439,5,FALSE)),0)</f>
        <v>33.425884000000003</v>
      </c>
      <c r="J5023">
        <f>IF(B5023=2012,IF(D5023="00",L5023,VLOOKUP(H5023,district_latlong_lookup!$A$1:$F$439,6,FALSE)),0)</f>
        <v>-112.112702</v>
      </c>
      <c r="K5023">
        <f>VLOOKUP(E5023&amp;"*",state_latlong_lookup!$A$1:$D$56,3,FALSE)</f>
        <v>33.7712</v>
      </c>
      <c r="L5023">
        <f>VLOOKUP(E5023&amp;"*",state_latlong_lookup!$A$1:$D$56,4,FALSE)</f>
        <v>-111.3877</v>
      </c>
      <c r="M5023">
        <v>100</v>
      </c>
      <c r="N5023" t="str">
        <f t="shared" si="156"/>
        <v>Democrat</v>
      </c>
      <c r="O5023" t="s">
        <v>413</v>
      </c>
      <c r="P5023">
        <v>-0.45400000000000001</v>
      </c>
      <c r="Q5023">
        <v>740500</v>
      </c>
      <c r="R5023" t="s">
        <v>1475</v>
      </c>
    </row>
    <row r="5024" spans="1:18">
      <c r="A5024">
        <v>112</v>
      </c>
      <c r="B5024">
        <f>VLOOKUP(A5024,year_congress_lookup!$A$1:$B$10,2)</f>
        <v>2012</v>
      </c>
      <c r="C5024">
        <v>21105</v>
      </c>
      <c r="D5024" s="1" t="s">
        <v>1791</v>
      </c>
      <c r="E5024" t="s">
        <v>155</v>
      </c>
      <c r="F5024" t="str">
        <f>VLOOKUP(E5024&amp;"*",state_latlong_lookup!$A$1:$D$56,2,FALSE)</f>
        <v>AZ</v>
      </c>
      <c r="G5024" t="str">
        <f>VLOOKUP(E5024&amp;"*",state_latlong_lookup!$A$1:$D$56,1,FALSE)</f>
        <v>ARIZONA</v>
      </c>
      <c r="H5024" t="str">
        <f t="shared" si="157"/>
        <v>112_AZ_05</v>
      </c>
      <c r="I5024">
        <f>IF(B5024=2012,IF(D5024="00",K5024,VLOOKUP(H5024,district_latlong_lookup!$A$1:$F$439,5,FALSE)),0)</f>
        <v>33.676327000000001</v>
      </c>
      <c r="J5024">
        <f>IF(B5024=2012,IF(D5024="00",L5024,VLOOKUP(H5024,district_latlong_lookup!$A$1:$F$439,6,FALSE)),0)</f>
        <v>-111.61365499999999</v>
      </c>
      <c r="K5024">
        <f>VLOOKUP(E5024&amp;"*",state_latlong_lookup!$A$1:$D$56,3,FALSE)</f>
        <v>33.7712</v>
      </c>
      <c r="L5024">
        <f>VLOOKUP(E5024&amp;"*",state_latlong_lookup!$A$1:$D$56,4,FALSE)</f>
        <v>-111.3877</v>
      </c>
      <c r="M5024">
        <v>200</v>
      </c>
      <c r="N5024" t="str">
        <f t="shared" si="156"/>
        <v>Republican</v>
      </c>
      <c r="O5024" t="s">
        <v>1177</v>
      </c>
      <c r="P5024">
        <v>0.88900000000000001</v>
      </c>
      <c r="Q5024">
        <v>689500</v>
      </c>
      <c r="R5024" t="s">
        <v>1476</v>
      </c>
    </row>
    <row r="5025" spans="1:18">
      <c r="A5025">
        <v>112</v>
      </c>
      <c r="B5025">
        <f>VLOOKUP(A5025,year_congress_lookup!$A$1:$B$10,2)</f>
        <v>2012</v>
      </c>
      <c r="C5025">
        <v>20100</v>
      </c>
      <c r="D5025" s="1" t="s">
        <v>1792</v>
      </c>
      <c r="E5025" t="s">
        <v>155</v>
      </c>
      <c r="F5025" t="str">
        <f>VLOOKUP(E5025&amp;"*",state_latlong_lookup!$A$1:$D$56,2,FALSE)</f>
        <v>AZ</v>
      </c>
      <c r="G5025" t="str">
        <f>VLOOKUP(E5025&amp;"*",state_latlong_lookup!$A$1:$D$56,1,FALSE)</f>
        <v>ARIZONA</v>
      </c>
      <c r="H5025" t="str">
        <f t="shared" si="157"/>
        <v>112_AZ_06</v>
      </c>
      <c r="I5025">
        <f>IF(B5025=2012,IF(D5025="00",K5025,VLOOKUP(H5025,district_latlong_lookup!$A$1:$F$439,5,FALSE)),0)</f>
        <v>33.313865</v>
      </c>
      <c r="J5025">
        <f>IF(B5025=2012,IF(D5025="00",L5025,VLOOKUP(H5025,district_latlong_lookup!$A$1:$F$439,6,FALSE)),0)</f>
        <v>-111.570859</v>
      </c>
      <c r="K5025">
        <f>VLOOKUP(E5025&amp;"*",state_latlong_lookup!$A$1:$D$56,3,FALSE)</f>
        <v>33.7712</v>
      </c>
      <c r="L5025">
        <f>VLOOKUP(E5025&amp;"*",state_latlong_lookup!$A$1:$D$56,4,FALSE)</f>
        <v>-111.3877</v>
      </c>
      <c r="M5025">
        <v>200</v>
      </c>
      <c r="N5025" t="str">
        <f t="shared" si="156"/>
        <v>Republican</v>
      </c>
      <c r="O5025" t="s">
        <v>621</v>
      </c>
      <c r="P5025">
        <v>1.0129999999999999</v>
      </c>
      <c r="Q5025">
        <v>374500</v>
      </c>
    </row>
    <row r="5026" spans="1:18">
      <c r="A5026">
        <v>112</v>
      </c>
      <c r="B5026">
        <f>VLOOKUP(A5026,year_congress_lookup!$A$1:$B$10,2)</f>
        <v>2012</v>
      </c>
      <c r="C5026">
        <v>20305</v>
      </c>
      <c r="D5026" s="1" t="s">
        <v>1793</v>
      </c>
      <c r="E5026" t="s">
        <v>155</v>
      </c>
      <c r="F5026" t="str">
        <f>VLOOKUP(E5026&amp;"*",state_latlong_lookup!$A$1:$D$56,2,FALSE)</f>
        <v>AZ</v>
      </c>
      <c r="G5026" t="str">
        <f>VLOOKUP(E5026&amp;"*",state_latlong_lookup!$A$1:$D$56,1,FALSE)</f>
        <v>ARIZONA</v>
      </c>
      <c r="H5026" t="str">
        <f t="shared" si="157"/>
        <v>112_AZ_07</v>
      </c>
      <c r="I5026">
        <f>IF(B5026=2012,IF(D5026="00",K5026,VLOOKUP(H5026,district_latlong_lookup!$A$1:$F$439,5,FALSE)),0)</f>
        <v>32.746653000000002</v>
      </c>
      <c r="J5026">
        <f>IF(B5026=2012,IF(D5026="00",L5026,VLOOKUP(H5026,district_latlong_lookup!$A$1:$F$439,6,FALSE)),0)</f>
        <v>-112.98630900000001</v>
      </c>
      <c r="K5026">
        <f>VLOOKUP(E5026&amp;"*",state_latlong_lookup!$A$1:$D$56,3,FALSE)</f>
        <v>33.7712</v>
      </c>
      <c r="L5026">
        <f>VLOOKUP(E5026&amp;"*",state_latlong_lookup!$A$1:$D$56,4,FALSE)</f>
        <v>-111.3877</v>
      </c>
      <c r="M5026">
        <v>100</v>
      </c>
      <c r="N5026" t="str">
        <f t="shared" si="156"/>
        <v>Democrat</v>
      </c>
      <c r="O5026" t="s">
        <v>955</v>
      </c>
      <c r="P5026">
        <v>-0.58599999999999997</v>
      </c>
      <c r="Q5026">
        <v>1099500</v>
      </c>
      <c r="R5026" t="s">
        <v>1477</v>
      </c>
    </row>
    <row r="5027" spans="1:18">
      <c r="A5027">
        <v>112</v>
      </c>
      <c r="B5027">
        <f>VLOOKUP(A5027,year_congress_lookup!$A$1:$B$10,2)</f>
        <v>2012</v>
      </c>
      <c r="C5027">
        <v>21199</v>
      </c>
      <c r="D5027" s="1" t="s">
        <v>1795</v>
      </c>
      <c r="E5027" t="s">
        <v>155</v>
      </c>
      <c r="F5027" t="str">
        <f>VLOOKUP(E5027&amp;"*",state_latlong_lookup!$A$1:$D$56,2,FALSE)</f>
        <v>AZ</v>
      </c>
      <c r="G5027" t="str">
        <f>VLOOKUP(E5027&amp;"*",state_latlong_lookup!$A$1:$D$56,1,FALSE)</f>
        <v>ARIZONA</v>
      </c>
      <c r="H5027" t="str">
        <f t="shared" si="157"/>
        <v>112_AZ_08</v>
      </c>
      <c r="I5027">
        <f>IF(B5027=2012,IF(D5027="00",K5027,VLOOKUP(H5027,district_latlong_lookup!$A$1:$F$439,5,FALSE)),0)</f>
        <v>31.914152999999999</v>
      </c>
      <c r="J5027">
        <f>IF(B5027=2012,IF(D5027="00",L5027,VLOOKUP(H5027,district_latlong_lookup!$A$1:$F$439,6,FALSE)),0)</f>
        <v>-110.06361099999999</v>
      </c>
      <c r="K5027">
        <f>VLOOKUP(E5027&amp;"*",state_latlong_lookup!$A$1:$D$56,3,FALSE)</f>
        <v>33.7712</v>
      </c>
      <c r="L5027">
        <f>VLOOKUP(E5027&amp;"*",state_latlong_lookup!$A$1:$D$56,4,FALSE)</f>
        <v>-111.3877</v>
      </c>
      <c r="M5027">
        <v>100</v>
      </c>
      <c r="N5027" t="str">
        <f t="shared" si="156"/>
        <v>Democrat</v>
      </c>
      <c r="O5027" t="s">
        <v>1178</v>
      </c>
      <c r="P5027">
        <v>-0.25700000000000001</v>
      </c>
      <c r="Q5027">
        <v>10000</v>
      </c>
    </row>
    <row r="5028" spans="1:18">
      <c r="A5028">
        <v>112</v>
      </c>
      <c r="B5028">
        <f>VLOOKUP(A5028,year_congress_lookup!$A$1:$B$10,2)</f>
        <v>2012</v>
      </c>
      <c r="C5028">
        <v>21106</v>
      </c>
      <c r="D5028" s="1" t="s">
        <v>1787</v>
      </c>
      <c r="E5028" t="s">
        <v>56</v>
      </c>
      <c r="F5028" t="str">
        <f>VLOOKUP(E5028&amp;"*",state_latlong_lookup!$A$1:$D$56,2,FALSE)</f>
        <v>AR</v>
      </c>
      <c r="G5028" t="str">
        <f>VLOOKUP(E5028&amp;"*",state_latlong_lookup!$A$1:$D$56,1,FALSE)</f>
        <v>ARKANSAS</v>
      </c>
      <c r="H5028" t="str">
        <f t="shared" si="157"/>
        <v>112_AR_01</v>
      </c>
      <c r="I5028">
        <f>IF(B5028=2012,IF(D5028="00",K5028,VLOOKUP(H5028,district_latlong_lookup!$A$1:$F$439,5,FALSE)),0)</f>
        <v>35.496374000000003</v>
      </c>
      <c r="J5028">
        <f>IF(B5028=2012,IF(D5028="00",L5028,VLOOKUP(H5028,district_latlong_lookup!$A$1:$F$439,6,FALSE)),0)</f>
        <v>-91.223027000000002</v>
      </c>
      <c r="K5028">
        <f>VLOOKUP(E5028&amp;"*",state_latlong_lookup!$A$1:$D$56,3,FALSE)</f>
        <v>34.951300000000003</v>
      </c>
      <c r="L5028">
        <f>VLOOKUP(E5028&amp;"*",state_latlong_lookup!$A$1:$D$56,4,FALSE)</f>
        <v>-92.380899999999997</v>
      </c>
      <c r="M5028">
        <v>200</v>
      </c>
      <c r="N5028" t="str">
        <f t="shared" si="156"/>
        <v>Republican</v>
      </c>
      <c r="O5028" t="s">
        <v>41</v>
      </c>
      <c r="P5028">
        <v>0.42099999999999999</v>
      </c>
      <c r="Q5028">
        <v>1180500</v>
      </c>
      <c r="R5028" t="s">
        <v>1478</v>
      </c>
    </row>
    <row r="5029" spans="1:18">
      <c r="A5029">
        <v>112</v>
      </c>
      <c r="B5029">
        <f>VLOOKUP(A5029,year_congress_lookup!$A$1:$B$10,2)</f>
        <v>2012</v>
      </c>
      <c r="C5029">
        <v>21107</v>
      </c>
      <c r="D5029" s="1" t="s">
        <v>1788</v>
      </c>
      <c r="E5029" t="s">
        <v>56</v>
      </c>
      <c r="F5029" t="str">
        <f>VLOOKUP(E5029&amp;"*",state_latlong_lookup!$A$1:$D$56,2,FALSE)</f>
        <v>AR</v>
      </c>
      <c r="G5029" t="str">
        <f>VLOOKUP(E5029&amp;"*",state_latlong_lookup!$A$1:$D$56,1,FALSE)</f>
        <v>ARKANSAS</v>
      </c>
      <c r="H5029" t="str">
        <f t="shared" si="157"/>
        <v>112_AR_02</v>
      </c>
      <c r="I5029">
        <f>IF(B5029=2012,IF(D5029="00",K5029,VLOOKUP(H5029,district_latlong_lookup!$A$1:$F$439,5,FALSE)),0)</f>
        <v>35.091540999999999</v>
      </c>
      <c r="J5029">
        <f>IF(B5029=2012,IF(D5029="00",L5029,VLOOKUP(H5029,district_latlong_lookup!$A$1:$F$439,6,FALSE)),0)</f>
        <v>-92.561994999999996</v>
      </c>
      <c r="K5029">
        <f>VLOOKUP(E5029&amp;"*",state_latlong_lookup!$A$1:$D$56,3,FALSE)</f>
        <v>34.951300000000003</v>
      </c>
      <c r="L5029">
        <f>VLOOKUP(E5029&amp;"*",state_latlong_lookup!$A$1:$D$56,4,FALSE)</f>
        <v>-92.380899999999997</v>
      </c>
      <c r="M5029">
        <v>200</v>
      </c>
      <c r="N5029" t="str">
        <f t="shared" si="156"/>
        <v>Republican</v>
      </c>
      <c r="O5029" t="s">
        <v>209</v>
      </c>
      <c r="P5029">
        <v>0.57399999999999995</v>
      </c>
      <c r="Q5029">
        <v>580500</v>
      </c>
      <c r="R5029" t="s">
        <v>1479</v>
      </c>
    </row>
    <row r="5030" spans="1:18">
      <c r="A5030">
        <v>112</v>
      </c>
      <c r="B5030">
        <f>VLOOKUP(A5030,year_congress_lookup!$A$1:$B$10,2)</f>
        <v>2012</v>
      </c>
      <c r="C5030">
        <v>21108</v>
      </c>
      <c r="D5030" s="1" t="s">
        <v>1789</v>
      </c>
      <c r="E5030" t="s">
        <v>56</v>
      </c>
      <c r="F5030" t="str">
        <f>VLOOKUP(E5030&amp;"*",state_latlong_lookup!$A$1:$D$56,2,FALSE)</f>
        <v>AR</v>
      </c>
      <c r="G5030" t="str">
        <f>VLOOKUP(E5030&amp;"*",state_latlong_lookup!$A$1:$D$56,1,FALSE)</f>
        <v>ARKANSAS</v>
      </c>
      <c r="H5030" t="str">
        <f t="shared" si="157"/>
        <v>112_AR_03</v>
      </c>
      <c r="I5030">
        <f>IF(B5030=2012,IF(D5030="00",K5030,VLOOKUP(H5030,district_latlong_lookup!$A$1:$F$439,5,FALSE)),0)</f>
        <v>35.891427</v>
      </c>
      <c r="J5030">
        <f>IF(B5030=2012,IF(D5030="00",L5030,VLOOKUP(H5030,district_latlong_lookup!$A$1:$F$439,6,FALSE)),0)</f>
        <v>-93.645745000000005</v>
      </c>
      <c r="K5030">
        <f>VLOOKUP(E5030&amp;"*",state_latlong_lookup!$A$1:$D$56,3,FALSE)</f>
        <v>34.951300000000003</v>
      </c>
      <c r="L5030">
        <f>VLOOKUP(E5030&amp;"*",state_latlong_lookup!$A$1:$D$56,4,FALSE)</f>
        <v>-92.380899999999997</v>
      </c>
      <c r="M5030">
        <v>200</v>
      </c>
      <c r="N5030" t="str">
        <f t="shared" si="156"/>
        <v>Republican</v>
      </c>
      <c r="O5030" t="s">
        <v>1179</v>
      </c>
      <c r="P5030">
        <v>0.41199999999999998</v>
      </c>
      <c r="Q5030">
        <v>536000</v>
      </c>
    </row>
    <row r="5031" spans="1:18">
      <c r="A5031">
        <v>112</v>
      </c>
      <c r="B5031">
        <f>VLOOKUP(A5031,year_congress_lookup!$A$1:$B$10,2)</f>
        <v>2012</v>
      </c>
      <c r="C5031">
        <v>20102</v>
      </c>
      <c r="D5031" s="1" t="s">
        <v>1790</v>
      </c>
      <c r="E5031" t="s">
        <v>56</v>
      </c>
      <c r="F5031" t="str">
        <f>VLOOKUP(E5031&amp;"*",state_latlong_lookup!$A$1:$D$56,2,FALSE)</f>
        <v>AR</v>
      </c>
      <c r="G5031" t="str">
        <f>VLOOKUP(E5031&amp;"*",state_latlong_lookup!$A$1:$D$56,1,FALSE)</f>
        <v>ARKANSAS</v>
      </c>
      <c r="H5031" t="str">
        <f t="shared" si="157"/>
        <v>112_AR_04</v>
      </c>
      <c r="I5031">
        <f>IF(B5031=2012,IF(D5031="00",K5031,VLOOKUP(H5031,district_latlong_lookup!$A$1:$F$439,5,FALSE)),0)</f>
        <v>33.912545999999999</v>
      </c>
      <c r="J5031">
        <f>IF(B5031=2012,IF(D5031="00",L5031,VLOOKUP(H5031,district_latlong_lookup!$A$1:$F$439,6,FALSE)),0)</f>
        <v>-92.924238000000003</v>
      </c>
      <c r="K5031">
        <f>VLOOKUP(E5031&amp;"*",state_latlong_lookup!$A$1:$D$56,3,FALSE)</f>
        <v>34.951300000000003</v>
      </c>
      <c r="L5031">
        <f>VLOOKUP(E5031&amp;"*",state_latlong_lookup!$A$1:$D$56,4,FALSE)</f>
        <v>-92.380899999999997</v>
      </c>
      <c r="M5031">
        <v>100</v>
      </c>
      <c r="N5031" t="str">
        <f t="shared" si="156"/>
        <v>Democrat</v>
      </c>
      <c r="O5031" t="s">
        <v>29</v>
      </c>
      <c r="P5031">
        <v>-0.09</v>
      </c>
      <c r="Q5031">
        <v>10000</v>
      </c>
    </row>
    <row r="5032" spans="1:18">
      <c r="A5032">
        <v>112</v>
      </c>
      <c r="B5032">
        <f>VLOOKUP(A5032,year_congress_lookup!$A$1:$B$10,2)</f>
        <v>2012</v>
      </c>
      <c r="C5032">
        <v>29901</v>
      </c>
      <c r="D5032" s="1" t="s">
        <v>1787</v>
      </c>
      <c r="E5032" t="s">
        <v>90</v>
      </c>
      <c r="F5032" t="str">
        <f>VLOOKUP(E5032&amp;"*",state_latlong_lookup!$A$1:$D$56,2,FALSE)</f>
        <v>CA</v>
      </c>
      <c r="G5032" t="str">
        <f>VLOOKUP(E5032&amp;"*",state_latlong_lookup!$A$1:$D$56,1,FALSE)</f>
        <v>CALIFORNIA</v>
      </c>
      <c r="H5032" t="str">
        <f t="shared" si="157"/>
        <v>112_CA_01</v>
      </c>
      <c r="I5032">
        <f>IF(B5032=2012,IF(D5032="00",K5032,VLOOKUP(H5032,district_latlong_lookup!$A$1:$F$439,5,FALSE)),0)</f>
        <v>39.926364</v>
      </c>
      <c r="J5032">
        <f>IF(B5032=2012,IF(D5032="00",L5032,VLOOKUP(H5032,district_latlong_lookup!$A$1:$F$439,6,FALSE)),0)</f>
        <v>-123.408849</v>
      </c>
      <c r="K5032">
        <f>VLOOKUP(E5032&amp;"*",state_latlong_lookup!$A$1:$D$56,3,FALSE)</f>
        <v>36.17</v>
      </c>
      <c r="L5032">
        <f>VLOOKUP(E5032&amp;"*",state_latlong_lookup!$A$1:$D$56,4,FALSE)</f>
        <v>-119.7462</v>
      </c>
      <c r="M5032">
        <v>100</v>
      </c>
      <c r="N5032" t="str">
        <f t="shared" si="156"/>
        <v>Democrat</v>
      </c>
      <c r="O5032" t="s">
        <v>44</v>
      </c>
      <c r="P5032">
        <v>-0.41799999999999998</v>
      </c>
      <c r="Q5032">
        <v>972000</v>
      </c>
      <c r="R5032" t="s">
        <v>1480</v>
      </c>
    </row>
    <row r="5033" spans="1:18">
      <c r="A5033">
        <v>112</v>
      </c>
      <c r="B5033">
        <f>VLOOKUP(A5033,year_congress_lookup!$A$1:$B$10,2)</f>
        <v>2012</v>
      </c>
      <c r="C5033">
        <v>15420</v>
      </c>
      <c r="D5033" s="1" t="s">
        <v>1788</v>
      </c>
      <c r="E5033" t="s">
        <v>90</v>
      </c>
      <c r="F5033" t="str">
        <f>VLOOKUP(E5033&amp;"*",state_latlong_lookup!$A$1:$D$56,2,FALSE)</f>
        <v>CA</v>
      </c>
      <c r="G5033" t="str">
        <f>VLOOKUP(E5033&amp;"*",state_latlong_lookup!$A$1:$D$56,1,FALSE)</f>
        <v>CALIFORNIA</v>
      </c>
      <c r="H5033" t="str">
        <f t="shared" si="157"/>
        <v>112_CA_02</v>
      </c>
      <c r="I5033">
        <f>IF(B5033=2012,IF(D5033="00",K5033,VLOOKUP(H5033,district_latlong_lookup!$A$1:$F$439,5,FALSE)),0)</f>
        <v>40.540022999999998</v>
      </c>
      <c r="J5033">
        <f>IF(B5033=2012,IF(D5033="00",L5033,VLOOKUP(H5033,district_latlong_lookup!$A$1:$F$439,6,FALSE)),0)</f>
        <v>-122.346395</v>
      </c>
      <c r="K5033">
        <f>VLOOKUP(E5033&amp;"*",state_latlong_lookup!$A$1:$D$56,3,FALSE)</f>
        <v>36.17</v>
      </c>
      <c r="L5033">
        <f>VLOOKUP(E5033&amp;"*",state_latlong_lookup!$A$1:$D$56,4,FALSE)</f>
        <v>-119.7462</v>
      </c>
      <c r="M5033">
        <v>200</v>
      </c>
      <c r="N5033" t="str">
        <f t="shared" si="156"/>
        <v>Republican</v>
      </c>
      <c r="O5033" t="s">
        <v>419</v>
      </c>
      <c r="P5033">
        <v>0.73099999999999998</v>
      </c>
      <c r="Q5033">
        <v>585000</v>
      </c>
    </row>
    <row r="5034" spans="1:18">
      <c r="A5034">
        <v>112</v>
      </c>
      <c r="B5034">
        <f>VLOOKUP(A5034,year_congress_lookup!$A$1:$B$10,2)</f>
        <v>2012</v>
      </c>
      <c r="C5034">
        <v>14647</v>
      </c>
      <c r="D5034" s="1" t="s">
        <v>1789</v>
      </c>
      <c r="E5034" t="s">
        <v>90</v>
      </c>
      <c r="F5034" t="str">
        <f>VLOOKUP(E5034&amp;"*",state_latlong_lookup!$A$1:$D$56,2,FALSE)</f>
        <v>CA</v>
      </c>
      <c r="G5034" t="str">
        <f>VLOOKUP(E5034&amp;"*",state_latlong_lookup!$A$1:$D$56,1,FALSE)</f>
        <v>CALIFORNIA</v>
      </c>
      <c r="H5034" t="str">
        <f t="shared" si="157"/>
        <v>112_CA_03</v>
      </c>
      <c r="I5034">
        <f>IF(B5034=2012,IF(D5034="00",K5034,VLOOKUP(H5034,district_latlong_lookup!$A$1:$F$439,5,FALSE)),0)</f>
        <v>38.405718999999998</v>
      </c>
      <c r="J5034">
        <f>IF(B5034=2012,IF(D5034="00",L5034,VLOOKUP(H5034,district_latlong_lookup!$A$1:$F$439,6,FALSE)),0)</f>
        <v>-120.678832</v>
      </c>
      <c r="K5034">
        <f>VLOOKUP(E5034&amp;"*",state_latlong_lookup!$A$1:$D$56,3,FALSE)</f>
        <v>36.17</v>
      </c>
      <c r="L5034">
        <f>VLOOKUP(E5034&amp;"*",state_latlong_lookup!$A$1:$D$56,4,FALSE)</f>
        <v>-119.7462</v>
      </c>
      <c r="M5034">
        <v>200</v>
      </c>
      <c r="N5034" t="str">
        <f t="shared" si="156"/>
        <v>Republican</v>
      </c>
      <c r="O5034" t="s">
        <v>1050</v>
      </c>
      <c r="P5034">
        <v>0.71199999999999997</v>
      </c>
      <c r="Q5034">
        <v>493000</v>
      </c>
      <c r="R5034" t="s">
        <v>1481</v>
      </c>
    </row>
    <row r="5035" spans="1:18">
      <c r="A5035">
        <v>112</v>
      </c>
      <c r="B5035">
        <f>VLOOKUP(A5035,year_congress_lookup!$A$1:$B$10,2)</f>
        <v>2012</v>
      </c>
      <c r="C5035">
        <v>20903</v>
      </c>
      <c r="D5035" s="1" t="s">
        <v>1790</v>
      </c>
      <c r="E5035" t="s">
        <v>90</v>
      </c>
      <c r="F5035" t="str">
        <f>VLOOKUP(E5035&amp;"*",state_latlong_lookup!$A$1:$D$56,2,FALSE)</f>
        <v>CA</v>
      </c>
      <c r="G5035" t="str">
        <f>VLOOKUP(E5035&amp;"*",state_latlong_lookup!$A$1:$D$56,1,FALSE)</f>
        <v>CALIFORNIA</v>
      </c>
      <c r="H5035" t="str">
        <f t="shared" si="157"/>
        <v>112_CA_04</v>
      </c>
      <c r="I5035">
        <f>IF(B5035=2012,IF(D5035="00",K5035,VLOOKUP(H5035,district_latlong_lookup!$A$1:$F$439,5,FALSE)),0)</f>
        <v>40.294012000000002</v>
      </c>
      <c r="J5035">
        <f>IF(B5035=2012,IF(D5035="00",L5035,VLOOKUP(H5035,district_latlong_lookup!$A$1:$F$439,6,FALSE)),0)</f>
        <v>-120.687361</v>
      </c>
      <c r="K5035">
        <f>VLOOKUP(E5035&amp;"*",state_latlong_lookup!$A$1:$D$56,3,FALSE)</f>
        <v>36.17</v>
      </c>
      <c r="L5035">
        <f>VLOOKUP(E5035&amp;"*",state_latlong_lookup!$A$1:$D$56,4,FALSE)</f>
        <v>-119.7462</v>
      </c>
      <c r="M5035">
        <v>200</v>
      </c>
      <c r="N5035" t="str">
        <f t="shared" si="156"/>
        <v>Republican</v>
      </c>
      <c r="O5035" t="s">
        <v>1119</v>
      </c>
      <c r="P5035">
        <v>0.99399999999999999</v>
      </c>
      <c r="Q5035">
        <v>10000</v>
      </c>
      <c r="R5035" t="s">
        <v>1482</v>
      </c>
    </row>
    <row r="5036" spans="1:18">
      <c r="A5036">
        <v>112</v>
      </c>
      <c r="B5036">
        <f>VLOOKUP(A5036,year_congress_lookup!$A$1:$B$10,2)</f>
        <v>2012</v>
      </c>
      <c r="C5036">
        <v>20538</v>
      </c>
      <c r="D5036" s="1" t="s">
        <v>1791</v>
      </c>
      <c r="E5036" t="s">
        <v>90</v>
      </c>
      <c r="F5036" t="str">
        <f>VLOOKUP(E5036&amp;"*",state_latlong_lookup!$A$1:$D$56,2,FALSE)</f>
        <v>CA</v>
      </c>
      <c r="G5036" t="str">
        <f>VLOOKUP(E5036&amp;"*",state_latlong_lookup!$A$1:$D$56,1,FALSE)</f>
        <v>CALIFORNIA</v>
      </c>
      <c r="H5036" t="str">
        <f t="shared" si="157"/>
        <v>112_CA_05</v>
      </c>
      <c r="I5036">
        <f>IF(B5036=2012,IF(D5036="00",K5036,VLOOKUP(H5036,district_latlong_lookup!$A$1:$F$439,5,FALSE)),0)</f>
        <v>38.564269000000003</v>
      </c>
      <c r="J5036">
        <f>IF(B5036=2012,IF(D5036="00",L5036,VLOOKUP(H5036,district_latlong_lookup!$A$1:$F$439,6,FALSE)),0)</f>
        <v>-121.44957100000001</v>
      </c>
      <c r="K5036">
        <f>VLOOKUP(E5036&amp;"*",state_latlong_lookup!$A$1:$D$56,3,FALSE)</f>
        <v>36.17</v>
      </c>
      <c r="L5036">
        <f>VLOOKUP(E5036&amp;"*",state_latlong_lookup!$A$1:$D$56,4,FALSE)</f>
        <v>-119.7462</v>
      </c>
      <c r="M5036">
        <v>100</v>
      </c>
      <c r="N5036" t="str">
        <f t="shared" si="156"/>
        <v>Democrat</v>
      </c>
      <c r="O5036" t="s">
        <v>421</v>
      </c>
      <c r="P5036">
        <v>-0.42799999999999999</v>
      </c>
      <c r="Q5036">
        <v>666000</v>
      </c>
      <c r="R5036" t="s">
        <v>1483</v>
      </c>
    </row>
    <row r="5037" spans="1:18">
      <c r="A5037">
        <v>112</v>
      </c>
      <c r="B5037">
        <f>VLOOKUP(A5037,year_congress_lookup!$A$1:$B$10,2)</f>
        <v>2012</v>
      </c>
      <c r="C5037">
        <v>29309</v>
      </c>
      <c r="D5037" s="1" t="s">
        <v>1792</v>
      </c>
      <c r="E5037" t="s">
        <v>90</v>
      </c>
      <c r="F5037" t="str">
        <f>VLOOKUP(E5037&amp;"*",state_latlong_lookup!$A$1:$D$56,2,FALSE)</f>
        <v>CA</v>
      </c>
      <c r="G5037" t="str">
        <f>VLOOKUP(E5037&amp;"*",state_latlong_lookup!$A$1:$D$56,1,FALSE)</f>
        <v>CALIFORNIA</v>
      </c>
      <c r="H5037" t="str">
        <f t="shared" si="157"/>
        <v>112_CA_06</v>
      </c>
      <c r="I5037">
        <f>IF(B5037=2012,IF(D5037="00",K5037,VLOOKUP(H5037,district_latlong_lookup!$A$1:$F$439,5,FALSE)),0)</f>
        <v>38.307513999999998</v>
      </c>
      <c r="J5037">
        <f>IF(B5037=2012,IF(D5037="00",L5037,VLOOKUP(H5037,district_latlong_lookup!$A$1:$F$439,6,FALSE)),0)</f>
        <v>-122.881125</v>
      </c>
      <c r="K5037">
        <f>VLOOKUP(E5037&amp;"*",state_latlong_lookup!$A$1:$D$56,3,FALSE)</f>
        <v>36.17</v>
      </c>
      <c r="L5037">
        <f>VLOOKUP(E5037&amp;"*",state_latlong_lookup!$A$1:$D$56,4,FALSE)</f>
        <v>-119.7462</v>
      </c>
      <c r="M5037">
        <v>100</v>
      </c>
      <c r="N5037" t="str">
        <f t="shared" si="156"/>
        <v>Democrat</v>
      </c>
      <c r="O5037" t="s">
        <v>422</v>
      </c>
      <c r="P5037">
        <v>-0.67100000000000004</v>
      </c>
      <c r="Q5037">
        <v>522500</v>
      </c>
    </row>
    <row r="5038" spans="1:18">
      <c r="A5038">
        <v>112</v>
      </c>
      <c r="B5038">
        <f>VLOOKUP(A5038,year_congress_lookup!$A$1:$B$10,2)</f>
        <v>2012</v>
      </c>
      <c r="C5038">
        <v>14256</v>
      </c>
      <c r="D5038" s="1" t="s">
        <v>1793</v>
      </c>
      <c r="E5038" t="s">
        <v>90</v>
      </c>
      <c r="F5038" t="str">
        <f>VLOOKUP(E5038&amp;"*",state_latlong_lookup!$A$1:$D$56,2,FALSE)</f>
        <v>CA</v>
      </c>
      <c r="G5038" t="str">
        <f>VLOOKUP(E5038&amp;"*",state_latlong_lookup!$A$1:$D$56,1,FALSE)</f>
        <v>CALIFORNIA</v>
      </c>
      <c r="H5038" t="str">
        <f t="shared" si="157"/>
        <v>112_CA_07</v>
      </c>
      <c r="I5038">
        <f>IF(B5038=2012,IF(D5038="00",K5038,VLOOKUP(H5038,district_latlong_lookup!$A$1:$F$439,5,FALSE)),0)</f>
        <v>38.103406</v>
      </c>
      <c r="J5038">
        <f>IF(B5038=2012,IF(D5038="00",L5038,VLOOKUP(H5038,district_latlong_lookup!$A$1:$F$439,6,FALSE)),0)</f>
        <v>-122.15455799999999</v>
      </c>
      <c r="K5038">
        <f>VLOOKUP(E5038&amp;"*",state_latlong_lookup!$A$1:$D$56,3,FALSE)</f>
        <v>36.17</v>
      </c>
      <c r="L5038">
        <f>VLOOKUP(E5038&amp;"*",state_latlong_lookup!$A$1:$D$56,4,FALSE)</f>
        <v>-119.7462</v>
      </c>
      <c r="M5038">
        <v>100</v>
      </c>
      <c r="N5038" t="str">
        <f t="shared" si="156"/>
        <v>Democrat</v>
      </c>
      <c r="O5038" t="s">
        <v>76</v>
      </c>
      <c r="P5038">
        <v>-0.65700000000000003</v>
      </c>
      <c r="Q5038">
        <v>382000</v>
      </c>
    </row>
    <row r="5039" spans="1:18">
      <c r="A5039">
        <v>112</v>
      </c>
      <c r="B5039">
        <f>VLOOKUP(A5039,year_congress_lookup!$A$1:$B$10,2)</f>
        <v>2012</v>
      </c>
      <c r="C5039">
        <v>15448</v>
      </c>
      <c r="D5039" s="1" t="s">
        <v>1795</v>
      </c>
      <c r="E5039" t="s">
        <v>90</v>
      </c>
      <c r="F5039" t="str">
        <f>VLOOKUP(E5039&amp;"*",state_latlong_lookup!$A$1:$D$56,2,FALSE)</f>
        <v>CA</v>
      </c>
      <c r="G5039" t="str">
        <f>VLOOKUP(E5039&amp;"*",state_latlong_lookup!$A$1:$D$56,1,FALSE)</f>
        <v>CALIFORNIA</v>
      </c>
      <c r="H5039" t="str">
        <f t="shared" si="157"/>
        <v>112_CA_08</v>
      </c>
      <c r="I5039">
        <f>IF(B5039=2012,IF(D5039="00",K5039,VLOOKUP(H5039,district_latlong_lookup!$A$1:$F$439,5,FALSE)),0)</f>
        <v>37.787076999999996</v>
      </c>
      <c r="J5039">
        <f>IF(B5039=2012,IF(D5039="00",L5039,VLOOKUP(H5039,district_latlong_lookup!$A$1:$F$439,6,FALSE)),0)</f>
        <v>-122.42925200000001</v>
      </c>
      <c r="K5039">
        <f>VLOOKUP(E5039&amp;"*",state_latlong_lookup!$A$1:$D$56,3,FALSE)</f>
        <v>36.17</v>
      </c>
      <c r="L5039">
        <f>VLOOKUP(E5039&amp;"*",state_latlong_lookup!$A$1:$D$56,4,FALSE)</f>
        <v>-119.7462</v>
      </c>
      <c r="M5039">
        <v>100</v>
      </c>
      <c r="N5039" t="str">
        <f t="shared" si="156"/>
        <v>Democrat</v>
      </c>
      <c r="O5039" t="s">
        <v>424</v>
      </c>
      <c r="P5039">
        <v>-0.39800000000000002</v>
      </c>
      <c r="Q5039">
        <v>574500</v>
      </c>
    </row>
    <row r="5040" spans="1:18">
      <c r="A5040">
        <v>112</v>
      </c>
      <c r="B5040">
        <f>VLOOKUP(A5040,year_congress_lookup!$A$1:$B$10,2)</f>
        <v>2012</v>
      </c>
      <c r="C5040">
        <v>29778</v>
      </c>
      <c r="D5040" s="1" t="s">
        <v>1796</v>
      </c>
      <c r="E5040" t="s">
        <v>90</v>
      </c>
      <c r="F5040" t="str">
        <f>VLOOKUP(E5040&amp;"*",state_latlong_lookup!$A$1:$D$56,2,FALSE)</f>
        <v>CA</v>
      </c>
      <c r="G5040" t="str">
        <f>VLOOKUP(E5040&amp;"*",state_latlong_lookup!$A$1:$D$56,1,FALSE)</f>
        <v>CALIFORNIA</v>
      </c>
      <c r="H5040" t="str">
        <f t="shared" si="157"/>
        <v>112_CA_09</v>
      </c>
      <c r="I5040">
        <f>IF(B5040=2012,IF(D5040="00",K5040,VLOOKUP(H5040,district_latlong_lookup!$A$1:$F$439,5,FALSE)),0)</f>
        <v>37.788679999999999</v>
      </c>
      <c r="J5040">
        <f>IF(B5040=2012,IF(D5040="00",L5040,VLOOKUP(H5040,district_latlong_lookup!$A$1:$F$439,6,FALSE)),0)</f>
        <v>-122.170862</v>
      </c>
      <c r="K5040">
        <f>VLOOKUP(E5040&amp;"*",state_latlong_lookup!$A$1:$D$56,3,FALSE)</f>
        <v>36.17</v>
      </c>
      <c r="L5040">
        <f>VLOOKUP(E5040&amp;"*",state_latlong_lookup!$A$1:$D$56,4,FALSE)</f>
        <v>-119.7462</v>
      </c>
      <c r="M5040">
        <v>100</v>
      </c>
      <c r="N5040" t="str">
        <f t="shared" si="156"/>
        <v>Democrat</v>
      </c>
      <c r="O5040" t="s">
        <v>17</v>
      </c>
      <c r="P5040">
        <v>-0.69399999999999995</v>
      </c>
      <c r="Q5040">
        <v>1150500</v>
      </c>
    </row>
    <row r="5041" spans="1:18">
      <c r="A5041">
        <v>112</v>
      </c>
      <c r="B5041">
        <f>VLOOKUP(A5041,year_congress_lookup!$A$1:$B$10,2)</f>
        <v>2012</v>
      </c>
      <c r="C5041">
        <v>20958</v>
      </c>
      <c r="D5041" s="1" t="s">
        <v>1797</v>
      </c>
      <c r="E5041" t="s">
        <v>90</v>
      </c>
      <c r="F5041" t="str">
        <f>VLOOKUP(E5041&amp;"*",state_latlong_lookup!$A$1:$D$56,2,FALSE)</f>
        <v>CA</v>
      </c>
      <c r="G5041" t="str">
        <f>VLOOKUP(E5041&amp;"*",state_latlong_lookup!$A$1:$D$56,1,FALSE)</f>
        <v>CALIFORNIA</v>
      </c>
      <c r="H5041" t="str">
        <f t="shared" si="157"/>
        <v>112_CA_10</v>
      </c>
      <c r="I5041">
        <f>IF(B5041=2012,IF(D5041="00",K5041,VLOOKUP(H5041,district_latlong_lookup!$A$1:$F$439,5,FALSE)),0)</f>
        <v>38.006712</v>
      </c>
      <c r="J5041">
        <f>IF(B5041=2012,IF(D5041="00",L5041,VLOOKUP(H5041,district_latlong_lookup!$A$1:$F$439,6,FALSE)),0)</f>
        <v>-121.851845</v>
      </c>
      <c r="K5041">
        <f>VLOOKUP(E5041&amp;"*",state_latlong_lookup!$A$1:$D$56,3,FALSE)</f>
        <v>36.17</v>
      </c>
      <c r="L5041">
        <f>VLOOKUP(E5041&amp;"*",state_latlong_lookup!$A$1:$D$56,4,FALSE)</f>
        <v>-119.7462</v>
      </c>
      <c r="M5041">
        <v>100</v>
      </c>
      <c r="N5041" t="str">
        <f t="shared" si="156"/>
        <v>Democrat</v>
      </c>
      <c r="O5041" t="s">
        <v>1120</v>
      </c>
      <c r="P5041">
        <v>-0.38400000000000001</v>
      </c>
      <c r="Q5041">
        <v>1495000</v>
      </c>
    </row>
    <row r="5042" spans="1:18">
      <c r="A5042">
        <v>112</v>
      </c>
      <c r="B5042">
        <f>VLOOKUP(A5042,year_congress_lookup!$A$1:$B$10,2)</f>
        <v>2012</v>
      </c>
      <c r="C5042">
        <v>20702</v>
      </c>
      <c r="D5042" s="1" t="s">
        <v>1798</v>
      </c>
      <c r="E5042" t="s">
        <v>90</v>
      </c>
      <c r="F5042" t="str">
        <f>VLOOKUP(E5042&amp;"*",state_latlong_lookup!$A$1:$D$56,2,FALSE)</f>
        <v>CA</v>
      </c>
      <c r="G5042" t="str">
        <f>VLOOKUP(E5042&amp;"*",state_latlong_lookup!$A$1:$D$56,1,FALSE)</f>
        <v>CALIFORNIA</v>
      </c>
      <c r="H5042" t="str">
        <f t="shared" si="157"/>
        <v>112_CA_11</v>
      </c>
      <c r="I5042">
        <f>IF(B5042=2012,IF(D5042="00",K5042,VLOOKUP(H5042,district_latlong_lookup!$A$1:$F$439,5,FALSE)),0)</f>
        <v>37.707461000000002</v>
      </c>
      <c r="J5042">
        <f>IF(B5042=2012,IF(D5042="00",L5042,VLOOKUP(H5042,district_latlong_lookup!$A$1:$F$439,6,FALSE)),0)</f>
        <v>-121.41140900000001</v>
      </c>
      <c r="K5042">
        <f>VLOOKUP(E5042&amp;"*",state_latlong_lookup!$A$1:$D$56,3,FALSE)</f>
        <v>36.17</v>
      </c>
      <c r="L5042">
        <f>VLOOKUP(E5042&amp;"*",state_latlong_lookup!$A$1:$D$56,4,FALSE)</f>
        <v>-119.7462</v>
      </c>
      <c r="M5042">
        <v>100</v>
      </c>
      <c r="N5042" t="str">
        <f t="shared" si="156"/>
        <v>Democrat</v>
      </c>
      <c r="O5042" t="s">
        <v>1078</v>
      </c>
      <c r="P5042">
        <v>-0.22500000000000001</v>
      </c>
      <c r="Q5042">
        <v>10000</v>
      </c>
      <c r="R5042" t="s">
        <v>1484</v>
      </c>
    </row>
    <row r="5043" spans="1:18">
      <c r="A5043">
        <v>112</v>
      </c>
      <c r="B5043">
        <f>VLOOKUP(A5043,year_congress_lookup!$A$1:$B$10,2)</f>
        <v>2012</v>
      </c>
      <c r="C5043">
        <v>20762</v>
      </c>
      <c r="D5043" s="1" t="s">
        <v>1799</v>
      </c>
      <c r="E5043" t="s">
        <v>90</v>
      </c>
      <c r="F5043" t="str">
        <f>VLOOKUP(E5043&amp;"*",state_latlong_lookup!$A$1:$D$56,2,FALSE)</f>
        <v>CA</v>
      </c>
      <c r="G5043" t="str">
        <f>VLOOKUP(E5043&amp;"*",state_latlong_lookup!$A$1:$D$56,1,FALSE)</f>
        <v>CALIFORNIA</v>
      </c>
      <c r="H5043" t="str">
        <f t="shared" si="157"/>
        <v>112_CA_12</v>
      </c>
      <c r="I5043">
        <f>IF(B5043=2012,IF(D5043="00",K5043,VLOOKUP(H5043,district_latlong_lookup!$A$1:$F$439,5,FALSE)),0)</f>
        <v>37.573557999999998</v>
      </c>
      <c r="J5043">
        <f>IF(B5043=2012,IF(D5043="00",L5043,VLOOKUP(H5043,district_latlong_lookup!$A$1:$F$439,6,FALSE)),0)</f>
        <v>-122.262472</v>
      </c>
      <c r="K5043">
        <f>VLOOKUP(E5043&amp;"*",state_latlong_lookup!$A$1:$D$56,3,FALSE)</f>
        <v>36.17</v>
      </c>
      <c r="L5043">
        <f>VLOOKUP(E5043&amp;"*",state_latlong_lookup!$A$1:$D$56,4,FALSE)</f>
        <v>-119.7462</v>
      </c>
      <c r="M5043">
        <v>100</v>
      </c>
      <c r="N5043" t="str">
        <f t="shared" si="156"/>
        <v>Democrat</v>
      </c>
      <c r="O5043" t="s">
        <v>1079</v>
      </c>
      <c r="P5043">
        <v>-0.48</v>
      </c>
      <c r="Q5043">
        <v>1162500</v>
      </c>
      <c r="R5043" t="s">
        <v>1485</v>
      </c>
    </row>
    <row r="5044" spans="1:18">
      <c r="A5044">
        <v>112</v>
      </c>
      <c r="B5044">
        <f>VLOOKUP(A5044,year_congress_lookup!$A$1:$B$10,2)</f>
        <v>2012</v>
      </c>
      <c r="C5044">
        <v>14053</v>
      </c>
      <c r="D5044" s="1" t="s">
        <v>1800</v>
      </c>
      <c r="E5044" t="s">
        <v>90</v>
      </c>
      <c r="F5044" t="str">
        <f>VLOOKUP(E5044&amp;"*",state_latlong_lookup!$A$1:$D$56,2,FALSE)</f>
        <v>CA</v>
      </c>
      <c r="G5044" t="str">
        <f>VLOOKUP(E5044&amp;"*",state_latlong_lookup!$A$1:$D$56,1,FALSE)</f>
        <v>CALIFORNIA</v>
      </c>
      <c r="H5044" t="str">
        <f t="shared" si="157"/>
        <v>112_CA_13</v>
      </c>
      <c r="I5044">
        <f>IF(B5044=2012,IF(D5044="00",K5044,VLOOKUP(H5044,district_latlong_lookup!$A$1:$F$439,5,FALSE)),0)</f>
        <v>37.600816000000002</v>
      </c>
      <c r="J5044">
        <f>IF(B5044=2012,IF(D5044="00",L5044,VLOOKUP(H5044,district_latlong_lookup!$A$1:$F$439,6,FALSE)),0)</f>
        <v>-122.060366</v>
      </c>
      <c r="K5044">
        <f>VLOOKUP(E5044&amp;"*",state_latlong_lookup!$A$1:$D$56,3,FALSE)</f>
        <v>36.17</v>
      </c>
      <c r="L5044">
        <f>VLOOKUP(E5044&amp;"*",state_latlong_lookup!$A$1:$D$56,4,FALSE)</f>
        <v>-119.7462</v>
      </c>
      <c r="M5044">
        <v>100</v>
      </c>
      <c r="N5044" t="str">
        <f t="shared" si="156"/>
        <v>Democrat</v>
      </c>
      <c r="O5044" t="s">
        <v>109</v>
      </c>
      <c r="P5044">
        <v>-0.71499999999999997</v>
      </c>
      <c r="Q5044">
        <v>853500</v>
      </c>
      <c r="R5044" t="s">
        <v>1486</v>
      </c>
    </row>
    <row r="5045" spans="1:18">
      <c r="A5045">
        <v>112</v>
      </c>
      <c r="B5045">
        <f>VLOOKUP(A5045,year_congress_lookup!$A$1:$B$10,2)</f>
        <v>2012</v>
      </c>
      <c r="C5045">
        <v>29312</v>
      </c>
      <c r="D5045" s="1" t="s">
        <v>1801</v>
      </c>
      <c r="E5045" t="s">
        <v>90</v>
      </c>
      <c r="F5045" t="str">
        <f>VLOOKUP(E5045&amp;"*",state_latlong_lookup!$A$1:$D$56,2,FALSE)</f>
        <v>CA</v>
      </c>
      <c r="G5045" t="str">
        <f>VLOOKUP(E5045&amp;"*",state_latlong_lookup!$A$1:$D$56,1,FALSE)</f>
        <v>CALIFORNIA</v>
      </c>
      <c r="H5045" t="str">
        <f t="shared" si="157"/>
        <v>112_CA_14</v>
      </c>
      <c r="I5045">
        <f>IF(B5045=2012,IF(D5045="00",K5045,VLOOKUP(H5045,district_latlong_lookup!$A$1:$F$439,5,FALSE)),0)</f>
        <v>37.251891999999998</v>
      </c>
      <c r="J5045">
        <f>IF(B5045=2012,IF(D5045="00",L5045,VLOOKUP(H5045,district_latlong_lookup!$A$1:$F$439,6,FALSE)),0)</f>
        <v>-122.204545</v>
      </c>
      <c r="K5045">
        <f>VLOOKUP(E5045&amp;"*",state_latlong_lookup!$A$1:$D$56,3,FALSE)</f>
        <v>36.17</v>
      </c>
      <c r="L5045">
        <f>VLOOKUP(E5045&amp;"*",state_latlong_lookup!$A$1:$D$56,4,FALSE)</f>
        <v>-119.7462</v>
      </c>
      <c r="M5045">
        <v>100</v>
      </c>
      <c r="N5045" t="str">
        <f t="shared" si="156"/>
        <v>Democrat</v>
      </c>
      <c r="O5045" t="s">
        <v>429</v>
      </c>
      <c r="P5045">
        <v>-0.36899999999999999</v>
      </c>
      <c r="Q5045">
        <v>315500</v>
      </c>
      <c r="R5045" t="s">
        <v>1487</v>
      </c>
    </row>
    <row r="5046" spans="1:18">
      <c r="A5046">
        <v>112</v>
      </c>
      <c r="B5046">
        <f>VLOOKUP(A5046,year_congress_lookup!$A$1:$B$10,2)</f>
        <v>2012</v>
      </c>
      <c r="C5046">
        <v>20103</v>
      </c>
      <c r="D5046" s="1" t="s">
        <v>1802</v>
      </c>
      <c r="E5046" t="s">
        <v>90</v>
      </c>
      <c r="F5046" t="str">
        <f>VLOOKUP(E5046&amp;"*",state_latlong_lookup!$A$1:$D$56,2,FALSE)</f>
        <v>CA</v>
      </c>
      <c r="G5046" t="str">
        <f>VLOOKUP(E5046&amp;"*",state_latlong_lookup!$A$1:$D$56,1,FALSE)</f>
        <v>CALIFORNIA</v>
      </c>
      <c r="H5046" t="str">
        <f t="shared" si="157"/>
        <v>112_CA_15</v>
      </c>
      <c r="I5046">
        <f>IF(B5046=2012,IF(D5046="00",K5046,VLOOKUP(H5046,district_latlong_lookup!$A$1:$F$439,5,FALSE)),0)</f>
        <v>37.336539000000002</v>
      </c>
      <c r="J5046">
        <f>IF(B5046=2012,IF(D5046="00",L5046,VLOOKUP(H5046,district_latlong_lookup!$A$1:$F$439,6,FALSE)),0)</f>
        <v>-121.94561899999999</v>
      </c>
      <c r="K5046">
        <f>VLOOKUP(E5046&amp;"*",state_latlong_lookup!$A$1:$D$56,3,FALSE)</f>
        <v>36.17</v>
      </c>
      <c r="L5046">
        <f>VLOOKUP(E5046&amp;"*",state_latlong_lookup!$A$1:$D$56,4,FALSE)</f>
        <v>-119.7462</v>
      </c>
      <c r="M5046">
        <v>100</v>
      </c>
      <c r="N5046" t="str">
        <f t="shared" si="156"/>
        <v>Democrat</v>
      </c>
      <c r="O5046" t="s">
        <v>929</v>
      </c>
      <c r="P5046">
        <v>-0.56200000000000006</v>
      </c>
      <c r="Q5046">
        <v>315500</v>
      </c>
      <c r="R5046" t="s">
        <v>1488</v>
      </c>
    </row>
    <row r="5047" spans="1:18">
      <c r="A5047">
        <v>112</v>
      </c>
      <c r="B5047">
        <f>VLOOKUP(A5047,year_congress_lookup!$A$1:$B$10,2)</f>
        <v>2012</v>
      </c>
      <c r="C5047">
        <v>29504</v>
      </c>
      <c r="D5047" s="1" t="s">
        <v>1803</v>
      </c>
      <c r="E5047" t="s">
        <v>90</v>
      </c>
      <c r="F5047" t="str">
        <f>VLOOKUP(E5047&amp;"*",state_latlong_lookup!$A$1:$D$56,2,FALSE)</f>
        <v>CA</v>
      </c>
      <c r="G5047" t="str">
        <f>VLOOKUP(E5047&amp;"*",state_latlong_lookup!$A$1:$D$56,1,FALSE)</f>
        <v>CALIFORNIA</v>
      </c>
      <c r="H5047" t="str">
        <f t="shared" si="157"/>
        <v>112_CA_16</v>
      </c>
      <c r="I5047">
        <f>IF(B5047=2012,IF(D5047="00",K5047,VLOOKUP(H5047,district_latlong_lookup!$A$1:$F$439,5,FALSE)),0)</f>
        <v>37.239891</v>
      </c>
      <c r="J5047">
        <f>IF(B5047=2012,IF(D5047="00",L5047,VLOOKUP(H5047,district_latlong_lookup!$A$1:$F$439,6,FALSE)),0)</f>
        <v>-121.770725</v>
      </c>
      <c r="K5047">
        <f>VLOOKUP(E5047&amp;"*",state_latlong_lookup!$A$1:$D$56,3,FALSE)</f>
        <v>36.17</v>
      </c>
      <c r="L5047">
        <f>VLOOKUP(E5047&amp;"*",state_latlong_lookup!$A$1:$D$56,4,FALSE)</f>
        <v>-119.7462</v>
      </c>
      <c r="M5047">
        <v>100</v>
      </c>
      <c r="N5047" t="str">
        <f t="shared" si="156"/>
        <v>Democrat</v>
      </c>
      <c r="O5047" t="s">
        <v>771</v>
      </c>
      <c r="P5047">
        <v>-0.42</v>
      </c>
      <c r="Q5047">
        <v>1567000</v>
      </c>
      <c r="R5047" t="s">
        <v>1489</v>
      </c>
    </row>
    <row r="5048" spans="1:18">
      <c r="A5048">
        <v>112</v>
      </c>
      <c r="B5048">
        <f>VLOOKUP(A5048,year_congress_lookup!$A$1:$B$10,2)</f>
        <v>2012</v>
      </c>
      <c r="C5048">
        <v>29313</v>
      </c>
      <c r="D5048" s="1" t="s">
        <v>1804</v>
      </c>
      <c r="E5048" t="s">
        <v>90</v>
      </c>
      <c r="F5048" t="str">
        <f>VLOOKUP(E5048&amp;"*",state_latlong_lookup!$A$1:$D$56,2,FALSE)</f>
        <v>CA</v>
      </c>
      <c r="G5048" t="str">
        <f>VLOOKUP(E5048&amp;"*",state_latlong_lookup!$A$1:$D$56,1,FALSE)</f>
        <v>CALIFORNIA</v>
      </c>
      <c r="H5048" t="str">
        <f t="shared" si="157"/>
        <v>112_CA_17</v>
      </c>
      <c r="I5048">
        <f>IF(B5048=2012,IF(D5048="00",K5048,VLOOKUP(H5048,district_latlong_lookup!$A$1:$F$439,5,FALSE)),0)</f>
        <v>36.364220000000003</v>
      </c>
      <c r="J5048">
        <f>IF(B5048=2012,IF(D5048="00",L5048,VLOOKUP(H5048,district_latlong_lookup!$A$1:$F$439,6,FALSE)),0)</f>
        <v>-121.271389</v>
      </c>
      <c r="K5048">
        <f>VLOOKUP(E5048&amp;"*",state_latlong_lookup!$A$1:$D$56,3,FALSE)</f>
        <v>36.17</v>
      </c>
      <c r="L5048">
        <f>VLOOKUP(E5048&amp;"*",state_latlong_lookup!$A$1:$D$56,4,FALSE)</f>
        <v>-119.7462</v>
      </c>
      <c r="M5048">
        <v>100</v>
      </c>
      <c r="N5048" t="str">
        <f t="shared" si="156"/>
        <v>Democrat</v>
      </c>
      <c r="O5048" t="s">
        <v>432</v>
      </c>
      <c r="P5048">
        <v>-0.50700000000000001</v>
      </c>
      <c r="Q5048">
        <v>10000</v>
      </c>
      <c r="R5048" t="s">
        <v>1490</v>
      </c>
    </row>
    <row r="5049" spans="1:18">
      <c r="A5049">
        <v>112</v>
      </c>
      <c r="B5049">
        <f>VLOOKUP(A5049,year_congress_lookup!$A$1:$B$10,2)</f>
        <v>2012</v>
      </c>
      <c r="C5049">
        <v>20306</v>
      </c>
      <c r="D5049" s="1" t="s">
        <v>1805</v>
      </c>
      <c r="E5049" t="s">
        <v>90</v>
      </c>
      <c r="F5049" t="str">
        <f>VLOOKUP(E5049&amp;"*",state_latlong_lookup!$A$1:$D$56,2,FALSE)</f>
        <v>CA</v>
      </c>
      <c r="G5049" t="str">
        <f>VLOOKUP(E5049&amp;"*",state_latlong_lookup!$A$1:$D$56,1,FALSE)</f>
        <v>CALIFORNIA</v>
      </c>
      <c r="H5049" t="str">
        <f t="shared" si="157"/>
        <v>112_CA_18</v>
      </c>
      <c r="I5049">
        <f>IF(B5049=2012,IF(D5049="00",K5049,VLOOKUP(H5049,district_latlong_lookup!$A$1:$F$439,5,FALSE)),0)</f>
        <v>37.238160000000001</v>
      </c>
      <c r="J5049">
        <f>IF(B5049=2012,IF(D5049="00",L5049,VLOOKUP(H5049,district_latlong_lookup!$A$1:$F$439,6,FALSE)),0)</f>
        <v>-120.806273</v>
      </c>
      <c r="K5049">
        <f>VLOOKUP(E5049&amp;"*",state_latlong_lookup!$A$1:$D$56,3,FALSE)</f>
        <v>36.17</v>
      </c>
      <c r="L5049">
        <f>VLOOKUP(E5049&amp;"*",state_latlong_lookup!$A$1:$D$56,4,FALSE)</f>
        <v>-119.7462</v>
      </c>
      <c r="M5049">
        <v>100</v>
      </c>
      <c r="N5049" t="str">
        <f t="shared" si="156"/>
        <v>Democrat</v>
      </c>
      <c r="O5049" t="s">
        <v>958</v>
      </c>
      <c r="P5049">
        <v>-0.23300000000000001</v>
      </c>
      <c r="Q5049">
        <v>10000</v>
      </c>
      <c r="R5049" t="s">
        <v>1491</v>
      </c>
    </row>
    <row r="5050" spans="1:18">
      <c r="A5050">
        <v>112</v>
      </c>
      <c r="B5050">
        <f>VLOOKUP(A5050,year_congress_lookup!$A$1:$B$10,2)</f>
        <v>2012</v>
      </c>
      <c r="C5050">
        <v>21109</v>
      </c>
      <c r="D5050" s="1" t="s">
        <v>1806</v>
      </c>
      <c r="E5050" t="s">
        <v>90</v>
      </c>
      <c r="F5050" t="str">
        <f>VLOOKUP(E5050&amp;"*",state_latlong_lookup!$A$1:$D$56,2,FALSE)</f>
        <v>CA</v>
      </c>
      <c r="G5050" t="str">
        <f>VLOOKUP(E5050&amp;"*",state_latlong_lookup!$A$1:$D$56,1,FALSE)</f>
        <v>CALIFORNIA</v>
      </c>
      <c r="H5050" t="str">
        <f t="shared" si="157"/>
        <v>112_CA_19</v>
      </c>
      <c r="I5050">
        <f>IF(B5050=2012,IF(D5050="00",K5050,VLOOKUP(H5050,district_latlong_lookup!$A$1:$F$439,5,FALSE)),0)</f>
        <v>37.604095000000001</v>
      </c>
      <c r="J5050">
        <f>IF(B5050=2012,IF(D5050="00",L5050,VLOOKUP(H5050,district_latlong_lookup!$A$1:$F$439,6,FALSE)),0)</f>
        <v>-119.988632</v>
      </c>
      <c r="K5050">
        <f>VLOOKUP(E5050&amp;"*",state_latlong_lookup!$A$1:$D$56,3,FALSE)</f>
        <v>36.17</v>
      </c>
      <c r="L5050">
        <f>VLOOKUP(E5050&amp;"*",state_latlong_lookup!$A$1:$D$56,4,FALSE)</f>
        <v>-119.7462</v>
      </c>
      <c r="M5050">
        <v>200</v>
      </c>
      <c r="N5050" t="str">
        <f t="shared" si="156"/>
        <v>Republican</v>
      </c>
      <c r="O5050" t="s">
        <v>1180</v>
      </c>
      <c r="P5050">
        <v>0.57199999999999995</v>
      </c>
      <c r="Q5050">
        <v>523000</v>
      </c>
      <c r="R5050" t="s">
        <v>1492</v>
      </c>
    </row>
    <row r="5051" spans="1:18">
      <c r="A5051">
        <v>112</v>
      </c>
      <c r="B5051">
        <f>VLOOKUP(A5051,year_congress_lookup!$A$1:$B$10,2)</f>
        <v>2012</v>
      </c>
      <c r="C5051">
        <v>20501</v>
      </c>
      <c r="D5051" s="1" t="s">
        <v>1807</v>
      </c>
      <c r="E5051" t="s">
        <v>90</v>
      </c>
      <c r="F5051" t="str">
        <f>VLOOKUP(E5051&amp;"*",state_latlong_lookup!$A$1:$D$56,2,FALSE)</f>
        <v>CA</v>
      </c>
      <c r="G5051" t="str">
        <f>VLOOKUP(E5051&amp;"*",state_latlong_lookup!$A$1:$D$56,1,FALSE)</f>
        <v>CALIFORNIA</v>
      </c>
      <c r="H5051" t="str">
        <f t="shared" si="157"/>
        <v>112_CA_20</v>
      </c>
      <c r="I5051">
        <f>IF(B5051=2012,IF(D5051="00",K5051,VLOOKUP(H5051,district_latlong_lookup!$A$1:$F$439,5,FALSE)),0)</f>
        <v>36.130446999999997</v>
      </c>
      <c r="J5051">
        <f>IF(B5051=2012,IF(D5051="00",L5051,VLOOKUP(H5051,district_latlong_lookup!$A$1:$F$439,6,FALSE)),0)</f>
        <v>-119.98125</v>
      </c>
      <c r="K5051">
        <f>VLOOKUP(E5051&amp;"*",state_latlong_lookup!$A$1:$D$56,3,FALSE)</f>
        <v>36.17</v>
      </c>
      <c r="L5051">
        <f>VLOOKUP(E5051&amp;"*",state_latlong_lookup!$A$1:$D$56,4,FALSE)</f>
        <v>-119.7462</v>
      </c>
      <c r="M5051">
        <v>100</v>
      </c>
      <c r="N5051" t="str">
        <f t="shared" si="156"/>
        <v>Democrat</v>
      </c>
      <c r="O5051" t="s">
        <v>1051</v>
      </c>
      <c r="P5051">
        <v>-0.192</v>
      </c>
      <c r="Q5051">
        <v>1440500</v>
      </c>
    </row>
    <row r="5052" spans="1:18">
      <c r="A5052">
        <v>112</v>
      </c>
      <c r="B5052">
        <f>VLOOKUP(A5052,year_congress_lookup!$A$1:$B$10,2)</f>
        <v>2012</v>
      </c>
      <c r="C5052">
        <v>20307</v>
      </c>
      <c r="D5052" s="1" t="s">
        <v>1808</v>
      </c>
      <c r="E5052" t="s">
        <v>90</v>
      </c>
      <c r="F5052" t="str">
        <f>VLOOKUP(E5052&amp;"*",state_latlong_lookup!$A$1:$D$56,2,FALSE)</f>
        <v>CA</v>
      </c>
      <c r="G5052" t="str">
        <f>VLOOKUP(E5052&amp;"*",state_latlong_lookup!$A$1:$D$56,1,FALSE)</f>
        <v>CALIFORNIA</v>
      </c>
      <c r="H5052" t="str">
        <f t="shared" si="157"/>
        <v>112_CA_21</v>
      </c>
      <c r="I5052">
        <f>IF(B5052=2012,IF(D5052="00",K5052,VLOOKUP(H5052,district_latlong_lookup!$A$1:$F$439,5,FALSE)),0)</f>
        <v>36.526251999999999</v>
      </c>
      <c r="J5052">
        <f>IF(B5052=2012,IF(D5052="00",L5052,VLOOKUP(H5052,district_latlong_lookup!$A$1:$F$439,6,FALSE)),0)</f>
        <v>-118.92967</v>
      </c>
      <c r="K5052">
        <f>VLOOKUP(E5052&amp;"*",state_latlong_lookup!$A$1:$D$56,3,FALSE)</f>
        <v>36.17</v>
      </c>
      <c r="L5052">
        <f>VLOOKUP(E5052&amp;"*",state_latlong_lookup!$A$1:$D$56,4,FALSE)</f>
        <v>-119.7462</v>
      </c>
      <c r="M5052">
        <v>200</v>
      </c>
      <c r="N5052" t="str">
        <f t="shared" si="156"/>
        <v>Republican</v>
      </c>
      <c r="O5052" t="s">
        <v>960</v>
      </c>
      <c r="P5052">
        <v>0.71099999999999997</v>
      </c>
      <c r="Q5052">
        <v>944500</v>
      </c>
      <c r="R5052" t="s">
        <v>1493</v>
      </c>
    </row>
    <row r="5053" spans="1:18">
      <c r="A5053">
        <v>112</v>
      </c>
      <c r="B5053">
        <f>VLOOKUP(A5053,year_congress_lookup!$A$1:$B$10,2)</f>
        <v>2012</v>
      </c>
      <c r="C5053">
        <v>20703</v>
      </c>
      <c r="D5053" s="1" t="s">
        <v>1809</v>
      </c>
      <c r="E5053" t="s">
        <v>90</v>
      </c>
      <c r="F5053" t="str">
        <f>VLOOKUP(E5053&amp;"*",state_latlong_lookup!$A$1:$D$56,2,FALSE)</f>
        <v>CA</v>
      </c>
      <c r="G5053" t="str">
        <f>VLOOKUP(E5053&amp;"*",state_latlong_lookup!$A$1:$D$56,1,FALSE)</f>
        <v>CALIFORNIA</v>
      </c>
      <c r="H5053" t="str">
        <f t="shared" si="157"/>
        <v>112_CA_22</v>
      </c>
      <c r="I5053">
        <f>IF(B5053=2012,IF(D5053="00",K5053,VLOOKUP(H5053,district_latlong_lookup!$A$1:$F$439,5,FALSE)),0)</f>
        <v>35.297370000000001</v>
      </c>
      <c r="J5053">
        <f>IF(B5053=2012,IF(D5053="00",L5053,VLOOKUP(H5053,district_latlong_lookup!$A$1:$F$439,6,FALSE)),0)</f>
        <v>-119.08499999999999</v>
      </c>
      <c r="K5053">
        <f>VLOOKUP(E5053&amp;"*",state_latlong_lookup!$A$1:$D$56,3,FALSE)</f>
        <v>36.17</v>
      </c>
      <c r="L5053">
        <f>VLOOKUP(E5053&amp;"*",state_latlong_lookup!$A$1:$D$56,4,FALSE)</f>
        <v>-119.7462</v>
      </c>
      <c r="M5053">
        <v>200</v>
      </c>
      <c r="N5053" t="str">
        <f t="shared" si="156"/>
        <v>Republican</v>
      </c>
      <c r="O5053" t="s">
        <v>185</v>
      </c>
      <c r="P5053">
        <v>0.65200000000000002</v>
      </c>
      <c r="Q5053">
        <v>473500</v>
      </c>
      <c r="R5053" t="s">
        <v>1494</v>
      </c>
    </row>
    <row r="5054" spans="1:18">
      <c r="A5054">
        <v>112</v>
      </c>
      <c r="B5054">
        <f>VLOOKUP(A5054,year_congress_lookup!$A$1:$B$10,2)</f>
        <v>2012</v>
      </c>
      <c r="C5054">
        <v>29774</v>
      </c>
      <c r="D5054" s="1" t="s">
        <v>1810</v>
      </c>
      <c r="E5054" t="s">
        <v>90</v>
      </c>
      <c r="F5054" t="str">
        <f>VLOOKUP(E5054&amp;"*",state_latlong_lookup!$A$1:$D$56,2,FALSE)</f>
        <v>CA</v>
      </c>
      <c r="G5054" t="str">
        <f>VLOOKUP(E5054&amp;"*",state_latlong_lookup!$A$1:$D$56,1,FALSE)</f>
        <v>CALIFORNIA</v>
      </c>
      <c r="H5054" t="str">
        <f t="shared" si="157"/>
        <v>112_CA_23</v>
      </c>
      <c r="I5054">
        <f>IF(B5054=2012,IF(D5054="00",K5054,VLOOKUP(H5054,district_latlong_lookup!$A$1:$F$439,5,FALSE)),0)</f>
        <v>34.026062000000003</v>
      </c>
      <c r="J5054">
        <f>IF(B5054=2012,IF(D5054="00",L5054,VLOOKUP(H5054,district_latlong_lookup!$A$1:$F$439,6,FALSE)),0)</f>
        <v>-119.57086</v>
      </c>
      <c r="K5054">
        <f>VLOOKUP(E5054&amp;"*",state_latlong_lookup!$A$1:$D$56,3,FALSE)</f>
        <v>36.17</v>
      </c>
      <c r="L5054">
        <f>VLOOKUP(E5054&amp;"*",state_latlong_lookup!$A$1:$D$56,4,FALSE)</f>
        <v>-119.7462</v>
      </c>
      <c r="M5054">
        <v>100</v>
      </c>
      <c r="N5054" t="str">
        <f t="shared" si="156"/>
        <v>Democrat</v>
      </c>
      <c r="O5054" t="s">
        <v>833</v>
      </c>
      <c r="P5054">
        <v>-0.45100000000000001</v>
      </c>
      <c r="Q5054">
        <v>1008500</v>
      </c>
      <c r="R5054" t="s">
        <v>1495</v>
      </c>
    </row>
    <row r="5055" spans="1:18">
      <c r="A5055">
        <v>112</v>
      </c>
      <c r="B5055">
        <f>VLOOKUP(A5055,year_congress_lookup!$A$1:$B$10,2)</f>
        <v>2012</v>
      </c>
      <c r="C5055">
        <v>15413</v>
      </c>
      <c r="D5055" s="1" t="s">
        <v>1811</v>
      </c>
      <c r="E5055" t="s">
        <v>90</v>
      </c>
      <c r="F5055" t="str">
        <f>VLOOKUP(E5055&amp;"*",state_latlong_lookup!$A$1:$D$56,2,FALSE)</f>
        <v>CA</v>
      </c>
      <c r="G5055" t="str">
        <f>VLOOKUP(E5055&amp;"*",state_latlong_lookup!$A$1:$D$56,1,FALSE)</f>
        <v>CALIFORNIA</v>
      </c>
      <c r="H5055" t="str">
        <f t="shared" si="157"/>
        <v>112_CA_24</v>
      </c>
      <c r="I5055">
        <f>IF(B5055=2012,IF(D5055="00",K5055,VLOOKUP(H5055,district_latlong_lookup!$A$1:$F$439,5,FALSE)),0)</f>
        <v>34.546832000000002</v>
      </c>
      <c r="J5055">
        <f>IF(B5055=2012,IF(D5055="00",L5055,VLOOKUP(H5055,district_latlong_lookup!$A$1:$F$439,6,FALSE)),0)</f>
        <v>-119.57222899999999</v>
      </c>
      <c r="K5055">
        <f>VLOOKUP(E5055&amp;"*",state_latlong_lookup!$A$1:$D$56,3,FALSE)</f>
        <v>36.17</v>
      </c>
      <c r="L5055">
        <f>VLOOKUP(E5055&amp;"*",state_latlong_lookup!$A$1:$D$56,4,FALSE)</f>
        <v>-119.7462</v>
      </c>
      <c r="M5055">
        <v>200</v>
      </c>
      <c r="N5055" t="str">
        <f t="shared" si="156"/>
        <v>Republican</v>
      </c>
      <c r="O5055" t="s">
        <v>438</v>
      </c>
      <c r="P5055">
        <v>0.59</v>
      </c>
      <c r="Q5055">
        <v>10000</v>
      </c>
    </row>
    <row r="5056" spans="1:18">
      <c r="A5056">
        <v>112</v>
      </c>
      <c r="B5056">
        <f>VLOOKUP(A5056,year_congress_lookup!$A$1:$B$10,2)</f>
        <v>2012</v>
      </c>
      <c r="C5056">
        <v>29315</v>
      </c>
      <c r="D5056" s="1" t="s">
        <v>1812</v>
      </c>
      <c r="E5056" t="s">
        <v>90</v>
      </c>
      <c r="F5056" t="str">
        <f>VLOOKUP(E5056&amp;"*",state_latlong_lookup!$A$1:$D$56,2,FALSE)</f>
        <v>CA</v>
      </c>
      <c r="G5056" t="str">
        <f>VLOOKUP(E5056&amp;"*",state_latlong_lookup!$A$1:$D$56,1,FALSE)</f>
        <v>CALIFORNIA</v>
      </c>
      <c r="H5056" t="str">
        <f t="shared" si="157"/>
        <v>112_CA_25</v>
      </c>
      <c r="I5056">
        <f>IF(B5056=2012,IF(D5056="00",K5056,VLOOKUP(H5056,district_latlong_lookup!$A$1:$F$439,5,FALSE)),0)</f>
        <v>36.121802000000002</v>
      </c>
      <c r="J5056">
        <f>IF(B5056=2012,IF(D5056="00",L5056,VLOOKUP(H5056,district_latlong_lookup!$A$1:$F$439,6,FALSE)),0)</f>
        <v>-117.484656</v>
      </c>
      <c r="K5056">
        <f>VLOOKUP(E5056&amp;"*",state_latlong_lookup!$A$1:$D$56,3,FALSE)</f>
        <v>36.17</v>
      </c>
      <c r="L5056">
        <f>VLOOKUP(E5056&amp;"*",state_latlong_lookup!$A$1:$D$56,4,FALSE)</f>
        <v>-119.7462</v>
      </c>
      <c r="M5056">
        <v>200</v>
      </c>
      <c r="N5056" t="str">
        <f t="shared" si="156"/>
        <v>Republican</v>
      </c>
      <c r="O5056" t="s">
        <v>440</v>
      </c>
      <c r="P5056">
        <v>0.62</v>
      </c>
      <c r="Q5056">
        <v>730000</v>
      </c>
      <c r="R5056" t="s">
        <v>1496</v>
      </c>
    </row>
    <row r="5057" spans="1:18">
      <c r="A5057">
        <v>112</v>
      </c>
      <c r="B5057">
        <f>VLOOKUP(A5057,year_congress_lookup!$A$1:$B$10,2)</f>
        <v>2012</v>
      </c>
      <c r="C5057">
        <v>14813</v>
      </c>
      <c r="D5057" s="1" t="s">
        <v>1813</v>
      </c>
      <c r="E5057" t="s">
        <v>90</v>
      </c>
      <c r="F5057" t="str">
        <f>VLOOKUP(E5057&amp;"*",state_latlong_lookup!$A$1:$D$56,2,FALSE)</f>
        <v>CA</v>
      </c>
      <c r="G5057" t="str">
        <f>VLOOKUP(E5057&amp;"*",state_latlong_lookup!$A$1:$D$56,1,FALSE)</f>
        <v>CALIFORNIA</v>
      </c>
      <c r="H5057" t="str">
        <f t="shared" si="157"/>
        <v>112_CA_26</v>
      </c>
      <c r="I5057">
        <f>IF(B5057=2012,IF(D5057="00",K5057,VLOOKUP(H5057,district_latlong_lookup!$A$1:$F$439,5,FALSE)),0)</f>
        <v>34.281522000000002</v>
      </c>
      <c r="J5057">
        <f>IF(B5057=2012,IF(D5057="00",L5057,VLOOKUP(H5057,district_latlong_lookup!$A$1:$F$439,6,FALSE)),0)</f>
        <v>-117.800084</v>
      </c>
      <c r="K5057">
        <f>VLOOKUP(E5057&amp;"*",state_latlong_lookup!$A$1:$D$56,3,FALSE)</f>
        <v>36.17</v>
      </c>
      <c r="L5057">
        <f>VLOOKUP(E5057&amp;"*",state_latlong_lookup!$A$1:$D$56,4,FALSE)</f>
        <v>-119.7462</v>
      </c>
      <c r="M5057">
        <v>200</v>
      </c>
      <c r="N5057" t="str">
        <f t="shared" si="156"/>
        <v>Republican</v>
      </c>
      <c r="O5057" t="s">
        <v>961</v>
      </c>
      <c r="P5057">
        <v>0.59799999999999998</v>
      </c>
      <c r="Q5057">
        <v>745000</v>
      </c>
      <c r="R5057" t="s">
        <v>1497</v>
      </c>
    </row>
    <row r="5058" spans="1:18">
      <c r="A5058">
        <v>112</v>
      </c>
      <c r="B5058">
        <f>VLOOKUP(A5058,year_congress_lookup!$A$1:$B$10,2)</f>
        <v>2012</v>
      </c>
      <c r="C5058">
        <v>29707</v>
      </c>
      <c r="D5058" s="1" t="s">
        <v>1814</v>
      </c>
      <c r="E5058" t="s">
        <v>90</v>
      </c>
      <c r="F5058" t="str">
        <f>VLOOKUP(E5058&amp;"*",state_latlong_lookup!$A$1:$D$56,2,FALSE)</f>
        <v>CA</v>
      </c>
      <c r="G5058" t="str">
        <f>VLOOKUP(E5058&amp;"*",state_latlong_lookup!$A$1:$D$56,1,FALSE)</f>
        <v>CALIFORNIA</v>
      </c>
      <c r="H5058" t="str">
        <f t="shared" si="157"/>
        <v>112_CA_27</v>
      </c>
      <c r="I5058">
        <f>IF(B5058=2012,IF(D5058="00",K5058,VLOOKUP(H5058,district_latlong_lookup!$A$1:$F$439,5,FALSE)),0)</f>
        <v>34.259602999999998</v>
      </c>
      <c r="J5058">
        <f>IF(B5058=2012,IF(D5058="00",L5058,VLOOKUP(H5058,district_latlong_lookup!$A$1:$F$439,6,FALSE)),0)</f>
        <v>-118.47187</v>
      </c>
      <c r="K5058">
        <f>VLOOKUP(E5058&amp;"*",state_latlong_lookup!$A$1:$D$56,3,FALSE)</f>
        <v>36.17</v>
      </c>
      <c r="L5058">
        <f>VLOOKUP(E5058&amp;"*",state_latlong_lookup!$A$1:$D$56,4,FALSE)</f>
        <v>-119.7462</v>
      </c>
      <c r="M5058">
        <v>100</v>
      </c>
      <c r="N5058" t="str">
        <f t="shared" ref="N5058:N5121" si="158">IF(M5058=100,"Democrat",IF(M5058=200,"Republican",IF(M5058=328,"Independent")))</f>
        <v>Democrat</v>
      </c>
      <c r="O5058" t="s">
        <v>19</v>
      </c>
      <c r="P5058">
        <v>-0.39100000000000001</v>
      </c>
      <c r="Q5058">
        <v>786000</v>
      </c>
      <c r="R5058" t="s">
        <v>1498</v>
      </c>
    </row>
    <row r="5059" spans="1:18">
      <c r="A5059">
        <v>112</v>
      </c>
      <c r="B5059">
        <f>VLOOKUP(A5059,year_congress_lookup!$A$1:$B$10,2)</f>
        <v>2012</v>
      </c>
      <c r="C5059">
        <v>15005</v>
      </c>
      <c r="D5059" s="1" t="s">
        <v>1815</v>
      </c>
      <c r="E5059" t="s">
        <v>90</v>
      </c>
      <c r="F5059" t="str">
        <f>VLOOKUP(E5059&amp;"*",state_latlong_lookup!$A$1:$D$56,2,FALSE)</f>
        <v>CA</v>
      </c>
      <c r="G5059" t="str">
        <f>VLOOKUP(E5059&amp;"*",state_latlong_lookup!$A$1:$D$56,1,FALSE)</f>
        <v>CALIFORNIA</v>
      </c>
      <c r="H5059" t="str">
        <f t="shared" ref="H5059:H5122" si="159">CONCATENATE(A5059,"_",F5059,"_",D5059)</f>
        <v>112_CA_28</v>
      </c>
      <c r="I5059">
        <f>IF(B5059=2012,IF(D5059="00",K5059,VLOOKUP(H5059,district_latlong_lookup!$A$1:$F$439,5,FALSE)),0)</f>
        <v>34.191786</v>
      </c>
      <c r="J5059">
        <f>IF(B5059=2012,IF(D5059="00",L5059,VLOOKUP(H5059,district_latlong_lookup!$A$1:$F$439,6,FALSE)),0)</f>
        <v>-118.418707</v>
      </c>
      <c r="K5059">
        <f>VLOOKUP(E5059&amp;"*",state_latlong_lookup!$A$1:$D$56,3,FALSE)</f>
        <v>36.17</v>
      </c>
      <c r="L5059">
        <f>VLOOKUP(E5059&amp;"*",state_latlong_lookup!$A$1:$D$56,4,FALSE)</f>
        <v>-119.7462</v>
      </c>
      <c r="M5059">
        <v>100</v>
      </c>
      <c r="N5059" t="str">
        <f t="shared" si="158"/>
        <v>Democrat</v>
      </c>
      <c r="O5059" t="s">
        <v>441</v>
      </c>
      <c r="P5059">
        <v>-0.33900000000000002</v>
      </c>
      <c r="Q5059">
        <v>310500</v>
      </c>
    </row>
    <row r="5060" spans="1:18">
      <c r="A5060">
        <v>112</v>
      </c>
      <c r="B5060">
        <f>VLOOKUP(A5060,year_congress_lookup!$A$1:$B$10,2)</f>
        <v>2012</v>
      </c>
      <c r="C5060">
        <v>20104</v>
      </c>
      <c r="D5060" s="1" t="s">
        <v>1816</v>
      </c>
      <c r="E5060" t="s">
        <v>90</v>
      </c>
      <c r="F5060" t="str">
        <f>VLOOKUP(E5060&amp;"*",state_latlong_lookup!$A$1:$D$56,2,FALSE)</f>
        <v>CA</v>
      </c>
      <c r="G5060" t="str">
        <f>VLOOKUP(E5060&amp;"*",state_latlong_lookup!$A$1:$D$56,1,FALSE)</f>
        <v>CALIFORNIA</v>
      </c>
      <c r="H5060" t="str">
        <f t="shared" si="159"/>
        <v>112_CA_29</v>
      </c>
      <c r="I5060">
        <f>IF(B5060=2012,IF(D5060="00",K5060,VLOOKUP(H5060,district_latlong_lookup!$A$1:$F$439,5,FALSE)),0)</f>
        <v>34.159343999999997</v>
      </c>
      <c r="J5060">
        <f>IF(B5060=2012,IF(D5060="00",L5060,VLOOKUP(H5060,district_latlong_lookup!$A$1:$F$439,6,FALSE)),0)</f>
        <v>-118.193017</v>
      </c>
      <c r="K5060">
        <f>VLOOKUP(E5060&amp;"*",state_latlong_lookup!$A$1:$D$56,3,FALSE)</f>
        <v>36.17</v>
      </c>
      <c r="L5060">
        <f>VLOOKUP(E5060&amp;"*",state_latlong_lookup!$A$1:$D$56,4,FALSE)</f>
        <v>-119.7462</v>
      </c>
      <c r="M5060">
        <v>100</v>
      </c>
      <c r="N5060" t="str">
        <f t="shared" si="158"/>
        <v>Democrat</v>
      </c>
      <c r="O5060" t="s">
        <v>615</v>
      </c>
      <c r="P5060">
        <v>-0.32300000000000001</v>
      </c>
      <c r="Q5060">
        <v>1415500</v>
      </c>
      <c r="R5060" t="s">
        <v>1499</v>
      </c>
    </row>
    <row r="5061" spans="1:18">
      <c r="A5061">
        <v>112</v>
      </c>
      <c r="B5061">
        <f>VLOOKUP(A5061,year_congress_lookup!$A$1:$B$10,2)</f>
        <v>2012</v>
      </c>
      <c r="C5061">
        <v>14280</v>
      </c>
      <c r="D5061" s="1" t="s">
        <v>1817</v>
      </c>
      <c r="E5061" t="s">
        <v>90</v>
      </c>
      <c r="F5061" t="str">
        <f>VLOOKUP(E5061&amp;"*",state_latlong_lookup!$A$1:$D$56,2,FALSE)</f>
        <v>CA</v>
      </c>
      <c r="G5061" t="str">
        <f>VLOOKUP(E5061&amp;"*",state_latlong_lookup!$A$1:$D$56,1,FALSE)</f>
        <v>CALIFORNIA</v>
      </c>
      <c r="H5061" t="str">
        <f t="shared" si="159"/>
        <v>112_CA_30</v>
      </c>
      <c r="I5061">
        <f>IF(B5061=2012,IF(D5061="00",K5061,VLOOKUP(H5061,district_latlong_lookup!$A$1:$F$439,5,FALSE)),0)</f>
        <v>34.076898</v>
      </c>
      <c r="J5061">
        <f>IF(B5061=2012,IF(D5061="00",L5061,VLOOKUP(H5061,district_latlong_lookup!$A$1:$F$439,6,FALSE)),0)</f>
        <v>-118.67287899999999</v>
      </c>
      <c r="K5061">
        <f>VLOOKUP(E5061&amp;"*",state_latlong_lookup!$A$1:$D$56,3,FALSE)</f>
        <v>36.17</v>
      </c>
      <c r="L5061">
        <f>VLOOKUP(E5061&amp;"*",state_latlong_lookup!$A$1:$D$56,4,FALSE)</f>
        <v>-119.7462</v>
      </c>
      <c r="M5061">
        <v>100</v>
      </c>
      <c r="N5061" t="str">
        <f t="shared" si="158"/>
        <v>Democrat</v>
      </c>
      <c r="O5061" t="s">
        <v>444</v>
      </c>
      <c r="P5061">
        <v>-0.46400000000000002</v>
      </c>
      <c r="Q5061">
        <v>790500</v>
      </c>
      <c r="R5061" t="s">
        <v>1500</v>
      </c>
    </row>
    <row r="5062" spans="1:18">
      <c r="A5062">
        <v>112</v>
      </c>
      <c r="B5062">
        <f>VLOOKUP(A5062,year_congress_lookup!$A$1:$B$10,2)</f>
        <v>2012</v>
      </c>
      <c r="C5062">
        <v>29316</v>
      </c>
      <c r="D5062" s="1" t="s">
        <v>1818</v>
      </c>
      <c r="E5062" t="s">
        <v>90</v>
      </c>
      <c r="F5062" t="str">
        <f>VLOOKUP(E5062&amp;"*",state_latlong_lookup!$A$1:$D$56,2,FALSE)</f>
        <v>CA</v>
      </c>
      <c r="G5062" t="str">
        <f>VLOOKUP(E5062&amp;"*",state_latlong_lookup!$A$1:$D$56,1,FALSE)</f>
        <v>CALIFORNIA</v>
      </c>
      <c r="H5062" t="str">
        <f t="shared" si="159"/>
        <v>112_CA_31</v>
      </c>
      <c r="I5062">
        <f>IF(B5062=2012,IF(D5062="00",K5062,VLOOKUP(H5062,district_latlong_lookup!$A$1:$F$439,5,FALSE)),0)</f>
        <v>34.083970000000001</v>
      </c>
      <c r="J5062">
        <f>IF(B5062=2012,IF(D5062="00",L5062,VLOOKUP(H5062,district_latlong_lookup!$A$1:$F$439,6,FALSE)),0)</f>
        <v>-118.241811</v>
      </c>
      <c r="K5062">
        <f>VLOOKUP(E5062&amp;"*",state_latlong_lookup!$A$1:$D$56,3,FALSE)</f>
        <v>36.17</v>
      </c>
      <c r="L5062">
        <f>VLOOKUP(E5062&amp;"*",state_latlong_lookup!$A$1:$D$56,4,FALSE)</f>
        <v>-119.7462</v>
      </c>
      <c r="M5062">
        <v>100</v>
      </c>
      <c r="N5062" t="str">
        <f t="shared" si="158"/>
        <v>Democrat</v>
      </c>
      <c r="O5062" t="s">
        <v>445</v>
      </c>
      <c r="P5062">
        <v>-0.434</v>
      </c>
      <c r="Q5062">
        <v>10000</v>
      </c>
      <c r="R5062" t="s">
        <v>1500</v>
      </c>
    </row>
    <row r="5063" spans="1:18">
      <c r="A5063">
        <v>112</v>
      </c>
      <c r="B5063">
        <f>VLOOKUP(A5063,year_congress_lookup!$A$1:$B$10,2)</f>
        <v>2012</v>
      </c>
      <c r="C5063">
        <v>20955</v>
      </c>
      <c r="D5063" s="1" t="s">
        <v>1819</v>
      </c>
      <c r="E5063" t="s">
        <v>90</v>
      </c>
      <c r="F5063" t="str">
        <f>VLOOKUP(E5063&amp;"*",state_latlong_lookup!$A$1:$D$56,2,FALSE)</f>
        <v>CA</v>
      </c>
      <c r="G5063" t="str">
        <f>VLOOKUP(E5063&amp;"*",state_latlong_lookup!$A$1:$D$56,1,FALSE)</f>
        <v>CALIFORNIA</v>
      </c>
      <c r="H5063" t="str">
        <f t="shared" si="159"/>
        <v>112_CA_32</v>
      </c>
      <c r="I5063">
        <f>IF(B5063=2012,IF(D5063="00",K5063,VLOOKUP(H5063,district_latlong_lookup!$A$1:$F$439,5,FALSE)),0)</f>
        <v>34.084924000000001</v>
      </c>
      <c r="J5063">
        <f>IF(B5063=2012,IF(D5063="00",L5063,VLOOKUP(H5063,district_latlong_lookup!$A$1:$F$439,6,FALSE)),0)</f>
        <v>-117.989564</v>
      </c>
      <c r="K5063">
        <f>VLOOKUP(E5063&amp;"*",state_latlong_lookup!$A$1:$D$56,3,FALSE)</f>
        <v>36.17</v>
      </c>
      <c r="L5063">
        <f>VLOOKUP(E5063&amp;"*",state_latlong_lookup!$A$1:$D$56,4,FALSE)</f>
        <v>-119.7462</v>
      </c>
      <c r="M5063">
        <v>100</v>
      </c>
      <c r="N5063" t="str">
        <f t="shared" si="158"/>
        <v>Democrat</v>
      </c>
      <c r="O5063" t="s">
        <v>1121</v>
      </c>
      <c r="P5063">
        <v>-0.502</v>
      </c>
      <c r="Q5063">
        <v>10000</v>
      </c>
      <c r="R5063" t="s">
        <v>1501</v>
      </c>
    </row>
    <row r="5064" spans="1:18">
      <c r="A5064">
        <v>112</v>
      </c>
      <c r="B5064">
        <f>VLOOKUP(A5064,year_congress_lookup!$A$1:$B$10,2)</f>
        <v>2012</v>
      </c>
      <c r="C5064">
        <v>21110</v>
      </c>
      <c r="D5064" s="1" t="s">
        <v>1820</v>
      </c>
      <c r="E5064" t="s">
        <v>90</v>
      </c>
      <c r="F5064" t="str">
        <f>VLOOKUP(E5064&amp;"*",state_latlong_lookup!$A$1:$D$56,2,FALSE)</f>
        <v>CA</v>
      </c>
      <c r="G5064" t="str">
        <f>VLOOKUP(E5064&amp;"*",state_latlong_lookup!$A$1:$D$56,1,FALSE)</f>
        <v>CALIFORNIA</v>
      </c>
      <c r="H5064" t="str">
        <f t="shared" si="159"/>
        <v>112_CA_33</v>
      </c>
      <c r="I5064">
        <f>IF(B5064=2012,IF(D5064="00",K5064,VLOOKUP(H5064,district_latlong_lookup!$A$1:$F$439,5,FALSE)),0)</f>
        <v>34.033780999999998</v>
      </c>
      <c r="J5064">
        <f>IF(B5064=2012,IF(D5064="00",L5064,VLOOKUP(H5064,district_latlong_lookup!$A$1:$F$439,6,FALSE)),0)</f>
        <v>-118.33778700000001</v>
      </c>
      <c r="K5064">
        <f>VLOOKUP(E5064&amp;"*",state_latlong_lookup!$A$1:$D$56,3,FALSE)</f>
        <v>36.17</v>
      </c>
      <c r="L5064">
        <f>VLOOKUP(E5064&amp;"*",state_latlong_lookup!$A$1:$D$56,4,FALSE)</f>
        <v>-119.7462</v>
      </c>
      <c r="M5064">
        <v>100</v>
      </c>
      <c r="N5064" t="str">
        <f t="shared" si="158"/>
        <v>Democrat</v>
      </c>
      <c r="O5064" t="s">
        <v>210</v>
      </c>
      <c r="P5064">
        <v>-0.53200000000000003</v>
      </c>
      <c r="Q5064">
        <v>907000</v>
      </c>
      <c r="R5064" t="s">
        <v>1502</v>
      </c>
    </row>
    <row r="5065" spans="1:18">
      <c r="A5065">
        <v>112</v>
      </c>
      <c r="B5065">
        <f>VLOOKUP(A5065,year_congress_lookup!$A$1:$B$10,2)</f>
        <v>2012</v>
      </c>
      <c r="C5065">
        <v>29317</v>
      </c>
      <c r="D5065" s="1" t="s">
        <v>1821</v>
      </c>
      <c r="E5065" t="s">
        <v>90</v>
      </c>
      <c r="F5065" t="str">
        <f>VLOOKUP(E5065&amp;"*",state_latlong_lookup!$A$1:$D$56,2,FALSE)</f>
        <v>CA</v>
      </c>
      <c r="G5065" t="str">
        <f>VLOOKUP(E5065&amp;"*",state_latlong_lookup!$A$1:$D$56,1,FALSE)</f>
        <v>CALIFORNIA</v>
      </c>
      <c r="H5065" t="str">
        <f t="shared" si="159"/>
        <v>112_CA_34</v>
      </c>
      <c r="I5065">
        <f>IF(B5065=2012,IF(D5065="00",K5065,VLOOKUP(H5065,district_latlong_lookup!$A$1:$F$439,5,FALSE)),0)</f>
        <v>33.981853000000001</v>
      </c>
      <c r="J5065">
        <f>IF(B5065=2012,IF(D5065="00",L5065,VLOOKUP(H5065,district_latlong_lookup!$A$1:$F$439,6,FALSE)),0)</f>
        <v>-118.178911</v>
      </c>
      <c r="K5065">
        <f>VLOOKUP(E5065&amp;"*",state_latlong_lookup!$A$1:$D$56,3,FALSE)</f>
        <v>36.17</v>
      </c>
      <c r="L5065">
        <f>VLOOKUP(E5065&amp;"*",state_latlong_lookup!$A$1:$D$56,4,FALSE)</f>
        <v>-119.7462</v>
      </c>
      <c r="M5065">
        <v>100</v>
      </c>
      <c r="N5065" t="str">
        <f t="shared" si="158"/>
        <v>Democrat</v>
      </c>
      <c r="O5065" t="s">
        <v>962</v>
      </c>
      <c r="P5065">
        <v>-0.40699999999999997</v>
      </c>
      <c r="Q5065">
        <v>10000</v>
      </c>
      <c r="R5065" t="s">
        <v>1503</v>
      </c>
    </row>
    <row r="5066" spans="1:18">
      <c r="A5066">
        <v>112</v>
      </c>
      <c r="B5066">
        <f>VLOOKUP(A5066,year_congress_lookup!$A$1:$B$10,2)</f>
        <v>2012</v>
      </c>
      <c r="C5066">
        <v>29106</v>
      </c>
      <c r="D5066" s="1" t="s">
        <v>1822</v>
      </c>
      <c r="E5066" t="s">
        <v>90</v>
      </c>
      <c r="F5066" t="str">
        <f>VLOOKUP(E5066&amp;"*",state_latlong_lookup!$A$1:$D$56,2,FALSE)</f>
        <v>CA</v>
      </c>
      <c r="G5066" t="str">
        <f>VLOOKUP(E5066&amp;"*",state_latlong_lookup!$A$1:$D$56,1,FALSE)</f>
        <v>CALIFORNIA</v>
      </c>
      <c r="H5066" t="str">
        <f t="shared" si="159"/>
        <v>112_CA_35</v>
      </c>
      <c r="I5066">
        <f>IF(B5066=2012,IF(D5066="00",K5066,VLOOKUP(H5066,district_latlong_lookup!$A$1:$F$439,5,FALSE)),0)</f>
        <v>33.939765999999999</v>
      </c>
      <c r="J5066">
        <f>IF(B5066=2012,IF(D5066="00",L5066,VLOOKUP(H5066,district_latlong_lookup!$A$1:$F$439,6,FALSE)),0)</f>
        <v>-118.331085</v>
      </c>
      <c r="K5066">
        <f>VLOOKUP(E5066&amp;"*",state_latlong_lookup!$A$1:$D$56,3,FALSE)</f>
        <v>36.17</v>
      </c>
      <c r="L5066">
        <f>VLOOKUP(E5066&amp;"*",state_latlong_lookup!$A$1:$D$56,4,FALSE)</f>
        <v>-119.7462</v>
      </c>
      <c r="M5066">
        <v>100</v>
      </c>
      <c r="N5066" t="str">
        <f t="shared" si="158"/>
        <v>Democrat</v>
      </c>
      <c r="O5066" t="s">
        <v>449</v>
      </c>
      <c r="P5066">
        <v>-0.59399999999999997</v>
      </c>
      <c r="Q5066">
        <v>572500</v>
      </c>
      <c r="R5066" t="s">
        <v>1504</v>
      </c>
    </row>
    <row r="5067" spans="1:18">
      <c r="A5067">
        <v>112</v>
      </c>
      <c r="B5067">
        <f>VLOOKUP(A5067,year_congress_lookup!$A$1:$B$10,2)</f>
        <v>2012</v>
      </c>
      <c r="C5067">
        <v>29318</v>
      </c>
      <c r="D5067" s="1" t="s">
        <v>1823</v>
      </c>
      <c r="E5067" t="s">
        <v>90</v>
      </c>
      <c r="F5067" t="str">
        <f>VLOOKUP(E5067&amp;"*",state_latlong_lookup!$A$1:$D$56,2,FALSE)</f>
        <v>CA</v>
      </c>
      <c r="G5067" t="str">
        <f>VLOOKUP(E5067&amp;"*",state_latlong_lookup!$A$1:$D$56,1,FALSE)</f>
        <v>CALIFORNIA</v>
      </c>
      <c r="H5067" t="str">
        <f t="shared" si="159"/>
        <v>112_CA_36</v>
      </c>
      <c r="I5067">
        <f>IF(B5067=2012,IF(D5067="00",K5067,VLOOKUP(H5067,district_latlong_lookup!$A$1:$F$439,5,FALSE)),0)</f>
        <v>33.877293999999999</v>
      </c>
      <c r="J5067">
        <f>IF(B5067=2012,IF(D5067="00",L5067,VLOOKUP(H5067,district_latlong_lookup!$A$1:$F$439,6,FALSE)),0)</f>
        <v>-118.395594</v>
      </c>
      <c r="K5067">
        <f>VLOOKUP(E5067&amp;"*",state_latlong_lookup!$A$1:$D$56,3,FALSE)</f>
        <v>36.17</v>
      </c>
      <c r="L5067">
        <f>VLOOKUP(E5067&amp;"*",state_latlong_lookup!$A$1:$D$56,4,FALSE)</f>
        <v>-119.7462</v>
      </c>
      <c r="M5067">
        <v>100</v>
      </c>
      <c r="N5067" t="str">
        <f t="shared" si="158"/>
        <v>Democrat</v>
      </c>
      <c r="O5067" t="s">
        <v>450</v>
      </c>
      <c r="P5067">
        <v>-0.31</v>
      </c>
      <c r="Q5067">
        <v>10000</v>
      </c>
      <c r="R5067" t="s">
        <v>1505</v>
      </c>
    </row>
    <row r="5068" spans="1:18">
      <c r="A5068">
        <v>112</v>
      </c>
      <c r="B5068">
        <f>VLOOKUP(A5068,year_congress_lookup!$A$1:$B$10,2)</f>
        <v>2012</v>
      </c>
      <c r="C5068">
        <v>21195</v>
      </c>
      <c r="D5068" s="1" t="s">
        <v>1823</v>
      </c>
      <c r="E5068" t="s">
        <v>90</v>
      </c>
      <c r="F5068" t="str">
        <f>VLOOKUP(E5068&amp;"*",state_latlong_lookup!$A$1:$D$56,2,FALSE)</f>
        <v>CA</v>
      </c>
      <c r="G5068" t="str">
        <f>VLOOKUP(E5068&amp;"*",state_latlong_lookup!$A$1:$D$56,1,FALSE)</f>
        <v>CALIFORNIA</v>
      </c>
      <c r="H5068" t="str">
        <f t="shared" si="159"/>
        <v>112_CA_36</v>
      </c>
      <c r="I5068">
        <f>IF(B5068=2012,IF(D5068="00",K5068,VLOOKUP(H5068,district_latlong_lookup!$A$1:$F$439,5,FALSE)),0)</f>
        <v>33.877293999999999</v>
      </c>
      <c r="J5068">
        <f>IF(B5068=2012,IF(D5068="00",L5068,VLOOKUP(H5068,district_latlong_lookup!$A$1:$F$439,6,FALSE)),0)</f>
        <v>-118.395594</v>
      </c>
      <c r="K5068">
        <f>VLOOKUP(E5068&amp;"*",state_latlong_lookup!$A$1:$D$56,3,FALSE)</f>
        <v>36.17</v>
      </c>
      <c r="L5068">
        <f>VLOOKUP(E5068&amp;"*",state_latlong_lookup!$A$1:$D$56,4,FALSE)</f>
        <v>-119.7462</v>
      </c>
      <c r="M5068">
        <v>100</v>
      </c>
      <c r="N5068" t="str">
        <f t="shared" si="158"/>
        <v>Democrat</v>
      </c>
      <c r="O5068" t="s">
        <v>1181</v>
      </c>
      <c r="P5068">
        <v>-0.46</v>
      </c>
      <c r="Q5068">
        <v>10000</v>
      </c>
      <c r="R5068" t="s">
        <v>1506</v>
      </c>
    </row>
    <row r="5069" spans="1:18">
      <c r="A5069">
        <v>112</v>
      </c>
      <c r="B5069">
        <f>VLOOKUP(A5069,year_congress_lookup!$A$1:$B$10,2)</f>
        <v>2012</v>
      </c>
      <c r="C5069">
        <v>20752</v>
      </c>
      <c r="D5069" s="1" t="s">
        <v>1824</v>
      </c>
      <c r="E5069" t="s">
        <v>90</v>
      </c>
      <c r="F5069" t="str">
        <f>VLOOKUP(E5069&amp;"*",state_latlong_lookup!$A$1:$D$56,2,FALSE)</f>
        <v>CA</v>
      </c>
      <c r="G5069" t="str">
        <f>VLOOKUP(E5069&amp;"*",state_latlong_lookup!$A$1:$D$56,1,FALSE)</f>
        <v>CALIFORNIA</v>
      </c>
      <c r="H5069" t="str">
        <f t="shared" si="159"/>
        <v>112_CA_37</v>
      </c>
      <c r="I5069">
        <f>IF(B5069=2012,IF(D5069="00",K5069,VLOOKUP(H5069,district_latlong_lookup!$A$1:$F$439,5,FALSE)),0)</f>
        <v>33.844729999999998</v>
      </c>
      <c r="J5069">
        <f>IF(B5069=2012,IF(D5069="00",L5069,VLOOKUP(H5069,district_latlong_lookup!$A$1:$F$439,6,FALSE)),0)</f>
        <v>-118.216252</v>
      </c>
      <c r="K5069">
        <f>VLOOKUP(E5069&amp;"*",state_latlong_lookup!$A$1:$D$56,3,FALSE)</f>
        <v>36.17</v>
      </c>
      <c r="L5069">
        <f>VLOOKUP(E5069&amp;"*",state_latlong_lookup!$A$1:$D$56,4,FALSE)</f>
        <v>-119.7462</v>
      </c>
      <c r="M5069">
        <v>100</v>
      </c>
      <c r="N5069" t="str">
        <f t="shared" si="158"/>
        <v>Democrat</v>
      </c>
      <c r="O5069" t="s">
        <v>104</v>
      </c>
      <c r="P5069">
        <v>-0.32600000000000001</v>
      </c>
      <c r="Q5069">
        <v>5281500</v>
      </c>
      <c r="R5069" t="s">
        <v>1507</v>
      </c>
    </row>
    <row r="5070" spans="1:18">
      <c r="A5070">
        <v>112</v>
      </c>
      <c r="B5070">
        <f>VLOOKUP(A5070,year_congress_lookup!$A$1:$B$10,2)</f>
        <v>2012</v>
      </c>
      <c r="C5070">
        <v>29903</v>
      </c>
      <c r="D5070" s="1" t="s">
        <v>1825</v>
      </c>
      <c r="E5070" t="s">
        <v>90</v>
      </c>
      <c r="F5070" t="str">
        <f>VLOOKUP(E5070&amp;"*",state_latlong_lookup!$A$1:$D$56,2,FALSE)</f>
        <v>CA</v>
      </c>
      <c r="G5070" t="str">
        <f>VLOOKUP(E5070&amp;"*",state_latlong_lookup!$A$1:$D$56,1,FALSE)</f>
        <v>CALIFORNIA</v>
      </c>
      <c r="H5070" t="str">
        <f t="shared" si="159"/>
        <v>112_CA_38</v>
      </c>
      <c r="I5070">
        <f>IF(B5070=2012,IF(D5070="00",K5070,VLOOKUP(H5070,district_latlong_lookup!$A$1:$F$439,5,FALSE)),0)</f>
        <v>34.001460999999999</v>
      </c>
      <c r="J5070">
        <f>IF(B5070=2012,IF(D5070="00",L5070,VLOOKUP(H5070,district_latlong_lookup!$A$1:$F$439,6,FALSE)),0)</f>
        <v>-117.963213</v>
      </c>
      <c r="K5070">
        <f>VLOOKUP(E5070&amp;"*",state_latlong_lookup!$A$1:$D$56,3,FALSE)</f>
        <v>36.17</v>
      </c>
      <c r="L5070">
        <f>VLOOKUP(E5070&amp;"*",state_latlong_lookup!$A$1:$D$56,4,FALSE)</f>
        <v>-119.7462</v>
      </c>
      <c r="M5070">
        <v>100</v>
      </c>
      <c r="N5070" t="str">
        <f t="shared" si="158"/>
        <v>Democrat</v>
      </c>
      <c r="O5070" t="s">
        <v>964</v>
      </c>
      <c r="P5070">
        <v>-0.504</v>
      </c>
      <c r="Q5070">
        <v>1203000</v>
      </c>
      <c r="R5070" t="s">
        <v>1508</v>
      </c>
    </row>
    <row r="5071" spans="1:18">
      <c r="A5071">
        <v>112</v>
      </c>
      <c r="B5071">
        <f>VLOOKUP(A5071,year_congress_lookup!$A$1:$B$10,2)</f>
        <v>2012</v>
      </c>
      <c r="C5071">
        <v>20310</v>
      </c>
      <c r="D5071" s="1" t="s">
        <v>1826</v>
      </c>
      <c r="E5071" t="s">
        <v>90</v>
      </c>
      <c r="F5071" t="str">
        <f>VLOOKUP(E5071&amp;"*",state_latlong_lookup!$A$1:$D$56,2,FALSE)</f>
        <v>CA</v>
      </c>
      <c r="G5071" t="str">
        <f>VLOOKUP(E5071&amp;"*",state_latlong_lookup!$A$1:$D$56,1,FALSE)</f>
        <v>CALIFORNIA</v>
      </c>
      <c r="H5071" t="str">
        <f t="shared" si="159"/>
        <v>112_CA_39</v>
      </c>
      <c r="I5071">
        <f>IF(B5071=2012,IF(D5071="00",K5071,VLOOKUP(H5071,district_latlong_lookup!$A$1:$F$439,5,FALSE)),0)</f>
        <v>33.868856999999998</v>
      </c>
      <c r="J5071">
        <f>IF(B5071=2012,IF(D5071="00",L5071,VLOOKUP(H5071,district_latlong_lookup!$A$1:$F$439,6,FALSE)),0)</f>
        <v>-118.047501</v>
      </c>
      <c r="K5071">
        <f>VLOOKUP(E5071&amp;"*",state_latlong_lookup!$A$1:$D$56,3,FALSE)</f>
        <v>36.17</v>
      </c>
      <c r="L5071">
        <f>VLOOKUP(E5071&amp;"*",state_latlong_lookup!$A$1:$D$56,4,FALSE)</f>
        <v>-119.7462</v>
      </c>
      <c r="M5071">
        <v>100</v>
      </c>
      <c r="N5071" t="str">
        <f t="shared" si="158"/>
        <v>Democrat</v>
      </c>
      <c r="O5071" t="s">
        <v>837</v>
      </c>
      <c r="P5071">
        <v>-0.51200000000000001</v>
      </c>
      <c r="Q5071">
        <v>10000</v>
      </c>
      <c r="R5071" t="s">
        <v>1509</v>
      </c>
    </row>
    <row r="5072" spans="1:18">
      <c r="A5072">
        <v>112</v>
      </c>
      <c r="B5072">
        <f>VLOOKUP(A5072,year_congress_lookup!$A$1:$B$10,2)</f>
        <v>2012</v>
      </c>
      <c r="C5072">
        <v>29321</v>
      </c>
      <c r="D5072" s="1" t="s">
        <v>1827</v>
      </c>
      <c r="E5072" t="s">
        <v>90</v>
      </c>
      <c r="F5072" t="str">
        <f>VLOOKUP(E5072&amp;"*",state_latlong_lookup!$A$1:$D$56,2,FALSE)</f>
        <v>CA</v>
      </c>
      <c r="G5072" t="str">
        <f>VLOOKUP(E5072&amp;"*",state_latlong_lookup!$A$1:$D$56,1,FALSE)</f>
        <v>CALIFORNIA</v>
      </c>
      <c r="H5072" t="str">
        <f t="shared" si="159"/>
        <v>112_CA_40</v>
      </c>
      <c r="I5072">
        <f>IF(B5072=2012,IF(D5072="00",K5072,VLOOKUP(H5072,district_latlong_lookup!$A$1:$F$439,5,FALSE)),0)</f>
        <v>33.792610000000003</v>
      </c>
      <c r="J5072">
        <f>IF(B5072=2012,IF(D5072="00",L5072,VLOOKUP(H5072,district_latlong_lookup!$A$1:$F$439,6,FALSE)),0)</f>
        <v>-117.830186</v>
      </c>
      <c r="K5072">
        <f>VLOOKUP(E5072&amp;"*",state_latlong_lookup!$A$1:$D$56,3,FALSE)</f>
        <v>36.17</v>
      </c>
      <c r="L5072">
        <f>VLOOKUP(E5072&amp;"*",state_latlong_lookup!$A$1:$D$56,4,FALSE)</f>
        <v>-119.7462</v>
      </c>
      <c r="M5072">
        <v>200</v>
      </c>
      <c r="N5072" t="str">
        <f t="shared" si="158"/>
        <v>Republican</v>
      </c>
      <c r="O5072" t="s">
        <v>453</v>
      </c>
      <c r="P5072">
        <v>0.92300000000000004</v>
      </c>
      <c r="Q5072">
        <v>409000</v>
      </c>
    </row>
    <row r="5073" spans="1:18">
      <c r="A5073">
        <v>112</v>
      </c>
      <c r="B5073">
        <f>VLOOKUP(A5073,year_congress_lookup!$A$1:$B$10,2)</f>
        <v>2012</v>
      </c>
      <c r="C5073">
        <v>14644</v>
      </c>
      <c r="D5073" s="1" t="s">
        <v>1828</v>
      </c>
      <c r="E5073" t="s">
        <v>90</v>
      </c>
      <c r="F5073" t="str">
        <f>VLOOKUP(E5073&amp;"*",state_latlong_lookup!$A$1:$D$56,2,FALSE)</f>
        <v>CA</v>
      </c>
      <c r="G5073" t="str">
        <f>VLOOKUP(E5073&amp;"*",state_latlong_lookup!$A$1:$D$56,1,FALSE)</f>
        <v>CALIFORNIA</v>
      </c>
      <c r="H5073" t="str">
        <f t="shared" si="159"/>
        <v>112_CA_41</v>
      </c>
      <c r="I5073">
        <f>IF(B5073=2012,IF(D5073="00",K5073,VLOOKUP(H5073,district_latlong_lookup!$A$1:$F$439,5,FALSE)),0)</f>
        <v>34.619754</v>
      </c>
      <c r="J5073">
        <f>IF(B5073=2012,IF(D5073="00",L5073,VLOOKUP(H5073,district_latlong_lookup!$A$1:$F$439,6,FALSE)),0)</f>
        <v>-115.74770100000001</v>
      </c>
      <c r="K5073">
        <f>VLOOKUP(E5073&amp;"*",state_latlong_lookup!$A$1:$D$56,3,FALSE)</f>
        <v>36.17</v>
      </c>
      <c r="L5073">
        <f>VLOOKUP(E5073&amp;"*",state_latlong_lookup!$A$1:$D$56,4,FALSE)</f>
        <v>-119.7462</v>
      </c>
      <c r="M5073">
        <v>200</v>
      </c>
      <c r="N5073" t="str">
        <f t="shared" si="158"/>
        <v>Republican</v>
      </c>
      <c r="O5073" t="s">
        <v>79</v>
      </c>
      <c r="P5073">
        <v>0.56200000000000006</v>
      </c>
      <c r="Q5073">
        <v>10000</v>
      </c>
    </row>
    <row r="5074" spans="1:18">
      <c r="A5074">
        <v>112</v>
      </c>
      <c r="B5074">
        <f>VLOOKUP(A5074,year_congress_lookup!$A$1:$B$10,2)</f>
        <v>2012</v>
      </c>
      <c r="C5074">
        <v>29905</v>
      </c>
      <c r="D5074" s="1" t="s">
        <v>1829</v>
      </c>
      <c r="E5074" t="s">
        <v>90</v>
      </c>
      <c r="F5074" t="str">
        <f>VLOOKUP(E5074&amp;"*",state_latlong_lookup!$A$1:$D$56,2,FALSE)</f>
        <v>CA</v>
      </c>
      <c r="G5074" t="str">
        <f>VLOOKUP(E5074&amp;"*",state_latlong_lookup!$A$1:$D$56,1,FALSE)</f>
        <v>CALIFORNIA</v>
      </c>
      <c r="H5074" t="str">
        <f t="shared" si="159"/>
        <v>112_CA_42</v>
      </c>
      <c r="I5074">
        <f>IF(B5074=2012,IF(D5074="00",K5074,VLOOKUP(H5074,district_latlong_lookup!$A$1:$F$439,5,FALSE)),0)</f>
        <v>33.860194</v>
      </c>
      <c r="J5074">
        <f>IF(B5074=2012,IF(D5074="00",L5074,VLOOKUP(H5074,district_latlong_lookup!$A$1:$F$439,6,FALSE)),0)</f>
        <v>-117.729743</v>
      </c>
      <c r="K5074">
        <f>VLOOKUP(E5074&amp;"*",state_latlong_lookup!$A$1:$D$56,3,FALSE)</f>
        <v>36.17</v>
      </c>
      <c r="L5074">
        <f>VLOOKUP(E5074&amp;"*",state_latlong_lookup!$A$1:$D$56,4,FALSE)</f>
        <v>-119.7462</v>
      </c>
      <c r="M5074">
        <v>200</v>
      </c>
      <c r="N5074" t="str">
        <f t="shared" si="158"/>
        <v>Republican</v>
      </c>
      <c r="O5074" t="s">
        <v>76</v>
      </c>
      <c r="P5074">
        <v>0.63</v>
      </c>
      <c r="Q5074">
        <v>561000</v>
      </c>
      <c r="R5074" t="s">
        <v>1510</v>
      </c>
    </row>
    <row r="5075" spans="1:18">
      <c r="A5075">
        <v>112</v>
      </c>
      <c r="B5075">
        <f>VLOOKUP(A5075,year_congress_lookup!$A$1:$B$10,2)</f>
        <v>2012</v>
      </c>
      <c r="C5075">
        <v>29942</v>
      </c>
      <c r="D5075" s="1" t="s">
        <v>1830</v>
      </c>
      <c r="E5075" t="s">
        <v>90</v>
      </c>
      <c r="F5075" t="str">
        <f>VLOOKUP(E5075&amp;"*",state_latlong_lookup!$A$1:$D$56,2,FALSE)</f>
        <v>CA</v>
      </c>
      <c r="G5075" t="str">
        <f>VLOOKUP(E5075&amp;"*",state_latlong_lookup!$A$1:$D$56,1,FALSE)</f>
        <v>CALIFORNIA</v>
      </c>
      <c r="H5075" t="str">
        <f t="shared" si="159"/>
        <v>112_CA_43</v>
      </c>
      <c r="I5075">
        <f>IF(B5075=2012,IF(D5075="00",K5075,VLOOKUP(H5075,district_latlong_lookup!$A$1:$F$439,5,FALSE)),0)</f>
        <v>34.090311</v>
      </c>
      <c r="J5075">
        <f>IF(B5075=2012,IF(D5075="00",L5075,VLOOKUP(H5075,district_latlong_lookup!$A$1:$F$439,6,FALSE)),0)</f>
        <v>-117.445545</v>
      </c>
      <c r="K5075">
        <f>VLOOKUP(E5075&amp;"*",state_latlong_lookup!$A$1:$D$56,3,FALSE)</f>
        <v>36.17</v>
      </c>
      <c r="L5075">
        <f>VLOOKUP(E5075&amp;"*",state_latlong_lookup!$A$1:$D$56,4,FALSE)</f>
        <v>-119.7462</v>
      </c>
      <c r="M5075">
        <v>100</v>
      </c>
      <c r="N5075" t="str">
        <f t="shared" si="158"/>
        <v>Democrat</v>
      </c>
      <c r="O5075" t="s">
        <v>965</v>
      </c>
      <c r="P5075">
        <v>-0.34599999999999997</v>
      </c>
      <c r="Q5075">
        <v>421500</v>
      </c>
      <c r="R5075" t="s">
        <v>1511</v>
      </c>
    </row>
    <row r="5076" spans="1:18">
      <c r="A5076">
        <v>112</v>
      </c>
      <c r="B5076">
        <f>VLOOKUP(A5076,year_congress_lookup!$A$1:$B$10,2)</f>
        <v>2012</v>
      </c>
      <c r="C5076">
        <v>29323</v>
      </c>
      <c r="D5076" s="1" t="s">
        <v>1831</v>
      </c>
      <c r="E5076" t="s">
        <v>90</v>
      </c>
      <c r="F5076" t="str">
        <f>VLOOKUP(E5076&amp;"*",state_latlong_lookup!$A$1:$D$56,2,FALSE)</f>
        <v>CA</v>
      </c>
      <c r="G5076" t="str">
        <f>VLOOKUP(E5076&amp;"*",state_latlong_lookup!$A$1:$D$56,1,FALSE)</f>
        <v>CALIFORNIA</v>
      </c>
      <c r="H5076" t="str">
        <f t="shared" si="159"/>
        <v>112_CA_44</v>
      </c>
      <c r="I5076">
        <f>IF(B5076=2012,IF(D5076="00",K5076,VLOOKUP(H5076,district_latlong_lookup!$A$1:$F$439,5,FALSE)),0)</f>
        <v>33.775894000000001</v>
      </c>
      <c r="J5076">
        <f>IF(B5076=2012,IF(D5076="00",L5076,VLOOKUP(H5076,district_latlong_lookup!$A$1:$F$439,6,FALSE)),0)</f>
        <v>-117.491816</v>
      </c>
      <c r="K5076">
        <f>VLOOKUP(E5076&amp;"*",state_latlong_lookup!$A$1:$D$56,3,FALSE)</f>
        <v>36.17</v>
      </c>
      <c r="L5076">
        <f>VLOOKUP(E5076&amp;"*",state_latlong_lookup!$A$1:$D$56,4,FALSE)</f>
        <v>-119.7462</v>
      </c>
      <c r="M5076">
        <v>200</v>
      </c>
      <c r="N5076" t="str">
        <f t="shared" si="158"/>
        <v>Republican</v>
      </c>
      <c r="O5076" t="s">
        <v>457</v>
      </c>
      <c r="P5076">
        <v>0.56499999999999995</v>
      </c>
      <c r="Q5076">
        <v>10000</v>
      </c>
      <c r="R5076" t="s">
        <v>1512</v>
      </c>
    </row>
    <row r="5077" spans="1:18">
      <c r="A5077">
        <v>112</v>
      </c>
      <c r="B5077">
        <f>VLOOKUP(A5077,year_congress_lookup!$A$1:$B$10,2)</f>
        <v>2012</v>
      </c>
      <c r="C5077">
        <v>29775</v>
      </c>
      <c r="D5077" s="1" t="s">
        <v>1832</v>
      </c>
      <c r="E5077" t="s">
        <v>90</v>
      </c>
      <c r="F5077" t="str">
        <f>VLOOKUP(E5077&amp;"*",state_latlong_lookup!$A$1:$D$56,2,FALSE)</f>
        <v>CA</v>
      </c>
      <c r="G5077" t="str">
        <f>VLOOKUP(E5077&amp;"*",state_latlong_lookup!$A$1:$D$56,1,FALSE)</f>
        <v>CALIFORNIA</v>
      </c>
      <c r="H5077" t="str">
        <f t="shared" si="159"/>
        <v>112_CA_45</v>
      </c>
      <c r="I5077">
        <f>IF(B5077=2012,IF(D5077="00",K5077,VLOOKUP(H5077,district_latlong_lookup!$A$1:$F$439,5,FALSE)),0)</f>
        <v>33.732129999999998</v>
      </c>
      <c r="J5077">
        <f>IF(B5077=2012,IF(D5077="00",L5077,VLOOKUP(H5077,district_latlong_lookup!$A$1:$F$439,6,FALSE)),0)</f>
        <v>-115.73736</v>
      </c>
      <c r="K5077">
        <f>VLOOKUP(E5077&amp;"*",state_latlong_lookup!$A$1:$D$56,3,FALSE)</f>
        <v>36.17</v>
      </c>
      <c r="L5077">
        <f>VLOOKUP(E5077&amp;"*",state_latlong_lookup!$A$1:$D$56,4,FALSE)</f>
        <v>-119.7462</v>
      </c>
      <c r="M5077">
        <v>200</v>
      </c>
      <c r="N5077" t="str">
        <f t="shared" si="158"/>
        <v>Republican</v>
      </c>
      <c r="O5077" t="s">
        <v>1122</v>
      </c>
      <c r="P5077">
        <v>0.69099999999999995</v>
      </c>
      <c r="Q5077">
        <v>10000</v>
      </c>
      <c r="R5077" t="s">
        <v>1513</v>
      </c>
    </row>
    <row r="5078" spans="1:18">
      <c r="A5078">
        <v>112</v>
      </c>
      <c r="B5078">
        <f>VLOOKUP(A5078,year_congress_lookup!$A$1:$B$10,2)</f>
        <v>2012</v>
      </c>
      <c r="C5078">
        <v>15621</v>
      </c>
      <c r="D5078" s="1" t="s">
        <v>1833</v>
      </c>
      <c r="E5078" t="s">
        <v>90</v>
      </c>
      <c r="F5078" t="str">
        <f>VLOOKUP(E5078&amp;"*",state_latlong_lookup!$A$1:$D$56,2,FALSE)</f>
        <v>CA</v>
      </c>
      <c r="G5078" t="str">
        <f>VLOOKUP(E5078&amp;"*",state_latlong_lookup!$A$1:$D$56,1,FALSE)</f>
        <v>CALIFORNIA</v>
      </c>
      <c r="H5078" t="str">
        <f t="shared" si="159"/>
        <v>112_CA_46</v>
      </c>
      <c r="I5078">
        <f>IF(B5078=2012,IF(D5078="00",K5078,VLOOKUP(H5078,district_latlong_lookup!$A$1:$F$439,5,FALSE)),0)</f>
        <v>33.336370000000002</v>
      </c>
      <c r="J5078">
        <f>IF(B5078=2012,IF(D5078="00",L5078,VLOOKUP(H5078,district_latlong_lookup!$A$1:$F$439,6,FALSE)),0)</f>
        <v>-118.382946</v>
      </c>
      <c r="K5078">
        <f>VLOOKUP(E5078&amp;"*",state_latlong_lookup!$A$1:$D$56,3,FALSE)</f>
        <v>36.17</v>
      </c>
      <c r="L5078">
        <f>VLOOKUP(E5078&amp;"*",state_latlong_lookup!$A$1:$D$56,4,FALSE)</f>
        <v>-119.7462</v>
      </c>
      <c r="M5078">
        <v>200</v>
      </c>
      <c r="N5078" t="str">
        <f t="shared" si="158"/>
        <v>Republican</v>
      </c>
      <c r="O5078" t="s">
        <v>966</v>
      </c>
      <c r="P5078">
        <v>0.96</v>
      </c>
      <c r="Q5078">
        <v>376000</v>
      </c>
    </row>
    <row r="5079" spans="1:18">
      <c r="A5079">
        <v>112</v>
      </c>
      <c r="B5079">
        <f>VLOOKUP(A5079,year_congress_lookup!$A$1:$B$10,2)</f>
        <v>2012</v>
      </c>
      <c r="C5079">
        <v>29709</v>
      </c>
      <c r="D5079" s="1" t="s">
        <v>1834</v>
      </c>
      <c r="E5079" t="s">
        <v>90</v>
      </c>
      <c r="F5079" t="str">
        <f>VLOOKUP(E5079&amp;"*",state_latlong_lookup!$A$1:$D$56,2,FALSE)</f>
        <v>CA</v>
      </c>
      <c r="G5079" t="str">
        <f>VLOOKUP(E5079&amp;"*",state_latlong_lookup!$A$1:$D$56,1,FALSE)</f>
        <v>CALIFORNIA</v>
      </c>
      <c r="H5079" t="str">
        <f t="shared" si="159"/>
        <v>112_CA_47</v>
      </c>
      <c r="I5079">
        <f>IF(B5079=2012,IF(D5079="00",K5079,VLOOKUP(H5079,district_latlong_lookup!$A$1:$F$439,5,FALSE)),0)</f>
        <v>33.782814000000002</v>
      </c>
      <c r="J5079">
        <f>IF(B5079=2012,IF(D5079="00",L5079,VLOOKUP(H5079,district_latlong_lookup!$A$1:$F$439,6,FALSE)),0)</f>
        <v>-117.912378</v>
      </c>
      <c r="K5079">
        <f>VLOOKUP(E5079&amp;"*",state_latlong_lookup!$A$1:$D$56,3,FALSE)</f>
        <v>36.17</v>
      </c>
      <c r="L5079">
        <f>VLOOKUP(E5079&amp;"*",state_latlong_lookup!$A$1:$D$56,4,FALSE)</f>
        <v>-119.7462</v>
      </c>
      <c r="M5079">
        <v>100</v>
      </c>
      <c r="N5079" t="str">
        <f t="shared" si="158"/>
        <v>Democrat</v>
      </c>
      <c r="O5079" t="s">
        <v>837</v>
      </c>
      <c r="P5079">
        <v>-0.39100000000000001</v>
      </c>
      <c r="Q5079">
        <v>347000</v>
      </c>
      <c r="R5079" t="s">
        <v>1514</v>
      </c>
    </row>
    <row r="5080" spans="1:18">
      <c r="A5080">
        <v>112</v>
      </c>
      <c r="B5080">
        <f>VLOOKUP(A5080,year_congress_lookup!$A$1:$B$10,2)</f>
        <v>2012</v>
      </c>
      <c r="C5080">
        <v>20539</v>
      </c>
      <c r="D5080" s="1" t="s">
        <v>1835</v>
      </c>
      <c r="E5080" t="s">
        <v>90</v>
      </c>
      <c r="F5080" t="str">
        <f>VLOOKUP(E5080&amp;"*",state_latlong_lookup!$A$1:$D$56,2,FALSE)</f>
        <v>CA</v>
      </c>
      <c r="G5080" t="str">
        <f>VLOOKUP(E5080&amp;"*",state_latlong_lookup!$A$1:$D$56,1,FALSE)</f>
        <v>CALIFORNIA</v>
      </c>
      <c r="H5080" t="str">
        <f t="shared" si="159"/>
        <v>112_CA_48</v>
      </c>
      <c r="I5080">
        <f>IF(B5080=2012,IF(D5080="00",K5080,VLOOKUP(H5080,district_latlong_lookup!$A$1:$F$439,5,FALSE)),0)</f>
        <v>33.601336000000003</v>
      </c>
      <c r="J5080">
        <f>IF(B5080=2012,IF(D5080="00",L5080,VLOOKUP(H5080,district_latlong_lookup!$A$1:$F$439,6,FALSE)),0)</f>
        <v>-117.77741399999999</v>
      </c>
      <c r="K5080">
        <f>VLOOKUP(E5080&amp;"*",state_latlong_lookup!$A$1:$D$56,3,FALSE)</f>
        <v>36.17</v>
      </c>
      <c r="L5080">
        <f>VLOOKUP(E5080&amp;"*",state_latlong_lookup!$A$1:$D$56,4,FALSE)</f>
        <v>-119.7462</v>
      </c>
      <c r="M5080">
        <v>200</v>
      </c>
      <c r="N5080" t="str">
        <f t="shared" si="158"/>
        <v>Republican</v>
      </c>
      <c r="O5080" t="s">
        <v>43</v>
      </c>
      <c r="P5080">
        <v>0.98399999999999999</v>
      </c>
      <c r="Q5080">
        <v>10000</v>
      </c>
      <c r="R5080" t="s">
        <v>1515</v>
      </c>
    </row>
    <row r="5081" spans="1:18">
      <c r="A5081">
        <v>112</v>
      </c>
      <c r="B5081">
        <f>VLOOKUP(A5081,year_congress_lookup!$A$1:$B$10,2)</f>
        <v>2012</v>
      </c>
      <c r="C5081">
        <v>20107</v>
      </c>
      <c r="D5081" s="1" t="s">
        <v>1836</v>
      </c>
      <c r="E5081" t="s">
        <v>90</v>
      </c>
      <c r="F5081" t="str">
        <f>VLOOKUP(E5081&amp;"*",state_latlong_lookup!$A$1:$D$56,2,FALSE)</f>
        <v>CA</v>
      </c>
      <c r="G5081" t="str">
        <f>VLOOKUP(E5081&amp;"*",state_latlong_lookup!$A$1:$D$56,1,FALSE)</f>
        <v>CALIFORNIA</v>
      </c>
      <c r="H5081" t="str">
        <f t="shared" si="159"/>
        <v>112_CA_49</v>
      </c>
      <c r="I5081">
        <f>IF(B5081=2012,IF(D5081="00",K5081,VLOOKUP(H5081,district_latlong_lookup!$A$1:$F$439,5,FALSE)),0)</f>
        <v>33.33634</v>
      </c>
      <c r="J5081">
        <f>IF(B5081=2012,IF(D5081="00",L5081,VLOOKUP(H5081,district_latlong_lookup!$A$1:$F$439,6,FALSE)),0)</f>
        <v>-117.065648</v>
      </c>
      <c r="K5081">
        <f>VLOOKUP(E5081&amp;"*",state_latlong_lookup!$A$1:$D$56,3,FALSE)</f>
        <v>36.17</v>
      </c>
      <c r="L5081">
        <f>VLOOKUP(E5081&amp;"*",state_latlong_lookup!$A$1:$D$56,4,FALSE)</f>
        <v>-119.7462</v>
      </c>
      <c r="M5081">
        <v>200</v>
      </c>
      <c r="N5081" t="str">
        <f t="shared" si="158"/>
        <v>Republican</v>
      </c>
      <c r="O5081" t="s">
        <v>931</v>
      </c>
      <c r="P5081">
        <v>0.83199999999999996</v>
      </c>
      <c r="Q5081">
        <v>10000</v>
      </c>
      <c r="R5081" t="s">
        <v>1516</v>
      </c>
    </row>
    <row r="5082" spans="1:18">
      <c r="A5082">
        <v>112</v>
      </c>
      <c r="B5082">
        <f>VLOOKUP(A5082,year_congress_lookup!$A$1:$B$10,2)</f>
        <v>2012</v>
      </c>
      <c r="C5082">
        <v>29508</v>
      </c>
      <c r="D5082" s="1" t="s">
        <v>1837</v>
      </c>
      <c r="E5082" t="s">
        <v>90</v>
      </c>
      <c r="F5082" t="str">
        <f>VLOOKUP(E5082&amp;"*",state_latlong_lookup!$A$1:$D$56,2,FALSE)</f>
        <v>CA</v>
      </c>
      <c r="G5082" t="str">
        <f>VLOOKUP(E5082&amp;"*",state_latlong_lookup!$A$1:$D$56,1,FALSE)</f>
        <v>CALIFORNIA</v>
      </c>
      <c r="H5082" t="str">
        <f t="shared" si="159"/>
        <v>112_CA_50</v>
      </c>
      <c r="I5082">
        <f>IF(B5082=2012,IF(D5082="00",K5082,VLOOKUP(H5082,district_latlong_lookup!$A$1:$F$439,5,FALSE)),0)</f>
        <v>33.040958000000003</v>
      </c>
      <c r="J5082">
        <f>IF(B5082=2012,IF(D5082="00",L5082,VLOOKUP(H5082,district_latlong_lookup!$A$1:$F$439,6,FALSE)),0)</f>
        <v>-117.199791</v>
      </c>
      <c r="K5082">
        <f>VLOOKUP(E5082&amp;"*",state_latlong_lookup!$A$1:$D$56,3,FALSE)</f>
        <v>36.17</v>
      </c>
      <c r="L5082">
        <f>VLOOKUP(E5082&amp;"*",state_latlong_lookup!$A$1:$D$56,4,FALSE)</f>
        <v>-119.7462</v>
      </c>
      <c r="M5082">
        <v>200</v>
      </c>
      <c r="N5082" t="str">
        <f t="shared" si="158"/>
        <v>Republican</v>
      </c>
      <c r="O5082" t="s">
        <v>601</v>
      </c>
      <c r="P5082">
        <v>0.84199999999999997</v>
      </c>
      <c r="Q5082">
        <v>621000</v>
      </c>
      <c r="R5082" t="s">
        <v>1517</v>
      </c>
    </row>
    <row r="5083" spans="1:18">
      <c r="A5083">
        <v>112</v>
      </c>
      <c r="B5083">
        <f>VLOOKUP(A5083,year_congress_lookup!$A$1:$B$10,2)</f>
        <v>2012</v>
      </c>
      <c r="C5083">
        <v>29325</v>
      </c>
      <c r="D5083" s="1" t="s">
        <v>1838</v>
      </c>
      <c r="E5083" t="s">
        <v>90</v>
      </c>
      <c r="F5083" t="str">
        <f>VLOOKUP(E5083&amp;"*",state_latlong_lookup!$A$1:$D$56,2,FALSE)</f>
        <v>CA</v>
      </c>
      <c r="G5083" t="str">
        <f>VLOOKUP(E5083&amp;"*",state_latlong_lookup!$A$1:$D$56,1,FALSE)</f>
        <v>CALIFORNIA</v>
      </c>
      <c r="H5083" t="str">
        <f t="shared" si="159"/>
        <v>112_CA_51</v>
      </c>
      <c r="I5083">
        <f>IF(B5083=2012,IF(D5083="00",K5083,VLOOKUP(H5083,district_latlong_lookup!$A$1:$F$439,5,FALSE)),0)</f>
        <v>33.017392000000001</v>
      </c>
      <c r="J5083">
        <f>IF(B5083=2012,IF(D5083="00",L5083,VLOOKUP(H5083,district_latlong_lookup!$A$1:$F$439,6,FALSE)),0)</f>
        <v>-115.476904</v>
      </c>
      <c r="K5083">
        <f>VLOOKUP(E5083&amp;"*",state_latlong_lookup!$A$1:$D$56,3,FALSE)</f>
        <v>36.17</v>
      </c>
      <c r="L5083">
        <f>VLOOKUP(E5083&amp;"*",state_latlong_lookup!$A$1:$D$56,4,FALSE)</f>
        <v>-119.7462</v>
      </c>
      <c r="M5083">
        <v>100</v>
      </c>
      <c r="N5083" t="str">
        <f t="shared" si="158"/>
        <v>Democrat</v>
      </c>
      <c r="O5083" t="s">
        <v>464</v>
      </c>
      <c r="P5083">
        <v>-0.65400000000000003</v>
      </c>
      <c r="Q5083">
        <v>1044000</v>
      </c>
      <c r="R5083" t="s">
        <v>1518</v>
      </c>
    </row>
    <row r="5084" spans="1:18">
      <c r="A5084">
        <v>112</v>
      </c>
      <c r="B5084">
        <f>VLOOKUP(A5084,year_congress_lookup!$A$1:$B$10,2)</f>
        <v>2012</v>
      </c>
      <c r="C5084">
        <v>20963</v>
      </c>
      <c r="D5084" s="1" t="s">
        <v>1839</v>
      </c>
      <c r="E5084" t="s">
        <v>90</v>
      </c>
      <c r="F5084" t="str">
        <f>VLOOKUP(E5084&amp;"*",state_latlong_lookup!$A$1:$D$56,2,FALSE)</f>
        <v>CA</v>
      </c>
      <c r="G5084" t="str">
        <f>VLOOKUP(E5084&amp;"*",state_latlong_lookup!$A$1:$D$56,1,FALSE)</f>
        <v>CALIFORNIA</v>
      </c>
      <c r="H5084" t="str">
        <f t="shared" si="159"/>
        <v>112_CA_52</v>
      </c>
      <c r="I5084">
        <f>IF(B5084=2012,IF(D5084="00",K5084,VLOOKUP(H5084,district_latlong_lookup!$A$1:$F$439,5,FALSE)),0)</f>
        <v>32.976170000000003</v>
      </c>
      <c r="J5084">
        <f>IF(B5084=2012,IF(D5084="00",L5084,VLOOKUP(H5084,district_latlong_lookup!$A$1:$F$439,6,FALSE)),0)</f>
        <v>-116.53535599999999</v>
      </c>
      <c r="K5084">
        <f>VLOOKUP(E5084&amp;"*",state_latlong_lookup!$A$1:$D$56,3,FALSE)</f>
        <v>36.17</v>
      </c>
      <c r="L5084">
        <f>VLOOKUP(E5084&amp;"*",state_latlong_lookup!$A$1:$D$56,4,FALSE)</f>
        <v>-119.7462</v>
      </c>
      <c r="M5084">
        <v>200</v>
      </c>
      <c r="N5084" t="str">
        <f t="shared" si="158"/>
        <v>Republican</v>
      </c>
      <c r="O5084" t="s">
        <v>35</v>
      </c>
      <c r="P5084">
        <v>0.66700000000000004</v>
      </c>
      <c r="Q5084">
        <v>10000</v>
      </c>
      <c r="R5084" t="s">
        <v>1519</v>
      </c>
    </row>
    <row r="5085" spans="1:18">
      <c r="A5085">
        <v>112</v>
      </c>
      <c r="B5085">
        <f>VLOOKUP(A5085,year_congress_lookup!$A$1:$B$10,2)</f>
        <v>2012</v>
      </c>
      <c r="C5085">
        <v>20108</v>
      </c>
      <c r="D5085" s="1" t="s">
        <v>1840</v>
      </c>
      <c r="E5085" t="s">
        <v>90</v>
      </c>
      <c r="F5085" t="str">
        <f>VLOOKUP(E5085&amp;"*",state_latlong_lookup!$A$1:$D$56,2,FALSE)</f>
        <v>CA</v>
      </c>
      <c r="G5085" t="str">
        <f>VLOOKUP(E5085&amp;"*",state_latlong_lookup!$A$1:$D$56,1,FALSE)</f>
        <v>CALIFORNIA</v>
      </c>
      <c r="H5085" t="str">
        <f t="shared" si="159"/>
        <v>112_CA_53</v>
      </c>
      <c r="I5085">
        <f>IF(B5085=2012,IF(D5085="00",K5085,VLOOKUP(H5085,district_latlong_lookup!$A$1:$F$439,5,FALSE)),0)</f>
        <v>32.733401999999998</v>
      </c>
      <c r="J5085">
        <f>IF(B5085=2012,IF(D5085="00",L5085,VLOOKUP(H5085,district_latlong_lookup!$A$1:$F$439,6,FALSE)),0)</f>
        <v>-117.209975</v>
      </c>
      <c r="K5085">
        <f>VLOOKUP(E5085&amp;"*",state_latlong_lookup!$A$1:$D$56,3,FALSE)</f>
        <v>36.17</v>
      </c>
      <c r="L5085">
        <f>VLOOKUP(E5085&amp;"*",state_latlong_lookup!$A$1:$D$56,4,FALSE)</f>
        <v>-119.7462</v>
      </c>
      <c r="M5085">
        <v>100</v>
      </c>
      <c r="N5085" t="str">
        <f t="shared" si="158"/>
        <v>Democrat</v>
      </c>
      <c r="O5085" t="s">
        <v>62</v>
      </c>
      <c r="P5085">
        <v>-0.308</v>
      </c>
      <c r="Q5085">
        <v>6155000</v>
      </c>
      <c r="R5085" t="s">
        <v>1520</v>
      </c>
    </row>
    <row r="5086" spans="1:18">
      <c r="A5086">
        <v>112</v>
      </c>
      <c r="B5086">
        <f>VLOOKUP(A5086,year_congress_lookup!$A$1:$B$10,2)</f>
        <v>2012</v>
      </c>
      <c r="C5086">
        <v>29710</v>
      </c>
      <c r="D5086" s="1" t="s">
        <v>1787</v>
      </c>
      <c r="E5086" t="s">
        <v>123</v>
      </c>
      <c r="F5086" t="str">
        <f>VLOOKUP(E5086&amp;"*",state_latlong_lookup!$A$1:$D$56,2,FALSE)</f>
        <v>CO</v>
      </c>
      <c r="G5086" t="str">
        <f>VLOOKUP(E5086&amp;"*",state_latlong_lookup!$A$1:$D$56,1,FALSE)</f>
        <v>COLORADO</v>
      </c>
      <c r="H5086" t="str">
        <f t="shared" si="159"/>
        <v>112_CO_01</v>
      </c>
      <c r="I5086">
        <f>IF(B5086=2012,IF(D5086="00",K5086,VLOOKUP(H5086,district_latlong_lookup!$A$1:$F$439,5,FALSE)),0)</f>
        <v>39.750749999999996</v>
      </c>
      <c r="J5086">
        <f>IF(B5086=2012,IF(D5086="00",L5086,VLOOKUP(H5086,district_latlong_lookup!$A$1:$F$439,6,FALSE)),0)</f>
        <v>-104.886813</v>
      </c>
      <c r="K5086">
        <f>VLOOKUP(E5086&amp;"*",state_latlong_lookup!$A$1:$D$56,3,FALSE)</f>
        <v>39.064599999999999</v>
      </c>
      <c r="L5086">
        <f>VLOOKUP(E5086&amp;"*",state_latlong_lookup!$A$1:$D$56,4,FALSE)</f>
        <v>-105.3272</v>
      </c>
      <c r="M5086">
        <v>100</v>
      </c>
      <c r="N5086" t="str">
        <f t="shared" si="158"/>
        <v>Democrat</v>
      </c>
      <c r="O5086" t="s">
        <v>838</v>
      </c>
      <c r="P5086">
        <v>-0.39500000000000002</v>
      </c>
      <c r="Q5086">
        <v>380500</v>
      </c>
      <c r="R5086" t="s">
        <v>1521</v>
      </c>
    </row>
    <row r="5087" spans="1:18">
      <c r="A5087">
        <v>112</v>
      </c>
      <c r="B5087">
        <f>VLOOKUP(A5087,year_congress_lookup!$A$1:$B$10,2)</f>
        <v>2012</v>
      </c>
      <c r="C5087">
        <v>20904</v>
      </c>
      <c r="D5087" s="1" t="s">
        <v>1788</v>
      </c>
      <c r="E5087" t="s">
        <v>123</v>
      </c>
      <c r="F5087" t="str">
        <f>VLOOKUP(E5087&amp;"*",state_latlong_lookup!$A$1:$D$56,2,FALSE)</f>
        <v>CO</v>
      </c>
      <c r="G5087" t="str">
        <f>VLOOKUP(E5087&amp;"*",state_latlong_lookup!$A$1:$D$56,1,FALSE)</f>
        <v>COLORADO</v>
      </c>
      <c r="H5087" t="str">
        <f t="shared" si="159"/>
        <v>112_CO_02</v>
      </c>
      <c r="I5087">
        <f>IF(B5087=2012,IF(D5087="00",K5087,VLOOKUP(H5087,district_latlong_lookup!$A$1:$F$439,5,FALSE)),0)</f>
        <v>39.897362999999999</v>
      </c>
      <c r="J5087">
        <f>IF(B5087=2012,IF(D5087="00",L5087,VLOOKUP(H5087,district_latlong_lookup!$A$1:$F$439,6,FALSE)),0)</f>
        <v>-106.17836</v>
      </c>
      <c r="K5087">
        <f>VLOOKUP(E5087&amp;"*",state_latlong_lookup!$A$1:$D$56,3,FALSE)</f>
        <v>39.064599999999999</v>
      </c>
      <c r="L5087">
        <f>VLOOKUP(E5087&amp;"*",state_latlong_lookup!$A$1:$D$56,4,FALSE)</f>
        <v>-105.3272</v>
      </c>
      <c r="M5087">
        <v>100</v>
      </c>
      <c r="N5087" t="str">
        <f t="shared" si="158"/>
        <v>Democrat</v>
      </c>
      <c r="O5087" t="s">
        <v>1123</v>
      </c>
      <c r="P5087">
        <v>-0.32700000000000001</v>
      </c>
      <c r="Q5087">
        <v>1317500</v>
      </c>
      <c r="R5087" t="s">
        <v>1522</v>
      </c>
    </row>
    <row r="5088" spans="1:18">
      <c r="A5088">
        <v>112</v>
      </c>
      <c r="B5088">
        <f>VLOOKUP(A5088,year_congress_lookup!$A$1:$B$10,2)</f>
        <v>2012</v>
      </c>
      <c r="C5088">
        <v>21111</v>
      </c>
      <c r="D5088" s="1" t="s">
        <v>1789</v>
      </c>
      <c r="E5088" t="s">
        <v>123</v>
      </c>
      <c r="F5088" t="str">
        <f>VLOOKUP(E5088&amp;"*",state_latlong_lookup!$A$1:$D$56,2,FALSE)</f>
        <v>CO</v>
      </c>
      <c r="G5088" t="str">
        <f>VLOOKUP(E5088&amp;"*",state_latlong_lookup!$A$1:$D$56,1,FALSE)</f>
        <v>COLORADO</v>
      </c>
      <c r="H5088" t="str">
        <f t="shared" si="159"/>
        <v>112_CO_03</v>
      </c>
      <c r="I5088">
        <f>IF(B5088=2012,IF(D5088="00",K5088,VLOOKUP(H5088,district_latlong_lookup!$A$1:$F$439,5,FALSE)),0)</f>
        <v>38.586188999999997</v>
      </c>
      <c r="J5088">
        <f>IF(B5088=2012,IF(D5088="00",L5088,VLOOKUP(H5088,district_latlong_lookup!$A$1:$F$439,6,FALSE)),0)</f>
        <v>-106.906305</v>
      </c>
      <c r="K5088">
        <f>VLOOKUP(E5088&amp;"*",state_latlong_lookup!$A$1:$D$56,3,FALSE)</f>
        <v>39.064599999999999</v>
      </c>
      <c r="L5088">
        <f>VLOOKUP(E5088&amp;"*",state_latlong_lookup!$A$1:$D$56,4,FALSE)</f>
        <v>-105.3272</v>
      </c>
      <c r="M5088">
        <v>200</v>
      </c>
      <c r="N5088" t="str">
        <f t="shared" si="158"/>
        <v>Republican</v>
      </c>
      <c r="O5088" t="s">
        <v>58</v>
      </c>
      <c r="P5088">
        <v>0.66400000000000003</v>
      </c>
      <c r="Q5088">
        <v>1276500</v>
      </c>
      <c r="R5088" t="s">
        <v>1523</v>
      </c>
    </row>
    <row r="5089" spans="1:18">
      <c r="A5089">
        <v>112</v>
      </c>
      <c r="B5089">
        <f>VLOOKUP(A5089,year_congress_lookup!$A$1:$B$10,2)</f>
        <v>2012</v>
      </c>
      <c r="C5089">
        <v>21112</v>
      </c>
      <c r="D5089" s="1" t="s">
        <v>1790</v>
      </c>
      <c r="E5089" t="s">
        <v>123</v>
      </c>
      <c r="F5089" t="str">
        <f>VLOOKUP(E5089&amp;"*",state_latlong_lookup!$A$1:$D$56,2,FALSE)</f>
        <v>CO</v>
      </c>
      <c r="G5089" t="str">
        <f>VLOOKUP(E5089&amp;"*",state_latlong_lookup!$A$1:$D$56,1,FALSE)</f>
        <v>COLORADO</v>
      </c>
      <c r="H5089" t="str">
        <f t="shared" si="159"/>
        <v>112_CO_04</v>
      </c>
      <c r="I5089">
        <f>IF(B5089=2012,IF(D5089="00",K5089,VLOOKUP(H5089,district_latlong_lookup!$A$1:$F$439,5,FALSE)),0)</f>
        <v>39.418667999999997</v>
      </c>
      <c r="J5089">
        <f>IF(B5089=2012,IF(D5089="00",L5089,VLOOKUP(H5089,district_latlong_lookup!$A$1:$F$439,6,FALSE)),0)</f>
        <v>-103.32234</v>
      </c>
      <c r="K5089">
        <f>VLOOKUP(E5089&amp;"*",state_latlong_lookup!$A$1:$D$56,3,FALSE)</f>
        <v>39.064599999999999</v>
      </c>
      <c r="L5089">
        <f>VLOOKUP(E5089&amp;"*",state_latlong_lookup!$A$1:$D$56,4,FALSE)</f>
        <v>-105.3272</v>
      </c>
      <c r="M5089">
        <v>200</v>
      </c>
      <c r="N5089" t="str">
        <f t="shared" si="158"/>
        <v>Republican</v>
      </c>
      <c r="O5089" t="s">
        <v>1182</v>
      </c>
      <c r="P5089">
        <v>0.69599999999999995</v>
      </c>
      <c r="Q5089">
        <v>10000</v>
      </c>
      <c r="R5089" t="s">
        <v>1524</v>
      </c>
    </row>
    <row r="5090" spans="1:18">
      <c r="A5090">
        <v>112</v>
      </c>
      <c r="B5090">
        <f>VLOOKUP(A5090,year_congress_lookup!$A$1:$B$10,2)</f>
        <v>2012</v>
      </c>
      <c r="C5090">
        <v>20704</v>
      </c>
      <c r="D5090" s="1" t="s">
        <v>1791</v>
      </c>
      <c r="E5090" t="s">
        <v>123</v>
      </c>
      <c r="F5090" t="str">
        <f>VLOOKUP(E5090&amp;"*",state_latlong_lookup!$A$1:$D$56,2,FALSE)</f>
        <v>CO</v>
      </c>
      <c r="G5090" t="str">
        <f>VLOOKUP(E5090&amp;"*",state_latlong_lookup!$A$1:$D$56,1,FALSE)</f>
        <v>COLORADO</v>
      </c>
      <c r="H5090" t="str">
        <f t="shared" si="159"/>
        <v>112_CO_05</v>
      </c>
      <c r="I5090">
        <f>IF(B5090=2012,IF(D5090="00",K5090,VLOOKUP(H5090,district_latlong_lookup!$A$1:$F$439,5,FALSE)),0)</f>
        <v>38.842987000000001</v>
      </c>
      <c r="J5090">
        <f>IF(B5090=2012,IF(D5090="00",L5090,VLOOKUP(H5090,district_latlong_lookup!$A$1:$F$439,6,FALSE)),0)</f>
        <v>-105.38164</v>
      </c>
      <c r="K5090">
        <f>VLOOKUP(E5090&amp;"*",state_latlong_lookup!$A$1:$D$56,3,FALSE)</f>
        <v>39.064599999999999</v>
      </c>
      <c r="L5090">
        <f>VLOOKUP(E5090&amp;"*",state_latlong_lookup!$A$1:$D$56,4,FALSE)</f>
        <v>-105.3272</v>
      </c>
      <c r="M5090">
        <v>200</v>
      </c>
      <c r="N5090" t="str">
        <f t="shared" si="158"/>
        <v>Republican</v>
      </c>
      <c r="O5090" t="s">
        <v>1080</v>
      </c>
      <c r="P5090">
        <v>0.84199999999999997</v>
      </c>
      <c r="Q5090">
        <v>1078000</v>
      </c>
    </row>
    <row r="5091" spans="1:18">
      <c r="A5091">
        <v>112</v>
      </c>
      <c r="B5091">
        <f>VLOOKUP(A5091,year_congress_lookup!$A$1:$B$10,2)</f>
        <v>2012</v>
      </c>
      <c r="C5091">
        <v>20906</v>
      </c>
      <c r="D5091" s="1" t="s">
        <v>1792</v>
      </c>
      <c r="E5091" t="s">
        <v>123</v>
      </c>
      <c r="F5091" t="str">
        <f>VLOOKUP(E5091&amp;"*",state_latlong_lookup!$A$1:$D$56,2,FALSE)</f>
        <v>CO</v>
      </c>
      <c r="G5091" t="str">
        <f>VLOOKUP(E5091&amp;"*",state_latlong_lookup!$A$1:$D$56,1,FALSE)</f>
        <v>COLORADO</v>
      </c>
      <c r="H5091" t="str">
        <f t="shared" si="159"/>
        <v>112_CO_06</v>
      </c>
      <c r="I5091">
        <f>IF(B5091=2012,IF(D5091="00",K5091,VLOOKUP(H5091,district_latlong_lookup!$A$1:$F$439,5,FALSE)),0)</f>
        <v>39.396256000000001</v>
      </c>
      <c r="J5091">
        <f>IF(B5091=2012,IF(D5091="00",L5091,VLOOKUP(H5091,district_latlong_lookup!$A$1:$F$439,6,FALSE)),0)</f>
        <v>-104.51755900000001</v>
      </c>
      <c r="K5091">
        <f>VLOOKUP(E5091&amp;"*",state_latlong_lookup!$A$1:$D$56,3,FALSE)</f>
        <v>39.064599999999999</v>
      </c>
      <c r="L5091">
        <f>VLOOKUP(E5091&amp;"*",state_latlong_lookup!$A$1:$D$56,4,FALSE)</f>
        <v>-105.3272</v>
      </c>
      <c r="M5091">
        <v>200</v>
      </c>
      <c r="N5091" t="str">
        <f t="shared" si="158"/>
        <v>Republican</v>
      </c>
      <c r="O5091" t="s">
        <v>1124</v>
      </c>
      <c r="P5091">
        <v>0.76600000000000001</v>
      </c>
      <c r="Q5091">
        <v>1000000</v>
      </c>
      <c r="R5091" t="s">
        <v>1525</v>
      </c>
    </row>
    <row r="5092" spans="1:18">
      <c r="A5092">
        <v>112</v>
      </c>
      <c r="B5092">
        <f>VLOOKUP(A5092,year_congress_lookup!$A$1:$B$10,2)</f>
        <v>2012</v>
      </c>
      <c r="C5092">
        <v>20705</v>
      </c>
      <c r="D5092" s="1" t="s">
        <v>1793</v>
      </c>
      <c r="E5092" t="s">
        <v>123</v>
      </c>
      <c r="F5092" t="str">
        <f>VLOOKUP(E5092&amp;"*",state_latlong_lookup!$A$1:$D$56,2,FALSE)</f>
        <v>CO</v>
      </c>
      <c r="G5092" t="str">
        <f>VLOOKUP(E5092&amp;"*",state_latlong_lookup!$A$1:$D$56,1,FALSE)</f>
        <v>COLORADO</v>
      </c>
      <c r="H5092" t="str">
        <f t="shared" si="159"/>
        <v>112_CO_07</v>
      </c>
      <c r="I5092">
        <f>IF(B5092=2012,IF(D5092="00",K5092,VLOOKUP(H5092,district_latlong_lookup!$A$1:$F$439,5,FALSE)),0)</f>
        <v>39.861420000000003</v>
      </c>
      <c r="J5092">
        <f>IF(B5092=2012,IF(D5092="00",L5092,VLOOKUP(H5092,district_latlong_lookup!$A$1:$F$439,6,FALSE)),0)</f>
        <v>-104.38929</v>
      </c>
      <c r="K5092">
        <f>VLOOKUP(E5092&amp;"*",state_latlong_lookup!$A$1:$D$56,3,FALSE)</f>
        <v>39.064599999999999</v>
      </c>
      <c r="L5092">
        <f>VLOOKUP(E5092&amp;"*",state_latlong_lookup!$A$1:$D$56,4,FALSE)</f>
        <v>-105.3272</v>
      </c>
      <c r="M5092">
        <v>100</v>
      </c>
      <c r="N5092" t="str">
        <f t="shared" si="158"/>
        <v>Democrat</v>
      </c>
      <c r="O5092" t="s">
        <v>1081</v>
      </c>
      <c r="P5092">
        <v>-0.28599999999999998</v>
      </c>
      <c r="Q5092">
        <v>1162000</v>
      </c>
    </row>
    <row r="5093" spans="1:18">
      <c r="A5093">
        <v>112</v>
      </c>
      <c r="B5093">
        <f>VLOOKUP(A5093,year_congress_lookup!$A$1:$B$10,2)</f>
        <v>2012</v>
      </c>
      <c r="C5093">
        <v>29908</v>
      </c>
      <c r="D5093" s="1" t="s">
        <v>1787</v>
      </c>
      <c r="E5093" t="s">
        <v>0</v>
      </c>
      <c r="F5093" t="str">
        <f>VLOOKUP(E5093&amp;"*",state_latlong_lookup!$A$1:$D$56,2,FALSE)</f>
        <v>CT</v>
      </c>
      <c r="G5093" t="str">
        <f>VLOOKUP(E5093&amp;"*",state_latlong_lookup!$A$1:$D$56,1,FALSE)</f>
        <v>CONNECTICUT</v>
      </c>
      <c r="H5093" t="str">
        <f t="shared" si="159"/>
        <v>112_CT_01</v>
      </c>
      <c r="I5093">
        <f>IF(B5093=2012,IF(D5093="00",K5093,VLOOKUP(H5093,district_latlong_lookup!$A$1:$F$439,5,FALSE)),0)</f>
        <v>41.928463000000001</v>
      </c>
      <c r="J5093">
        <f>IF(B5093=2012,IF(D5093="00",L5093,VLOOKUP(H5093,district_latlong_lookup!$A$1:$F$439,6,FALSE)),0)</f>
        <v>-73.017382999999995</v>
      </c>
      <c r="K5093">
        <f>VLOOKUP(E5093&amp;"*",state_latlong_lookup!$A$1:$D$56,3,FALSE)</f>
        <v>41.583399999999997</v>
      </c>
      <c r="L5093">
        <f>VLOOKUP(E5093&amp;"*",state_latlong_lookup!$A$1:$D$56,4,FALSE)</f>
        <v>-72.762200000000007</v>
      </c>
      <c r="M5093">
        <v>100</v>
      </c>
      <c r="N5093" t="str">
        <f t="shared" si="158"/>
        <v>Democrat</v>
      </c>
      <c r="O5093" t="s">
        <v>972</v>
      </c>
      <c r="P5093">
        <v>-0.434</v>
      </c>
      <c r="Q5093">
        <v>625000</v>
      </c>
      <c r="R5093" t="s">
        <v>1526</v>
      </c>
    </row>
    <row r="5094" spans="1:18">
      <c r="A5094">
        <v>112</v>
      </c>
      <c r="B5094">
        <f>VLOOKUP(A5094,year_congress_lookup!$A$1:$B$10,2)</f>
        <v>2012</v>
      </c>
      <c r="C5094">
        <v>20706</v>
      </c>
      <c r="D5094" s="1" t="s">
        <v>1788</v>
      </c>
      <c r="E5094" t="s">
        <v>0</v>
      </c>
      <c r="F5094" t="str">
        <f>VLOOKUP(E5094&amp;"*",state_latlong_lookup!$A$1:$D$56,2,FALSE)</f>
        <v>CT</v>
      </c>
      <c r="G5094" t="str">
        <f>VLOOKUP(E5094&amp;"*",state_latlong_lookup!$A$1:$D$56,1,FALSE)</f>
        <v>CONNECTICUT</v>
      </c>
      <c r="H5094" t="str">
        <f t="shared" si="159"/>
        <v>112_CT_02</v>
      </c>
      <c r="I5094">
        <f>IF(B5094=2012,IF(D5094="00",K5094,VLOOKUP(H5094,district_latlong_lookup!$A$1:$F$439,5,FALSE)),0)</f>
        <v>41.649661999999999</v>
      </c>
      <c r="J5094">
        <f>IF(B5094=2012,IF(D5094="00",L5094,VLOOKUP(H5094,district_latlong_lookup!$A$1:$F$439,6,FALSE)),0)</f>
        <v>-72.210886000000002</v>
      </c>
      <c r="K5094">
        <f>VLOOKUP(E5094&amp;"*",state_latlong_lookup!$A$1:$D$56,3,FALSE)</f>
        <v>41.583399999999997</v>
      </c>
      <c r="L5094">
        <f>VLOOKUP(E5094&amp;"*",state_latlong_lookup!$A$1:$D$56,4,FALSE)</f>
        <v>-72.762200000000007</v>
      </c>
      <c r="M5094">
        <v>100</v>
      </c>
      <c r="N5094" t="str">
        <f t="shared" si="158"/>
        <v>Democrat</v>
      </c>
      <c r="O5094" t="s">
        <v>1082</v>
      </c>
      <c r="P5094">
        <v>-0.34499999999999997</v>
      </c>
      <c r="Q5094">
        <v>544500</v>
      </c>
      <c r="R5094" t="s">
        <v>1527</v>
      </c>
    </row>
    <row r="5095" spans="1:18">
      <c r="A5095">
        <v>112</v>
      </c>
      <c r="B5095">
        <f>VLOOKUP(A5095,year_congress_lookup!$A$1:$B$10,2)</f>
        <v>2012</v>
      </c>
      <c r="C5095">
        <v>29109</v>
      </c>
      <c r="D5095" s="1" t="s">
        <v>1789</v>
      </c>
      <c r="E5095" t="s">
        <v>0</v>
      </c>
      <c r="F5095" t="str">
        <f>VLOOKUP(E5095&amp;"*",state_latlong_lookup!$A$1:$D$56,2,FALSE)</f>
        <v>CT</v>
      </c>
      <c r="G5095" t="str">
        <f>VLOOKUP(E5095&amp;"*",state_latlong_lookup!$A$1:$D$56,1,FALSE)</f>
        <v>CONNECTICUT</v>
      </c>
      <c r="H5095" t="str">
        <f t="shared" si="159"/>
        <v>112_CT_03</v>
      </c>
      <c r="I5095">
        <f>IF(B5095=2012,IF(D5095="00",K5095,VLOOKUP(H5095,district_latlong_lookup!$A$1:$F$439,5,FALSE)),0)</f>
        <v>41.374704999999999</v>
      </c>
      <c r="J5095">
        <f>IF(B5095=2012,IF(D5095="00",L5095,VLOOKUP(H5095,district_latlong_lookup!$A$1:$F$439,6,FALSE)),0)</f>
        <v>-72.890058999999994</v>
      </c>
      <c r="K5095">
        <f>VLOOKUP(E5095&amp;"*",state_latlong_lookup!$A$1:$D$56,3,FALSE)</f>
        <v>41.583399999999997</v>
      </c>
      <c r="L5095">
        <f>VLOOKUP(E5095&amp;"*",state_latlong_lookup!$A$1:$D$56,4,FALSE)</f>
        <v>-72.762200000000007</v>
      </c>
      <c r="M5095">
        <v>100</v>
      </c>
      <c r="N5095" t="str">
        <f t="shared" si="158"/>
        <v>Democrat</v>
      </c>
      <c r="O5095" t="s">
        <v>473</v>
      </c>
      <c r="P5095">
        <v>-0.44600000000000001</v>
      </c>
      <c r="Q5095">
        <v>316000</v>
      </c>
      <c r="R5095" t="s">
        <v>1528</v>
      </c>
    </row>
    <row r="5096" spans="1:18">
      <c r="A5096">
        <v>112</v>
      </c>
      <c r="B5096">
        <f>VLOOKUP(A5096,year_congress_lookup!$A$1:$B$10,2)</f>
        <v>2012</v>
      </c>
      <c r="C5096">
        <v>20907</v>
      </c>
      <c r="D5096" s="1" t="s">
        <v>1790</v>
      </c>
      <c r="E5096" t="s">
        <v>0</v>
      </c>
      <c r="F5096" t="str">
        <f>VLOOKUP(E5096&amp;"*",state_latlong_lookup!$A$1:$D$56,2,FALSE)</f>
        <v>CT</v>
      </c>
      <c r="G5096" t="str">
        <f>VLOOKUP(E5096&amp;"*",state_latlong_lookup!$A$1:$D$56,1,FALSE)</f>
        <v>CONNECTICUT</v>
      </c>
      <c r="H5096" t="str">
        <f t="shared" si="159"/>
        <v>112_CT_04</v>
      </c>
      <c r="I5096">
        <f>IF(B5096=2012,IF(D5096="00",K5096,VLOOKUP(H5096,district_latlong_lookup!$A$1:$F$439,5,FALSE)),0)</f>
        <v>41.190282000000003</v>
      </c>
      <c r="J5096">
        <f>IF(B5096=2012,IF(D5096="00",L5096,VLOOKUP(H5096,district_latlong_lookup!$A$1:$F$439,6,FALSE)),0)</f>
        <v>-73.393355999999997</v>
      </c>
      <c r="K5096">
        <f>VLOOKUP(E5096&amp;"*",state_latlong_lookup!$A$1:$D$56,3,FALSE)</f>
        <v>41.583399999999997</v>
      </c>
      <c r="L5096">
        <f>VLOOKUP(E5096&amp;"*",state_latlong_lookup!$A$1:$D$56,4,FALSE)</f>
        <v>-72.762200000000007</v>
      </c>
      <c r="M5096">
        <v>100</v>
      </c>
      <c r="N5096" t="str">
        <f t="shared" si="158"/>
        <v>Democrat</v>
      </c>
      <c r="O5096" t="s">
        <v>1125</v>
      </c>
      <c r="P5096">
        <v>-0.224</v>
      </c>
      <c r="Q5096">
        <v>10000</v>
      </c>
      <c r="R5096" t="s">
        <v>1529</v>
      </c>
    </row>
    <row r="5097" spans="1:18">
      <c r="A5097">
        <v>112</v>
      </c>
      <c r="B5097">
        <f>VLOOKUP(A5097,year_congress_lookup!$A$1:$B$10,2)</f>
        <v>2012</v>
      </c>
      <c r="C5097">
        <v>20707</v>
      </c>
      <c r="D5097" s="1" t="s">
        <v>1791</v>
      </c>
      <c r="E5097" t="s">
        <v>0</v>
      </c>
      <c r="F5097" t="str">
        <f>VLOOKUP(E5097&amp;"*",state_latlong_lookup!$A$1:$D$56,2,FALSE)</f>
        <v>CT</v>
      </c>
      <c r="G5097" t="str">
        <f>VLOOKUP(E5097&amp;"*",state_latlong_lookup!$A$1:$D$56,1,FALSE)</f>
        <v>CONNECTICUT</v>
      </c>
      <c r="H5097" t="str">
        <f t="shared" si="159"/>
        <v>112_CT_05</v>
      </c>
      <c r="I5097">
        <f>IF(B5097=2012,IF(D5097="00",K5097,VLOOKUP(H5097,district_latlong_lookup!$A$1:$F$439,5,FALSE)),0)</f>
        <v>41.694322999999997</v>
      </c>
      <c r="J5097">
        <f>IF(B5097=2012,IF(D5097="00",L5097,VLOOKUP(H5097,district_latlong_lookup!$A$1:$F$439,6,FALSE)),0)</f>
        <v>-73.209997999999999</v>
      </c>
      <c r="K5097">
        <f>VLOOKUP(E5097&amp;"*",state_latlong_lookup!$A$1:$D$56,3,FALSE)</f>
        <v>41.583399999999997</v>
      </c>
      <c r="L5097">
        <f>VLOOKUP(E5097&amp;"*",state_latlong_lookup!$A$1:$D$56,4,FALSE)</f>
        <v>-72.762200000000007</v>
      </c>
      <c r="M5097">
        <v>100</v>
      </c>
      <c r="N5097" t="str">
        <f t="shared" si="158"/>
        <v>Democrat</v>
      </c>
      <c r="O5097" t="s">
        <v>141</v>
      </c>
      <c r="P5097">
        <v>-0.28999999999999998</v>
      </c>
      <c r="Q5097">
        <v>10000</v>
      </c>
      <c r="R5097" t="s">
        <v>1530</v>
      </c>
    </row>
    <row r="5098" spans="1:18">
      <c r="A5098">
        <v>112</v>
      </c>
      <c r="B5098">
        <f>VLOOKUP(A5098,year_congress_lookup!$A$1:$B$10,2)</f>
        <v>2012</v>
      </c>
      <c r="C5098">
        <v>21113</v>
      </c>
      <c r="D5098" s="1" t="s">
        <v>1787</v>
      </c>
      <c r="E5098" t="s">
        <v>3</v>
      </c>
      <c r="F5098" t="str">
        <f>VLOOKUP(E5098&amp;"*",state_latlong_lookup!$A$1:$D$56,2,FALSE)</f>
        <v>DE</v>
      </c>
      <c r="G5098" t="str">
        <f>VLOOKUP(E5098&amp;"*",state_latlong_lookup!$A$1:$D$56,1,FALSE)</f>
        <v>DELAWARE</v>
      </c>
      <c r="H5098" t="str">
        <f t="shared" si="159"/>
        <v>112_DE_01</v>
      </c>
      <c r="I5098">
        <f>IF(B5098=2012,IF(D5098="00",K5098,VLOOKUP(H5098,district_latlong_lookup!$A$1:$F$439,5,FALSE)),0)</f>
        <v>38.997633999999998</v>
      </c>
      <c r="J5098">
        <f>IF(B5098=2012,IF(D5098="00",L5098,VLOOKUP(H5098,district_latlong_lookup!$A$1:$F$439,6,FALSE)),0)</f>
        <v>-75.441496000000001</v>
      </c>
      <c r="K5098">
        <f>VLOOKUP(E5098&amp;"*",state_latlong_lookup!$A$1:$D$56,3,FALSE)</f>
        <v>39.349800000000002</v>
      </c>
      <c r="L5098">
        <f>VLOOKUP(E5098&amp;"*",state_latlong_lookup!$A$1:$D$56,4,FALSE)</f>
        <v>-75.514799999999994</v>
      </c>
      <c r="M5098">
        <v>100</v>
      </c>
      <c r="N5098" t="str">
        <f t="shared" si="158"/>
        <v>Democrat</v>
      </c>
      <c r="O5098" t="s">
        <v>1114</v>
      </c>
      <c r="P5098">
        <v>-0.20599999999999999</v>
      </c>
      <c r="Q5098">
        <v>476000</v>
      </c>
      <c r="R5098" t="s">
        <v>1531</v>
      </c>
    </row>
    <row r="5099" spans="1:18">
      <c r="A5099">
        <v>112</v>
      </c>
      <c r="B5099">
        <f>VLOOKUP(A5099,year_congress_lookup!$A$1:$B$10,2)</f>
        <v>2012</v>
      </c>
      <c r="C5099">
        <v>20110</v>
      </c>
      <c r="D5099" s="1" t="s">
        <v>1787</v>
      </c>
      <c r="E5099" t="s">
        <v>81</v>
      </c>
      <c r="F5099" t="str">
        <f>VLOOKUP(E5099&amp;"*",state_latlong_lookup!$A$1:$D$56,2,FALSE)</f>
        <v>FL</v>
      </c>
      <c r="G5099" t="str">
        <f>VLOOKUP(E5099&amp;"*",state_latlong_lookup!$A$1:$D$56,1,FALSE)</f>
        <v>FLORIDA</v>
      </c>
      <c r="H5099" t="str">
        <f t="shared" si="159"/>
        <v>112_FL_01</v>
      </c>
      <c r="I5099">
        <f>IF(B5099=2012,IF(D5099="00",K5099,VLOOKUP(H5099,district_latlong_lookup!$A$1:$F$439,5,FALSE)),0)</f>
        <v>30.667434</v>
      </c>
      <c r="J5099">
        <f>IF(B5099=2012,IF(D5099="00",L5099,VLOOKUP(H5099,district_latlong_lookup!$A$1:$F$439,6,FALSE)),0)</f>
        <v>-86.547186999999994</v>
      </c>
      <c r="K5099">
        <f>VLOOKUP(E5099&amp;"*",state_latlong_lookup!$A$1:$D$56,3,FALSE)</f>
        <v>27.833300000000001</v>
      </c>
      <c r="L5099">
        <f>VLOOKUP(E5099&amp;"*",state_latlong_lookup!$A$1:$D$56,4,FALSE)</f>
        <v>-81.716999999999999</v>
      </c>
      <c r="M5099">
        <v>200</v>
      </c>
      <c r="N5099" t="str">
        <f t="shared" si="158"/>
        <v>Republican</v>
      </c>
      <c r="O5099" t="s">
        <v>76</v>
      </c>
      <c r="P5099">
        <v>0.81399999999999995</v>
      </c>
      <c r="Q5099">
        <v>606000</v>
      </c>
      <c r="R5099" t="s">
        <v>1532</v>
      </c>
    </row>
    <row r="5100" spans="1:18">
      <c r="A5100">
        <v>112</v>
      </c>
      <c r="B5100">
        <f>VLOOKUP(A5100,year_congress_lookup!$A$1:$B$10,2)</f>
        <v>2012</v>
      </c>
      <c r="C5100">
        <v>21114</v>
      </c>
      <c r="D5100" s="1" t="s">
        <v>1788</v>
      </c>
      <c r="E5100" t="s">
        <v>81</v>
      </c>
      <c r="F5100" t="str">
        <f>VLOOKUP(E5100&amp;"*",state_latlong_lookup!$A$1:$D$56,2,FALSE)</f>
        <v>FL</v>
      </c>
      <c r="G5100" t="str">
        <f>VLOOKUP(E5100&amp;"*",state_latlong_lookup!$A$1:$D$56,1,FALSE)</f>
        <v>FLORIDA</v>
      </c>
      <c r="H5100" t="str">
        <f t="shared" si="159"/>
        <v>112_FL_02</v>
      </c>
      <c r="I5100">
        <f>IF(B5100=2012,IF(D5100="00",K5100,VLOOKUP(H5100,district_latlong_lookup!$A$1:$F$439,5,FALSE)),0)</f>
        <v>30.183411</v>
      </c>
      <c r="J5100">
        <f>IF(B5100=2012,IF(D5100="00",L5100,VLOOKUP(H5100,district_latlong_lookup!$A$1:$F$439,6,FALSE)),0)</f>
        <v>-84.463891000000004</v>
      </c>
      <c r="K5100">
        <f>VLOOKUP(E5100&amp;"*",state_latlong_lookup!$A$1:$D$56,3,FALSE)</f>
        <v>27.833300000000001</v>
      </c>
      <c r="L5100">
        <f>VLOOKUP(E5100&amp;"*",state_latlong_lookup!$A$1:$D$56,4,FALSE)</f>
        <v>-81.716999999999999</v>
      </c>
      <c r="M5100">
        <v>200</v>
      </c>
      <c r="N5100" t="str">
        <f t="shared" si="158"/>
        <v>Republican</v>
      </c>
      <c r="O5100" t="s">
        <v>1183</v>
      </c>
      <c r="P5100">
        <v>0.80300000000000005</v>
      </c>
      <c r="Q5100">
        <v>672000</v>
      </c>
      <c r="R5100" t="s">
        <v>1533</v>
      </c>
    </row>
    <row r="5101" spans="1:18">
      <c r="A5101">
        <v>112</v>
      </c>
      <c r="B5101">
        <f>VLOOKUP(A5101,year_congress_lookup!$A$1:$B$10,2)</f>
        <v>2012</v>
      </c>
      <c r="C5101">
        <v>29328</v>
      </c>
      <c r="D5101" s="1" t="s">
        <v>1789</v>
      </c>
      <c r="E5101" t="s">
        <v>81</v>
      </c>
      <c r="F5101" t="str">
        <f>VLOOKUP(E5101&amp;"*",state_latlong_lookup!$A$1:$D$56,2,FALSE)</f>
        <v>FL</v>
      </c>
      <c r="G5101" t="str">
        <f>VLOOKUP(E5101&amp;"*",state_latlong_lookup!$A$1:$D$56,1,FALSE)</f>
        <v>FLORIDA</v>
      </c>
      <c r="H5101" t="str">
        <f t="shared" si="159"/>
        <v>112_FL_03</v>
      </c>
      <c r="I5101">
        <f>IF(B5101=2012,IF(D5101="00",K5101,VLOOKUP(H5101,district_latlong_lookup!$A$1:$F$439,5,FALSE)),0)</f>
        <v>29.426662</v>
      </c>
      <c r="J5101">
        <f>IF(B5101=2012,IF(D5101="00",L5101,VLOOKUP(H5101,district_latlong_lookup!$A$1:$F$439,6,FALSE)),0)</f>
        <v>-81.731589999999997</v>
      </c>
      <c r="K5101">
        <f>VLOOKUP(E5101&amp;"*",state_latlong_lookup!$A$1:$D$56,3,FALSE)</f>
        <v>27.833300000000001</v>
      </c>
      <c r="L5101">
        <f>VLOOKUP(E5101&amp;"*",state_latlong_lookup!$A$1:$D$56,4,FALSE)</f>
        <v>-81.716999999999999</v>
      </c>
      <c r="M5101">
        <v>100</v>
      </c>
      <c r="N5101" t="str">
        <f t="shared" si="158"/>
        <v>Democrat</v>
      </c>
      <c r="O5101" t="s">
        <v>27</v>
      </c>
      <c r="P5101">
        <v>-0.36399999999999999</v>
      </c>
      <c r="Q5101">
        <v>9430000</v>
      </c>
      <c r="R5101" t="s">
        <v>1534</v>
      </c>
    </row>
    <row r="5102" spans="1:18">
      <c r="A5102">
        <v>112</v>
      </c>
      <c r="B5102">
        <f>VLOOKUP(A5102,year_congress_lookup!$A$1:$B$10,2)</f>
        <v>2012</v>
      </c>
      <c r="C5102">
        <v>20111</v>
      </c>
      <c r="D5102" s="1" t="s">
        <v>1790</v>
      </c>
      <c r="E5102" t="s">
        <v>81</v>
      </c>
      <c r="F5102" t="str">
        <f>VLOOKUP(E5102&amp;"*",state_latlong_lookup!$A$1:$D$56,2,FALSE)</f>
        <v>FL</v>
      </c>
      <c r="G5102" t="str">
        <f>VLOOKUP(E5102&amp;"*",state_latlong_lookup!$A$1:$D$56,1,FALSE)</f>
        <v>FLORIDA</v>
      </c>
      <c r="H5102" t="str">
        <f t="shared" si="159"/>
        <v>112_FL_04</v>
      </c>
      <c r="I5102">
        <f>IF(B5102=2012,IF(D5102="00",K5102,VLOOKUP(H5102,district_latlong_lookup!$A$1:$F$439,5,FALSE)),0)</f>
        <v>30.400998000000001</v>
      </c>
      <c r="J5102">
        <f>IF(B5102=2012,IF(D5102="00",L5102,VLOOKUP(H5102,district_latlong_lookup!$A$1:$F$439,6,FALSE)),0)</f>
        <v>-82.526878999999994</v>
      </c>
      <c r="K5102">
        <f>VLOOKUP(E5102&amp;"*",state_latlong_lookup!$A$1:$D$56,3,FALSE)</f>
        <v>27.833300000000001</v>
      </c>
      <c r="L5102">
        <f>VLOOKUP(E5102&amp;"*",state_latlong_lookup!$A$1:$D$56,4,FALSE)</f>
        <v>-81.716999999999999</v>
      </c>
      <c r="M5102">
        <v>200</v>
      </c>
      <c r="N5102" t="str">
        <f t="shared" si="158"/>
        <v>Republican</v>
      </c>
      <c r="O5102" t="s">
        <v>932</v>
      </c>
      <c r="P5102">
        <v>0.50600000000000001</v>
      </c>
      <c r="Q5102">
        <v>2340000</v>
      </c>
      <c r="R5102" t="s">
        <v>1535</v>
      </c>
    </row>
    <row r="5103" spans="1:18">
      <c r="A5103">
        <v>112</v>
      </c>
      <c r="B5103">
        <f>VLOOKUP(A5103,year_congress_lookup!$A$1:$B$10,2)</f>
        <v>2012</v>
      </c>
      <c r="C5103">
        <v>21115</v>
      </c>
      <c r="D5103" s="1" t="s">
        <v>1791</v>
      </c>
      <c r="E5103" t="s">
        <v>81</v>
      </c>
      <c r="F5103" t="str">
        <f>VLOOKUP(E5103&amp;"*",state_latlong_lookup!$A$1:$D$56,2,FALSE)</f>
        <v>FL</v>
      </c>
      <c r="G5103" t="str">
        <f>VLOOKUP(E5103&amp;"*",state_latlong_lookup!$A$1:$D$56,1,FALSE)</f>
        <v>FLORIDA</v>
      </c>
      <c r="H5103" t="str">
        <f t="shared" si="159"/>
        <v>112_FL_05</v>
      </c>
      <c r="I5103">
        <f>IF(B5103=2012,IF(D5103="00",K5103,VLOOKUP(H5103,district_latlong_lookup!$A$1:$F$439,5,FALSE)),0)</f>
        <v>28.792342999999999</v>
      </c>
      <c r="J5103">
        <f>IF(B5103=2012,IF(D5103="00",L5103,VLOOKUP(H5103,district_latlong_lookup!$A$1:$F$439,6,FALSE)),0)</f>
        <v>-82.410882000000001</v>
      </c>
      <c r="K5103">
        <f>VLOOKUP(E5103&amp;"*",state_latlong_lookup!$A$1:$D$56,3,FALSE)</f>
        <v>27.833300000000001</v>
      </c>
      <c r="L5103">
        <f>VLOOKUP(E5103&amp;"*",state_latlong_lookup!$A$1:$D$56,4,FALSE)</f>
        <v>-81.716999999999999</v>
      </c>
      <c r="M5103">
        <v>200</v>
      </c>
      <c r="N5103" t="str">
        <f t="shared" si="158"/>
        <v>Republican</v>
      </c>
      <c r="O5103" t="s">
        <v>158</v>
      </c>
      <c r="P5103">
        <v>0.71799999999999997</v>
      </c>
      <c r="Q5103">
        <v>1149000</v>
      </c>
      <c r="R5103" t="s">
        <v>1536</v>
      </c>
    </row>
    <row r="5104" spans="1:18">
      <c r="A5104">
        <v>112</v>
      </c>
      <c r="B5104">
        <f>VLOOKUP(A5104,year_congress_lookup!$A$1:$B$10,2)</f>
        <v>2012</v>
      </c>
      <c r="C5104">
        <v>15627</v>
      </c>
      <c r="D5104" s="1" t="s">
        <v>1792</v>
      </c>
      <c r="E5104" t="s">
        <v>81</v>
      </c>
      <c r="F5104" t="str">
        <f>VLOOKUP(E5104&amp;"*",state_latlong_lookup!$A$1:$D$56,2,FALSE)</f>
        <v>FL</v>
      </c>
      <c r="G5104" t="str">
        <f>VLOOKUP(E5104&amp;"*",state_latlong_lookup!$A$1:$D$56,1,FALSE)</f>
        <v>FLORIDA</v>
      </c>
      <c r="H5104" t="str">
        <f t="shared" si="159"/>
        <v>112_FL_06</v>
      </c>
      <c r="I5104">
        <f>IF(B5104=2012,IF(D5104="00",K5104,VLOOKUP(H5104,district_latlong_lookup!$A$1:$F$439,5,FALSE)),0)</f>
        <v>30.091873</v>
      </c>
      <c r="J5104">
        <f>IF(B5104=2012,IF(D5104="00",L5104,VLOOKUP(H5104,district_latlong_lookup!$A$1:$F$439,6,FALSE)),0)</f>
        <v>-82.026550999999998</v>
      </c>
      <c r="K5104">
        <f>VLOOKUP(E5104&amp;"*",state_latlong_lookup!$A$1:$D$56,3,FALSE)</f>
        <v>27.833300000000001</v>
      </c>
      <c r="L5104">
        <f>VLOOKUP(E5104&amp;"*",state_latlong_lookup!$A$1:$D$56,4,FALSE)</f>
        <v>-81.716999999999999</v>
      </c>
      <c r="M5104">
        <v>200</v>
      </c>
      <c r="N5104" t="str">
        <f t="shared" si="158"/>
        <v>Republican</v>
      </c>
      <c r="O5104" t="s">
        <v>482</v>
      </c>
      <c r="P5104">
        <v>0.81399999999999995</v>
      </c>
      <c r="Q5104">
        <v>10000</v>
      </c>
      <c r="R5104" t="s">
        <v>1537</v>
      </c>
    </row>
    <row r="5105" spans="1:18">
      <c r="A5105">
        <v>112</v>
      </c>
      <c r="B5105">
        <f>VLOOKUP(A5105,year_congress_lookup!$A$1:$B$10,2)</f>
        <v>2012</v>
      </c>
      <c r="C5105">
        <v>29331</v>
      </c>
      <c r="D5105" s="1" t="s">
        <v>1793</v>
      </c>
      <c r="E5105" t="s">
        <v>81</v>
      </c>
      <c r="F5105" t="str">
        <f>VLOOKUP(E5105&amp;"*",state_latlong_lookup!$A$1:$D$56,2,FALSE)</f>
        <v>FL</v>
      </c>
      <c r="G5105" t="str">
        <f>VLOOKUP(E5105&amp;"*",state_latlong_lookup!$A$1:$D$56,1,FALSE)</f>
        <v>FLORIDA</v>
      </c>
      <c r="H5105" t="str">
        <f t="shared" si="159"/>
        <v>112_FL_07</v>
      </c>
      <c r="I5105">
        <f>IF(B5105=2012,IF(D5105="00",K5105,VLOOKUP(H5105,district_latlong_lookup!$A$1:$F$439,5,FALSE)),0)</f>
        <v>29.531773999999999</v>
      </c>
      <c r="J5105">
        <f>IF(B5105=2012,IF(D5105="00",L5105,VLOOKUP(H5105,district_latlong_lookup!$A$1:$F$439,6,FALSE)),0)</f>
        <v>-81.352058</v>
      </c>
      <c r="K5105">
        <f>VLOOKUP(E5105&amp;"*",state_latlong_lookup!$A$1:$D$56,3,FALSE)</f>
        <v>27.833300000000001</v>
      </c>
      <c r="L5105">
        <f>VLOOKUP(E5105&amp;"*",state_latlong_lookup!$A$1:$D$56,4,FALSE)</f>
        <v>-81.716999999999999</v>
      </c>
      <c r="M5105">
        <v>200</v>
      </c>
      <c r="N5105" t="str">
        <f t="shared" si="158"/>
        <v>Republican</v>
      </c>
      <c r="O5105" t="s">
        <v>483</v>
      </c>
      <c r="P5105">
        <v>0.67600000000000005</v>
      </c>
      <c r="Q5105">
        <v>464000</v>
      </c>
      <c r="R5105" t="s">
        <v>1538</v>
      </c>
    </row>
    <row r="5106" spans="1:18">
      <c r="A5106">
        <v>112</v>
      </c>
      <c r="B5106">
        <f>VLOOKUP(A5106,year_congress_lookup!$A$1:$B$10,2)</f>
        <v>2012</v>
      </c>
      <c r="C5106">
        <v>21116</v>
      </c>
      <c r="D5106" s="1" t="s">
        <v>1795</v>
      </c>
      <c r="E5106" t="s">
        <v>81</v>
      </c>
      <c r="F5106" t="str">
        <f>VLOOKUP(E5106&amp;"*",state_latlong_lookup!$A$1:$D$56,2,FALSE)</f>
        <v>FL</v>
      </c>
      <c r="G5106" t="str">
        <f>VLOOKUP(E5106&amp;"*",state_latlong_lookup!$A$1:$D$56,1,FALSE)</f>
        <v>FLORIDA</v>
      </c>
      <c r="H5106" t="str">
        <f t="shared" si="159"/>
        <v>112_FL_08</v>
      </c>
      <c r="I5106">
        <f>IF(B5106=2012,IF(D5106="00",K5106,VLOOKUP(H5106,district_latlong_lookup!$A$1:$F$439,5,FALSE)),0)</f>
        <v>28.842409</v>
      </c>
      <c r="J5106">
        <f>IF(B5106=2012,IF(D5106="00",L5106,VLOOKUP(H5106,district_latlong_lookup!$A$1:$F$439,6,FALSE)),0)</f>
        <v>-81.695211999999998</v>
      </c>
      <c r="K5106">
        <f>VLOOKUP(E5106&amp;"*",state_latlong_lookup!$A$1:$D$56,3,FALSE)</f>
        <v>27.833300000000001</v>
      </c>
      <c r="L5106">
        <f>VLOOKUP(E5106&amp;"*",state_latlong_lookup!$A$1:$D$56,4,FALSE)</f>
        <v>-81.716999999999999</v>
      </c>
      <c r="M5106">
        <v>200</v>
      </c>
      <c r="N5106" t="str">
        <f t="shared" si="158"/>
        <v>Republican</v>
      </c>
      <c r="O5106" t="s">
        <v>63</v>
      </c>
      <c r="P5106">
        <v>0.70499999999999996</v>
      </c>
      <c r="Q5106">
        <v>1190000</v>
      </c>
    </row>
    <row r="5107" spans="1:18">
      <c r="A5107">
        <v>112</v>
      </c>
      <c r="B5107">
        <f>VLOOKUP(A5107,year_congress_lookup!$A$1:$B$10,2)</f>
        <v>2012</v>
      </c>
      <c r="C5107">
        <v>20758</v>
      </c>
      <c r="D5107" s="1" t="s">
        <v>1796</v>
      </c>
      <c r="E5107" t="s">
        <v>81</v>
      </c>
      <c r="F5107" t="str">
        <f>VLOOKUP(E5107&amp;"*",state_latlong_lookup!$A$1:$D$56,2,FALSE)</f>
        <v>FL</v>
      </c>
      <c r="G5107" t="str">
        <f>VLOOKUP(E5107&amp;"*",state_latlong_lookup!$A$1:$D$56,1,FALSE)</f>
        <v>FLORIDA</v>
      </c>
      <c r="H5107" t="str">
        <f t="shared" si="159"/>
        <v>112_FL_09</v>
      </c>
      <c r="I5107">
        <f>IF(B5107=2012,IF(D5107="00",K5107,VLOOKUP(H5107,district_latlong_lookup!$A$1:$F$439,5,FALSE)),0)</f>
        <v>28.104167</v>
      </c>
      <c r="J5107">
        <f>IF(B5107=2012,IF(D5107="00",L5107,VLOOKUP(H5107,district_latlong_lookup!$A$1:$F$439,6,FALSE)),0)</f>
        <v>-82.475234</v>
      </c>
      <c r="K5107">
        <f>VLOOKUP(E5107&amp;"*",state_latlong_lookup!$A$1:$D$56,3,FALSE)</f>
        <v>27.833300000000001</v>
      </c>
      <c r="L5107">
        <f>VLOOKUP(E5107&amp;"*",state_latlong_lookup!$A$1:$D$56,4,FALSE)</f>
        <v>-81.716999999999999</v>
      </c>
      <c r="M5107">
        <v>200</v>
      </c>
      <c r="N5107" t="str">
        <f t="shared" si="158"/>
        <v>Republican</v>
      </c>
      <c r="O5107" t="s">
        <v>974</v>
      </c>
      <c r="P5107">
        <v>0.55400000000000005</v>
      </c>
      <c r="Q5107">
        <v>555000</v>
      </c>
      <c r="R5107" t="s">
        <v>1539</v>
      </c>
    </row>
    <row r="5108" spans="1:18">
      <c r="A5108">
        <v>112</v>
      </c>
      <c r="B5108">
        <f>VLOOKUP(A5108,year_congress_lookup!$A$1:$B$10,2)</f>
        <v>2012</v>
      </c>
      <c r="C5108">
        <v>13047</v>
      </c>
      <c r="D5108" s="1" t="s">
        <v>1797</v>
      </c>
      <c r="E5108" t="s">
        <v>81</v>
      </c>
      <c r="F5108" t="str">
        <f>VLOOKUP(E5108&amp;"*",state_latlong_lookup!$A$1:$D$56,2,FALSE)</f>
        <v>FL</v>
      </c>
      <c r="G5108" t="str">
        <f>VLOOKUP(E5108&amp;"*",state_latlong_lookup!$A$1:$D$56,1,FALSE)</f>
        <v>FLORIDA</v>
      </c>
      <c r="H5108" t="str">
        <f t="shared" si="159"/>
        <v>112_FL_10</v>
      </c>
      <c r="I5108">
        <f>IF(B5108=2012,IF(D5108="00",K5108,VLOOKUP(H5108,district_latlong_lookup!$A$1:$F$439,5,FALSE)),0)</f>
        <v>27.855992000000001</v>
      </c>
      <c r="J5108">
        <f>IF(B5108=2012,IF(D5108="00",L5108,VLOOKUP(H5108,district_latlong_lookup!$A$1:$F$439,6,FALSE)),0)</f>
        <v>-82.746219999999994</v>
      </c>
      <c r="K5108">
        <f>VLOOKUP(E5108&amp;"*",state_latlong_lookup!$A$1:$D$56,3,FALSE)</f>
        <v>27.833300000000001</v>
      </c>
      <c r="L5108">
        <f>VLOOKUP(E5108&amp;"*",state_latlong_lookup!$A$1:$D$56,4,FALSE)</f>
        <v>-81.716999999999999</v>
      </c>
      <c r="M5108">
        <v>200</v>
      </c>
      <c r="N5108" t="str">
        <f t="shared" si="158"/>
        <v>Republican</v>
      </c>
      <c r="O5108" t="s">
        <v>70</v>
      </c>
      <c r="P5108">
        <v>0.50800000000000001</v>
      </c>
      <c r="Q5108">
        <v>556000</v>
      </c>
      <c r="R5108" t="s">
        <v>1540</v>
      </c>
    </row>
    <row r="5109" spans="1:18">
      <c r="A5109">
        <v>112</v>
      </c>
      <c r="B5109">
        <f>VLOOKUP(A5109,year_congress_lookup!$A$1:$B$10,2)</f>
        <v>2012</v>
      </c>
      <c r="C5109">
        <v>20708</v>
      </c>
      <c r="D5109" s="1" t="s">
        <v>1798</v>
      </c>
      <c r="E5109" t="s">
        <v>81</v>
      </c>
      <c r="F5109" t="str">
        <f>VLOOKUP(E5109&amp;"*",state_latlong_lookup!$A$1:$D$56,2,FALSE)</f>
        <v>FL</v>
      </c>
      <c r="G5109" t="str">
        <f>VLOOKUP(E5109&amp;"*",state_latlong_lookup!$A$1:$D$56,1,FALSE)</f>
        <v>FLORIDA</v>
      </c>
      <c r="H5109" t="str">
        <f t="shared" si="159"/>
        <v>112_FL_11</v>
      </c>
      <c r="I5109">
        <f>IF(B5109=2012,IF(D5109="00",K5109,VLOOKUP(H5109,district_latlong_lookup!$A$1:$F$439,5,FALSE)),0)</f>
        <v>27.833618000000001</v>
      </c>
      <c r="J5109">
        <f>IF(B5109=2012,IF(D5109="00",L5109,VLOOKUP(H5109,district_latlong_lookup!$A$1:$F$439,6,FALSE)),0)</f>
        <v>-82.512718000000007</v>
      </c>
      <c r="K5109">
        <f>VLOOKUP(E5109&amp;"*",state_latlong_lookup!$A$1:$D$56,3,FALSE)</f>
        <v>27.833300000000001</v>
      </c>
      <c r="L5109">
        <f>VLOOKUP(E5109&amp;"*",state_latlong_lookup!$A$1:$D$56,4,FALSE)</f>
        <v>-81.716999999999999</v>
      </c>
      <c r="M5109">
        <v>100</v>
      </c>
      <c r="N5109" t="str">
        <f t="shared" si="158"/>
        <v>Democrat</v>
      </c>
      <c r="O5109" t="s">
        <v>1083</v>
      </c>
      <c r="P5109">
        <v>-0.39600000000000002</v>
      </c>
      <c r="Q5109">
        <v>423500</v>
      </c>
      <c r="R5109" t="s">
        <v>1541</v>
      </c>
    </row>
    <row r="5110" spans="1:18">
      <c r="A5110">
        <v>112</v>
      </c>
      <c r="B5110">
        <f>VLOOKUP(A5110,year_congress_lookup!$A$1:$B$10,2)</f>
        <v>2012</v>
      </c>
      <c r="C5110">
        <v>21117</v>
      </c>
      <c r="D5110" s="1" t="s">
        <v>1799</v>
      </c>
      <c r="E5110" t="s">
        <v>81</v>
      </c>
      <c r="F5110" t="str">
        <f>VLOOKUP(E5110&amp;"*",state_latlong_lookup!$A$1:$D$56,2,FALSE)</f>
        <v>FL</v>
      </c>
      <c r="G5110" t="str">
        <f>VLOOKUP(E5110&amp;"*",state_latlong_lookup!$A$1:$D$56,1,FALSE)</f>
        <v>FLORIDA</v>
      </c>
      <c r="H5110" t="str">
        <f t="shared" si="159"/>
        <v>112_FL_12</v>
      </c>
      <c r="I5110">
        <f>IF(B5110=2012,IF(D5110="00",K5110,VLOOKUP(H5110,district_latlong_lookup!$A$1:$F$439,5,FALSE)),0)</f>
        <v>27.875529</v>
      </c>
      <c r="J5110">
        <f>IF(B5110=2012,IF(D5110="00",L5110,VLOOKUP(H5110,district_latlong_lookup!$A$1:$F$439,6,FALSE)),0)</f>
        <v>-81.773539</v>
      </c>
      <c r="K5110">
        <f>VLOOKUP(E5110&amp;"*",state_latlong_lookup!$A$1:$D$56,3,FALSE)</f>
        <v>27.833300000000001</v>
      </c>
      <c r="L5110">
        <f>VLOOKUP(E5110&amp;"*",state_latlong_lookup!$A$1:$D$56,4,FALSE)</f>
        <v>-81.716999999999999</v>
      </c>
      <c r="M5110">
        <v>200</v>
      </c>
      <c r="N5110" t="str">
        <f t="shared" si="158"/>
        <v>Republican</v>
      </c>
      <c r="O5110" t="s">
        <v>29</v>
      </c>
      <c r="P5110">
        <v>0.77</v>
      </c>
      <c r="Q5110">
        <v>425000</v>
      </c>
      <c r="R5110" t="s">
        <v>1542</v>
      </c>
    </row>
    <row r="5111" spans="1:18">
      <c r="A5111">
        <v>112</v>
      </c>
      <c r="B5111">
        <f>VLOOKUP(A5111,year_congress_lookup!$A$1:$B$10,2)</f>
        <v>2012</v>
      </c>
      <c r="C5111">
        <v>20709</v>
      </c>
      <c r="D5111" s="1" t="s">
        <v>1800</v>
      </c>
      <c r="E5111" t="s">
        <v>81</v>
      </c>
      <c r="F5111" t="str">
        <f>VLOOKUP(E5111&amp;"*",state_latlong_lookup!$A$1:$D$56,2,FALSE)</f>
        <v>FL</v>
      </c>
      <c r="G5111" t="str">
        <f>VLOOKUP(E5111&amp;"*",state_latlong_lookup!$A$1:$D$56,1,FALSE)</f>
        <v>FLORIDA</v>
      </c>
      <c r="H5111" t="str">
        <f t="shared" si="159"/>
        <v>112_FL_13</v>
      </c>
      <c r="I5111">
        <f>IF(B5111=2012,IF(D5111="00",K5111,VLOOKUP(H5111,district_latlong_lookup!$A$1:$F$439,5,FALSE)),0)</f>
        <v>27.327117999999999</v>
      </c>
      <c r="J5111">
        <f>IF(B5111=2012,IF(D5111="00",L5111,VLOOKUP(H5111,district_latlong_lookup!$A$1:$F$439,6,FALSE)),0)</f>
        <v>-82.115932999999998</v>
      </c>
      <c r="K5111">
        <f>VLOOKUP(E5111&amp;"*",state_latlong_lookup!$A$1:$D$56,3,FALSE)</f>
        <v>27.833300000000001</v>
      </c>
      <c r="L5111">
        <f>VLOOKUP(E5111&amp;"*",state_latlong_lookup!$A$1:$D$56,4,FALSE)</f>
        <v>-81.716999999999999</v>
      </c>
      <c r="M5111">
        <v>200</v>
      </c>
      <c r="N5111" t="str">
        <f t="shared" si="158"/>
        <v>Republican</v>
      </c>
      <c r="O5111" t="s">
        <v>54</v>
      </c>
      <c r="P5111">
        <v>0.56100000000000005</v>
      </c>
      <c r="Q5111">
        <v>544000</v>
      </c>
    </row>
    <row r="5112" spans="1:18">
      <c r="A5112">
        <v>112</v>
      </c>
      <c r="B5112">
        <f>VLOOKUP(A5112,year_congress_lookup!$A$1:$B$10,2)</f>
        <v>2012</v>
      </c>
      <c r="C5112">
        <v>20503</v>
      </c>
      <c r="D5112" s="1" t="s">
        <v>1801</v>
      </c>
      <c r="E5112" t="s">
        <v>81</v>
      </c>
      <c r="F5112" t="str">
        <f>VLOOKUP(E5112&amp;"*",state_latlong_lookup!$A$1:$D$56,2,FALSE)</f>
        <v>FL</v>
      </c>
      <c r="G5112" t="str">
        <f>VLOOKUP(E5112&amp;"*",state_latlong_lookup!$A$1:$D$56,1,FALSE)</f>
        <v>FLORIDA</v>
      </c>
      <c r="H5112" t="str">
        <f t="shared" si="159"/>
        <v>112_FL_14</v>
      </c>
      <c r="I5112">
        <f>IF(B5112=2012,IF(D5112="00",K5112,VLOOKUP(H5112,district_latlong_lookup!$A$1:$F$439,5,FALSE)),0)</f>
        <v>26.504657000000002</v>
      </c>
      <c r="J5112">
        <f>IF(B5112=2012,IF(D5112="00",L5112,VLOOKUP(H5112,district_latlong_lookup!$A$1:$F$439,6,FALSE)),0)</f>
        <v>-81.903970999999999</v>
      </c>
      <c r="K5112">
        <f>VLOOKUP(E5112&amp;"*",state_latlong_lookup!$A$1:$D$56,3,FALSE)</f>
        <v>27.833300000000001</v>
      </c>
      <c r="L5112">
        <f>VLOOKUP(E5112&amp;"*",state_latlong_lookup!$A$1:$D$56,4,FALSE)</f>
        <v>-81.716999999999999</v>
      </c>
      <c r="M5112">
        <v>200</v>
      </c>
      <c r="N5112" t="str">
        <f t="shared" si="158"/>
        <v>Republican</v>
      </c>
      <c r="O5112" t="s">
        <v>258</v>
      </c>
      <c r="P5112">
        <v>0.80300000000000005</v>
      </c>
      <c r="Q5112">
        <v>2546000</v>
      </c>
      <c r="R5112" t="s">
        <v>1543</v>
      </c>
    </row>
    <row r="5113" spans="1:18">
      <c r="A5113">
        <v>112</v>
      </c>
      <c r="B5113">
        <f>VLOOKUP(A5113,year_congress_lookup!$A$1:$B$10,2)</f>
        <v>2012</v>
      </c>
      <c r="C5113">
        <v>20909</v>
      </c>
      <c r="D5113" s="1" t="s">
        <v>1802</v>
      </c>
      <c r="E5113" t="s">
        <v>81</v>
      </c>
      <c r="F5113" t="str">
        <f>VLOOKUP(E5113&amp;"*",state_latlong_lookup!$A$1:$D$56,2,FALSE)</f>
        <v>FL</v>
      </c>
      <c r="G5113" t="str">
        <f>VLOOKUP(E5113&amp;"*",state_latlong_lookup!$A$1:$D$56,1,FALSE)</f>
        <v>FLORIDA</v>
      </c>
      <c r="H5113" t="str">
        <f t="shared" si="159"/>
        <v>112_FL_15</v>
      </c>
      <c r="I5113">
        <f>IF(B5113=2012,IF(D5113="00",K5113,VLOOKUP(H5113,district_latlong_lookup!$A$1:$F$439,5,FALSE)),0)</f>
        <v>28.039871000000002</v>
      </c>
      <c r="J5113">
        <f>IF(B5113=2012,IF(D5113="00",L5113,VLOOKUP(H5113,district_latlong_lookup!$A$1:$F$439,6,FALSE)),0)</f>
        <v>-80.901380000000003</v>
      </c>
      <c r="K5113">
        <f>VLOOKUP(E5113&amp;"*",state_latlong_lookup!$A$1:$D$56,3,FALSE)</f>
        <v>27.833300000000001</v>
      </c>
      <c r="L5113">
        <f>VLOOKUP(E5113&amp;"*",state_latlong_lookup!$A$1:$D$56,4,FALSE)</f>
        <v>-81.716999999999999</v>
      </c>
      <c r="M5113">
        <v>200</v>
      </c>
      <c r="N5113" t="str">
        <f t="shared" si="158"/>
        <v>Republican</v>
      </c>
      <c r="O5113" t="s">
        <v>1127</v>
      </c>
      <c r="P5113">
        <v>0.71699999999999997</v>
      </c>
      <c r="Q5113">
        <v>1138500</v>
      </c>
      <c r="R5113" t="s">
        <v>1544</v>
      </c>
    </row>
    <row r="5114" spans="1:18">
      <c r="A5114">
        <v>112</v>
      </c>
      <c r="B5114">
        <f>VLOOKUP(A5114,year_congress_lookup!$A$1:$B$10,2)</f>
        <v>2012</v>
      </c>
      <c r="C5114">
        <v>20910</v>
      </c>
      <c r="D5114" s="1" t="s">
        <v>1803</v>
      </c>
      <c r="E5114" t="s">
        <v>81</v>
      </c>
      <c r="F5114" t="str">
        <f>VLOOKUP(E5114&amp;"*",state_latlong_lookup!$A$1:$D$56,2,FALSE)</f>
        <v>FL</v>
      </c>
      <c r="G5114" t="str">
        <f>VLOOKUP(E5114&amp;"*",state_latlong_lookup!$A$1:$D$56,1,FALSE)</f>
        <v>FLORIDA</v>
      </c>
      <c r="H5114" t="str">
        <f t="shared" si="159"/>
        <v>112_FL_16</v>
      </c>
      <c r="I5114">
        <f>IF(B5114=2012,IF(D5114="00",K5114,VLOOKUP(H5114,district_latlong_lookup!$A$1:$F$439,5,FALSE)),0)</f>
        <v>27.109780000000001</v>
      </c>
      <c r="J5114">
        <f>IF(B5114=2012,IF(D5114="00",L5114,VLOOKUP(H5114,district_latlong_lookup!$A$1:$F$439,6,FALSE)),0)</f>
        <v>-81.074337</v>
      </c>
      <c r="K5114">
        <f>VLOOKUP(E5114&amp;"*",state_latlong_lookup!$A$1:$D$56,3,FALSE)</f>
        <v>27.833300000000001</v>
      </c>
      <c r="L5114">
        <f>VLOOKUP(E5114&amp;"*",state_latlong_lookup!$A$1:$D$56,4,FALSE)</f>
        <v>-81.716999999999999</v>
      </c>
      <c r="M5114">
        <v>200</v>
      </c>
      <c r="N5114" t="str">
        <f t="shared" si="158"/>
        <v>Republican</v>
      </c>
      <c r="O5114" t="s">
        <v>1128</v>
      </c>
      <c r="P5114">
        <v>0.66900000000000004</v>
      </c>
      <c r="Q5114">
        <v>3646000</v>
      </c>
      <c r="R5114" t="s">
        <v>1545</v>
      </c>
    </row>
    <row r="5115" spans="1:18">
      <c r="A5115">
        <v>112</v>
      </c>
      <c r="B5115">
        <f>VLOOKUP(A5115,year_congress_lookup!$A$1:$B$10,2)</f>
        <v>2012</v>
      </c>
      <c r="C5115">
        <v>21118</v>
      </c>
      <c r="D5115" s="1" t="s">
        <v>1804</v>
      </c>
      <c r="E5115" t="s">
        <v>81</v>
      </c>
      <c r="F5115" t="str">
        <f>VLOOKUP(E5115&amp;"*",state_latlong_lookup!$A$1:$D$56,2,FALSE)</f>
        <v>FL</v>
      </c>
      <c r="G5115" t="str">
        <f>VLOOKUP(E5115&amp;"*",state_latlong_lookup!$A$1:$D$56,1,FALSE)</f>
        <v>FLORIDA</v>
      </c>
      <c r="H5115" t="str">
        <f t="shared" si="159"/>
        <v>112_FL_17</v>
      </c>
      <c r="I5115">
        <f>IF(B5115=2012,IF(D5115="00",K5115,VLOOKUP(H5115,district_latlong_lookup!$A$1:$F$439,5,FALSE)),0)</f>
        <v>25.926669</v>
      </c>
      <c r="J5115">
        <f>IF(B5115=2012,IF(D5115="00",L5115,VLOOKUP(H5115,district_latlong_lookup!$A$1:$F$439,6,FALSE)),0)</f>
        <v>-80.214235000000002</v>
      </c>
      <c r="K5115">
        <f>VLOOKUP(E5115&amp;"*",state_latlong_lookup!$A$1:$D$56,3,FALSE)</f>
        <v>27.833300000000001</v>
      </c>
      <c r="L5115">
        <f>VLOOKUP(E5115&amp;"*",state_latlong_lookup!$A$1:$D$56,4,FALSE)</f>
        <v>-81.716999999999999</v>
      </c>
      <c r="M5115">
        <v>100</v>
      </c>
      <c r="N5115" t="str">
        <f t="shared" si="158"/>
        <v>Democrat</v>
      </c>
      <c r="O5115" t="s">
        <v>92</v>
      </c>
      <c r="P5115">
        <v>-0.42899999999999999</v>
      </c>
      <c r="Q5115">
        <v>375000</v>
      </c>
      <c r="R5115" t="s">
        <v>1546</v>
      </c>
    </row>
    <row r="5116" spans="1:18">
      <c r="A5116">
        <v>112</v>
      </c>
      <c r="B5116">
        <f>VLOOKUP(A5116,year_congress_lookup!$A$1:$B$10,2)</f>
        <v>2012</v>
      </c>
      <c r="C5116">
        <v>15634</v>
      </c>
      <c r="D5116" s="1" t="s">
        <v>1805</v>
      </c>
      <c r="E5116" t="s">
        <v>81</v>
      </c>
      <c r="F5116" t="str">
        <f>VLOOKUP(E5116&amp;"*",state_latlong_lookup!$A$1:$D$56,2,FALSE)</f>
        <v>FL</v>
      </c>
      <c r="G5116" t="str">
        <f>VLOOKUP(E5116&amp;"*",state_latlong_lookup!$A$1:$D$56,1,FALSE)</f>
        <v>FLORIDA</v>
      </c>
      <c r="H5116" t="str">
        <f t="shared" si="159"/>
        <v>112_FL_18</v>
      </c>
      <c r="I5116">
        <f>IF(B5116=2012,IF(D5116="00",K5116,VLOOKUP(H5116,district_latlong_lookup!$A$1:$F$439,5,FALSE)),0)</f>
        <v>25.034943999999999</v>
      </c>
      <c r="J5116">
        <f>IF(B5116=2012,IF(D5116="00",L5116,VLOOKUP(H5116,district_latlong_lookup!$A$1:$F$439,6,FALSE)),0)</f>
        <v>-81.015383999999997</v>
      </c>
      <c r="K5116">
        <f>VLOOKUP(E5116&amp;"*",state_latlong_lookup!$A$1:$D$56,3,FALSE)</f>
        <v>27.833300000000001</v>
      </c>
      <c r="L5116">
        <f>VLOOKUP(E5116&amp;"*",state_latlong_lookup!$A$1:$D$56,4,FALSE)</f>
        <v>-81.716999999999999</v>
      </c>
      <c r="M5116">
        <v>200</v>
      </c>
      <c r="N5116" t="str">
        <f t="shared" si="158"/>
        <v>Republican</v>
      </c>
      <c r="O5116" t="s">
        <v>975</v>
      </c>
      <c r="P5116">
        <v>0.48599999999999999</v>
      </c>
      <c r="Q5116">
        <v>1361500</v>
      </c>
      <c r="R5116" t="s">
        <v>1547</v>
      </c>
    </row>
    <row r="5117" spans="1:18">
      <c r="A5117">
        <v>112</v>
      </c>
      <c r="B5117">
        <f>VLOOKUP(A5117,year_congress_lookup!$A$1:$B$10,2)</f>
        <v>2012</v>
      </c>
      <c r="C5117">
        <v>20959</v>
      </c>
      <c r="D5117" s="1" t="s">
        <v>1806</v>
      </c>
      <c r="E5117" t="s">
        <v>81</v>
      </c>
      <c r="F5117" t="str">
        <f>VLOOKUP(E5117&amp;"*",state_latlong_lookup!$A$1:$D$56,2,FALSE)</f>
        <v>FL</v>
      </c>
      <c r="G5117" t="str">
        <f>VLOOKUP(E5117&amp;"*",state_latlong_lookup!$A$1:$D$56,1,FALSE)</f>
        <v>FLORIDA</v>
      </c>
      <c r="H5117" t="str">
        <f t="shared" si="159"/>
        <v>112_FL_19</v>
      </c>
      <c r="I5117">
        <f>IF(B5117=2012,IF(D5117="00",K5117,VLOOKUP(H5117,district_latlong_lookup!$A$1:$F$439,5,FALSE)),0)</f>
        <v>26.452238000000001</v>
      </c>
      <c r="J5117">
        <f>IF(B5117=2012,IF(D5117="00",L5117,VLOOKUP(H5117,district_latlong_lookup!$A$1:$F$439,6,FALSE)),0)</f>
        <v>-80.178269</v>
      </c>
      <c r="K5117">
        <f>VLOOKUP(E5117&amp;"*",state_latlong_lookup!$A$1:$D$56,3,FALSE)</f>
        <v>27.833300000000001</v>
      </c>
      <c r="L5117">
        <f>VLOOKUP(E5117&amp;"*",state_latlong_lookup!$A$1:$D$56,4,FALSE)</f>
        <v>-81.716999999999999</v>
      </c>
      <c r="M5117">
        <v>100</v>
      </c>
      <c r="N5117" t="str">
        <f t="shared" si="158"/>
        <v>Democrat</v>
      </c>
      <c r="O5117" t="s">
        <v>1129</v>
      </c>
      <c r="P5117">
        <v>-0.40500000000000003</v>
      </c>
      <c r="Q5117">
        <v>367500</v>
      </c>
      <c r="R5117" t="s">
        <v>1548</v>
      </c>
    </row>
    <row r="5118" spans="1:18">
      <c r="A5118">
        <v>112</v>
      </c>
      <c r="B5118">
        <f>VLOOKUP(A5118,year_congress_lookup!$A$1:$B$10,2)</f>
        <v>2012</v>
      </c>
      <c r="C5118">
        <v>20504</v>
      </c>
      <c r="D5118" s="1" t="s">
        <v>1807</v>
      </c>
      <c r="E5118" t="s">
        <v>81</v>
      </c>
      <c r="F5118" t="str">
        <f>VLOOKUP(E5118&amp;"*",state_latlong_lookup!$A$1:$D$56,2,FALSE)</f>
        <v>FL</v>
      </c>
      <c r="G5118" t="str">
        <f>VLOOKUP(E5118&amp;"*",state_latlong_lookup!$A$1:$D$56,1,FALSE)</f>
        <v>FLORIDA</v>
      </c>
      <c r="H5118" t="str">
        <f t="shared" si="159"/>
        <v>112_FL_20</v>
      </c>
      <c r="I5118">
        <f>IF(B5118=2012,IF(D5118="00",K5118,VLOOKUP(H5118,district_latlong_lookup!$A$1:$F$439,5,FALSE)),0)</f>
        <v>26.096288000000001</v>
      </c>
      <c r="J5118">
        <f>IF(B5118=2012,IF(D5118="00",L5118,VLOOKUP(H5118,district_latlong_lookup!$A$1:$F$439,6,FALSE)),0)</f>
        <v>-80.338239999999999</v>
      </c>
      <c r="K5118">
        <f>VLOOKUP(E5118&amp;"*",state_latlong_lookup!$A$1:$D$56,3,FALSE)</f>
        <v>27.833300000000001</v>
      </c>
      <c r="L5118">
        <f>VLOOKUP(E5118&amp;"*",state_latlong_lookup!$A$1:$D$56,4,FALSE)</f>
        <v>-81.716999999999999</v>
      </c>
      <c r="M5118">
        <v>100</v>
      </c>
      <c r="N5118" t="str">
        <f t="shared" si="158"/>
        <v>Democrat</v>
      </c>
      <c r="O5118" t="s">
        <v>1052</v>
      </c>
      <c r="P5118">
        <v>-0.38800000000000001</v>
      </c>
      <c r="Q5118">
        <v>561500</v>
      </c>
      <c r="R5118" t="s">
        <v>1549</v>
      </c>
    </row>
    <row r="5119" spans="1:18">
      <c r="A5119">
        <v>112</v>
      </c>
      <c r="B5119">
        <f>VLOOKUP(A5119,year_congress_lookup!$A$1:$B$10,2)</f>
        <v>2012</v>
      </c>
      <c r="C5119">
        <v>20316</v>
      </c>
      <c r="D5119" s="1" t="s">
        <v>1808</v>
      </c>
      <c r="E5119" t="s">
        <v>81</v>
      </c>
      <c r="F5119" t="str">
        <f>VLOOKUP(E5119&amp;"*",state_latlong_lookup!$A$1:$D$56,2,FALSE)</f>
        <v>FL</v>
      </c>
      <c r="G5119" t="str">
        <f>VLOOKUP(E5119&amp;"*",state_latlong_lookup!$A$1:$D$56,1,FALSE)</f>
        <v>FLORIDA</v>
      </c>
      <c r="H5119" t="str">
        <f t="shared" si="159"/>
        <v>112_FL_21</v>
      </c>
      <c r="I5119">
        <f>IF(B5119=2012,IF(D5119="00",K5119,VLOOKUP(H5119,district_latlong_lookup!$A$1:$F$439,5,FALSE)),0)</f>
        <v>25.838377000000001</v>
      </c>
      <c r="J5119">
        <f>IF(B5119=2012,IF(D5119="00",L5119,VLOOKUP(H5119,district_latlong_lookup!$A$1:$F$439,6,FALSE)),0)</f>
        <v>-80.342099000000005</v>
      </c>
      <c r="K5119">
        <f>VLOOKUP(E5119&amp;"*",state_latlong_lookup!$A$1:$D$56,3,FALSE)</f>
        <v>27.833300000000001</v>
      </c>
      <c r="L5119">
        <f>VLOOKUP(E5119&amp;"*",state_latlong_lookup!$A$1:$D$56,4,FALSE)</f>
        <v>-81.716999999999999</v>
      </c>
      <c r="M5119">
        <v>200</v>
      </c>
      <c r="N5119" t="str">
        <f t="shared" si="158"/>
        <v>Republican</v>
      </c>
      <c r="O5119" t="s">
        <v>976</v>
      </c>
      <c r="P5119">
        <v>0.36199999999999999</v>
      </c>
      <c r="Q5119">
        <v>2445000</v>
      </c>
      <c r="R5119" t="s">
        <v>1550</v>
      </c>
    </row>
    <row r="5120" spans="1:18">
      <c r="A5120">
        <v>112</v>
      </c>
      <c r="B5120">
        <f>VLOOKUP(A5120,year_congress_lookup!$A$1:$B$10,2)</f>
        <v>2012</v>
      </c>
      <c r="C5120">
        <v>21119</v>
      </c>
      <c r="D5120" s="1" t="s">
        <v>1809</v>
      </c>
      <c r="E5120" t="s">
        <v>81</v>
      </c>
      <c r="F5120" t="str">
        <f>VLOOKUP(E5120&amp;"*",state_latlong_lookup!$A$1:$D$56,2,FALSE)</f>
        <v>FL</v>
      </c>
      <c r="G5120" t="str">
        <f>VLOOKUP(E5120&amp;"*",state_latlong_lookup!$A$1:$D$56,1,FALSE)</f>
        <v>FLORIDA</v>
      </c>
      <c r="H5120" t="str">
        <f t="shared" si="159"/>
        <v>112_FL_22</v>
      </c>
      <c r="I5120">
        <f>IF(B5120=2012,IF(D5120="00",K5120,VLOOKUP(H5120,district_latlong_lookup!$A$1:$F$439,5,FALSE)),0)</f>
        <v>26.535349</v>
      </c>
      <c r="J5120">
        <f>IF(B5120=2012,IF(D5120="00",L5120,VLOOKUP(H5120,district_latlong_lookup!$A$1:$F$439,6,FALSE)),0)</f>
        <v>-80.094211999999999</v>
      </c>
      <c r="K5120">
        <f>VLOOKUP(E5120&amp;"*",state_latlong_lookup!$A$1:$D$56,3,FALSE)</f>
        <v>27.833300000000001</v>
      </c>
      <c r="L5120">
        <f>VLOOKUP(E5120&amp;"*",state_latlong_lookup!$A$1:$D$56,4,FALSE)</f>
        <v>-81.716999999999999</v>
      </c>
      <c r="M5120">
        <v>200</v>
      </c>
      <c r="N5120" t="str">
        <f t="shared" si="158"/>
        <v>Republican</v>
      </c>
      <c r="O5120" t="s">
        <v>1184</v>
      </c>
      <c r="P5120">
        <v>0.67500000000000004</v>
      </c>
      <c r="Q5120">
        <v>751500</v>
      </c>
      <c r="R5120" t="s">
        <v>1551</v>
      </c>
    </row>
    <row r="5121" spans="1:18">
      <c r="A5121">
        <v>112</v>
      </c>
      <c r="B5121">
        <f>VLOOKUP(A5121,year_congress_lookup!$A$1:$B$10,2)</f>
        <v>2012</v>
      </c>
      <c r="C5121">
        <v>29337</v>
      </c>
      <c r="D5121" s="1" t="s">
        <v>1810</v>
      </c>
      <c r="E5121" t="s">
        <v>81</v>
      </c>
      <c r="F5121" t="str">
        <f>VLOOKUP(E5121&amp;"*",state_latlong_lookup!$A$1:$D$56,2,FALSE)</f>
        <v>FL</v>
      </c>
      <c r="G5121" t="str">
        <f>VLOOKUP(E5121&amp;"*",state_latlong_lookup!$A$1:$D$56,1,FALSE)</f>
        <v>FLORIDA</v>
      </c>
      <c r="H5121" t="str">
        <f t="shared" si="159"/>
        <v>112_FL_23</v>
      </c>
      <c r="I5121">
        <f>IF(B5121=2012,IF(D5121="00",K5121,VLOOKUP(H5121,district_latlong_lookup!$A$1:$F$439,5,FALSE)),0)</f>
        <v>26.575420000000001</v>
      </c>
      <c r="J5121">
        <f>IF(B5121=2012,IF(D5121="00",L5121,VLOOKUP(H5121,district_latlong_lookup!$A$1:$F$439,6,FALSE)),0)</f>
        <v>-80.661186000000001</v>
      </c>
      <c r="K5121">
        <f>VLOOKUP(E5121&amp;"*",state_latlong_lookup!$A$1:$D$56,3,FALSE)</f>
        <v>27.833300000000001</v>
      </c>
      <c r="L5121">
        <f>VLOOKUP(E5121&amp;"*",state_latlong_lookup!$A$1:$D$56,4,FALSE)</f>
        <v>-81.716999999999999</v>
      </c>
      <c r="M5121">
        <v>100</v>
      </c>
      <c r="N5121" t="str">
        <f t="shared" si="158"/>
        <v>Democrat</v>
      </c>
      <c r="O5121" t="s">
        <v>163</v>
      </c>
      <c r="P5121">
        <v>-0.495</v>
      </c>
      <c r="Q5121">
        <v>822000</v>
      </c>
    </row>
    <row r="5122" spans="1:18">
      <c r="A5122">
        <v>112</v>
      </c>
      <c r="B5122">
        <f>VLOOKUP(A5122,year_congress_lookup!$A$1:$B$10,2)</f>
        <v>2012</v>
      </c>
      <c r="C5122">
        <v>21120</v>
      </c>
      <c r="D5122" s="1" t="s">
        <v>1811</v>
      </c>
      <c r="E5122" t="s">
        <v>81</v>
      </c>
      <c r="F5122" t="str">
        <f>VLOOKUP(E5122&amp;"*",state_latlong_lookup!$A$1:$D$56,2,FALSE)</f>
        <v>FL</v>
      </c>
      <c r="G5122" t="str">
        <f>VLOOKUP(E5122&amp;"*",state_latlong_lookup!$A$1:$D$56,1,FALSE)</f>
        <v>FLORIDA</v>
      </c>
      <c r="H5122" t="str">
        <f t="shared" si="159"/>
        <v>112_FL_24</v>
      </c>
      <c r="I5122">
        <f>IF(B5122=2012,IF(D5122="00",K5122,VLOOKUP(H5122,district_latlong_lookup!$A$1:$F$439,5,FALSE)),0)</f>
        <v>28.709173</v>
      </c>
      <c r="J5122">
        <f>IF(B5122=2012,IF(D5122="00",L5122,VLOOKUP(H5122,district_latlong_lookup!$A$1:$F$439,6,FALSE)),0)</f>
        <v>-80.988412999999994</v>
      </c>
      <c r="K5122">
        <f>VLOOKUP(E5122&amp;"*",state_latlong_lookup!$A$1:$D$56,3,FALSE)</f>
        <v>27.833300000000001</v>
      </c>
      <c r="L5122">
        <f>VLOOKUP(E5122&amp;"*",state_latlong_lookup!$A$1:$D$56,4,FALSE)</f>
        <v>-81.716999999999999</v>
      </c>
      <c r="M5122">
        <v>200</v>
      </c>
      <c r="N5122" t="str">
        <f t="shared" ref="N5122:N5185" si="160">IF(M5122=100,"Democrat",IF(M5122=200,"Republican",IF(M5122=328,"Independent")))</f>
        <v>Republican</v>
      </c>
      <c r="O5122" t="s">
        <v>93</v>
      </c>
      <c r="P5122">
        <v>0.77800000000000002</v>
      </c>
      <c r="Q5122">
        <v>1093000</v>
      </c>
      <c r="R5122" t="s">
        <v>1552</v>
      </c>
    </row>
    <row r="5123" spans="1:18">
      <c r="A5123">
        <v>112</v>
      </c>
      <c r="B5123">
        <f>VLOOKUP(A5123,year_congress_lookup!$A$1:$B$10,2)</f>
        <v>2012</v>
      </c>
      <c r="C5123">
        <v>21121</v>
      </c>
      <c r="D5123" s="1" t="s">
        <v>1812</v>
      </c>
      <c r="E5123" t="s">
        <v>81</v>
      </c>
      <c r="F5123" t="str">
        <f>VLOOKUP(E5123&amp;"*",state_latlong_lookup!$A$1:$D$56,2,FALSE)</f>
        <v>FL</v>
      </c>
      <c r="G5123" t="str">
        <f>VLOOKUP(E5123&amp;"*",state_latlong_lookup!$A$1:$D$56,1,FALSE)</f>
        <v>FLORIDA</v>
      </c>
      <c r="H5123" t="str">
        <f t="shared" ref="H5123:H5186" si="161">CONCATENATE(A5123,"_",F5123,"_",D5123)</f>
        <v>112_FL_25</v>
      </c>
      <c r="I5123">
        <f>IF(B5123=2012,IF(D5123="00",K5123,VLOOKUP(H5123,district_latlong_lookup!$A$1:$F$439,5,FALSE)),0)</f>
        <v>25.780221999999998</v>
      </c>
      <c r="J5123">
        <f>IF(B5123=2012,IF(D5123="00",L5123,VLOOKUP(H5123,district_latlong_lookup!$A$1:$F$439,6,FALSE)),0)</f>
        <v>-80.951499999999996</v>
      </c>
      <c r="K5123">
        <f>VLOOKUP(E5123&amp;"*",state_latlong_lookup!$A$1:$D$56,3,FALSE)</f>
        <v>27.833300000000001</v>
      </c>
      <c r="L5123">
        <f>VLOOKUP(E5123&amp;"*",state_latlong_lookup!$A$1:$D$56,4,FALSE)</f>
        <v>-81.716999999999999</v>
      </c>
      <c r="M5123">
        <v>200</v>
      </c>
      <c r="N5123" t="str">
        <f t="shared" si="160"/>
        <v>Republican</v>
      </c>
      <c r="O5123" t="s">
        <v>1185</v>
      </c>
      <c r="P5123">
        <v>0.36699999999999999</v>
      </c>
      <c r="Q5123">
        <v>472000</v>
      </c>
      <c r="R5123" t="s">
        <v>1553</v>
      </c>
    </row>
    <row r="5124" spans="1:18">
      <c r="A5124">
        <v>112</v>
      </c>
      <c r="B5124">
        <f>VLOOKUP(A5124,year_congress_lookup!$A$1:$B$10,2)</f>
        <v>2012</v>
      </c>
      <c r="C5124">
        <v>29338</v>
      </c>
      <c r="D5124" s="1" t="s">
        <v>1787</v>
      </c>
      <c r="E5124" t="s">
        <v>4</v>
      </c>
      <c r="F5124" t="str">
        <f>VLOOKUP(E5124&amp;"*",state_latlong_lookup!$A$1:$D$56,2,FALSE)</f>
        <v>GA</v>
      </c>
      <c r="G5124" t="str">
        <f>VLOOKUP(E5124&amp;"*",state_latlong_lookup!$A$1:$D$56,1,FALSE)</f>
        <v>GEORGIA</v>
      </c>
      <c r="H5124" t="str">
        <f t="shared" si="161"/>
        <v>112_GA_01</v>
      </c>
      <c r="I5124">
        <f>IF(B5124=2012,IF(D5124="00",K5124,VLOOKUP(H5124,district_latlong_lookup!$A$1:$F$439,5,FALSE)),0)</f>
        <v>31.356072999999999</v>
      </c>
      <c r="J5124">
        <f>IF(B5124=2012,IF(D5124="00",L5124,VLOOKUP(H5124,district_latlong_lookup!$A$1:$F$439,6,FALSE)),0)</f>
        <v>-82.246206999999998</v>
      </c>
      <c r="K5124">
        <f>VLOOKUP(E5124&amp;"*",state_latlong_lookup!$A$1:$D$56,3,FALSE)</f>
        <v>32.986600000000003</v>
      </c>
      <c r="L5124">
        <f>VLOOKUP(E5124&amp;"*",state_latlong_lookup!$A$1:$D$56,4,FALSE)</f>
        <v>-83.648700000000005</v>
      </c>
      <c r="M5124">
        <v>200</v>
      </c>
      <c r="N5124" t="str">
        <f t="shared" si="160"/>
        <v>Republican</v>
      </c>
      <c r="O5124" t="s">
        <v>498</v>
      </c>
      <c r="P5124">
        <v>0.73699999999999999</v>
      </c>
      <c r="Q5124">
        <v>439500</v>
      </c>
      <c r="R5124" t="s">
        <v>1554</v>
      </c>
    </row>
    <row r="5125" spans="1:18">
      <c r="A5125">
        <v>112</v>
      </c>
      <c r="B5125">
        <f>VLOOKUP(A5125,year_congress_lookup!$A$1:$B$10,2)</f>
        <v>2012</v>
      </c>
      <c r="C5125">
        <v>29339</v>
      </c>
      <c r="D5125" s="1" t="s">
        <v>1788</v>
      </c>
      <c r="E5125" t="s">
        <v>4</v>
      </c>
      <c r="F5125" t="str">
        <f>VLOOKUP(E5125&amp;"*",state_latlong_lookup!$A$1:$D$56,2,FALSE)</f>
        <v>GA</v>
      </c>
      <c r="G5125" t="str">
        <f>VLOOKUP(E5125&amp;"*",state_latlong_lookup!$A$1:$D$56,1,FALSE)</f>
        <v>GEORGIA</v>
      </c>
      <c r="H5125" t="str">
        <f t="shared" si="161"/>
        <v>112_GA_02</v>
      </c>
      <c r="I5125">
        <f>IF(B5125=2012,IF(D5125="00",K5125,VLOOKUP(H5125,district_latlong_lookup!$A$1:$F$439,5,FALSE)),0)</f>
        <v>31.686456</v>
      </c>
      <c r="J5125">
        <f>IF(B5125=2012,IF(D5125="00",L5125,VLOOKUP(H5125,district_latlong_lookup!$A$1:$F$439,6,FALSE)),0)</f>
        <v>-84.334948999999995</v>
      </c>
      <c r="K5125">
        <f>VLOOKUP(E5125&amp;"*",state_latlong_lookup!$A$1:$D$56,3,FALSE)</f>
        <v>32.986600000000003</v>
      </c>
      <c r="L5125">
        <f>VLOOKUP(E5125&amp;"*",state_latlong_lookup!$A$1:$D$56,4,FALSE)</f>
        <v>-83.648700000000005</v>
      </c>
      <c r="M5125">
        <v>100</v>
      </c>
      <c r="N5125" t="str">
        <f t="shared" si="160"/>
        <v>Democrat</v>
      </c>
      <c r="O5125" t="s">
        <v>499</v>
      </c>
      <c r="P5125">
        <v>-0.21099999999999999</v>
      </c>
      <c r="Q5125">
        <v>791500</v>
      </c>
      <c r="R5125" t="s">
        <v>1555</v>
      </c>
    </row>
    <row r="5126" spans="1:18">
      <c r="A5126">
        <v>112</v>
      </c>
      <c r="B5126">
        <f>VLOOKUP(A5126,year_congress_lookup!$A$1:$B$10,2)</f>
        <v>2012</v>
      </c>
      <c r="C5126">
        <v>20506</v>
      </c>
      <c r="D5126" s="1" t="s">
        <v>1789</v>
      </c>
      <c r="E5126" t="s">
        <v>4</v>
      </c>
      <c r="F5126" t="str">
        <f>VLOOKUP(E5126&amp;"*",state_latlong_lookup!$A$1:$D$56,2,FALSE)</f>
        <v>GA</v>
      </c>
      <c r="G5126" t="str">
        <f>VLOOKUP(E5126&amp;"*",state_latlong_lookup!$A$1:$D$56,1,FALSE)</f>
        <v>GEORGIA</v>
      </c>
      <c r="H5126" t="str">
        <f t="shared" si="161"/>
        <v>112_GA_03</v>
      </c>
      <c r="I5126">
        <f>IF(B5126=2012,IF(D5126="00",K5126,VLOOKUP(H5126,district_latlong_lookup!$A$1:$F$439,5,FALSE)),0)</f>
        <v>33.142018</v>
      </c>
      <c r="J5126">
        <f>IF(B5126=2012,IF(D5126="00",L5126,VLOOKUP(H5126,district_latlong_lookup!$A$1:$F$439,6,FALSE)),0)</f>
        <v>-84.684937000000005</v>
      </c>
      <c r="K5126">
        <f>VLOOKUP(E5126&amp;"*",state_latlong_lookup!$A$1:$D$56,3,FALSE)</f>
        <v>32.986600000000003</v>
      </c>
      <c r="L5126">
        <f>VLOOKUP(E5126&amp;"*",state_latlong_lookup!$A$1:$D$56,4,FALSE)</f>
        <v>-83.648700000000005</v>
      </c>
      <c r="M5126">
        <v>200</v>
      </c>
      <c r="N5126" t="str">
        <f t="shared" si="160"/>
        <v>Republican</v>
      </c>
      <c r="O5126" t="s">
        <v>1053</v>
      </c>
      <c r="P5126">
        <v>0.78700000000000003</v>
      </c>
      <c r="Q5126">
        <v>793000</v>
      </c>
      <c r="R5126" t="s">
        <v>1556</v>
      </c>
    </row>
    <row r="5127" spans="1:18">
      <c r="A5127">
        <v>112</v>
      </c>
      <c r="B5127">
        <f>VLOOKUP(A5127,year_congress_lookup!$A$1:$B$10,2)</f>
        <v>2012</v>
      </c>
      <c r="C5127">
        <v>20712</v>
      </c>
      <c r="D5127" s="1" t="s">
        <v>1790</v>
      </c>
      <c r="E5127" t="s">
        <v>4</v>
      </c>
      <c r="F5127" t="str">
        <f>VLOOKUP(E5127&amp;"*",state_latlong_lookup!$A$1:$D$56,2,FALSE)</f>
        <v>GA</v>
      </c>
      <c r="G5127" t="str">
        <f>VLOOKUP(E5127&amp;"*",state_latlong_lookup!$A$1:$D$56,1,FALSE)</f>
        <v>GEORGIA</v>
      </c>
      <c r="H5127" t="str">
        <f t="shared" si="161"/>
        <v>112_GA_04</v>
      </c>
      <c r="I5127">
        <f>IF(B5127=2012,IF(D5127="00",K5127,VLOOKUP(H5127,district_latlong_lookup!$A$1:$F$439,5,FALSE)),0)</f>
        <v>33.750979000000001</v>
      </c>
      <c r="J5127">
        <f>IF(B5127=2012,IF(D5127="00",L5127,VLOOKUP(H5127,district_latlong_lookup!$A$1:$F$439,6,FALSE)),0)</f>
        <v>-84.135104999999996</v>
      </c>
      <c r="K5127">
        <f>VLOOKUP(E5127&amp;"*",state_latlong_lookup!$A$1:$D$56,3,FALSE)</f>
        <v>32.986600000000003</v>
      </c>
      <c r="L5127">
        <f>VLOOKUP(E5127&amp;"*",state_latlong_lookup!$A$1:$D$56,4,FALSE)</f>
        <v>-83.648700000000005</v>
      </c>
      <c r="M5127">
        <v>100</v>
      </c>
      <c r="N5127" t="str">
        <f t="shared" si="160"/>
        <v>Democrat</v>
      </c>
      <c r="O5127" t="s">
        <v>1</v>
      </c>
      <c r="P5127">
        <v>-0.433</v>
      </c>
      <c r="Q5127">
        <v>423000</v>
      </c>
    </row>
    <row r="5128" spans="1:18">
      <c r="A5128">
        <v>112</v>
      </c>
      <c r="B5128">
        <f>VLOOKUP(A5128,year_congress_lookup!$A$1:$B$10,2)</f>
        <v>2012</v>
      </c>
      <c r="C5128">
        <v>15431</v>
      </c>
      <c r="D5128" s="1" t="s">
        <v>1791</v>
      </c>
      <c r="E5128" t="s">
        <v>4</v>
      </c>
      <c r="F5128" t="str">
        <f>VLOOKUP(E5128&amp;"*",state_latlong_lookup!$A$1:$D$56,2,FALSE)</f>
        <v>GA</v>
      </c>
      <c r="G5128" t="str">
        <f>VLOOKUP(E5128&amp;"*",state_latlong_lookup!$A$1:$D$56,1,FALSE)</f>
        <v>GEORGIA</v>
      </c>
      <c r="H5128" t="str">
        <f t="shared" si="161"/>
        <v>112_GA_05</v>
      </c>
      <c r="I5128">
        <f>IF(B5128=2012,IF(D5128="00",K5128,VLOOKUP(H5128,district_latlong_lookup!$A$1:$F$439,5,FALSE)),0)</f>
        <v>33.745655999999997</v>
      </c>
      <c r="J5128">
        <f>IF(B5128=2012,IF(D5128="00",L5128,VLOOKUP(H5128,district_latlong_lookup!$A$1:$F$439,6,FALSE)),0)</f>
        <v>-84.429834999999997</v>
      </c>
      <c r="K5128">
        <f>VLOOKUP(E5128&amp;"*",state_latlong_lookup!$A$1:$D$56,3,FALSE)</f>
        <v>32.986600000000003</v>
      </c>
      <c r="L5128">
        <f>VLOOKUP(E5128&amp;"*",state_latlong_lookup!$A$1:$D$56,4,FALSE)</f>
        <v>-83.648700000000005</v>
      </c>
      <c r="M5128">
        <v>100</v>
      </c>
      <c r="N5128" t="str">
        <f t="shared" si="160"/>
        <v>Democrat</v>
      </c>
      <c r="O5128" t="s">
        <v>79</v>
      </c>
      <c r="P5128">
        <v>-0.58199999999999996</v>
      </c>
      <c r="Q5128">
        <v>10000</v>
      </c>
    </row>
    <row r="5129" spans="1:18">
      <c r="A5129">
        <v>112</v>
      </c>
      <c r="B5129">
        <f>VLOOKUP(A5129,year_congress_lookup!$A$1:$B$10,2)</f>
        <v>2012</v>
      </c>
      <c r="C5129">
        <v>20505</v>
      </c>
      <c r="D5129" s="1" t="s">
        <v>1792</v>
      </c>
      <c r="E5129" t="s">
        <v>4</v>
      </c>
      <c r="F5129" t="str">
        <f>VLOOKUP(E5129&amp;"*",state_latlong_lookup!$A$1:$D$56,2,FALSE)</f>
        <v>GA</v>
      </c>
      <c r="G5129" t="str">
        <f>VLOOKUP(E5129&amp;"*",state_latlong_lookup!$A$1:$D$56,1,FALSE)</f>
        <v>GEORGIA</v>
      </c>
      <c r="H5129" t="str">
        <f t="shared" si="161"/>
        <v>112_GA_06</v>
      </c>
      <c r="I5129">
        <f>IF(B5129=2012,IF(D5129="00",K5129,VLOOKUP(H5129,district_latlong_lookup!$A$1:$F$439,5,FALSE)),0)</f>
        <v>34.162964000000002</v>
      </c>
      <c r="J5129">
        <f>IF(B5129=2012,IF(D5129="00",L5129,VLOOKUP(H5129,district_latlong_lookup!$A$1:$F$439,6,FALSE)),0)</f>
        <v>-84.429568000000003</v>
      </c>
      <c r="K5129">
        <f>VLOOKUP(E5129&amp;"*",state_latlong_lookup!$A$1:$D$56,3,FALSE)</f>
        <v>32.986600000000003</v>
      </c>
      <c r="L5129">
        <f>VLOOKUP(E5129&amp;"*",state_latlong_lookup!$A$1:$D$56,4,FALSE)</f>
        <v>-83.648700000000005</v>
      </c>
      <c r="M5129">
        <v>200</v>
      </c>
      <c r="N5129" t="str">
        <f t="shared" si="160"/>
        <v>Republican</v>
      </c>
      <c r="O5129" t="s">
        <v>1021</v>
      </c>
      <c r="P5129">
        <v>0.81599999999999995</v>
      </c>
      <c r="Q5129">
        <v>10000</v>
      </c>
      <c r="R5129" t="s">
        <v>1557</v>
      </c>
    </row>
    <row r="5130" spans="1:18">
      <c r="A5130">
        <v>112</v>
      </c>
      <c r="B5130">
        <f>VLOOKUP(A5130,year_congress_lookup!$A$1:$B$10,2)</f>
        <v>2012</v>
      </c>
      <c r="C5130">
        <v>21122</v>
      </c>
      <c r="D5130" s="1" t="s">
        <v>1793</v>
      </c>
      <c r="E5130" t="s">
        <v>4</v>
      </c>
      <c r="F5130" t="str">
        <f>VLOOKUP(E5130&amp;"*",state_latlong_lookup!$A$1:$D$56,2,FALSE)</f>
        <v>GA</v>
      </c>
      <c r="G5130" t="str">
        <f>VLOOKUP(E5130&amp;"*",state_latlong_lookup!$A$1:$D$56,1,FALSE)</f>
        <v>GEORGIA</v>
      </c>
      <c r="H5130" t="str">
        <f t="shared" si="161"/>
        <v>112_GA_07</v>
      </c>
      <c r="I5130">
        <f>IF(B5130=2012,IF(D5130="00",K5130,VLOOKUP(H5130,district_latlong_lookup!$A$1:$F$439,5,FALSE)),0)</f>
        <v>33.891997000000003</v>
      </c>
      <c r="J5130">
        <f>IF(B5130=2012,IF(D5130="00",L5130,VLOOKUP(H5130,district_latlong_lookup!$A$1:$F$439,6,FALSE)),0)</f>
        <v>-83.857298</v>
      </c>
      <c r="K5130">
        <f>VLOOKUP(E5130&amp;"*",state_latlong_lookup!$A$1:$D$56,3,FALSE)</f>
        <v>32.986600000000003</v>
      </c>
      <c r="L5130">
        <f>VLOOKUP(E5130&amp;"*",state_latlong_lookup!$A$1:$D$56,4,FALSE)</f>
        <v>-83.648700000000005</v>
      </c>
      <c r="M5130">
        <v>200</v>
      </c>
      <c r="N5130" t="str">
        <f t="shared" si="160"/>
        <v>Republican</v>
      </c>
      <c r="O5130" t="s">
        <v>1186</v>
      </c>
      <c r="P5130">
        <v>0.95599999999999996</v>
      </c>
      <c r="Q5130">
        <v>629000</v>
      </c>
      <c r="R5130" t="s">
        <v>1558</v>
      </c>
    </row>
    <row r="5131" spans="1:18">
      <c r="A5131">
        <v>112</v>
      </c>
      <c r="B5131">
        <f>VLOOKUP(A5131,year_congress_lookup!$A$1:$B$10,2)</f>
        <v>2012</v>
      </c>
      <c r="C5131">
        <v>21123</v>
      </c>
      <c r="D5131" s="1" t="s">
        <v>1795</v>
      </c>
      <c r="E5131" t="s">
        <v>4</v>
      </c>
      <c r="F5131" t="str">
        <f>VLOOKUP(E5131&amp;"*",state_latlong_lookup!$A$1:$D$56,2,FALSE)</f>
        <v>GA</v>
      </c>
      <c r="G5131" t="str">
        <f>VLOOKUP(E5131&amp;"*",state_latlong_lookup!$A$1:$D$56,1,FALSE)</f>
        <v>GEORGIA</v>
      </c>
      <c r="H5131" t="str">
        <f t="shared" si="161"/>
        <v>112_GA_08</v>
      </c>
      <c r="I5131">
        <f>IF(B5131=2012,IF(D5131="00",K5131,VLOOKUP(H5131,district_latlong_lookup!$A$1:$F$439,5,FALSE)),0)</f>
        <v>32.335262</v>
      </c>
      <c r="J5131">
        <f>IF(B5131=2012,IF(D5131="00",L5131,VLOOKUP(H5131,district_latlong_lookup!$A$1:$F$439,6,FALSE)),0)</f>
        <v>-83.470864000000006</v>
      </c>
      <c r="K5131">
        <f>VLOOKUP(E5131&amp;"*",state_latlong_lookup!$A$1:$D$56,3,FALSE)</f>
        <v>32.986600000000003</v>
      </c>
      <c r="L5131">
        <f>VLOOKUP(E5131&amp;"*",state_latlong_lookup!$A$1:$D$56,4,FALSE)</f>
        <v>-83.648700000000005</v>
      </c>
      <c r="M5131">
        <v>200</v>
      </c>
      <c r="N5131" t="str">
        <f t="shared" si="160"/>
        <v>Republican</v>
      </c>
      <c r="O5131" t="s">
        <v>149</v>
      </c>
      <c r="P5131">
        <v>0.78900000000000003</v>
      </c>
      <c r="Q5131">
        <v>10000</v>
      </c>
      <c r="R5131" t="s">
        <v>1559</v>
      </c>
    </row>
    <row r="5132" spans="1:18">
      <c r="A5132">
        <v>112</v>
      </c>
      <c r="B5132">
        <f>VLOOKUP(A5132,year_congress_lookup!$A$1:$B$10,2)</f>
        <v>2012</v>
      </c>
      <c r="C5132">
        <v>20962</v>
      </c>
      <c r="D5132" s="1" t="s">
        <v>1796</v>
      </c>
      <c r="E5132" t="s">
        <v>4</v>
      </c>
      <c r="F5132" t="str">
        <f>VLOOKUP(E5132&amp;"*",state_latlong_lookup!$A$1:$D$56,2,FALSE)</f>
        <v>GA</v>
      </c>
      <c r="G5132" t="str">
        <f>VLOOKUP(E5132&amp;"*",state_latlong_lookup!$A$1:$D$56,1,FALSE)</f>
        <v>GEORGIA</v>
      </c>
      <c r="H5132" t="str">
        <f t="shared" si="161"/>
        <v>112_GA_09</v>
      </c>
      <c r="I5132">
        <f>IF(B5132=2012,IF(D5132="00",K5132,VLOOKUP(H5132,district_latlong_lookup!$A$1:$F$439,5,FALSE)),0)</f>
        <v>34.630789</v>
      </c>
      <c r="J5132">
        <f>IF(B5132=2012,IF(D5132="00",L5132,VLOOKUP(H5132,district_latlong_lookup!$A$1:$F$439,6,FALSE)),0)</f>
        <v>-84.484748999999994</v>
      </c>
      <c r="K5132">
        <f>VLOOKUP(E5132&amp;"*",state_latlong_lookup!$A$1:$D$56,3,FALSE)</f>
        <v>32.986600000000003</v>
      </c>
      <c r="L5132">
        <f>VLOOKUP(E5132&amp;"*",state_latlong_lookup!$A$1:$D$56,4,FALSE)</f>
        <v>-83.648700000000005</v>
      </c>
      <c r="M5132">
        <v>200</v>
      </c>
      <c r="N5132" t="str">
        <f t="shared" si="160"/>
        <v>Republican</v>
      </c>
      <c r="O5132" t="s">
        <v>940</v>
      </c>
      <c r="P5132">
        <v>0.98099999999999998</v>
      </c>
      <c r="Q5132">
        <v>928500</v>
      </c>
      <c r="R5132" t="s">
        <v>1560</v>
      </c>
    </row>
    <row r="5133" spans="1:18">
      <c r="A5133">
        <v>112</v>
      </c>
      <c r="B5133">
        <f>VLOOKUP(A5133,year_congress_lookup!$A$1:$B$10,2)</f>
        <v>2012</v>
      </c>
      <c r="C5133">
        <v>20753</v>
      </c>
      <c r="D5133" s="1" t="s">
        <v>1797</v>
      </c>
      <c r="E5133" t="s">
        <v>4</v>
      </c>
      <c r="F5133" t="str">
        <f>VLOOKUP(E5133&amp;"*",state_latlong_lookup!$A$1:$D$56,2,FALSE)</f>
        <v>GA</v>
      </c>
      <c r="G5133" t="str">
        <f>VLOOKUP(E5133&amp;"*",state_latlong_lookup!$A$1:$D$56,1,FALSE)</f>
        <v>GEORGIA</v>
      </c>
      <c r="H5133" t="str">
        <f t="shared" si="161"/>
        <v>112_GA_10</v>
      </c>
      <c r="I5133">
        <f>IF(B5133=2012,IF(D5133="00",K5133,VLOOKUP(H5133,district_latlong_lookup!$A$1:$F$439,5,FALSE)),0)</f>
        <v>34.009053999999999</v>
      </c>
      <c r="J5133">
        <f>IF(B5133=2012,IF(D5133="00",L5133,VLOOKUP(H5133,district_latlong_lookup!$A$1:$F$439,6,FALSE)),0)</f>
        <v>-83.114472000000006</v>
      </c>
      <c r="K5133">
        <f>VLOOKUP(E5133&amp;"*",state_latlong_lookup!$A$1:$D$56,3,FALSE)</f>
        <v>32.986600000000003</v>
      </c>
      <c r="L5133">
        <f>VLOOKUP(E5133&amp;"*",state_latlong_lookup!$A$1:$D$56,4,FALSE)</f>
        <v>-83.648700000000005</v>
      </c>
      <c r="M5133">
        <v>200</v>
      </c>
      <c r="N5133" t="str">
        <f t="shared" si="160"/>
        <v>Republican</v>
      </c>
      <c r="O5133" t="s">
        <v>1085</v>
      </c>
      <c r="P5133">
        <v>0.97</v>
      </c>
      <c r="Q5133">
        <v>593500</v>
      </c>
      <c r="R5133" t="s">
        <v>1561</v>
      </c>
    </row>
    <row r="5134" spans="1:18">
      <c r="A5134">
        <v>112</v>
      </c>
      <c r="B5134">
        <f>VLOOKUP(A5134,year_congress_lookup!$A$1:$B$10,2)</f>
        <v>2012</v>
      </c>
      <c r="C5134">
        <v>20319</v>
      </c>
      <c r="D5134" s="1" t="s">
        <v>1798</v>
      </c>
      <c r="E5134" t="s">
        <v>4</v>
      </c>
      <c r="F5134" t="str">
        <f>VLOOKUP(E5134&amp;"*",state_latlong_lookup!$A$1:$D$56,2,FALSE)</f>
        <v>GA</v>
      </c>
      <c r="G5134" t="str">
        <f>VLOOKUP(E5134&amp;"*",state_latlong_lookup!$A$1:$D$56,1,FALSE)</f>
        <v>GEORGIA</v>
      </c>
      <c r="H5134" t="str">
        <f t="shared" si="161"/>
        <v>112_GA_11</v>
      </c>
      <c r="I5134">
        <f>IF(B5134=2012,IF(D5134="00",K5134,VLOOKUP(H5134,district_latlong_lookup!$A$1:$F$439,5,FALSE)),0)</f>
        <v>34.122005999999999</v>
      </c>
      <c r="J5134">
        <f>IF(B5134=2012,IF(D5134="00",L5134,VLOOKUP(H5134,district_latlong_lookup!$A$1:$F$439,6,FALSE)),0)</f>
        <v>-85.072458999999995</v>
      </c>
      <c r="K5134">
        <f>VLOOKUP(E5134&amp;"*",state_latlong_lookup!$A$1:$D$56,3,FALSE)</f>
        <v>32.986600000000003</v>
      </c>
      <c r="L5134">
        <f>VLOOKUP(E5134&amp;"*",state_latlong_lookup!$A$1:$D$56,4,FALSE)</f>
        <v>-83.648700000000005</v>
      </c>
      <c r="M5134">
        <v>200</v>
      </c>
      <c r="N5134" t="str">
        <f t="shared" si="160"/>
        <v>Republican</v>
      </c>
      <c r="O5134" t="s">
        <v>980</v>
      </c>
      <c r="P5134">
        <v>0.76200000000000001</v>
      </c>
      <c r="Q5134">
        <v>10000</v>
      </c>
      <c r="R5134" t="s">
        <v>1562</v>
      </c>
    </row>
    <row r="5135" spans="1:18">
      <c r="A5135">
        <v>112</v>
      </c>
      <c r="B5135">
        <f>VLOOKUP(A5135,year_congress_lookup!$A$1:$B$10,2)</f>
        <v>2012</v>
      </c>
      <c r="C5135">
        <v>20507</v>
      </c>
      <c r="D5135" s="1" t="s">
        <v>1799</v>
      </c>
      <c r="E5135" t="s">
        <v>4</v>
      </c>
      <c r="F5135" t="str">
        <f>VLOOKUP(E5135&amp;"*",state_latlong_lookup!$A$1:$D$56,2,FALSE)</f>
        <v>GA</v>
      </c>
      <c r="G5135" t="str">
        <f>VLOOKUP(E5135&amp;"*",state_latlong_lookup!$A$1:$D$56,1,FALSE)</f>
        <v>GEORGIA</v>
      </c>
      <c r="H5135" t="str">
        <f t="shared" si="161"/>
        <v>112_GA_12</v>
      </c>
      <c r="I5135">
        <f>IF(B5135=2012,IF(D5135="00",K5135,VLOOKUP(H5135,district_latlong_lookup!$A$1:$F$439,5,FALSE)),0)</f>
        <v>32.728059000000002</v>
      </c>
      <c r="J5135">
        <f>IF(B5135=2012,IF(D5135="00",L5135,VLOOKUP(H5135,district_latlong_lookup!$A$1:$F$439,6,FALSE)),0)</f>
        <v>-82.209104999999994</v>
      </c>
      <c r="K5135">
        <f>VLOOKUP(E5135&amp;"*",state_latlong_lookup!$A$1:$D$56,3,FALSE)</f>
        <v>32.986600000000003</v>
      </c>
      <c r="L5135">
        <f>VLOOKUP(E5135&amp;"*",state_latlong_lookup!$A$1:$D$56,4,FALSE)</f>
        <v>-83.648700000000005</v>
      </c>
      <c r="M5135">
        <v>100</v>
      </c>
      <c r="N5135" t="str">
        <f t="shared" si="160"/>
        <v>Democrat</v>
      </c>
      <c r="O5135" t="s">
        <v>73</v>
      </c>
      <c r="P5135">
        <v>-8.5999999999999993E-2</v>
      </c>
      <c r="Q5135">
        <v>10000</v>
      </c>
      <c r="R5135" t="s">
        <v>1563</v>
      </c>
    </row>
    <row r="5136" spans="1:18">
      <c r="A5136">
        <v>112</v>
      </c>
      <c r="B5136">
        <f>VLOOKUP(A5136,year_congress_lookup!$A$1:$B$10,2)</f>
        <v>2012</v>
      </c>
      <c r="C5136">
        <v>20321</v>
      </c>
      <c r="D5136" s="1" t="s">
        <v>1800</v>
      </c>
      <c r="E5136" t="s">
        <v>4</v>
      </c>
      <c r="F5136" t="str">
        <f>VLOOKUP(E5136&amp;"*",state_latlong_lookup!$A$1:$D$56,2,FALSE)</f>
        <v>GA</v>
      </c>
      <c r="G5136" t="str">
        <f>VLOOKUP(E5136&amp;"*",state_latlong_lookup!$A$1:$D$56,1,FALSE)</f>
        <v>GEORGIA</v>
      </c>
      <c r="H5136" t="str">
        <f t="shared" si="161"/>
        <v>112_GA_13</v>
      </c>
      <c r="I5136">
        <f>IF(B5136=2012,IF(D5136="00",K5136,VLOOKUP(H5136,district_latlong_lookup!$A$1:$F$439,5,FALSE)),0)</f>
        <v>33.796792000000003</v>
      </c>
      <c r="J5136">
        <f>IF(B5136=2012,IF(D5136="00",L5136,VLOOKUP(H5136,district_latlong_lookup!$A$1:$F$439,6,FALSE)),0)</f>
        <v>-84.671869000000001</v>
      </c>
      <c r="K5136">
        <f>VLOOKUP(E5136&amp;"*",state_latlong_lookup!$A$1:$D$56,3,FALSE)</f>
        <v>32.986600000000003</v>
      </c>
      <c r="L5136">
        <f>VLOOKUP(E5136&amp;"*",state_latlong_lookup!$A$1:$D$56,4,FALSE)</f>
        <v>-83.648700000000005</v>
      </c>
      <c r="M5136">
        <v>100</v>
      </c>
      <c r="N5136" t="str">
        <f t="shared" si="160"/>
        <v>Democrat</v>
      </c>
      <c r="O5136" t="s">
        <v>149</v>
      </c>
      <c r="P5136">
        <v>-0.34599999999999997</v>
      </c>
      <c r="Q5136">
        <v>10000</v>
      </c>
      <c r="R5136" t="s">
        <v>1564</v>
      </c>
    </row>
    <row r="5137" spans="1:18">
      <c r="A5137">
        <v>112</v>
      </c>
      <c r="B5137">
        <f>VLOOKUP(A5137,year_congress_lookup!$A$1:$B$10,2)</f>
        <v>2012</v>
      </c>
      <c r="C5137">
        <v>21124</v>
      </c>
      <c r="D5137" s="1" t="s">
        <v>1787</v>
      </c>
      <c r="E5137" t="s">
        <v>201</v>
      </c>
      <c r="F5137" t="str">
        <f>VLOOKUP(E5137&amp;"*",state_latlong_lookup!$A$1:$D$56,2,FALSE)</f>
        <v>HI</v>
      </c>
      <c r="G5137" t="str">
        <f>VLOOKUP(E5137&amp;"*",state_latlong_lookup!$A$1:$D$56,1,FALSE)</f>
        <v>HAWAII</v>
      </c>
      <c r="H5137" t="str">
        <f t="shared" si="161"/>
        <v>112_HI_01</v>
      </c>
      <c r="I5137">
        <f>IF(B5137=2012,IF(D5137="00",K5137,VLOOKUP(H5137,district_latlong_lookup!$A$1:$F$439,5,FALSE)),0)</f>
        <v>21.328665999999998</v>
      </c>
      <c r="J5137">
        <f>IF(B5137=2012,IF(D5137="00",L5137,VLOOKUP(H5137,district_latlong_lookup!$A$1:$F$439,6,FALSE)),0)</f>
        <v>-157.86572200000001</v>
      </c>
      <c r="K5137">
        <f>VLOOKUP(E5137&amp;"*",state_latlong_lookup!$A$1:$D$56,3,FALSE)</f>
        <v>21.1098</v>
      </c>
      <c r="L5137">
        <f>VLOOKUP(E5137&amp;"*",state_latlong_lookup!$A$1:$D$56,4,FALSE)</f>
        <v>-157.53110000000001</v>
      </c>
      <c r="M5137">
        <v>100</v>
      </c>
      <c r="N5137" t="str">
        <f t="shared" si="160"/>
        <v>Democrat</v>
      </c>
      <c r="O5137" t="s">
        <v>1187</v>
      </c>
      <c r="P5137">
        <v>-0.34100000000000003</v>
      </c>
      <c r="Q5137">
        <v>566000</v>
      </c>
      <c r="R5137" t="s">
        <v>1565</v>
      </c>
    </row>
    <row r="5138" spans="1:18">
      <c r="A5138">
        <v>112</v>
      </c>
      <c r="B5138">
        <f>VLOOKUP(A5138,year_congress_lookup!$A$1:$B$10,2)</f>
        <v>2012</v>
      </c>
      <c r="C5138">
        <v>20713</v>
      </c>
      <c r="D5138" s="1" t="s">
        <v>1788</v>
      </c>
      <c r="E5138" t="s">
        <v>201</v>
      </c>
      <c r="F5138" t="str">
        <f>VLOOKUP(E5138&amp;"*",state_latlong_lookup!$A$1:$D$56,2,FALSE)</f>
        <v>HI</v>
      </c>
      <c r="G5138" t="str">
        <f>VLOOKUP(E5138&amp;"*",state_latlong_lookup!$A$1:$D$56,1,FALSE)</f>
        <v>HAWAII</v>
      </c>
      <c r="H5138" t="str">
        <f t="shared" si="161"/>
        <v>112_HI_02</v>
      </c>
      <c r="I5138">
        <f>IF(B5138=2012,IF(D5138="00",K5138,VLOOKUP(H5138,district_latlong_lookup!$A$1:$F$439,5,FALSE)),0)</f>
        <v>19.809767000000001</v>
      </c>
      <c r="J5138">
        <f>IF(B5138=2012,IF(D5138="00",L5138,VLOOKUP(H5138,district_latlong_lookup!$A$1:$F$439,6,FALSE)),0)</f>
        <v>-155.506103</v>
      </c>
      <c r="K5138">
        <f>VLOOKUP(E5138&amp;"*",state_latlong_lookup!$A$1:$D$56,3,FALSE)</f>
        <v>21.1098</v>
      </c>
      <c r="L5138">
        <f>VLOOKUP(E5138&amp;"*",state_latlong_lookup!$A$1:$D$56,4,FALSE)</f>
        <v>-157.53110000000001</v>
      </c>
      <c r="M5138">
        <v>100</v>
      </c>
      <c r="N5138" t="str">
        <f t="shared" si="160"/>
        <v>Democrat</v>
      </c>
      <c r="O5138" t="s">
        <v>1086</v>
      </c>
      <c r="P5138">
        <v>-0.49199999999999999</v>
      </c>
      <c r="Q5138">
        <v>10000</v>
      </c>
    </row>
    <row r="5139" spans="1:18">
      <c r="A5139">
        <v>112</v>
      </c>
      <c r="B5139">
        <f>VLOOKUP(A5139,year_congress_lookup!$A$1:$B$10,2)</f>
        <v>2012</v>
      </c>
      <c r="C5139">
        <v>21125</v>
      </c>
      <c r="D5139" s="1" t="s">
        <v>1787</v>
      </c>
      <c r="E5139" t="s">
        <v>125</v>
      </c>
      <c r="F5139" t="str">
        <f>VLOOKUP(E5139&amp;"*",state_latlong_lookup!$A$1:$D$56,2,FALSE)</f>
        <v>ID</v>
      </c>
      <c r="G5139" t="str">
        <f>VLOOKUP(E5139&amp;"*",state_latlong_lookup!$A$1:$D$56,1,FALSE)</f>
        <v>IDAHO</v>
      </c>
      <c r="H5139" t="str">
        <f t="shared" si="161"/>
        <v>112_ID_01</v>
      </c>
      <c r="I5139">
        <f>IF(B5139=2012,IF(D5139="00",K5139,VLOOKUP(H5139,district_latlong_lookup!$A$1:$F$439,5,FALSE)),0)</f>
        <v>45.296750000000003</v>
      </c>
      <c r="J5139">
        <f>IF(B5139=2012,IF(D5139="00",L5139,VLOOKUP(H5139,district_latlong_lookup!$A$1:$F$439,6,FALSE)),0)</f>
        <v>-116.035842</v>
      </c>
      <c r="K5139">
        <f>VLOOKUP(E5139&amp;"*",state_latlong_lookup!$A$1:$D$56,3,FALSE)</f>
        <v>44.239400000000003</v>
      </c>
      <c r="L5139">
        <f>VLOOKUP(E5139&amp;"*",state_latlong_lookup!$A$1:$D$56,4,FALSE)</f>
        <v>-114.5103</v>
      </c>
      <c r="M5139">
        <v>200</v>
      </c>
      <c r="N5139" t="str">
        <f t="shared" si="160"/>
        <v>Republican</v>
      </c>
      <c r="O5139" t="s">
        <v>1188</v>
      </c>
      <c r="P5139">
        <v>0.98399999999999999</v>
      </c>
      <c r="Q5139">
        <v>1716500</v>
      </c>
      <c r="R5139" t="s">
        <v>1566</v>
      </c>
    </row>
    <row r="5140" spans="1:18">
      <c r="A5140">
        <v>112</v>
      </c>
      <c r="B5140">
        <f>VLOOKUP(A5140,year_congress_lookup!$A$1:$B$10,2)</f>
        <v>2012</v>
      </c>
      <c r="C5140">
        <v>29910</v>
      </c>
      <c r="D5140" s="1" t="s">
        <v>1788</v>
      </c>
      <c r="E5140" t="s">
        <v>125</v>
      </c>
      <c r="F5140" t="str">
        <f>VLOOKUP(E5140&amp;"*",state_latlong_lookup!$A$1:$D$56,2,FALSE)</f>
        <v>ID</v>
      </c>
      <c r="G5140" t="str">
        <f>VLOOKUP(E5140&amp;"*",state_latlong_lookup!$A$1:$D$56,1,FALSE)</f>
        <v>IDAHO</v>
      </c>
      <c r="H5140" t="str">
        <f t="shared" si="161"/>
        <v>112_ID_02</v>
      </c>
      <c r="I5140">
        <f>IF(B5140=2012,IF(D5140="00",K5140,VLOOKUP(H5140,district_latlong_lookup!$A$1:$F$439,5,FALSE)),0)</f>
        <v>43.443944000000002</v>
      </c>
      <c r="J5140">
        <f>IF(B5140=2012,IF(D5140="00",L5140,VLOOKUP(H5140,district_latlong_lookup!$A$1:$F$439,6,FALSE)),0)</f>
        <v>-113.36427500000001</v>
      </c>
      <c r="K5140">
        <f>VLOOKUP(E5140&amp;"*",state_latlong_lookup!$A$1:$D$56,3,FALSE)</f>
        <v>44.239400000000003</v>
      </c>
      <c r="L5140">
        <f>VLOOKUP(E5140&amp;"*",state_latlong_lookup!$A$1:$D$56,4,FALSE)</f>
        <v>-114.5103</v>
      </c>
      <c r="M5140">
        <v>200</v>
      </c>
      <c r="N5140" t="str">
        <f t="shared" si="160"/>
        <v>Republican</v>
      </c>
      <c r="O5140" t="s">
        <v>208</v>
      </c>
      <c r="P5140">
        <v>0.432</v>
      </c>
      <c r="Q5140">
        <v>1019500</v>
      </c>
      <c r="R5140" t="s">
        <v>1567</v>
      </c>
    </row>
    <row r="5141" spans="1:18">
      <c r="A5141">
        <v>112</v>
      </c>
      <c r="B5141">
        <f>VLOOKUP(A5141,year_congress_lookup!$A$1:$B$10,2)</f>
        <v>2012</v>
      </c>
      <c r="C5141">
        <v>29346</v>
      </c>
      <c r="D5141" s="1" t="s">
        <v>1787</v>
      </c>
      <c r="E5141" t="s">
        <v>46</v>
      </c>
      <c r="F5141" t="str">
        <f>VLOOKUP(E5141&amp;"*",state_latlong_lookup!$A$1:$D$56,2,FALSE)</f>
        <v>IL</v>
      </c>
      <c r="G5141" t="str">
        <f>VLOOKUP(E5141&amp;"*",state_latlong_lookup!$A$1:$D$56,1,FALSE)</f>
        <v>ILLINOIS</v>
      </c>
      <c r="H5141" t="str">
        <f t="shared" si="161"/>
        <v>112_IL_01</v>
      </c>
      <c r="I5141">
        <f>IF(B5141=2012,IF(D5141="00",K5141,VLOOKUP(H5141,district_latlong_lookup!$A$1:$F$439,5,FALSE)),0)</f>
        <v>41.675916999999998</v>
      </c>
      <c r="J5141">
        <f>IF(B5141=2012,IF(D5141="00",L5141,VLOOKUP(H5141,district_latlong_lookup!$A$1:$F$439,6,FALSE)),0)</f>
        <v>-87.711605000000006</v>
      </c>
      <c r="K5141">
        <f>VLOOKUP(E5141&amp;"*",state_latlong_lookup!$A$1:$D$56,3,FALSE)</f>
        <v>40.336300000000001</v>
      </c>
      <c r="L5141">
        <f>VLOOKUP(E5141&amp;"*",state_latlong_lookup!$A$1:$D$56,4,FALSE)</f>
        <v>-89.002200000000002</v>
      </c>
      <c r="M5141">
        <v>100</v>
      </c>
      <c r="N5141" t="str">
        <f t="shared" si="160"/>
        <v>Democrat</v>
      </c>
      <c r="O5141" t="s">
        <v>511</v>
      </c>
      <c r="P5141">
        <v>-0.40600000000000003</v>
      </c>
      <c r="Q5141">
        <v>688000</v>
      </c>
      <c r="R5141" t="s">
        <v>1568</v>
      </c>
    </row>
    <row r="5142" spans="1:18">
      <c r="A5142">
        <v>112</v>
      </c>
      <c r="B5142">
        <f>VLOOKUP(A5142,year_congress_lookup!$A$1:$B$10,2)</f>
        <v>2012</v>
      </c>
      <c r="C5142">
        <v>29585</v>
      </c>
      <c r="D5142" s="1" t="s">
        <v>1788</v>
      </c>
      <c r="E5142" t="s">
        <v>46</v>
      </c>
      <c r="F5142" t="str">
        <f>VLOOKUP(E5142&amp;"*",state_latlong_lookup!$A$1:$D$56,2,FALSE)</f>
        <v>IL</v>
      </c>
      <c r="G5142" t="str">
        <f>VLOOKUP(E5142&amp;"*",state_latlong_lookup!$A$1:$D$56,1,FALSE)</f>
        <v>ILLINOIS</v>
      </c>
      <c r="H5142" t="str">
        <f t="shared" si="161"/>
        <v>112_IL_02</v>
      </c>
      <c r="I5142">
        <f>IF(B5142=2012,IF(D5142="00",K5142,VLOOKUP(H5142,district_latlong_lookup!$A$1:$F$439,5,FALSE)),0)</f>
        <v>41.581358999999999</v>
      </c>
      <c r="J5142">
        <f>IF(B5142=2012,IF(D5142="00",L5142,VLOOKUP(H5142,district_latlong_lookup!$A$1:$F$439,6,FALSE)),0)</f>
        <v>-87.627388999999994</v>
      </c>
      <c r="K5142">
        <f>VLOOKUP(E5142&amp;"*",state_latlong_lookup!$A$1:$D$56,3,FALSE)</f>
        <v>40.336300000000001</v>
      </c>
      <c r="L5142">
        <f>VLOOKUP(E5142&amp;"*",state_latlong_lookup!$A$1:$D$56,4,FALSE)</f>
        <v>-89.002200000000002</v>
      </c>
      <c r="M5142">
        <v>100</v>
      </c>
      <c r="N5142" t="str">
        <f t="shared" si="160"/>
        <v>Democrat</v>
      </c>
      <c r="O5142" t="s">
        <v>24</v>
      </c>
      <c r="P5142">
        <v>-0.52500000000000002</v>
      </c>
      <c r="Q5142">
        <v>588000</v>
      </c>
      <c r="R5142" t="s">
        <v>1569</v>
      </c>
    </row>
    <row r="5143" spans="1:18">
      <c r="A5143">
        <v>112</v>
      </c>
      <c r="B5143">
        <f>VLOOKUP(A5143,year_congress_lookup!$A$1:$B$10,2)</f>
        <v>2012</v>
      </c>
      <c r="C5143">
        <v>20508</v>
      </c>
      <c r="D5143" s="1" t="s">
        <v>1789</v>
      </c>
      <c r="E5143" t="s">
        <v>46</v>
      </c>
      <c r="F5143" t="str">
        <f>VLOOKUP(E5143&amp;"*",state_latlong_lookup!$A$1:$D$56,2,FALSE)</f>
        <v>IL</v>
      </c>
      <c r="G5143" t="str">
        <f>VLOOKUP(E5143&amp;"*",state_latlong_lookup!$A$1:$D$56,1,FALSE)</f>
        <v>ILLINOIS</v>
      </c>
      <c r="H5143" t="str">
        <f t="shared" si="161"/>
        <v>112_IL_03</v>
      </c>
      <c r="I5143">
        <f>IF(B5143=2012,IF(D5143="00",K5143,VLOOKUP(H5143,district_latlong_lookup!$A$1:$F$439,5,FALSE)),0)</f>
        <v>41.764299000000001</v>
      </c>
      <c r="J5143">
        <f>IF(B5143=2012,IF(D5143="00",L5143,VLOOKUP(H5143,district_latlong_lookup!$A$1:$F$439,6,FALSE)),0)</f>
        <v>-87.805167999999995</v>
      </c>
      <c r="K5143">
        <f>VLOOKUP(E5143&amp;"*",state_latlong_lookup!$A$1:$D$56,3,FALSE)</f>
        <v>40.336300000000001</v>
      </c>
      <c r="L5143">
        <f>VLOOKUP(E5143&amp;"*",state_latlong_lookup!$A$1:$D$56,4,FALSE)</f>
        <v>-89.002200000000002</v>
      </c>
      <c r="M5143">
        <v>100</v>
      </c>
      <c r="N5143" t="str">
        <f t="shared" si="160"/>
        <v>Democrat</v>
      </c>
      <c r="O5143" t="s">
        <v>512</v>
      </c>
      <c r="P5143">
        <v>-0.25800000000000001</v>
      </c>
      <c r="Q5143">
        <v>561500</v>
      </c>
      <c r="R5143" t="s">
        <v>1570</v>
      </c>
    </row>
    <row r="5144" spans="1:18">
      <c r="A5144">
        <v>112</v>
      </c>
      <c r="B5144">
        <f>VLOOKUP(A5144,year_congress_lookup!$A$1:$B$10,2)</f>
        <v>2012</v>
      </c>
      <c r="C5144">
        <v>29348</v>
      </c>
      <c r="D5144" s="1" t="s">
        <v>1790</v>
      </c>
      <c r="E5144" t="s">
        <v>46</v>
      </c>
      <c r="F5144" t="str">
        <f>VLOOKUP(E5144&amp;"*",state_latlong_lookup!$A$1:$D$56,2,FALSE)</f>
        <v>IL</v>
      </c>
      <c r="G5144" t="str">
        <f>VLOOKUP(E5144&amp;"*",state_latlong_lookup!$A$1:$D$56,1,FALSE)</f>
        <v>ILLINOIS</v>
      </c>
      <c r="H5144" t="str">
        <f t="shared" si="161"/>
        <v>112_IL_04</v>
      </c>
      <c r="I5144">
        <f>IF(B5144=2012,IF(D5144="00",K5144,VLOOKUP(H5144,district_latlong_lookup!$A$1:$F$439,5,FALSE)),0)</f>
        <v>41.831868999999998</v>
      </c>
      <c r="J5144">
        <f>IF(B5144=2012,IF(D5144="00",L5144,VLOOKUP(H5144,district_latlong_lookup!$A$1:$F$439,6,FALSE)),0)</f>
        <v>-87.710024000000004</v>
      </c>
      <c r="K5144">
        <f>VLOOKUP(E5144&amp;"*",state_latlong_lookup!$A$1:$D$56,3,FALSE)</f>
        <v>40.336300000000001</v>
      </c>
      <c r="L5144">
        <f>VLOOKUP(E5144&amp;"*",state_latlong_lookup!$A$1:$D$56,4,FALSE)</f>
        <v>-89.002200000000002</v>
      </c>
      <c r="M5144">
        <v>100</v>
      </c>
      <c r="N5144" t="str">
        <f t="shared" si="160"/>
        <v>Democrat</v>
      </c>
      <c r="O5144" t="s">
        <v>982</v>
      </c>
      <c r="P5144">
        <v>-0.501</v>
      </c>
      <c r="Q5144">
        <v>1165000</v>
      </c>
    </row>
    <row r="5145" spans="1:18">
      <c r="A5145">
        <v>112</v>
      </c>
      <c r="B5145">
        <f>VLOOKUP(A5145,year_congress_lookup!$A$1:$B$10,2)</f>
        <v>2012</v>
      </c>
      <c r="C5145">
        <v>20954</v>
      </c>
      <c r="D5145" s="1" t="s">
        <v>1791</v>
      </c>
      <c r="E5145" t="s">
        <v>46</v>
      </c>
      <c r="F5145" t="str">
        <f>VLOOKUP(E5145&amp;"*",state_latlong_lookup!$A$1:$D$56,2,FALSE)</f>
        <v>IL</v>
      </c>
      <c r="G5145" t="str">
        <f>VLOOKUP(E5145&amp;"*",state_latlong_lookup!$A$1:$D$56,1,FALSE)</f>
        <v>ILLINOIS</v>
      </c>
      <c r="H5145" t="str">
        <f t="shared" si="161"/>
        <v>112_IL_05</v>
      </c>
      <c r="I5145">
        <f>IF(B5145=2012,IF(D5145="00",K5145,VLOOKUP(H5145,district_latlong_lookup!$A$1:$F$439,5,FALSE)),0)</f>
        <v>41.948633999999998</v>
      </c>
      <c r="J5145">
        <f>IF(B5145=2012,IF(D5145="00",L5145,VLOOKUP(H5145,district_latlong_lookup!$A$1:$F$439,6,FALSE)),0)</f>
        <v>-87.784846000000002</v>
      </c>
      <c r="K5145">
        <f>VLOOKUP(E5145&amp;"*",state_latlong_lookup!$A$1:$D$56,3,FALSE)</f>
        <v>40.336300000000001</v>
      </c>
      <c r="L5145">
        <f>VLOOKUP(E5145&amp;"*",state_latlong_lookup!$A$1:$D$56,4,FALSE)</f>
        <v>-89.002200000000002</v>
      </c>
      <c r="M5145">
        <v>100</v>
      </c>
      <c r="N5145" t="str">
        <f t="shared" si="160"/>
        <v>Democrat</v>
      </c>
      <c r="O5145" t="s">
        <v>1133</v>
      </c>
      <c r="P5145">
        <v>-0.32300000000000001</v>
      </c>
      <c r="Q5145">
        <v>14000</v>
      </c>
    </row>
    <row r="5146" spans="1:18">
      <c r="A5146">
        <v>112</v>
      </c>
      <c r="B5146">
        <f>VLOOKUP(A5146,year_congress_lookup!$A$1:$B$10,2)</f>
        <v>2012</v>
      </c>
      <c r="C5146">
        <v>20715</v>
      </c>
      <c r="D5146" s="1" t="s">
        <v>1792</v>
      </c>
      <c r="E5146" t="s">
        <v>46</v>
      </c>
      <c r="F5146" t="str">
        <f>VLOOKUP(E5146&amp;"*",state_latlong_lookup!$A$1:$D$56,2,FALSE)</f>
        <v>IL</v>
      </c>
      <c r="G5146" t="str">
        <f>VLOOKUP(E5146&amp;"*",state_latlong_lookup!$A$1:$D$56,1,FALSE)</f>
        <v>ILLINOIS</v>
      </c>
      <c r="H5146" t="str">
        <f t="shared" si="161"/>
        <v>112_IL_06</v>
      </c>
      <c r="I5146">
        <f>IF(B5146=2012,IF(D5146="00",K5146,VLOOKUP(H5146,district_latlong_lookup!$A$1:$F$439,5,FALSE)),0)</f>
        <v>41.940804999999997</v>
      </c>
      <c r="J5146">
        <f>IF(B5146=2012,IF(D5146="00",L5146,VLOOKUP(H5146,district_latlong_lookup!$A$1:$F$439,6,FALSE)),0)</f>
        <v>-88.051089000000005</v>
      </c>
      <c r="K5146">
        <f>VLOOKUP(E5146&amp;"*",state_latlong_lookup!$A$1:$D$56,3,FALSE)</f>
        <v>40.336300000000001</v>
      </c>
      <c r="L5146">
        <f>VLOOKUP(E5146&amp;"*",state_latlong_lookup!$A$1:$D$56,4,FALSE)</f>
        <v>-89.002200000000002</v>
      </c>
      <c r="M5146">
        <v>200</v>
      </c>
      <c r="N5146" t="str">
        <f t="shared" si="160"/>
        <v>Republican</v>
      </c>
      <c r="O5146" t="s">
        <v>1088</v>
      </c>
      <c r="P5146">
        <v>0.66500000000000004</v>
      </c>
      <c r="Q5146">
        <v>670500</v>
      </c>
    </row>
    <row r="5147" spans="1:18">
      <c r="A5147">
        <v>112</v>
      </c>
      <c r="B5147">
        <f>VLOOKUP(A5147,year_congress_lookup!$A$1:$B$10,2)</f>
        <v>2012</v>
      </c>
      <c r="C5147">
        <v>29717</v>
      </c>
      <c r="D5147" s="1" t="s">
        <v>1793</v>
      </c>
      <c r="E5147" t="s">
        <v>46</v>
      </c>
      <c r="F5147" t="str">
        <f>VLOOKUP(E5147&amp;"*",state_latlong_lookup!$A$1:$D$56,2,FALSE)</f>
        <v>IL</v>
      </c>
      <c r="G5147" t="str">
        <f>VLOOKUP(E5147&amp;"*",state_latlong_lookup!$A$1:$D$56,1,FALSE)</f>
        <v>ILLINOIS</v>
      </c>
      <c r="H5147" t="str">
        <f t="shared" si="161"/>
        <v>112_IL_07</v>
      </c>
      <c r="I5147">
        <f>IF(B5147=2012,IF(D5147="00",K5147,VLOOKUP(H5147,district_latlong_lookup!$A$1:$F$439,5,FALSE)),0)</f>
        <v>41.872478999999998</v>
      </c>
      <c r="J5147">
        <f>IF(B5147=2012,IF(D5147="00",L5147,VLOOKUP(H5147,district_latlong_lookup!$A$1:$F$439,6,FALSE)),0)</f>
        <v>-87.730597000000003</v>
      </c>
      <c r="K5147">
        <f>VLOOKUP(E5147&amp;"*",state_latlong_lookup!$A$1:$D$56,3,FALSE)</f>
        <v>40.336300000000001</v>
      </c>
      <c r="L5147">
        <f>VLOOKUP(E5147&amp;"*",state_latlong_lookup!$A$1:$D$56,4,FALSE)</f>
        <v>-89.002200000000002</v>
      </c>
      <c r="M5147">
        <v>100</v>
      </c>
      <c r="N5147" t="str">
        <f t="shared" si="160"/>
        <v>Democrat</v>
      </c>
      <c r="O5147" t="s">
        <v>62</v>
      </c>
      <c r="P5147">
        <v>-0.47899999999999998</v>
      </c>
      <c r="Q5147">
        <v>370500</v>
      </c>
    </row>
    <row r="5148" spans="1:18">
      <c r="A5148">
        <v>112</v>
      </c>
      <c r="B5148">
        <f>VLOOKUP(A5148,year_congress_lookup!$A$1:$B$10,2)</f>
        <v>2012</v>
      </c>
      <c r="C5148">
        <v>21126</v>
      </c>
      <c r="D5148" s="1" t="s">
        <v>1795</v>
      </c>
      <c r="E5148" t="s">
        <v>46</v>
      </c>
      <c r="F5148" t="str">
        <f>VLOOKUP(E5148&amp;"*",state_latlong_lookup!$A$1:$D$56,2,FALSE)</f>
        <v>IL</v>
      </c>
      <c r="G5148" t="str">
        <f>VLOOKUP(E5148&amp;"*",state_latlong_lookup!$A$1:$D$56,1,FALSE)</f>
        <v>ILLINOIS</v>
      </c>
      <c r="H5148" t="str">
        <f t="shared" si="161"/>
        <v>112_IL_08</v>
      </c>
      <c r="I5148">
        <f>IF(B5148=2012,IF(D5148="00",K5148,VLOOKUP(H5148,district_latlong_lookup!$A$1:$F$439,5,FALSE)),0)</f>
        <v>42.320506999999999</v>
      </c>
      <c r="J5148">
        <f>IF(B5148=2012,IF(D5148="00",L5148,VLOOKUP(H5148,district_latlong_lookup!$A$1:$F$439,6,FALSE)),0)</f>
        <v>-88.169816999999995</v>
      </c>
      <c r="K5148">
        <f>VLOOKUP(E5148&amp;"*",state_latlong_lookup!$A$1:$D$56,3,FALSE)</f>
        <v>40.336300000000001</v>
      </c>
      <c r="L5148">
        <f>VLOOKUP(E5148&amp;"*",state_latlong_lookup!$A$1:$D$56,4,FALSE)</f>
        <v>-89.002200000000002</v>
      </c>
      <c r="M5148">
        <v>200</v>
      </c>
      <c r="N5148" t="str">
        <f t="shared" si="160"/>
        <v>Republican</v>
      </c>
      <c r="O5148" t="s">
        <v>161</v>
      </c>
      <c r="P5148">
        <v>0.995</v>
      </c>
      <c r="Q5148">
        <v>425000</v>
      </c>
    </row>
    <row r="5149" spans="1:18">
      <c r="A5149">
        <v>112</v>
      </c>
      <c r="B5149">
        <f>VLOOKUP(A5149,year_congress_lookup!$A$1:$B$10,2)</f>
        <v>2012</v>
      </c>
      <c r="C5149">
        <v>29911</v>
      </c>
      <c r="D5149" s="1" t="s">
        <v>1796</v>
      </c>
      <c r="E5149" t="s">
        <v>46</v>
      </c>
      <c r="F5149" t="str">
        <f>VLOOKUP(E5149&amp;"*",state_latlong_lookup!$A$1:$D$56,2,FALSE)</f>
        <v>IL</v>
      </c>
      <c r="G5149" t="str">
        <f>VLOOKUP(E5149&amp;"*",state_latlong_lookup!$A$1:$D$56,1,FALSE)</f>
        <v>ILLINOIS</v>
      </c>
      <c r="H5149" t="str">
        <f t="shared" si="161"/>
        <v>112_IL_09</v>
      </c>
      <c r="I5149">
        <f>IF(B5149=2012,IF(D5149="00",K5149,VLOOKUP(H5149,district_latlong_lookup!$A$1:$F$439,5,FALSE)),0)</f>
        <v>42.020909000000003</v>
      </c>
      <c r="J5149">
        <f>IF(B5149=2012,IF(D5149="00",L5149,VLOOKUP(H5149,district_latlong_lookup!$A$1:$F$439,6,FALSE)),0)</f>
        <v>-87.780456000000001</v>
      </c>
      <c r="K5149">
        <f>VLOOKUP(E5149&amp;"*",state_latlong_lookup!$A$1:$D$56,3,FALSE)</f>
        <v>40.336300000000001</v>
      </c>
      <c r="L5149">
        <f>VLOOKUP(E5149&amp;"*",state_latlong_lookup!$A$1:$D$56,4,FALSE)</f>
        <v>-89.002200000000002</v>
      </c>
      <c r="M5149">
        <v>100</v>
      </c>
      <c r="N5149" t="str">
        <f t="shared" si="160"/>
        <v>Democrat</v>
      </c>
      <c r="O5149" t="s">
        <v>984</v>
      </c>
      <c r="P5149">
        <v>-0.59299999999999997</v>
      </c>
      <c r="Q5149">
        <v>10000</v>
      </c>
      <c r="R5149" t="s">
        <v>1251</v>
      </c>
    </row>
    <row r="5150" spans="1:18">
      <c r="A5150">
        <v>112</v>
      </c>
      <c r="B5150">
        <f>VLOOKUP(A5150,year_congress_lookup!$A$1:$B$10,2)</f>
        <v>2012</v>
      </c>
      <c r="C5150">
        <v>21127</v>
      </c>
      <c r="D5150" s="1" t="s">
        <v>1797</v>
      </c>
      <c r="E5150" t="s">
        <v>46</v>
      </c>
      <c r="F5150" t="str">
        <f>VLOOKUP(E5150&amp;"*",state_latlong_lookup!$A$1:$D$56,2,FALSE)</f>
        <v>IL</v>
      </c>
      <c r="G5150" t="str">
        <f>VLOOKUP(E5150&amp;"*",state_latlong_lookup!$A$1:$D$56,1,FALSE)</f>
        <v>ILLINOIS</v>
      </c>
      <c r="H5150" t="str">
        <f t="shared" si="161"/>
        <v>112_IL_10</v>
      </c>
      <c r="I5150">
        <f>IF(B5150=2012,IF(D5150="00",K5150,VLOOKUP(H5150,district_latlong_lookup!$A$1:$F$439,5,FALSE)),0)</f>
        <v>42.198120000000003</v>
      </c>
      <c r="J5150">
        <f>IF(B5150=2012,IF(D5150="00",L5150,VLOOKUP(H5150,district_latlong_lookup!$A$1:$F$439,6,FALSE)),0)</f>
        <v>-87.902737999999999</v>
      </c>
      <c r="K5150">
        <f>VLOOKUP(E5150&amp;"*",state_latlong_lookup!$A$1:$D$56,3,FALSE)</f>
        <v>40.336300000000001</v>
      </c>
      <c r="L5150">
        <f>VLOOKUP(E5150&amp;"*",state_latlong_lookup!$A$1:$D$56,4,FALSE)</f>
        <v>-89.002200000000002</v>
      </c>
      <c r="M5150">
        <v>200</v>
      </c>
      <c r="N5150" t="str">
        <f t="shared" si="160"/>
        <v>Republican</v>
      </c>
      <c r="O5150" t="s">
        <v>1189</v>
      </c>
      <c r="P5150">
        <v>0.52900000000000003</v>
      </c>
      <c r="Q5150">
        <v>10000</v>
      </c>
      <c r="R5150" t="s">
        <v>1252</v>
      </c>
    </row>
    <row r="5151" spans="1:18">
      <c r="A5151">
        <v>112</v>
      </c>
      <c r="B5151">
        <f>VLOOKUP(A5151,year_congress_lookup!$A$1:$B$10,2)</f>
        <v>2012</v>
      </c>
      <c r="C5151">
        <v>21128</v>
      </c>
      <c r="D5151" s="1" t="s">
        <v>1798</v>
      </c>
      <c r="E5151" t="s">
        <v>46</v>
      </c>
      <c r="F5151" t="str">
        <f>VLOOKUP(E5151&amp;"*",state_latlong_lookup!$A$1:$D$56,2,FALSE)</f>
        <v>IL</v>
      </c>
      <c r="G5151" t="str">
        <f>VLOOKUP(E5151&amp;"*",state_latlong_lookup!$A$1:$D$56,1,FALSE)</f>
        <v>ILLINOIS</v>
      </c>
      <c r="H5151" t="str">
        <f t="shared" si="161"/>
        <v>112_IL_11</v>
      </c>
      <c r="I5151">
        <f>IF(B5151=2012,IF(D5151="00",K5151,VLOOKUP(H5151,district_latlong_lookup!$A$1:$F$439,5,FALSE)),0)</f>
        <v>41.201466000000003</v>
      </c>
      <c r="J5151">
        <f>IF(B5151=2012,IF(D5151="00",L5151,VLOOKUP(H5151,district_latlong_lookup!$A$1:$F$439,6,FALSE)),0)</f>
        <v>-88.634969999999996</v>
      </c>
      <c r="K5151">
        <f>VLOOKUP(E5151&amp;"*",state_latlong_lookup!$A$1:$D$56,3,FALSE)</f>
        <v>40.336300000000001</v>
      </c>
      <c r="L5151">
        <f>VLOOKUP(E5151&amp;"*",state_latlong_lookup!$A$1:$D$56,4,FALSE)</f>
        <v>-89.002200000000002</v>
      </c>
      <c r="M5151">
        <v>200</v>
      </c>
      <c r="N5151" t="str">
        <f t="shared" si="160"/>
        <v>Republican</v>
      </c>
      <c r="O5151" t="s">
        <v>1190</v>
      </c>
      <c r="P5151">
        <v>0.44800000000000001</v>
      </c>
      <c r="Q5151">
        <v>10000</v>
      </c>
      <c r="R5151" t="s">
        <v>1253</v>
      </c>
    </row>
    <row r="5152" spans="1:18">
      <c r="A5152">
        <v>112</v>
      </c>
      <c r="B5152">
        <f>VLOOKUP(A5152,year_congress_lookup!$A$1:$B$10,2)</f>
        <v>2012</v>
      </c>
      <c r="C5152">
        <v>15453</v>
      </c>
      <c r="D5152" s="1" t="s">
        <v>1799</v>
      </c>
      <c r="E5152" t="s">
        <v>46</v>
      </c>
      <c r="F5152" t="str">
        <f>VLOOKUP(E5152&amp;"*",state_latlong_lookup!$A$1:$D$56,2,FALSE)</f>
        <v>IL</v>
      </c>
      <c r="G5152" t="str">
        <f>VLOOKUP(E5152&amp;"*",state_latlong_lookup!$A$1:$D$56,1,FALSE)</f>
        <v>ILLINOIS</v>
      </c>
      <c r="H5152" t="str">
        <f t="shared" si="161"/>
        <v>112_IL_12</v>
      </c>
      <c r="I5152">
        <f>IF(B5152=2012,IF(D5152="00",K5152,VLOOKUP(H5152,district_latlong_lookup!$A$1:$F$439,5,FALSE)),0)</f>
        <v>37.948725000000003</v>
      </c>
      <c r="J5152">
        <f>IF(B5152=2012,IF(D5152="00",L5152,VLOOKUP(H5152,district_latlong_lookup!$A$1:$F$439,6,FALSE)),0)</f>
        <v>-89.497183000000007</v>
      </c>
      <c r="K5152">
        <f>VLOOKUP(E5152&amp;"*",state_latlong_lookup!$A$1:$D$56,3,FALSE)</f>
        <v>40.336300000000001</v>
      </c>
      <c r="L5152">
        <f>VLOOKUP(E5152&amp;"*",state_latlong_lookup!$A$1:$D$56,4,FALSE)</f>
        <v>-89.002200000000002</v>
      </c>
      <c r="M5152">
        <v>100</v>
      </c>
      <c r="N5152" t="str">
        <f t="shared" si="160"/>
        <v>Democrat</v>
      </c>
      <c r="O5152" t="s">
        <v>518</v>
      </c>
      <c r="P5152">
        <v>-0.40400000000000003</v>
      </c>
      <c r="Q5152">
        <v>3639000</v>
      </c>
      <c r="R5152" t="s">
        <v>1254</v>
      </c>
    </row>
    <row r="5153" spans="1:18">
      <c r="A5153">
        <v>112</v>
      </c>
      <c r="B5153">
        <f>VLOOKUP(A5153,year_congress_lookup!$A$1:$B$10,2)</f>
        <v>2012</v>
      </c>
      <c r="C5153">
        <v>29912</v>
      </c>
      <c r="D5153" s="1" t="s">
        <v>1800</v>
      </c>
      <c r="E5153" t="s">
        <v>46</v>
      </c>
      <c r="F5153" t="str">
        <f>VLOOKUP(E5153&amp;"*",state_latlong_lookup!$A$1:$D$56,2,FALSE)</f>
        <v>IL</v>
      </c>
      <c r="G5153" t="str">
        <f>VLOOKUP(E5153&amp;"*",state_latlong_lookup!$A$1:$D$56,1,FALSE)</f>
        <v>ILLINOIS</v>
      </c>
      <c r="H5153" t="str">
        <f t="shared" si="161"/>
        <v>112_IL_13</v>
      </c>
      <c r="I5153">
        <f>IF(B5153=2012,IF(D5153="00",K5153,VLOOKUP(H5153,district_latlong_lookup!$A$1:$F$439,5,FALSE)),0)</f>
        <v>41.687950999999998</v>
      </c>
      <c r="J5153">
        <f>IF(B5153=2012,IF(D5153="00",L5153,VLOOKUP(H5153,district_latlong_lookup!$A$1:$F$439,6,FALSE)),0)</f>
        <v>-88.051698999999999</v>
      </c>
      <c r="K5153">
        <f>VLOOKUP(E5153&amp;"*",state_latlong_lookup!$A$1:$D$56,3,FALSE)</f>
        <v>40.336300000000001</v>
      </c>
      <c r="L5153">
        <f>VLOOKUP(E5153&amp;"*",state_latlong_lookup!$A$1:$D$56,4,FALSE)</f>
        <v>-89.002200000000002</v>
      </c>
      <c r="M5153">
        <v>200</v>
      </c>
      <c r="N5153" t="str">
        <f t="shared" si="160"/>
        <v>Republican</v>
      </c>
      <c r="O5153" t="s">
        <v>985</v>
      </c>
      <c r="P5153">
        <v>0.64600000000000002</v>
      </c>
      <c r="Q5153">
        <v>1186500</v>
      </c>
      <c r="R5153" t="s">
        <v>1255</v>
      </c>
    </row>
    <row r="5154" spans="1:18">
      <c r="A5154">
        <v>112</v>
      </c>
      <c r="B5154">
        <f>VLOOKUP(A5154,year_congress_lookup!$A$1:$B$10,2)</f>
        <v>2012</v>
      </c>
      <c r="C5154">
        <v>21129</v>
      </c>
      <c r="D5154" s="1" t="s">
        <v>1801</v>
      </c>
      <c r="E5154" t="s">
        <v>46</v>
      </c>
      <c r="F5154" t="str">
        <f>VLOOKUP(E5154&amp;"*",state_latlong_lookup!$A$1:$D$56,2,FALSE)</f>
        <v>IL</v>
      </c>
      <c r="G5154" t="str">
        <f>VLOOKUP(E5154&amp;"*",state_latlong_lookup!$A$1:$D$56,1,FALSE)</f>
        <v>ILLINOIS</v>
      </c>
      <c r="H5154" t="str">
        <f t="shared" si="161"/>
        <v>112_IL_14</v>
      </c>
      <c r="I5154">
        <f>IF(B5154=2012,IF(D5154="00",K5154,VLOOKUP(H5154,district_latlong_lookup!$A$1:$F$439,5,FALSE)),0)</f>
        <v>41.701076</v>
      </c>
      <c r="J5154">
        <f>IF(B5154=2012,IF(D5154="00",L5154,VLOOKUP(H5154,district_latlong_lookup!$A$1:$F$439,6,FALSE)),0)</f>
        <v>-89.158669000000003</v>
      </c>
      <c r="K5154">
        <f>VLOOKUP(E5154&amp;"*",state_latlong_lookup!$A$1:$D$56,3,FALSE)</f>
        <v>40.336300000000001</v>
      </c>
      <c r="L5154">
        <f>VLOOKUP(E5154&amp;"*",state_latlong_lookup!$A$1:$D$56,4,FALSE)</f>
        <v>-89.002200000000002</v>
      </c>
      <c r="M5154">
        <v>200</v>
      </c>
      <c r="N5154" t="str">
        <f t="shared" si="160"/>
        <v>Republican</v>
      </c>
      <c r="O5154" t="s">
        <v>1191</v>
      </c>
      <c r="P5154">
        <v>0.73299999999999998</v>
      </c>
      <c r="Q5154">
        <v>661500</v>
      </c>
    </row>
    <row r="5155" spans="1:18">
      <c r="A5155">
        <v>112</v>
      </c>
      <c r="B5155">
        <f>VLOOKUP(A5155,year_congress_lookup!$A$1:$B$10,2)</f>
        <v>2012</v>
      </c>
      <c r="C5155">
        <v>20116</v>
      </c>
      <c r="D5155" s="1" t="s">
        <v>1802</v>
      </c>
      <c r="E5155" t="s">
        <v>46</v>
      </c>
      <c r="F5155" t="str">
        <f>VLOOKUP(E5155&amp;"*",state_latlong_lookup!$A$1:$D$56,2,FALSE)</f>
        <v>IL</v>
      </c>
      <c r="G5155" t="str">
        <f>VLOOKUP(E5155&amp;"*",state_latlong_lookup!$A$1:$D$56,1,FALSE)</f>
        <v>ILLINOIS</v>
      </c>
      <c r="H5155" t="str">
        <f t="shared" si="161"/>
        <v>112_IL_15</v>
      </c>
      <c r="I5155">
        <f>IF(B5155=2012,IF(D5155="00",K5155,VLOOKUP(H5155,district_latlong_lookup!$A$1:$F$439,5,FALSE)),0)</f>
        <v>39.975033000000003</v>
      </c>
      <c r="J5155">
        <f>IF(B5155=2012,IF(D5155="00",L5155,VLOOKUP(H5155,district_latlong_lookup!$A$1:$F$439,6,FALSE)),0)</f>
        <v>-88.168853999999996</v>
      </c>
      <c r="K5155">
        <f>VLOOKUP(E5155&amp;"*",state_latlong_lookup!$A$1:$D$56,3,FALSE)</f>
        <v>40.336300000000001</v>
      </c>
      <c r="L5155">
        <f>VLOOKUP(E5155&amp;"*",state_latlong_lookup!$A$1:$D$56,4,FALSE)</f>
        <v>-89.002200000000002</v>
      </c>
      <c r="M5155">
        <v>200</v>
      </c>
      <c r="N5155" t="str">
        <f t="shared" si="160"/>
        <v>Republican</v>
      </c>
      <c r="O5155" t="s">
        <v>1</v>
      </c>
      <c r="P5155">
        <v>0.96799999999999997</v>
      </c>
      <c r="Q5155">
        <v>10000</v>
      </c>
    </row>
    <row r="5156" spans="1:18">
      <c r="A5156">
        <v>112</v>
      </c>
      <c r="B5156">
        <f>VLOOKUP(A5156,year_congress_lookup!$A$1:$B$10,2)</f>
        <v>2012</v>
      </c>
      <c r="C5156">
        <v>29349</v>
      </c>
      <c r="D5156" s="1" t="s">
        <v>1803</v>
      </c>
      <c r="E5156" t="s">
        <v>46</v>
      </c>
      <c r="F5156" t="str">
        <f>VLOOKUP(E5156&amp;"*",state_latlong_lookup!$A$1:$D$56,2,FALSE)</f>
        <v>IL</v>
      </c>
      <c r="G5156" t="str">
        <f>VLOOKUP(E5156&amp;"*",state_latlong_lookup!$A$1:$D$56,1,FALSE)</f>
        <v>ILLINOIS</v>
      </c>
      <c r="H5156" t="str">
        <f t="shared" si="161"/>
        <v>112_IL_16</v>
      </c>
      <c r="I5156">
        <f>IF(B5156=2012,IF(D5156="00",K5156,VLOOKUP(H5156,district_latlong_lookup!$A$1:$F$439,5,FALSE)),0)</f>
        <v>42.193441999999997</v>
      </c>
      <c r="J5156">
        <f>IF(B5156=2012,IF(D5156="00",L5156,VLOOKUP(H5156,district_latlong_lookup!$A$1:$F$439,6,FALSE)),0)</f>
        <v>-89.461686999999998</v>
      </c>
      <c r="K5156">
        <f>VLOOKUP(E5156&amp;"*",state_latlong_lookup!$A$1:$D$56,3,FALSE)</f>
        <v>40.336300000000001</v>
      </c>
      <c r="L5156">
        <f>VLOOKUP(E5156&amp;"*",state_latlong_lookup!$A$1:$D$56,4,FALSE)</f>
        <v>-89.002200000000002</v>
      </c>
      <c r="M5156">
        <v>200</v>
      </c>
      <c r="N5156" t="str">
        <f t="shared" si="160"/>
        <v>Republican</v>
      </c>
      <c r="O5156" t="s">
        <v>521</v>
      </c>
      <c r="P5156">
        <v>0.72499999999999998</v>
      </c>
      <c r="Q5156">
        <v>1027000</v>
      </c>
    </row>
    <row r="5157" spans="1:18">
      <c r="A5157">
        <v>112</v>
      </c>
      <c r="B5157">
        <f>VLOOKUP(A5157,year_congress_lookup!$A$1:$B$10,2)</f>
        <v>2012</v>
      </c>
      <c r="C5157">
        <v>21130</v>
      </c>
      <c r="D5157" s="1" t="s">
        <v>1804</v>
      </c>
      <c r="E5157" t="s">
        <v>46</v>
      </c>
      <c r="F5157" t="str">
        <f>VLOOKUP(E5157&amp;"*",state_latlong_lookup!$A$1:$D$56,2,FALSE)</f>
        <v>IL</v>
      </c>
      <c r="G5157" t="str">
        <f>VLOOKUP(E5157&amp;"*",state_latlong_lookup!$A$1:$D$56,1,FALSE)</f>
        <v>ILLINOIS</v>
      </c>
      <c r="H5157" t="str">
        <f t="shared" si="161"/>
        <v>112_IL_17</v>
      </c>
      <c r="I5157">
        <f>IF(B5157=2012,IF(D5157="00",K5157,VLOOKUP(H5157,district_latlong_lookup!$A$1:$F$439,5,FALSE)),0)</f>
        <v>40.266806000000003</v>
      </c>
      <c r="J5157">
        <f>IF(B5157=2012,IF(D5157="00",L5157,VLOOKUP(H5157,district_latlong_lookup!$A$1:$F$439,6,FALSE)),0)</f>
        <v>-90.429032000000007</v>
      </c>
      <c r="K5157">
        <f>VLOOKUP(E5157&amp;"*",state_latlong_lookup!$A$1:$D$56,3,FALSE)</f>
        <v>40.336300000000001</v>
      </c>
      <c r="L5157">
        <f>VLOOKUP(E5157&amp;"*",state_latlong_lookup!$A$1:$D$56,4,FALSE)</f>
        <v>-89.002200000000002</v>
      </c>
      <c r="M5157">
        <v>200</v>
      </c>
      <c r="N5157" t="str">
        <f t="shared" si="160"/>
        <v>Republican</v>
      </c>
      <c r="O5157" t="s">
        <v>1192</v>
      </c>
      <c r="P5157">
        <v>0.64600000000000002</v>
      </c>
      <c r="Q5157">
        <v>634000</v>
      </c>
      <c r="R5157" t="s">
        <v>1256</v>
      </c>
    </row>
    <row r="5158" spans="1:18">
      <c r="A5158">
        <v>112</v>
      </c>
      <c r="B5158">
        <f>VLOOKUP(A5158,year_congress_lookup!$A$1:$B$10,2)</f>
        <v>2012</v>
      </c>
      <c r="C5158">
        <v>20914</v>
      </c>
      <c r="D5158" s="1" t="s">
        <v>1805</v>
      </c>
      <c r="E5158" t="s">
        <v>46</v>
      </c>
      <c r="F5158" t="str">
        <f>VLOOKUP(E5158&amp;"*",state_latlong_lookup!$A$1:$D$56,2,FALSE)</f>
        <v>IL</v>
      </c>
      <c r="G5158" t="str">
        <f>VLOOKUP(E5158&amp;"*",state_latlong_lookup!$A$1:$D$56,1,FALSE)</f>
        <v>ILLINOIS</v>
      </c>
      <c r="H5158" t="str">
        <f t="shared" si="161"/>
        <v>112_IL_18</v>
      </c>
      <c r="I5158">
        <f>IF(B5158=2012,IF(D5158="00",K5158,VLOOKUP(H5158,district_latlong_lookup!$A$1:$F$439,5,FALSE)),0)</f>
        <v>40.265616000000001</v>
      </c>
      <c r="J5158">
        <f>IF(B5158=2012,IF(D5158="00",L5158,VLOOKUP(H5158,district_latlong_lookup!$A$1:$F$439,6,FALSE)),0)</f>
        <v>-89.963471999999996</v>
      </c>
      <c r="K5158">
        <f>VLOOKUP(E5158&amp;"*",state_latlong_lookup!$A$1:$D$56,3,FALSE)</f>
        <v>40.336300000000001</v>
      </c>
      <c r="L5158">
        <f>VLOOKUP(E5158&amp;"*",state_latlong_lookup!$A$1:$D$56,4,FALSE)</f>
        <v>-89.002200000000002</v>
      </c>
      <c r="M5158">
        <v>200</v>
      </c>
      <c r="N5158" t="str">
        <f t="shared" si="160"/>
        <v>Republican</v>
      </c>
      <c r="O5158" t="s">
        <v>1135</v>
      </c>
      <c r="P5158">
        <v>0.52500000000000002</v>
      </c>
      <c r="Q5158">
        <v>1887000</v>
      </c>
      <c r="R5158" t="s">
        <v>1257</v>
      </c>
    </row>
    <row r="5159" spans="1:18">
      <c r="A5159">
        <v>112</v>
      </c>
      <c r="B5159">
        <f>VLOOKUP(A5159,year_congress_lookup!$A$1:$B$10,2)</f>
        <v>2012</v>
      </c>
      <c r="C5159">
        <v>29718</v>
      </c>
      <c r="D5159" s="1" t="s">
        <v>1806</v>
      </c>
      <c r="E5159" t="s">
        <v>46</v>
      </c>
      <c r="F5159" t="str">
        <f>VLOOKUP(E5159&amp;"*",state_latlong_lookup!$A$1:$D$56,2,FALSE)</f>
        <v>IL</v>
      </c>
      <c r="G5159" t="str">
        <f>VLOOKUP(E5159&amp;"*",state_latlong_lookup!$A$1:$D$56,1,FALSE)</f>
        <v>ILLINOIS</v>
      </c>
      <c r="H5159" t="str">
        <f t="shared" si="161"/>
        <v>112_IL_19</v>
      </c>
      <c r="I5159">
        <f>IF(B5159=2012,IF(D5159="00",K5159,VLOOKUP(H5159,district_latlong_lookup!$A$1:$F$439,5,FALSE)),0)</f>
        <v>38.624288999999997</v>
      </c>
      <c r="J5159">
        <f>IF(B5159=2012,IF(D5159="00",L5159,VLOOKUP(H5159,district_latlong_lookup!$A$1:$F$439,6,FALSE)),0)</f>
        <v>-88.887607000000003</v>
      </c>
      <c r="K5159">
        <f>VLOOKUP(E5159&amp;"*",state_latlong_lookup!$A$1:$D$56,3,FALSE)</f>
        <v>40.336300000000001</v>
      </c>
      <c r="L5159">
        <f>VLOOKUP(E5159&amp;"*",state_latlong_lookup!$A$1:$D$56,4,FALSE)</f>
        <v>-89.002200000000002</v>
      </c>
      <c r="M5159">
        <v>200</v>
      </c>
      <c r="N5159" t="str">
        <f t="shared" si="160"/>
        <v>Republican</v>
      </c>
      <c r="O5159" t="s">
        <v>844</v>
      </c>
      <c r="P5159">
        <v>0.61499999999999999</v>
      </c>
      <c r="Q5159">
        <v>916500</v>
      </c>
      <c r="R5159" t="s">
        <v>1258</v>
      </c>
    </row>
    <row r="5160" spans="1:18">
      <c r="A5160">
        <v>112</v>
      </c>
      <c r="B5160">
        <f>VLOOKUP(A5160,year_congress_lookup!$A$1:$B$10,2)</f>
        <v>2012</v>
      </c>
      <c r="C5160">
        <v>15124</v>
      </c>
      <c r="D5160" s="1" t="s">
        <v>1787</v>
      </c>
      <c r="E5160" t="s">
        <v>45</v>
      </c>
      <c r="F5160" t="str">
        <f>VLOOKUP(E5160&amp;"*",state_latlong_lookup!$A$1:$D$56,2,FALSE)</f>
        <v>IN</v>
      </c>
      <c r="G5160" t="str">
        <f>VLOOKUP(E5160&amp;"*",state_latlong_lookup!$A$1:$D$56,1,FALSE)</f>
        <v>INDIANA</v>
      </c>
      <c r="H5160" t="str">
        <f t="shared" si="161"/>
        <v>112_IN_01</v>
      </c>
      <c r="I5160">
        <f>IF(B5160=2012,IF(D5160="00",K5160,VLOOKUP(H5160,district_latlong_lookup!$A$1:$F$439,5,FALSE)),0)</f>
        <v>41.141016999999998</v>
      </c>
      <c r="J5160">
        <f>IF(B5160=2012,IF(D5160="00",L5160,VLOOKUP(H5160,district_latlong_lookup!$A$1:$F$439,6,FALSE)),0)</f>
        <v>-87.248000000000005</v>
      </c>
      <c r="K5160">
        <f>VLOOKUP(E5160&amp;"*",state_latlong_lookup!$A$1:$D$56,3,FALSE)</f>
        <v>39.864699999999999</v>
      </c>
      <c r="L5160">
        <f>VLOOKUP(E5160&amp;"*",state_latlong_lookup!$A$1:$D$56,4,FALSE)</f>
        <v>-86.260400000000004</v>
      </c>
      <c r="M5160">
        <v>100</v>
      </c>
      <c r="N5160" t="str">
        <f t="shared" si="160"/>
        <v>Democrat</v>
      </c>
      <c r="O5160" t="s">
        <v>525</v>
      </c>
      <c r="P5160">
        <v>-0.437</v>
      </c>
      <c r="Q5160">
        <v>999500</v>
      </c>
      <c r="R5160" t="s">
        <v>1259</v>
      </c>
    </row>
    <row r="5161" spans="1:18">
      <c r="A5161">
        <v>112</v>
      </c>
      <c r="B5161">
        <f>VLOOKUP(A5161,year_congress_lookup!$A$1:$B$10,2)</f>
        <v>2012</v>
      </c>
      <c r="C5161">
        <v>20717</v>
      </c>
      <c r="D5161" s="1" t="s">
        <v>1788</v>
      </c>
      <c r="E5161" t="s">
        <v>45</v>
      </c>
      <c r="F5161" t="str">
        <f>VLOOKUP(E5161&amp;"*",state_latlong_lookup!$A$1:$D$56,2,FALSE)</f>
        <v>IN</v>
      </c>
      <c r="G5161" t="str">
        <f>VLOOKUP(E5161&amp;"*",state_latlong_lookup!$A$1:$D$56,1,FALSE)</f>
        <v>INDIANA</v>
      </c>
      <c r="H5161" t="str">
        <f t="shared" si="161"/>
        <v>112_IN_02</v>
      </c>
      <c r="I5161">
        <f>IF(B5161=2012,IF(D5161="00",K5161,VLOOKUP(H5161,district_latlong_lookup!$A$1:$F$439,5,FALSE)),0)</f>
        <v>41.186476999999996</v>
      </c>
      <c r="J5161">
        <f>IF(B5161=2012,IF(D5161="00",L5161,VLOOKUP(H5161,district_latlong_lookup!$A$1:$F$439,6,FALSE)),0)</f>
        <v>-86.495875999999996</v>
      </c>
      <c r="K5161">
        <f>VLOOKUP(E5161&amp;"*",state_latlong_lookup!$A$1:$D$56,3,FALSE)</f>
        <v>39.864699999999999</v>
      </c>
      <c r="L5161">
        <f>VLOOKUP(E5161&amp;"*",state_latlong_lookup!$A$1:$D$56,4,FALSE)</f>
        <v>-86.260400000000004</v>
      </c>
      <c r="M5161">
        <v>100</v>
      </c>
      <c r="N5161" t="str">
        <f t="shared" si="160"/>
        <v>Democrat</v>
      </c>
      <c r="O5161" t="s">
        <v>1090</v>
      </c>
      <c r="P5161">
        <v>-0.108</v>
      </c>
      <c r="Q5161">
        <v>371000</v>
      </c>
      <c r="R5161" t="s">
        <v>1260</v>
      </c>
    </row>
    <row r="5162" spans="1:18">
      <c r="A5162">
        <v>112</v>
      </c>
      <c r="B5162">
        <f>VLOOKUP(A5162,year_congress_lookup!$A$1:$B$10,2)</f>
        <v>2012</v>
      </c>
      <c r="C5162">
        <v>21100</v>
      </c>
      <c r="D5162" s="1" t="s">
        <v>1789</v>
      </c>
      <c r="E5162" t="s">
        <v>45</v>
      </c>
      <c r="F5162" t="str">
        <f>VLOOKUP(E5162&amp;"*",state_latlong_lookup!$A$1:$D$56,2,FALSE)</f>
        <v>IN</v>
      </c>
      <c r="G5162" t="str">
        <f>VLOOKUP(E5162&amp;"*",state_latlong_lookup!$A$1:$D$56,1,FALSE)</f>
        <v>INDIANA</v>
      </c>
      <c r="H5162" t="str">
        <f t="shared" si="161"/>
        <v>112_IN_03</v>
      </c>
      <c r="I5162">
        <f>IF(B5162=2012,IF(D5162="00",K5162,VLOOKUP(H5162,district_latlong_lookup!$A$1:$F$439,5,FALSE)),0)</f>
        <v>41.377727</v>
      </c>
      <c r="J5162">
        <f>IF(B5162=2012,IF(D5162="00",L5162,VLOOKUP(H5162,district_latlong_lookup!$A$1:$F$439,6,FALSE)),0)</f>
        <v>-85.414664000000002</v>
      </c>
      <c r="K5162">
        <f>VLOOKUP(E5162&amp;"*",state_latlong_lookup!$A$1:$D$56,3,FALSE)</f>
        <v>39.864699999999999</v>
      </c>
      <c r="L5162">
        <f>VLOOKUP(E5162&amp;"*",state_latlong_lookup!$A$1:$D$56,4,FALSE)</f>
        <v>-86.260400000000004</v>
      </c>
      <c r="M5162">
        <v>200</v>
      </c>
      <c r="N5162" t="str">
        <f t="shared" si="160"/>
        <v>Republican</v>
      </c>
      <c r="O5162" t="s">
        <v>1136</v>
      </c>
      <c r="P5162">
        <v>0.95099999999999996</v>
      </c>
      <c r="Q5162">
        <v>10000</v>
      </c>
      <c r="R5162" t="s">
        <v>1261</v>
      </c>
    </row>
    <row r="5163" spans="1:18">
      <c r="A5163">
        <v>112</v>
      </c>
      <c r="B5163">
        <f>VLOOKUP(A5163,year_congress_lookup!$A$1:$B$10,2)</f>
        <v>2012</v>
      </c>
      <c r="C5163">
        <v>21131</v>
      </c>
      <c r="D5163" s="1" t="s">
        <v>1790</v>
      </c>
      <c r="E5163" t="s">
        <v>45</v>
      </c>
      <c r="F5163" t="str">
        <f>VLOOKUP(E5163&amp;"*",state_latlong_lookup!$A$1:$D$56,2,FALSE)</f>
        <v>IN</v>
      </c>
      <c r="G5163" t="str">
        <f>VLOOKUP(E5163&amp;"*",state_latlong_lookup!$A$1:$D$56,1,FALSE)</f>
        <v>INDIANA</v>
      </c>
      <c r="H5163" t="str">
        <f t="shared" si="161"/>
        <v>112_IN_04</v>
      </c>
      <c r="I5163">
        <f>IF(B5163=2012,IF(D5163="00",K5163,VLOOKUP(H5163,district_latlong_lookup!$A$1:$F$439,5,FALSE)),0)</f>
        <v>39.903415000000003</v>
      </c>
      <c r="J5163">
        <f>IF(B5163=2012,IF(D5163="00",L5163,VLOOKUP(H5163,district_latlong_lookup!$A$1:$F$439,6,FALSE)),0)</f>
        <v>-86.64622</v>
      </c>
      <c r="K5163">
        <f>VLOOKUP(E5163&amp;"*",state_latlong_lookup!$A$1:$D$56,3,FALSE)</f>
        <v>39.864699999999999</v>
      </c>
      <c r="L5163">
        <f>VLOOKUP(E5163&amp;"*",state_latlong_lookup!$A$1:$D$56,4,FALSE)</f>
        <v>-86.260400000000004</v>
      </c>
      <c r="M5163">
        <v>200</v>
      </c>
      <c r="N5163" t="str">
        <f t="shared" si="160"/>
        <v>Republican</v>
      </c>
      <c r="O5163" t="s">
        <v>1193</v>
      </c>
      <c r="P5163">
        <v>0.83799999999999997</v>
      </c>
      <c r="Q5163">
        <v>583500</v>
      </c>
      <c r="R5163" t="s">
        <v>1262</v>
      </c>
    </row>
    <row r="5164" spans="1:18">
      <c r="A5164">
        <v>112</v>
      </c>
      <c r="B5164">
        <f>VLOOKUP(A5164,year_congress_lookup!$A$1:$B$10,2)</f>
        <v>2012</v>
      </c>
      <c r="C5164">
        <v>15014</v>
      </c>
      <c r="D5164" s="1" t="s">
        <v>1791</v>
      </c>
      <c r="E5164" t="s">
        <v>45</v>
      </c>
      <c r="F5164" t="str">
        <f>VLOOKUP(E5164&amp;"*",state_latlong_lookup!$A$1:$D$56,2,FALSE)</f>
        <v>IN</v>
      </c>
      <c r="G5164" t="str">
        <f>VLOOKUP(E5164&amp;"*",state_latlong_lookup!$A$1:$D$56,1,FALSE)</f>
        <v>INDIANA</v>
      </c>
      <c r="H5164" t="str">
        <f t="shared" si="161"/>
        <v>112_IN_05</v>
      </c>
      <c r="I5164">
        <f>IF(B5164=2012,IF(D5164="00",K5164,VLOOKUP(H5164,district_latlong_lookup!$A$1:$F$439,5,FALSE)),0)</f>
        <v>40.625568000000001</v>
      </c>
      <c r="J5164">
        <f>IF(B5164=2012,IF(D5164="00",L5164,VLOOKUP(H5164,district_latlong_lookup!$A$1:$F$439,6,FALSE)),0)</f>
        <v>-85.589618999999999</v>
      </c>
      <c r="K5164">
        <f>VLOOKUP(E5164&amp;"*",state_latlong_lookup!$A$1:$D$56,3,FALSE)</f>
        <v>39.864699999999999</v>
      </c>
      <c r="L5164">
        <f>VLOOKUP(E5164&amp;"*",state_latlong_lookup!$A$1:$D$56,4,FALSE)</f>
        <v>-86.260400000000004</v>
      </c>
      <c r="M5164">
        <v>200</v>
      </c>
      <c r="N5164" t="str">
        <f t="shared" si="160"/>
        <v>Republican</v>
      </c>
      <c r="O5164" t="s">
        <v>179</v>
      </c>
      <c r="P5164">
        <v>0.76600000000000001</v>
      </c>
      <c r="Q5164">
        <v>540500</v>
      </c>
      <c r="R5164" t="s">
        <v>1263</v>
      </c>
    </row>
    <row r="5165" spans="1:18">
      <c r="A5165">
        <v>112</v>
      </c>
      <c r="B5165">
        <f>VLOOKUP(A5165,year_congress_lookup!$A$1:$B$10,2)</f>
        <v>2012</v>
      </c>
      <c r="C5165">
        <v>20117</v>
      </c>
      <c r="D5165" s="1" t="s">
        <v>1792</v>
      </c>
      <c r="E5165" t="s">
        <v>45</v>
      </c>
      <c r="F5165" t="str">
        <f>VLOOKUP(E5165&amp;"*",state_latlong_lookup!$A$1:$D$56,2,FALSE)</f>
        <v>IN</v>
      </c>
      <c r="G5165" t="str">
        <f>VLOOKUP(E5165&amp;"*",state_latlong_lookup!$A$1:$D$56,1,FALSE)</f>
        <v>INDIANA</v>
      </c>
      <c r="H5165" t="str">
        <f t="shared" si="161"/>
        <v>112_IN_06</v>
      </c>
      <c r="I5165">
        <f>IF(B5165=2012,IF(D5165="00",K5165,VLOOKUP(H5165,district_latlong_lookup!$A$1:$F$439,5,FALSE)),0)</f>
        <v>39.986314999999998</v>
      </c>
      <c r="J5165">
        <f>IF(B5165=2012,IF(D5165="00",L5165,VLOOKUP(H5165,district_latlong_lookup!$A$1:$F$439,6,FALSE)),0)</f>
        <v>-85.281622999999996</v>
      </c>
      <c r="K5165">
        <f>VLOOKUP(E5165&amp;"*",state_latlong_lookup!$A$1:$D$56,3,FALSE)</f>
        <v>39.864699999999999</v>
      </c>
      <c r="L5165">
        <f>VLOOKUP(E5165&amp;"*",state_latlong_lookup!$A$1:$D$56,4,FALSE)</f>
        <v>-86.260400000000004</v>
      </c>
      <c r="M5165">
        <v>200</v>
      </c>
      <c r="N5165" t="str">
        <f t="shared" si="160"/>
        <v>Republican</v>
      </c>
      <c r="O5165" t="s">
        <v>936</v>
      </c>
      <c r="P5165">
        <v>0.84499999999999997</v>
      </c>
      <c r="Q5165">
        <v>585000</v>
      </c>
      <c r="R5165" t="s">
        <v>1264</v>
      </c>
    </row>
    <row r="5166" spans="1:18">
      <c r="A5166">
        <v>112</v>
      </c>
      <c r="B5166">
        <f>VLOOKUP(A5166,year_congress_lookup!$A$1:$B$10,2)</f>
        <v>2012</v>
      </c>
      <c r="C5166">
        <v>20757</v>
      </c>
      <c r="D5166" s="1" t="s">
        <v>1793</v>
      </c>
      <c r="E5166" t="s">
        <v>45</v>
      </c>
      <c r="F5166" t="str">
        <f>VLOOKUP(E5166&amp;"*",state_latlong_lookup!$A$1:$D$56,2,FALSE)</f>
        <v>IN</v>
      </c>
      <c r="G5166" t="str">
        <f>VLOOKUP(E5166&amp;"*",state_latlong_lookup!$A$1:$D$56,1,FALSE)</f>
        <v>INDIANA</v>
      </c>
      <c r="H5166" t="str">
        <f t="shared" si="161"/>
        <v>112_IN_07</v>
      </c>
      <c r="I5166">
        <f>IF(B5166=2012,IF(D5166="00",K5166,VLOOKUP(H5166,district_latlong_lookup!$A$1:$F$439,5,FALSE)),0)</f>
        <v>39.789403</v>
      </c>
      <c r="J5166">
        <f>IF(B5166=2012,IF(D5166="00",L5166,VLOOKUP(H5166,district_latlong_lookup!$A$1:$F$439,6,FALSE)),0)</f>
        <v>-86.142934999999994</v>
      </c>
      <c r="K5166">
        <f>VLOOKUP(E5166&amp;"*",state_latlong_lookup!$A$1:$D$56,3,FALSE)</f>
        <v>39.864699999999999</v>
      </c>
      <c r="L5166">
        <f>VLOOKUP(E5166&amp;"*",state_latlong_lookup!$A$1:$D$56,4,FALSE)</f>
        <v>-86.260400000000004</v>
      </c>
      <c r="M5166">
        <v>100</v>
      </c>
      <c r="N5166" t="str">
        <f t="shared" si="160"/>
        <v>Democrat</v>
      </c>
      <c r="O5166" t="s">
        <v>846</v>
      </c>
      <c r="P5166">
        <v>-0.39500000000000002</v>
      </c>
      <c r="Q5166">
        <v>549000</v>
      </c>
      <c r="R5166" t="s">
        <v>1265</v>
      </c>
    </row>
    <row r="5167" spans="1:18">
      <c r="A5167">
        <v>112</v>
      </c>
      <c r="B5167">
        <f>VLOOKUP(A5167,year_congress_lookup!$A$1:$B$10,2)</f>
        <v>2012</v>
      </c>
      <c r="C5167">
        <v>21132</v>
      </c>
      <c r="D5167" s="1" t="s">
        <v>1795</v>
      </c>
      <c r="E5167" t="s">
        <v>45</v>
      </c>
      <c r="F5167" t="str">
        <f>VLOOKUP(E5167&amp;"*",state_latlong_lookup!$A$1:$D$56,2,FALSE)</f>
        <v>IN</v>
      </c>
      <c r="G5167" t="str">
        <f>VLOOKUP(E5167&amp;"*",state_latlong_lookup!$A$1:$D$56,1,FALSE)</f>
        <v>INDIANA</v>
      </c>
      <c r="H5167" t="str">
        <f t="shared" si="161"/>
        <v>112_IN_08</v>
      </c>
      <c r="I5167">
        <f>IF(B5167=2012,IF(D5167="00",K5167,VLOOKUP(H5167,district_latlong_lookup!$A$1:$F$439,5,FALSE)),0)</f>
        <v>39.028782999999997</v>
      </c>
      <c r="J5167">
        <f>IF(B5167=2012,IF(D5167="00",L5167,VLOOKUP(H5167,district_latlong_lookup!$A$1:$F$439,6,FALSE)),0)</f>
        <v>-87.246480000000005</v>
      </c>
      <c r="K5167">
        <f>VLOOKUP(E5167&amp;"*",state_latlong_lookup!$A$1:$D$56,3,FALSE)</f>
        <v>39.864699999999999</v>
      </c>
      <c r="L5167">
        <f>VLOOKUP(E5167&amp;"*",state_latlong_lookup!$A$1:$D$56,4,FALSE)</f>
        <v>-86.260400000000004</v>
      </c>
      <c r="M5167">
        <v>200</v>
      </c>
      <c r="N5167" t="str">
        <f t="shared" si="160"/>
        <v>Republican</v>
      </c>
      <c r="O5167" t="s">
        <v>1194</v>
      </c>
      <c r="P5167">
        <v>0.55200000000000005</v>
      </c>
      <c r="Q5167">
        <v>368000</v>
      </c>
      <c r="R5167" t="s">
        <v>1266</v>
      </c>
    </row>
    <row r="5168" spans="1:18">
      <c r="A5168">
        <v>112</v>
      </c>
      <c r="B5168">
        <f>VLOOKUP(A5168,year_congress_lookup!$A$1:$B$10,2)</f>
        <v>2012</v>
      </c>
      <c r="C5168">
        <v>21133</v>
      </c>
      <c r="D5168" s="1" t="s">
        <v>1796</v>
      </c>
      <c r="E5168" t="s">
        <v>45</v>
      </c>
      <c r="F5168" t="str">
        <f>VLOOKUP(E5168&amp;"*",state_latlong_lookup!$A$1:$D$56,2,FALSE)</f>
        <v>IN</v>
      </c>
      <c r="G5168" t="str">
        <f>VLOOKUP(E5168&amp;"*",state_latlong_lookup!$A$1:$D$56,1,FALSE)</f>
        <v>INDIANA</v>
      </c>
      <c r="H5168" t="str">
        <f t="shared" si="161"/>
        <v>112_IN_09</v>
      </c>
      <c r="I5168">
        <f>IF(B5168=2012,IF(D5168="00",K5168,VLOOKUP(H5168,district_latlong_lookup!$A$1:$F$439,5,FALSE)),0)</f>
        <v>38.649611</v>
      </c>
      <c r="J5168">
        <f>IF(B5168=2012,IF(D5168="00",L5168,VLOOKUP(H5168,district_latlong_lookup!$A$1:$F$439,6,FALSE)),0)</f>
        <v>-86.051529000000002</v>
      </c>
      <c r="K5168">
        <f>VLOOKUP(E5168&amp;"*",state_latlong_lookup!$A$1:$D$56,3,FALSE)</f>
        <v>39.864699999999999</v>
      </c>
      <c r="L5168">
        <f>VLOOKUP(E5168&amp;"*",state_latlong_lookup!$A$1:$D$56,4,FALSE)</f>
        <v>-86.260400000000004</v>
      </c>
      <c r="M5168">
        <v>200</v>
      </c>
      <c r="N5168" t="str">
        <f t="shared" si="160"/>
        <v>Republican</v>
      </c>
      <c r="O5168" t="s">
        <v>70</v>
      </c>
      <c r="P5168">
        <v>0.72699999999999998</v>
      </c>
      <c r="Q5168">
        <v>234000</v>
      </c>
      <c r="R5168" t="s">
        <v>1267</v>
      </c>
    </row>
    <row r="5169" spans="1:18">
      <c r="A5169">
        <v>112</v>
      </c>
      <c r="B5169">
        <f>VLOOKUP(A5169,year_congress_lookup!$A$1:$B$10,2)</f>
        <v>2012</v>
      </c>
      <c r="C5169">
        <v>20719</v>
      </c>
      <c r="D5169" s="1" t="s">
        <v>1787</v>
      </c>
      <c r="E5169" t="s">
        <v>84</v>
      </c>
      <c r="F5169" t="str">
        <f>VLOOKUP(E5169&amp;"*",state_latlong_lookup!$A$1:$D$56,2,FALSE)</f>
        <v>IA</v>
      </c>
      <c r="G5169" t="str">
        <f>VLOOKUP(E5169&amp;"*",state_latlong_lookup!$A$1:$D$56,1,FALSE)</f>
        <v>IOWA</v>
      </c>
      <c r="H5169" t="str">
        <f t="shared" si="161"/>
        <v>112_IA_01</v>
      </c>
      <c r="I5169">
        <f>IF(B5169=2012,IF(D5169="00",K5169,VLOOKUP(H5169,district_latlong_lookup!$A$1:$F$439,5,FALSE)),0)</f>
        <v>42.431693000000003</v>
      </c>
      <c r="J5169">
        <f>IF(B5169=2012,IF(D5169="00",L5169,VLOOKUP(H5169,district_latlong_lookup!$A$1:$F$439,6,FALSE)),0)</f>
        <v>-91.433684</v>
      </c>
      <c r="K5169">
        <f>VLOOKUP(E5169&amp;"*",state_latlong_lookup!$A$1:$D$56,3,FALSE)</f>
        <v>42.004600000000003</v>
      </c>
      <c r="L5169">
        <f>VLOOKUP(E5169&amp;"*",state_latlong_lookup!$A$1:$D$56,4,FALSE)</f>
        <v>-93.213999999999999</v>
      </c>
      <c r="M5169">
        <v>100</v>
      </c>
      <c r="N5169" t="str">
        <f t="shared" si="160"/>
        <v>Democrat</v>
      </c>
      <c r="O5169" t="s">
        <v>1091</v>
      </c>
      <c r="P5169">
        <v>-0.35299999999999998</v>
      </c>
      <c r="Q5169">
        <v>10000</v>
      </c>
    </row>
    <row r="5170" spans="1:18">
      <c r="A5170">
        <v>112</v>
      </c>
      <c r="B5170">
        <f>VLOOKUP(A5170,year_congress_lookup!$A$1:$B$10,2)</f>
        <v>2012</v>
      </c>
      <c r="C5170">
        <v>20720</v>
      </c>
      <c r="D5170" s="1" t="s">
        <v>1788</v>
      </c>
      <c r="E5170" t="s">
        <v>84</v>
      </c>
      <c r="F5170" t="str">
        <f>VLOOKUP(E5170&amp;"*",state_latlong_lookup!$A$1:$D$56,2,FALSE)</f>
        <v>IA</v>
      </c>
      <c r="G5170" t="str">
        <f>VLOOKUP(E5170&amp;"*",state_latlong_lookup!$A$1:$D$56,1,FALSE)</f>
        <v>IOWA</v>
      </c>
      <c r="H5170" t="str">
        <f t="shared" si="161"/>
        <v>112_IA_02</v>
      </c>
      <c r="I5170">
        <f>IF(B5170=2012,IF(D5170="00",K5170,VLOOKUP(H5170,district_latlong_lookup!$A$1:$F$439,5,FALSE)),0)</f>
        <v>41.187393999999998</v>
      </c>
      <c r="J5170">
        <f>IF(B5170=2012,IF(D5170="00",L5170,VLOOKUP(H5170,district_latlong_lookup!$A$1:$F$439,6,FALSE)),0)</f>
        <v>-91.840350000000001</v>
      </c>
      <c r="K5170">
        <f>VLOOKUP(E5170&amp;"*",state_latlong_lookup!$A$1:$D$56,3,FALSE)</f>
        <v>42.004600000000003</v>
      </c>
      <c r="L5170">
        <f>VLOOKUP(E5170&amp;"*",state_latlong_lookup!$A$1:$D$56,4,FALSE)</f>
        <v>-93.213999999999999</v>
      </c>
      <c r="M5170">
        <v>100</v>
      </c>
      <c r="N5170" t="str">
        <f t="shared" si="160"/>
        <v>Democrat</v>
      </c>
      <c r="O5170" t="s">
        <v>1092</v>
      </c>
      <c r="P5170">
        <v>-0.308</v>
      </c>
      <c r="Q5170">
        <v>1031500</v>
      </c>
      <c r="R5170" t="s">
        <v>1268</v>
      </c>
    </row>
    <row r="5171" spans="1:18">
      <c r="A5171">
        <v>112</v>
      </c>
      <c r="B5171">
        <f>VLOOKUP(A5171,year_congress_lookup!$A$1:$B$10,2)</f>
        <v>2012</v>
      </c>
      <c r="C5171">
        <v>29721</v>
      </c>
      <c r="D5171" s="1" t="s">
        <v>1789</v>
      </c>
      <c r="E5171" t="s">
        <v>84</v>
      </c>
      <c r="F5171" t="str">
        <f>VLOOKUP(E5171&amp;"*",state_latlong_lookup!$A$1:$D$56,2,FALSE)</f>
        <v>IA</v>
      </c>
      <c r="G5171" t="str">
        <f>VLOOKUP(E5171&amp;"*",state_latlong_lookup!$A$1:$D$56,1,FALSE)</f>
        <v>IOWA</v>
      </c>
      <c r="H5171" t="str">
        <f t="shared" si="161"/>
        <v>112_IA_03</v>
      </c>
      <c r="I5171">
        <f>IF(B5171=2012,IF(D5171="00",K5171,VLOOKUP(H5171,district_latlong_lookup!$A$1:$F$439,5,FALSE)),0)</f>
        <v>41.655119999999997</v>
      </c>
      <c r="J5171">
        <f>IF(B5171=2012,IF(D5171="00",L5171,VLOOKUP(H5171,district_latlong_lookup!$A$1:$F$439,6,FALSE)),0)</f>
        <v>-92.698984999999993</v>
      </c>
      <c r="K5171">
        <f>VLOOKUP(E5171&amp;"*",state_latlong_lookup!$A$1:$D$56,3,FALSE)</f>
        <v>42.004600000000003</v>
      </c>
      <c r="L5171">
        <f>VLOOKUP(E5171&amp;"*",state_latlong_lookup!$A$1:$D$56,4,FALSE)</f>
        <v>-93.213999999999999</v>
      </c>
      <c r="M5171">
        <v>100</v>
      </c>
      <c r="N5171" t="str">
        <f t="shared" si="160"/>
        <v>Democrat</v>
      </c>
      <c r="O5171" t="s">
        <v>847</v>
      </c>
      <c r="P5171">
        <v>-0.26600000000000001</v>
      </c>
      <c r="Q5171">
        <v>10000</v>
      </c>
    </row>
    <row r="5172" spans="1:18">
      <c r="A5172">
        <v>112</v>
      </c>
      <c r="B5172">
        <f>VLOOKUP(A5172,year_congress_lookup!$A$1:$B$10,2)</f>
        <v>2012</v>
      </c>
      <c r="C5172">
        <v>29522</v>
      </c>
      <c r="D5172" s="1" t="s">
        <v>1790</v>
      </c>
      <c r="E5172" t="s">
        <v>84</v>
      </c>
      <c r="F5172" t="str">
        <f>VLOOKUP(E5172&amp;"*",state_latlong_lookup!$A$1:$D$56,2,FALSE)</f>
        <v>IA</v>
      </c>
      <c r="G5172" t="str">
        <f>VLOOKUP(E5172&amp;"*",state_latlong_lookup!$A$1:$D$56,1,FALSE)</f>
        <v>IOWA</v>
      </c>
      <c r="H5172" t="str">
        <f t="shared" si="161"/>
        <v>112_IA_04</v>
      </c>
      <c r="I5172">
        <f>IF(B5172=2012,IF(D5172="00",K5172,VLOOKUP(H5172,district_latlong_lookup!$A$1:$F$439,5,FALSE)),0)</f>
        <v>42.655383</v>
      </c>
      <c r="J5172">
        <f>IF(B5172=2012,IF(D5172="00",L5172,VLOOKUP(H5172,district_latlong_lookup!$A$1:$F$439,6,FALSE)),0)</f>
        <v>-93.554621999999995</v>
      </c>
      <c r="K5172">
        <f>VLOOKUP(E5172&amp;"*",state_latlong_lookup!$A$1:$D$56,3,FALSE)</f>
        <v>42.004600000000003</v>
      </c>
      <c r="L5172">
        <f>VLOOKUP(E5172&amp;"*",state_latlong_lookup!$A$1:$D$56,4,FALSE)</f>
        <v>-93.213999999999999</v>
      </c>
      <c r="M5172">
        <v>200</v>
      </c>
      <c r="N5172" t="str">
        <f t="shared" si="160"/>
        <v>Republican</v>
      </c>
      <c r="O5172" t="s">
        <v>103</v>
      </c>
      <c r="P5172">
        <v>0.47499999999999998</v>
      </c>
      <c r="Q5172">
        <v>399500</v>
      </c>
      <c r="R5172" t="s">
        <v>1269</v>
      </c>
    </row>
    <row r="5173" spans="1:18">
      <c r="A5173">
        <v>112</v>
      </c>
      <c r="B5173">
        <f>VLOOKUP(A5173,year_congress_lookup!$A$1:$B$10,2)</f>
        <v>2012</v>
      </c>
      <c r="C5173">
        <v>20325</v>
      </c>
      <c r="D5173" s="1" t="s">
        <v>1791</v>
      </c>
      <c r="E5173" t="s">
        <v>84</v>
      </c>
      <c r="F5173" t="str">
        <f>VLOOKUP(E5173&amp;"*",state_latlong_lookup!$A$1:$D$56,2,FALSE)</f>
        <v>IA</v>
      </c>
      <c r="G5173" t="str">
        <f>VLOOKUP(E5173&amp;"*",state_latlong_lookup!$A$1:$D$56,1,FALSE)</f>
        <v>IOWA</v>
      </c>
      <c r="H5173" t="str">
        <f t="shared" si="161"/>
        <v>112_IA_05</v>
      </c>
      <c r="I5173">
        <f>IF(B5173=2012,IF(D5173="00",K5173,VLOOKUP(H5173,district_latlong_lookup!$A$1:$F$439,5,FALSE)),0)</f>
        <v>41.933526000000001</v>
      </c>
      <c r="J5173">
        <f>IF(B5173=2012,IF(D5173="00",L5173,VLOOKUP(H5173,district_latlong_lookup!$A$1:$F$439,6,FALSE)),0)</f>
        <v>-95.271906000000001</v>
      </c>
      <c r="K5173">
        <f>VLOOKUP(E5173&amp;"*",state_latlong_lookup!$A$1:$D$56,3,FALSE)</f>
        <v>42.004600000000003</v>
      </c>
      <c r="L5173">
        <f>VLOOKUP(E5173&amp;"*",state_latlong_lookup!$A$1:$D$56,4,FALSE)</f>
        <v>-93.213999999999999</v>
      </c>
      <c r="M5173">
        <v>200</v>
      </c>
      <c r="N5173" t="str">
        <f t="shared" si="160"/>
        <v>Republican</v>
      </c>
      <c r="O5173" t="s">
        <v>10</v>
      </c>
      <c r="P5173">
        <v>0.72</v>
      </c>
      <c r="Q5173">
        <v>578500</v>
      </c>
      <c r="R5173" t="s">
        <v>1270</v>
      </c>
    </row>
    <row r="5174" spans="1:18">
      <c r="A5174">
        <v>112</v>
      </c>
      <c r="B5174">
        <f>VLOOKUP(A5174,year_congress_lookup!$A$1:$B$10,2)</f>
        <v>2012</v>
      </c>
      <c r="C5174">
        <v>21134</v>
      </c>
      <c r="D5174" s="1" t="s">
        <v>1787</v>
      </c>
      <c r="E5174" t="s">
        <v>105</v>
      </c>
      <c r="F5174" t="str">
        <f>VLOOKUP(E5174&amp;"*",state_latlong_lookup!$A$1:$D$56,2,FALSE)</f>
        <v>KS</v>
      </c>
      <c r="G5174" t="str">
        <f>VLOOKUP(E5174&amp;"*",state_latlong_lookup!$A$1:$D$56,1,FALSE)</f>
        <v>KANSAS</v>
      </c>
      <c r="H5174" t="str">
        <f t="shared" si="161"/>
        <v>112_KS_01</v>
      </c>
      <c r="I5174">
        <f>IF(B5174=2012,IF(D5174="00",K5174,VLOOKUP(H5174,district_latlong_lookup!$A$1:$F$439,5,FALSE)),0)</f>
        <v>38.621141999999999</v>
      </c>
      <c r="J5174">
        <f>IF(B5174=2012,IF(D5174="00",L5174,VLOOKUP(H5174,district_latlong_lookup!$A$1:$F$439,6,FALSE)),0)</f>
        <v>-99.37115</v>
      </c>
      <c r="K5174">
        <f>VLOOKUP(E5174&amp;"*",state_latlong_lookup!$A$1:$D$56,3,FALSE)</f>
        <v>38.511099999999999</v>
      </c>
      <c r="L5174">
        <f>VLOOKUP(E5174&amp;"*",state_latlong_lookup!$A$1:$D$56,4,FALSE)</f>
        <v>-96.8005</v>
      </c>
      <c r="M5174">
        <v>200</v>
      </c>
      <c r="N5174" t="str">
        <f t="shared" si="160"/>
        <v>Republican</v>
      </c>
      <c r="O5174" t="s">
        <v>1195</v>
      </c>
      <c r="P5174">
        <v>0.96599999999999997</v>
      </c>
      <c r="Q5174">
        <v>10000</v>
      </c>
      <c r="R5174" t="s">
        <v>1271</v>
      </c>
    </row>
    <row r="5175" spans="1:18">
      <c r="A5175">
        <v>112</v>
      </c>
      <c r="B5175">
        <f>VLOOKUP(A5175,year_congress_lookup!$A$1:$B$10,2)</f>
        <v>2012</v>
      </c>
      <c r="C5175">
        <v>20915</v>
      </c>
      <c r="D5175" s="1" t="s">
        <v>1788</v>
      </c>
      <c r="E5175" t="s">
        <v>105</v>
      </c>
      <c r="F5175" t="str">
        <f>VLOOKUP(E5175&amp;"*",state_latlong_lookup!$A$1:$D$56,2,FALSE)</f>
        <v>KS</v>
      </c>
      <c r="G5175" t="str">
        <f>VLOOKUP(E5175&amp;"*",state_latlong_lookup!$A$1:$D$56,1,FALSE)</f>
        <v>KANSAS</v>
      </c>
      <c r="H5175" t="str">
        <f t="shared" si="161"/>
        <v>112_KS_02</v>
      </c>
      <c r="I5175">
        <f>IF(B5175=2012,IF(D5175="00",K5175,VLOOKUP(H5175,district_latlong_lookup!$A$1:$F$439,5,FALSE)),0)</f>
        <v>38.543097000000003</v>
      </c>
      <c r="J5175">
        <f>IF(B5175=2012,IF(D5175="00",L5175,VLOOKUP(H5175,district_latlong_lookup!$A$1:$F$439,6,FALSE)),0)</f>
        <v>-95.461861999999996</v>
      </c>
      <c r="K5175">
        <f>VLOOKUP(E5175&amp;"*",state_latlong_lookup!$A$1:$D$56,3,FALSE)</f>
        <v>38.511099999999999</v>
      </c>
      <c r="L5175">
        <f>VLOOKUP(E5175&amp;"*",state_latlong_lookup!$A$1:$D$56,4,FALSE)</f>
        <v>-96.8005</v>
      </c>
      <c r="M5175">
        <v>200</v>
      </c>
      <c r="N5175" t="str">
        <f t="shared" si="160"/>
        <v>Republican</v>
      </c>
      <c r="O5175" t="s">
        <v>870</v>
      </c>
      <c r="P5175">
        <v>0.751</v>
      </c>
      <c r="Q5175">
        <v>10000</v>
      </c>
      <c r="R5175" t="s">
        <v>1272</v>
      </c>
    </row>
    <row r="5176" spans="1:18">
      <c r="A5176">
        <v>112</v>
      </c>
      <c r="B5176">
        <f>VLOOKUP(A5176,year_congress_lookup!$A$1:$B$10,2)</f>
        <v>2012</v>
      </c>
      <c r="C5176">
        <v>21135</v>
      </c>
      <c r="D5176" s="1" t="s">
        <v>1789</v>
      </c>
      <c r="E5176" t="s">
        <v>105</v>
      </c>
      <c r="F5176" t="str">
        <f>VLOOKUP(E5176&amp;"*",state_latlong_lookup!$A$1:$D$56,2,FALSE)</f>
        <v>KS</v>
      </c>
      <c r="G5176" t="str">
        <f>VLOOKUP(E5176&amp;"*",state_latlong_lookup!$A$1:$D$56,1,FALSE)</f>
        <v>KANSAS</v>
      </c>
      <c r="H5176" t="str">
        <f t="shared" si="161"/>
        <v>112_KS_03</v>
      </c>
      <c r="I5176">
        <f>IF(B5176=2012,IF(D5176="00",K5176,VLOOKUP(H5176,district_latlong_lookup!$A$1:$F$439,5,FALSE)),0)</f>
        <v>38.933532999999997</v>
      </c>
      <c r="J5176">
        <f>IF(B5176=2012,IF(D5176="00",L5176,VLOOKUP(H5176,district_latlong_lookup!$A$1:$F$439,6,FALSE)),0)</f>
        <v>-94.873007000000001</v>
      </c>
      <c r="K5176">
        <f>VLOOKUP(E5176&amp;"*",state_latlong_lookup!$A$1:$D$56,3,FALSE)</f>
        <v>38.511099999999999</v>
      </c>
      <c r="L5176">
        <f>VLOOKUP(E5176&amp;"*",state_latlong_lookup!$A$1:$D$56,4,FALSE)</f>
        <v>-96.8005</v>
      </c>
      <c r="M5176">
        <v>200</v>
      </c>
      <c r="N5176" t="str">
        <f t="shared" si="160"/>
        <v>Republican</v>
      </c>
      <c r="O5176" t="s">
        <v>1196</v>
      </c>
      <c r="P5176">
        <v>0.78100000000000003</v>
      </c>
      <c r="Q5176">
        <v>984500</v>
      </c>
    </row>
    <row r="5177" spans="1:18">
      <c r="A5177">
        <v>112</v>
      </c>
      <c r="B5177">
        <f>VLOOKUP(A5177,year_congress_lookup!$A$1:$B$10,2)</f>
        <v>2012</v>
      </c>
      <c r="C5177">
        <v>21136</v>
      </c>
      <c r="D5177" s="1" t="s">
        <v>1790</v>
      </c>
      <c r="E5177" t="s">
        <v>105</v>
      </c>
      <c r="F5177" t="str">
        <f>VLOOKUP(E5177&amp;"*",state_latlong_lookup!$A$1:$D$56,2,FALSE)</f>
        <v>KS</v>
      </c>
      <c r="G5177" t="str">
        <f>VLOOKUP(E5177&amp;"*",state_latlong_lookup!$A$1:$D$56,1,FALSE)</f>
        <v>KANSAS</v>
      </c>
      <c r="H5177" t="str">
        <f t="shared" si="161"/>
        <v>112_KS_04</v>
      </c>
      <c r="I5177">
        <f>IF(B5177=2012,IF(D5177="00",K5177,VLOOKUP(H5177,district_latlong_lookup!$A$1:$F$439,5,FALSE)),0)</f>
        <v>37.478788000000002</v>
      </c>
      <c r="J5177">
        <f>IF(B5177=2012,IF(D5177="00",L5177,VLOOKUP(H5177,district_latlong_lookup!$A$1:$F$439,6,FALSE)),0)</f>
        <v>-97.041672000000005</v>
      </c>
      <c r="K5177">
        <f>VLOOKUP(E5177&amp;"*",state_latlong_lookup!$A$1:$D$56,3,FALSE)</f>
        <v>38.511099999999999</v>
      </c>
      <c r="L5177">
        <f>VLOOKUP(E5177&amp;"*",state_latlong_lookup!$A$1:$D$56,4,FALSE)</f>
        <v>-96.8005</v>
      </c>
      <c r="M5177">
        <v>200</v>
      </c>
      <c r="N5177" t="str">
        <f t="shared" si="160"/>
        <v>Republican</v>
      </c>
      <c r="O5177" t="s">
        <v>1197</v>
      </c>
      <c r="P5177">
        <v>0.82199999999999995</v>
      </c>
      <c r="Q5177">
        <v>10000</v>
      </c>
      <c r="R5177" t="s">
        <v>1273</v>
      </c>
    </row>
    <row r="5178" spans="1:18">
      <c r="A5178">
        <v>112</v>
      </c>
      <c r="B5178">
        <f>VLOOKUP(A5178,year_congress_lookup!$A$1:$B$10,2)</f>
        <v>2012</v>
      </c>
      <c r="C5178">
        <v>29525</v>
      </c>
      <c r="D5178" s="1" t="s">
        <v>1787</v>
      </c>
      <c r="E5178" t="s">
        <v>25</v>
      </c>
      <c r="F5178" t="str">
        <f>VLOOKUP(E5178&amp;"*",state_latlong_lookup!$A$1:$D$56,2,FALSE)</f>
        <v>KY</v>
      </c>
      <c r="G5178" t="str">
        <f>VLOOKUP(E5178&amp;"*",state_latlong_lookup!$A$1:$D$56,1,FALSE)</f>
        <v>KENTUCKY</v>
      </c>
      <c r="H5178" t="str">
        <f t="shared" si="161"/>
        <v>112_KY_01</v>
      </c>
      <c r="I5178">
        <f>IF(B5178=2012,IF(D5178="00",K5178,VLOOKUP(H5178,district_latlong_lookup!$A$1:$F$439,5,FALSE)),0)</f>
        <v>37.052041000000003</v>
      </c>
      <c r="J5178">
        <f>IF(B5178=2012,IF(D5178="00",L5178,VLOOKUP(H5178,district_latlong_lookup!$A$1:$F$439,6,FALSE)),0)</f>
        <v>-87.277336000000005</v>
      </c>
      <c r="K5178">
        <f>VLOOKUP(E5178&amp;"*",state_latlong_lookup!$A$1:$D$56,3,FALSE)</f>
        <v>37.668999999999997</v>
      </c>
      <c r="L5178">
        <f>VLOOKUP(E5178&amp;"*",state_latlong_lookup!$A$1:$D$56,4,FALSE)</f>
        <v>-84.651399999999995</v>
      </c>
      <c r="M5178">
        <v>200</v>
      </c>
      <c r="N5178" t="str">
        <f t="shared" si="160"/>
        <v>Republican</v>
      </c>
      <c r="O5178" t="s">
        <v>989</v>
      </c>
      <c r="P5178">
        <v>0.50900000000000001</v>
      </c>
      <c r="Q5178">
        <v>512000</v>
      </c>
      <c r="R5178" t="s">
        <v>1274</v>
      </c>
    </row>
    <row r="5179" spans="1:18">
      <c r="A5179">
        <v>112</v>
      </c>
      <c r="B5179">
        <f>VLOOKUP(A5179,year_congress_lookup!$A$1:$B$10,2)</f>
        <v>2012</v>
      </c>
      <c r="C5179">
        <v>20916</v>
      </c>
      <c r="D5179" s="1" t="s">
        <v>1788</v>
      </c>
      <c r="E5179" t="s">
        <v>25</v>
      </c>
      <c r="F5179" t="str">
        <f>VLOOKUP(E5179&amp;"*",state_latlong_lookup!$A$1:$D$56,2,FALSE)</f>
        <v>KY</v>
      </c>
      <c r="G5179" t="str">
        <f>VLOOKUP(E5179&amp;"*",state_latlong_lookup!$A$1:$D$56,1,FALSE)</f>
        <v>KENTUCKY</v>
      </c>
      <c r="H5179" t="str">
        <f t="shared" si="161"/>
        <v>112_KY_02</v>
      </c>
      <c r="I5179">
        <f>IF(B5179=2012,IF(D5179="00",K5179,VLOOKUP(H5179,district_latlong_lookup!$A$1:$F$439,5,FALSE)),0)</f>
        <v>37.583253999999997</v>
      </c>
      <c r="J5179">
        <f>IF(B5179=2012,IF(D5179="00",L5179,VLOOKUP(H5179,district_latlong_lookup!$A$1:$F$439,6,FALSE)),0)</f>
        <v>-85.994868999999994</v>
      </c>
      <c r="K5179">
        <f>VLOOKUP(E5179&amp;"*",state_latlong_lookup!$A$1:$D$56,3,FALSE)</f>
        <v>37.668999999999997</v>
      </c>
      <c r="L5179">
        <f>VLOOKUP(E5179&amp;"*",state_latlong_lookup!$A$1:$D$56,4,FALSE)</f>
        <v>-84.651399999999995</v>
      </c>
      <c r="M5179">
        <v>200</v>
      </c>
      <c r="N5179" t="str">
        <f t="shared" si="160"/>
        <v>Republican</v>
      </c>
      <c r="O5179" t="s">
        <v>1137</v>
      </c>
      <c r="P5179">
        <v>0.52900000000000003</v>
      </c>
      <c r="Q5179">
        <v>1249500</v>
      </c>
      <c r="R5179" t="s">
        <v>1275</v>
      </c>
    </row>
    <row r="5180" spans="1:18">
      <c r="A5180">
        <v>112</v>
      </c>
      <c r="B5180">
        <f>VLOOKUP(A5180,year_congress_lookup!$A$1:$B$10,2)</f>
        <v>2012</v>
      </c>
      <c r="C5180">
        <v>20723</v>
      </c>
      <c r="D5180" s="1" t="s">
        <v>1789</v>
      </c>
      <c r="E5180" t="s">
        <v>25</v>
      </c>
      <c r="F5180" t="str">
        <f>VLOOKUP(E5180&amp;"*",state_latlong_lookup!$A$1:$D$56,2,FALSE)</f>
        <v>KY</v>
      </c>
      <c r="G5180" t="str">
        <f>VLOOKUP(E5180&amp;"*",state_latlong_lookup!$A$1:$D$56,1,FALSE)</f>
        <v>KENTUCKY</v>
      </c>
      <c r="H5180" t="str">
        <f t="shared" si="161"/>
        <v>112_KY_03</v>
      </c>
      <c r="I5180">
        <f>IF(B5180=2012,IF(D5180="00",K5180,VLOOKUP(H5180,district_latlong_lookup!$A$1:$F$439,5,FALSE)),0)</f>
        <v>38.193719999999999</v>
      </c>
      <c r="J5180">
        <f>IF(B5180=2012,IF(D5180="00",L5180,VLOOKUP(H5180,district_latlong_lookup!$A$1:$F$439,6,FALSE)),0)</f>
        <v>-85.652246000000005</v>
      </c>
      <c r="K5180">
        <f>VLOOKUP(E5180&amp;"*",state_latlong_lookup!$A$1:$D$56,3,FALSE)</f>
        <v>37.668999999999997</v>
      </c>
      <c r="L5180">
        <f>VLOOKUP(E5180&amp;"*",state_latlong_lookup!$A$1:$D$56,4,FALSE)</f>
        <v>-84.651399999999995</v>
      </c>
      <c r="M5180">
        <v>100</v>
      </c>
      <c r="N5180" t="str">
        <f t="shared" si="160"/>
        <v>Democrat</v>
      </c>
      <c r="O5180" t="s">
        <v>1094</v>
      </c>
      <c r="P5180">
        <v>-0.36699999999999999</v>
      </c>
      <c r="Q5180">
        <v>1605500</v>
      </c>
      <c r="R5180" t="s">
        <v>1276</v>
      </c>
    </row>
    <row r="5181" spans="1:18">
      <c r="A5181">
        <v>112</v>
      </c>
      <c r="B5181">
        <f>VLOOKUP(A5181,year_congress_lookup!$A$1:$B$10,2)</f>
        <v>2012</v>
      </c>
      <c r="C5181">
        <v>20511</v>
      </c>
      <c r="D5181" s="1" t="s">
        <v>1790</v>
      </c>
      <c r="E5181" t="s">
        <v>25</v>
      </c>
      <c r="F5181" t="str">
        <f>VLOOKUP(E5181&amp;"*",state_latlong_lookup!$A$1:$D$56,2,FALSE)</f>
        <v>KY</v>
      </c>
      <c r="G5181" t="str">
        <f>VLOOKUP(E5181&amp;"*",state_latlong_lookup!$A$1:$D$56,1,FALSE)</f>
        <v>KENTUCKY</v>
      </c>
      <c r="H5181" t="str">
        <f t="shared" si="161"/>
        <v>112_KY_04</v>
      </c>
      <c r="I5181">
        <f>IF(B5181=2012,IF(D5181="00",K5181,VLOOKUP(H5181,district_latlong_lookup!$A$1:$F$439,5,FALSE)),0)</f>
        <v>38.521099999999997</v>
      </c>
      <c r="J5181">
        <f>IF(B5181=2012,IF(D5181="00",L5181,VLOOKUP(H5181,district_latlong_lookup!$A$1:$F$439,6,FALSE)),0)</f>
        <v>-84.079980000000006</v>
      </c>
      <c r="K5181">
        <f>VLOOKUP(E5181&amp;"*",state_latlong_lookup!$A$1:$D$56,3,FALSE)</f>
        <v>37.668999999999997</v>
      </c>
      <c r="L5181">
        <f>VLOOKUP(E5181&amp;"*",state_latlong_lookup!$A$1:$D$56,4,FALSE)</f>
        <v>-84.651399999999995</v>
      </c>
      <c r="M5181">
        <v>200</v>
      </c>
      <c r="N5181" t="str">
        <f t="shared" si="160"/>
        <v>Republican</v>
      </c>
      <c r="O5181" t="s">
        <v>62</v>
      </c>
      <c r="P5181">
        <v>0.53900000000000003</v>
      </c>
      <c r="Q5181">
        <v>10000</v>
      </c>
    </row>
    <row r="5182" spans="1:18">
      <c r="A5182">
        <v>112</v>
      </c>
      <c r="B5182">
        <f>VLOOKUP(A5182,year_congress_lookup!$A$1:$B$10,2)</f>
        <v>2012</v>
      </c>
      <c r="C5182">
        <v>31102</v>
      </c>
      <c r="D5182" s="1" t="s">
        <v>1790</v>
      </c>
      <c r="E5182" t="s">
        <v>25</v>
      </c>
      <c r="F5182" t="str">
        <f>VLOOKUP(E5182&amp;"*",state_latlong_lookup!$A$1:$D$56,2,FALSE)</f>
        <v>KY</v>
      </c>
      <c r="G5182" t="str">
        <f>VLOOKUP(E5182&amp;"*",state_latlong_lookup!$A$1:$D$56,1,FALSE)</f>
        <v>KENTUCKY</v>
      </c>
      <c r="H5182" t="str">
        <f t="shared" si="161"/>
        <v>112_KY_04</v>
      </c>
      <c r="I5182">
        <f>IF(B5182=2012,IF(D5182="00",K5182,VLOOKUP(H5182,district_latlong_lookup!$A$1:$F$439,5,FALSE)),0)</f>
        <v>38.521099999999997</v>
      </c>
      <c r="J5182">
        <f>IF(B5182=2012,IF(D5182="00",L5182,VLOOKUP(H5182,district_latlong_lookup!$A$1:$F$439,6,FALSE)),0)</f>
        <v>-84.079980000000006</v>
      </c>
      <c r="K5182">
        <f>VLOOKUP(E5182&amp;"*",state_latlong_lookup!$A$1:$D$56,3,FALSE)</f>
        <v>37.668999999999997</v>
      </c>
      <c r="L5182">
        <f>VLOOKUP(E5182&amp;"*",state_latlong_lookup!$A$1:$D$56,4,FALSE)</f>
        <v>-84.651399999999995</v>
      </c>
      <c r="M5182">
        <v>200</v>
      </c>
      <c r="N5182" t="str">
        <f t="shared" si="160"/>
        <v>Republican</v>
      </c>
      <c r="O5182" t="s">
        <v>1198</v>
      </c>
      <c r="P5182">
        <v>0.98</v>
      </c>
      <c r="Q5182">
        <v>10000</v>
      </c>
      <c r="R5182" t="s">
        <v>1277</v>
      </c>
    </row>
    <row r="5183" spans="1:18">
      <c r="A5183">
        <v>112</v>
      </c>
      <c r="B5183">
        <f>VLOOKUP(A5183,year_congress_lookup!$A$1:$B$10,2)</f>
        <v>2012</v>
      </c>
      <c r="C5183">
        <v>14854</v>
      </c>
      <c r="D5183" s="1" t="s">
        <v>1791</v>
      </c>
      <c r="E5183" t="s">
        <v>25</v>
      </c>
      <c r="F5183" t="str">
        <f>VLOOKUP(E5183&amp;"*",state_latlong_lookup!$A$1:$D$56,2,FALSE)</f>
        <v>KY</v>
      </c>
      <c r="G5183" t="str">
        <f>VLOOKUP(E5183&amp;"*",state_latlong_lookup!$A$1:$D$56,1,FALSE)</f>
        <v>KENTUCKY</v>
      </c>
      <c r="H5183" t="str">
        <f t="shared" si="161"/>
        <v>112_KY_05</v>
      </c>
      <c r="I5183">
        <f>IF(B5183=2012,IF(D5183="00",K5183,VLOOKUP(H5183,district_latlong_lookup!$A$1:$F$439,5,FALSE)),0)</f>
        <v>37.338535999999998</v>
      </c>
      <c r="J5183">
        <f>IF(B5183=2012,IF(D5183="00",L5183,VLOOKUP(H5183,district_latlong_lookup!$A$1:$F$439,6,FALSE)),0)</f>
        <v>-83.502634999999998</v>
      </c>
      <c r="K5183">
        <f>VLOOKUP(E5183&amp;"*",state_latlong_lookup!$A$1:$D$56,3,FALSE)</f>
        <v>37.668999999999997</v>
      </c>
      <c r="L5183">
        <f>VLOOKUP(E5183&amp;"*",state_latlong_lookup!$A$1:$D$56,4,FALSE)</f>
        <v>-84.651399999999995</v>
      </c>
      <c r="M5183">
        <v>200</v>
      </c>
      <c r="N5183" t="str">
        <f t="shared" si="160"/>
        <v>Republican</v>
      </c>
      <c r="O5183" t="s">
        <v>542</v>
      </c>
      <c r="P5183">
        <v>0.53100000000000003</v>
      </c>
      <c r="Q5183">
        <v>10000</v>
      </c>
      <c r="R5183" t="s">
        <v>1278</v>
      </c>
    </row>
    <row r="5184" spans="1:18">
      <c r="A5184">
        <v>112</v>
      </c>
      <c r="B5184">
        <f>VLOOKUP(A5184,year_congress_lookup!$A$1:$B$10,2)</f>
        <v>2012</v>
      </c>
      <c r="C5184">
        <v>20326</v>
      </c>
      <c r="D5184" s="1" t="s">
        <v>1792</v>
      </c>
      <c r="E5184" t="s">
        <v>25</v>
      </c>
      <c r="F5184" t="str">
        <f>VLOOKUP(E5184&amp;"*",state_latlong_lookup!$A$1:$D$56,2,FALSE)</f>
        <v>KY</v>
      </c>
      <c r="G5184" t="str">
        <f>VLOOKUP(E5184&amp;"*",state_latlong_lookup!$A$1:$D$56,1,FALSE)</f>
        <v>KENTUCKY</v>
      </c>
      <c r="H5184" t="str">
        <f t="shared" si="161"/>
        <v>112_KY_06</v>
      </c>
      <c r="I5184">
        <f>IF(B5184=2012,IF(D5184="00",K5184,VLOOKUP(H5184,district_latlong_lookup!$A$1:$F$439,5,FALSE)),0)</f>
        <v>37.883881000000002</v>
      </c>
      <c r="J5184">
        <f>IF(B5184=2012,IF(D5184="00",L5184,VLOOKUP(H5184,district_latlong_lookup!$A$1:$F$439,6,FALSE)),0)</f>
        <v>-84.447981999999996</v>
      </c>
      <c r="K5184">
        <f>VLOOKUP(E5184&amp;"*",state_latlong_lookup!$A$1:$D$56,3,FALSE)</f>
        <v>37.668999999999997</v>
      </c>
      <c r="L5184">
        <f>VLOOKUP(E5184&amp;"*",state_latlong_lookup!$A$1:$D$56,4,FALSE)</f>
        <v>-84.651399999999995</v>
      </c>
      <c r="M5184">
        <v>100</v>
      </c>
      <c r="N5184" t="str">
        <f t="shared" si="160"/>
        <v>Democrat</v>
      </c>
      <c r="O5184" t="s">
        <v>50</v>
      </c>
      <c r="P5184">
        <v>-0.18</v>
      </c>
      <c r="Q5184">
        <v>10000</v>
      </c>
      <c r="R5184" t="s">
        <v>1279</v>
      </c>
    </row>
    <row r="5185" spans="1:18">
      <c r="A5185">
        <v>112</v>
      </c>
      <c r="B5185">
        <f>VLOOKUP(A5185,year_congress_lookup!$A$1:$B$10,2)</f>
        <v>2012</v>
      </c>
      <c r="C5185">
        <v>20759</v>
      </c>
      <c r="D5185" s="1" t="s">
        <v>1787</v>
      </c>
      <c r="E5185" t="s">
        <v>42</v>
      </c>
      <c r="F5185" t="str">
        <f>VLOOKUP(E5185&amp;"*",state_latlong_lookup!$A$1:$D$56,2,FALSE)</f>
        <v>LA</v>
      </c>
      <c r="G5185" t="str">
        <f>VLOOKUP(E5185&amp;"*",state_latlong_lookup!$A$1:$D$56,1,FALSE)</f>
        <v>LOUISIANNA</v>
      </c>
      <c r="H5185" t="str">
        <f t="shared" si="161"/>
        <v>112_LA_01</v>
      </c>
      <c r="I5185">
        <f>IF(B5185=2012,IF(D5185="00",K5185,VLOOKUP(H5185,district_latlong_lookup!$A$1:$F$439,5,FALSE)),0)</f>
        <v>30.559189</v>
      </c>
      <c r="J5185">
        <f>IF(B5185=2012,IF(D5185="00",L5185,VLOOKUP(H5185,district_latlong_lookup!$A$1:$F$439,6,FALSE)),0)</f>
        <v>-90.129401000000001</v>
      </c>
      <c r="K5185">
        <f>VLOOKUP(E5185&amp;"*",state_latlong_lookup!$A$1:$D$56,3,FALSE)</f>
        <v>31.180099999999999</v>
      </c>
      <c r="L5185">
        <f>VLOOKUP(E5185&amp;"*",state_latlong_lookup!$A$1:$D$56,4,FALSE)</f>
        <v>-91.874899999999997</v>
      </c>
      <c r="M5185">
        <v>200</v>
      </c>
      <c r="N5185" t="str">
        <f t="shared" si="160"/>
        <v>Republican</v>
      </c>
      <c r="O5185" t="s">
        <v>1095</v>
      </c>
      <c r="P5185">
        <v>0.74299999999999999</v>
      </c>
      <c r="Q5185">
        <v>10000</v>
      </c>
      <c r="R5185" t="s">
        <v>1280</v>
      </c>
    </row>
    <row r="5186" spans="1:18">
      <c r="A5186">
        <v>112</v>
      </c>
      <c r="B5186">
        <f>VLOOKUP(A5186,year_congress_lookup!$A$1:$B$10,2)</f>
        <v>2012</v>
      </c>
      <c r="C5186">
        <v>21137</v>
      </c>
      <c r="D5186" s="1" t="s">
        <v>1788</v>
      </c>
      <c r="E5186" t="s">
        <v>42</v>
      </c>
      <c r="F5186" t="str">
        <f>VLOOKUP(E5186&amp;"*",state_latlong_lookup!$A$1:$D$56,2,FALSE)</f>
        <v>LA</v>
      </c>
      <c r="G5186" t="str">
        <f>VLOOKUP(E5186&amp;"*",state_latlong_lookup!$A$1:$D$56,1,FALSE)</f>
        <v>LOUISIANNA</v>
      </c>
      <c r="H5186" t="str">
        <f t="shared" si="161"/>
        <v>112_LA_02</v>
      </c>
      <c r="I5186">
        <f>IF(B5186=2012,IF(D5186="00",K5186,VLOOKUP(H5186,district_latlong_lookup!$A$1:$F$439,5,FALSE)),0)</f>
        <v>30.028403999999998</v>
      </c>
      <c r="J5186">
        <f>IF(B5186=2012,IF(D5186="00",L5186,VLOOKUP(H5186,district_latlong_lookup!$A$1:$F$439,6,FALSE)),0)</f>
        <v>-89.974199999999996</v>
      </c>
      <c r="K5186">
        <f>VLOOKUP(E5186&amp;"*",state_latlong_lookup!$A$1:$D$56,3,FALSE)</f>
        <v>31.180099999999999</v>
      </c>
      <c r="L5186">
        <f>VLOOKUP(E5186&amp;"*",state_latlong_lookup!$A$1:$D$56,4,FALSE)</f>
        <v>-91.874899999999997</v>
      </c>
      <c r="M5186">
        <v>100</v>
      </c>
      <c r="N5186" t="str">
        <f t="shared" ref="N5186:N5249" si="162">IF(M5186=100,"Democrat",IF(M5186=200,"Republican",IF(M5186=328,"Independent")))</f>
        <v>Democrat</v>
      </c>
      <c r="O5186" t="s">
        <v>1199</v>
      </c>
      <c r="P5186">
        <v>-0.439</v>
      </c>
      <c r="Q5186">
        <v>1035500</v>
      </c>
    </row>
    <row r="5187" spans="1:18">
      <c r="A5187">
        <v>112</v>
      </c>
      <c r="B5187">
        <f>VLOOKUP(A5187,year_congress_lookup!$A$1:$B$10,2)</f>
        <v>2012</v>
      </c>
      <c r="C5187">
        <v>21138</v>
      </c>
      <c r="D5187" s="1" t="s">
        <v>1789</v>
      </c>
      <c r="E5187" t="s">
        <v>42</v>
      </c>
      <c r="F5187" t="str">
        <f>VLOOKUP(E5187&amp;"*",state_latlong_lookup!$A$1:$D$56,2,FALSE)</f>
        <v>LA</v>
      </c>
      <c r="G5187" t="str">
        <f>VLOOKUP(E5187&amp;"*",state_latlong_lookup!$A$1:$D$56,1,FALSE)</f>
        <v>LOUISIANNA</v>
      </c>
      <c r="H5187" t="str">
        <f t="shared" ref="H5187:H5250" si="163">CONCATENATE(A5187,"_",F5187,"_",D5187)</f>
        <v>112_LA_03</v>
      </c>
      <c r="I5187">
        <f>IF(B5187=2012,IF(D5187="00",K5187,VLOOKUP(H5187,district_latlong_lookup!$A$1:$F$439,5,FALSE)),0)</f>
        <v>29.649180000000001</v>
      </c>
      <c r="J5187">
        <f>IF(B5187=2012,IF(D5187="00",L5187,VLOOKUP(H5187,district_latlong_lookup!$A$1:$F$439,6,FALSE)),0)</f>
        <v>-90.411136999999997</v>
      </c>
      <c r="K5187">
        <f>VLOOKUP(E5187&amp;"*",state_latlong_lookup!$A$1:$D$56,3,FALSE)</f>
        <v>31.180099999999999</v>
      </c>
      <c r="L5187">
        <f>VLOOKUP(E5187&amp;"*",state_latlong_lookup!$A$1:$D$56,4,FALSE)</f>
        <v>-91.874899999999997</v>
      </c>
      <c r="M5187">
        <v>200</v>
      </c>
      <c r="N5187" t="str">
        <f t="shared" si="162"/>
        <v>Republican</v>
      </c>
      <c r="O5187" t="s">
        <v>1200</v>
      </c>
      <c r="P5187">
        <v>0.85799999999999998</v>
      </c>
      <c r="Q5187">
        <v>503000</v>
      </c>
    </row>
    <row r="5188" spans="1:18">
      <c r="A5188">
        <v>112</v>
      </c>
      <c r="B5188">
        <f>VLOOKUP(A5188,year_congress_lookup!$A$1:$B$10,2)</f>
        <v>2012</v>
      </c>
      <c r="C5188">
        <v>20918</v>
      </c>
      <c r="D5188" s="1" t="s">
        <v>1790</v>
      </c>
      <c r="E5188" t="s">
        <v>42</v>
      </c>
      <c r="F5188" t="str">
        <f>VLOOKUP(E5188&amp;"*",state_latlong_lookup!$A$1:$D$56,2,FALSE)</f>
        <v>LA</v>
      </c>
      <c r="G5188" t="str">
        <f>VLOOKUP(E5188&amp;"*",state_latlong_lookup!$A$1:$D$56,1,FALSE)</f>
        <v>LOUISIANNA</v>
      </c>
      <c r="H5188" t="str">
        <f t="shared" si="163"/>
        <v>112_LA_04</v>
      </c>
      <c r="I5188">
        <f>IF(B5188=2012,IF(D5188="00",K5188,VLOOKUP(H5188,district_latlong_lookup!$A$1:$F$439,5,FALSE)),0)</f>
        <v>31.847467000000002</v>
      </c>
      <c r="J5188">
        <f>IF(B5188=2012,IF(D5188="00",L5188,VLOOKUP(H5188,district_latlong_lookup!$A$1:$F$439,6,FALSE)),0)</f>
        <v>-93.3416</v>
      </c>
      <c r="K5188">
        <f>VLOOKUP(E5188&amp;"*",state_latlong_lookup!$A$1:$D$56,3,FALSE)</f>
        <v>31.180099999999999</v>
      </c>
      <c r="L5188">
        <f>VLOOKUP(E5188&amp;"*",state_latlong_lookup!$A$1:$D$56,4,FALSE)</f>
        <v>-91.874899999999997</v>
      </c>
      <c r="M5188">
        <v>200</v>
      </c>
      <c r="N5188" t="str">
        <f t="shared" si="162"/>
        <v>Republican</v>
      </c>
      <c r="O5188" t="s">
        <v>1139</v>
      </c>
      <c r="P5188">
        <v>0.73899999999999999</v>
      </c>
      <c r="Q5188">
        <v>691500</v>
      </c>
      <c r="R5188" t="s">
        <v>1281</v>
      </c>
    </row>
    <row r="5189" spans="1:18">
      <c r="A5189">
        <v>112</v>
      </c>
      <c r="B5189">
        <f>VLOOKUP(A5189,year_congress_lookup!$A$1:$B$10,2)</f>
        <v>2012</v>
      </c>
      <c r="C5189">
        <v>90327</v>
      </c>
      <c r="D5189" s="1" t="s">
        <v>1791</v>
      </c>
      <c r="E5189" t="s">
        <v>42</v>
      </c>
      <c r="F5189" t="str">
        <f>VLOOKUP(E5189&amp;"*",state_latlong_lookup!$A$1:$D$56,2,FALSE)</f>
        <v>LA</v>
      </c>
      <c r="G5189" t="str">
        <f>VLOOKUP(E5189&amp;"*",state_latlong_lookup!$A$1:$D$56,1,FALSE)</f>
        <v>LOUISIANNA</v>
      </c>
      <c r="H5189" t="str">
        <f t="shared" si="163"/>
        <v>112_LA_05</v>
      </c>
      <c r="I5189">
        <f>IF(B5189=2012,IF(D5189="00",K5189,VLOOKUP(H5189,district_latlong_lookup!$A$1:$F$439,5,FALSE)),0)</f>
        <v>31.89479</v>
      </c>
      <c r="J5189">
        <f>IF(B5189=2012,IF(D5189="00",L5189,VLOOKUP(H5189,district_latlong_lookup!$A$1:$F$439,6,FALSE)),0)</f>
        <v>-92.032675999999995</v>
      </c>
      <c r="K5189">
        <f>VLOOKUP(E5189&amp;"*",state_latlong_lookup!$A$1:$D$56,3,FALSE)</f>
        <v>31.180099999999999</v>
      </c>
      <c r="L5189">
        <f>VLOOKUP(E5189&amp;"*",state_latlong_lookup!$A$1:$D$56,4,FALSE)</f>
        <v>-91.874899999999997</v>
      </c>
      <c r="M5189">
        <v>200</v>
      </c>
      <c r="N5189" t="str">
        <f t="shared" si="162"/>
        <v>Republican</v>
      </c>
      <c r="O5189" t="s">
        <v>355</v>
      </c>
      <c r="P5189">
        <v>0.5</v>
      </c>
      <c r="Q5189">
        <v>543500</v>
      </c>
      <c r="R5189" t="s">
        <v>1281</v>
      </c>
    </row>
    <row r="5190" spans="1:18">
      <c r="A5190">
        <v>112</v>
      </c>
      <c r="B5190">
        <f>VLOOKUP(A5190,year_congress_lookup!$A$1:$B$10,2)</f>
        <v>2012</v>
      </c>
      <c r="C5190">
        <v>20919</v>
      </c>
      <c r="D5190" s="1" t="s">
        <v>1792</v>
      </c>
      <c r="E5190" t="s">
        <v>42</v>
      </c>
      <c r="F5190" t="str">
        <f>VLOOKUP(E5190&amp;"*",state_latlong_lookup!$A$1:$D$56,2,FALSE)</f>
        <v>LA</v>
      </c>
      <c r="G5190" t="str">
        <f>VLOOKUP(E5190&amp;"*",state_latlong_lookup!$A$1:$D$56,1,FALSE)</f>
        <v>LOUISIANNA</v>
      </c>
      <c r="H5190" t="str">
        <f t="shared" si="163"/>
        <v>112_LA_06</v>
      </c>
      <c r="I5190">
        <f>IF(B5190=2012,IF(D5190="00",K5190,VLOOKUP(H5190,district_latlong_lookup!$A$1:$F$439,5,FALSE)),0)</f>
        <v>30.602482999999999</v>
      </c>
      <c r="J5190">
        <f>IF(B5190=2012,IF(D5190="00",L5190,VLOOKUP(H5190,district_latlong_lookup!$A$1:$F$439,6,FALSE)),0)</f>
        <v>-91.044370999999998</v>
      </c>
      <c r="K5190">
        <f>VLOOKUP(E5190&amp;"*",state_latlong_lookup!$A$1:$D$56,3,FALSE)</f>
        <v>31.180099999999999</v>
      </c>
      <c r="L5190">
        <f>VLOOKUP(E5190&amp;"*",state_latlong_lookup!$A$1:$D$56,4,FALSE)</f>
        <v>-91.874899999999997</v>
      </c>
      <c r="M5190">
        <v>200</v>
      </c>
      <c r="N5190" t="str">
        <f t="shared" si="162"/>
        <v>Republican</v>
      </c>
      <c r="O5190" t="s">
        <v>1140</v>
      </c>
      <c r="P5190">
        <v>0.71399999999999997</v>
      </c>
      <c r="Q5190">
        <v>439000</v>
      </c>
      <c r="R5190" t="s">
        <v>1282</v>
      </c>
    </row>
    <row r="5191" spans="1:18">
      <c r="A5191">
        <v>112</v>
      </c>
      <c r="B5191">
        <f>VLOOKUP(A5191,year_congress_lookup!$A$1:$B$10,2)</f>
        <v>2012</v>
      </c>
      <c r="C5191">
        <v>20514</v>
      </c>
      <c r="D5191" s="1" t="s">
        <v>1793</v>
      </c>
      <c r="E5191" t="s">
        <v>42</v>
      </c>
      <c r="F5191" t="str">
        <f>VLOOKUP(E5191&amp;"*",state_latlong_lookup!$A$1:$D$56,2,FALSE)</f>
        <v>LA</v>
      </c>
      <c r="G5191" t="str">
        <f>VLOOKUP(E5191&amp;"*",state_latlong_lookup!$A$1:$D$56,1,FALSE)</f>
        <v>LOUISIANNA</v>
      </c>
      <c r="H5191" t="str">
        <f t="shared" si="163"/>
        <v>112_LA_07</v>
      </c>
      <c r="I5191">
        <f>IF(B5191=2012,IF(D5191="00",K5191,VLOOKUP(H5191,district_latlong_lookup!$A$1:$F$439,5,FALSE)),0)</f>
        <v>30.108177000000001</v>
      </c>
      <c r="J5191">
        <f>IF(B5191=2012,IF(D5191="00",L5191,VLOOKUP(H5191,district_latlong_lookup!$A$1:$F$439,6,FALSE)),0)</f>
        <v>-92.705994000000004</v>
      </c>
      <c r="K5191">
        <f>VLOOKUP(E5191&amp;"*",state_latlong_lookup!$A$1:$D$56,3,FALSE)</f>
        <v>31.180099999999999</v>
      </c>
      <c r="L5191">
        <f>VLOOKUP(E5191&amp;"*",state_latlong_lookup!$A$1:$D$56,4,FALSE)</f>
        <v>-91.874899999999997</v>
      </c>
      <c r="M5191">
        <v>200</v>
      </c>
      <c r="N5191" t="str">
        <f t="shared" si="162"/>
        <v>Republican</v>
      </c>
      <c r="O5191" t="s">
        <v>1058</v>
      </c>
      <c r="P5191">
        <v>0.57699999999999996</v>
      </c>
      <c r="Q5191">
        <v>2087500</v>
      </c>
      <c r="R5191" t="s">
        <v>1283</v>
      </c>
    </row>
    <row r="5192" spans="1:18">
      <c r="A5192">
        <v>112</v>
      </c>
      <c r="B5192">
        <f>VLOOKUP(A5192,year_congress_lookup!$A$1:$B$10,2)</f>
        <v>2012</v>
      </c>
      <c r="C5192">
        <v>20920</v>
      </c>
      <c r="D5192" s="1" t="s">
        <v>1787</v>
      </c>
      <c r="E5192" t="s">
        <v>49</v>
      </c>
      <c r="F5192" t="str">
        <f>VLOOKUP(E5192&amp;"*",state_latlong_lookup!$A$1:$D$56,2,FALSE)</f>
        <v>ME</v>
      </c>
      <c r="G5192" t="str">
        <f>VLOOKUP(E5192&amp;"*",state_latlong_lookup!$A$1:$D$56,1,FALSE)</f>
        <v>MAINE</v>
      </c>
      <c r="H5192" t="str">
        <f t="shared" si="163"/>
        <v>112_ME_01</v>
      </c>
      <c r="I5192">
        <f>IF(B5192=2012,IF(D5192="00",K5192,VLOOKUP(H5192,district_latlong_lookup!$A$1:$F$439,5,FALSE)),0)</f>
        <v>43.873854000000001</v>
      </c>
      <c r="J5192">
        <f>IF(B5192=2012,IF(D5192="00",L5192,VLOOKUP(H5192,district_latlong_lookup!$A$1:$F$439,6,FALSE)),0)</f>
        <v>-69.922421999999997</v>
      </c>
      <c r="K5192">
        <f>VLOOKUP(E5192&amp;"*",state_latlong_lookup!$A$1:$D$56,3,FALSE)</f>
        <v>44.607399999999998</v>
      </c>
      <c r="L5192">
        <f>VLOOKUP(E5192&amp;"*",state_latlong_lookup!$A$1:$D$56,4,FALSE)</f>
        <v>-69.3977</v>
      </c>
      <c r="M5192">
        <v>100</v>
      </c>
      <c r="N5192" t="str">
        <f t="shared" si="162"/>
        <v>Democrat</v>
      </c>
      <c r="O5192" t="s">
        <v>1141</v>
      </c>
      <c r="P5192">
        <v>-0.48299999999999998</v>
      </c>
      <c r="Q5192">
        <v>460500</v>
      </c>
    </row>
    <row r="5193" spans="1:18">
      <c r="A5193">
        <v>112</v>
      </c>
      <c r="B5193">
        <f>VLOOKUP(A5193,year_congress_lookup!$A$1:$B$10,2)</f>
        <v>2012</v>
      </c>
      <c r="C5193">
        <v>20328</v>
      </c>
      <c r="D5193" s="1" t="s">
        <v>1788</v>
      </c>
      <c r="E5193" t="s">
        <v>49</v>
      </c>
      <c r="F5193" t="str">
        <f>VLOOKUP(E5193&amp;"*",state_latlong_lookup!$A$1:$D$56,2,FALSE)</f>
        <v>ME</v>
      </c>
      <c r="G5193" t="str">
        <f>VLOOKUP(E5193&amp;"*",state_latlong_lookup!$A$1:$D$56,1,FALSE)</f>
        <v>MAINE</v>
      </c>
      <c r="H5193" t="str">
        <f t="shared" si="163"/>
        <v>112_ME_02</v>
      </c>
      <c r="I5193">
        <f>IF(B5193=2012,IF(D5193="00",K5193,VLOOKUP(H5193,district_latlong_lookup!$A$1:$F$439,5,FALSE)),0)</f>
        <v>45.484862999999997</v>
      </c>
      <c r="J5193">
        <f>IF(B5193=2012,IF(D5193="00",L5193,VLOOKUP(H5193,district_latlong_lookup!$A$1:$F$439,6,FALSE)),0)</f>
        <v>-69.055935000000005</v>
      </c>
      <c r="K5193">
        <f>VLOOKUP(E5193&amp;"*",state_latlong_lookup!$A$1:$D$56,3,FALSE)</f>
        <v>44.607399999999998</v>
      </c>
      <c r="L5193">
        <f>VLOOKUP(E5193&amp;"*",state_latlong_lookup!$A$1:$D$56,4,FALSE)</f>
        <v>-69.3977</v>
      </c>
      <c r="M5193">
        <v>100</v>
      </c>
      <c r="N5193" t="str">
        <f t="shared" si="162"/>
        <v>Democrat</v>
      </c>
      <c r="O5193" t="s">
        <v>991</v>
      </c>
      <c r="P5193">
        <v>-0.27800000000000002</v>
      </c>
      <c r="Q5193">
        <v>1052500</v>
      </c>
      <c r="R5193" t="s">
        <v>1284</v>
      </c>
    </row>
    <row r="5194" spans="1:18">
      <c r="A5194">
        <v>112</v>
      </c>
      <c r="B5194">
        <f>VLOOKUP(A5194,year_congress_lookup!$A$1:$B$10,2)</f>
        <v>2012</v>
      </c>
      <c r="C5194">
        <v>21139</v>
      </c>
      <c r="D5194" s="1" t="s">
        <v>1787</v>
      </c>
      <c r="E5194" t="s">
        <v>5</v>
      </c>
      <c r="F5194" t="str">
        <f>VLOOKUP(E5194&amp;"*",state_latlong_lookup!$A$1:$D$56,2,FALSE)</f>
        <v>MD</v>
      </c>
      <c r="G5194" t="str">
        <f>VLOOKUP(E5194&amp;"*",state_latlong_lookup!$A$1:$D$56,1,FALSE)</f>
        <v>MARYLAND</v>
      </c>
      <c r="H5194" t="str">
        <f t="shared" si="163"/>
        <v>112_MD_01</v>
      </c>
      <c r="I5194">
        <f>IF(B5194=2012,IF(D5194="00",K5194,VLOOKUP(H5194,district_latlong_lookup!$A$1:$F$439,5,FALSE)),0)</f>
        <v>38.765512999999999</v>
      </c>
      <c r="J5194">
        <f>IF(B5194=2012,IF(D5194="00",L5194,VLOOKUP(H5194,district_latlong_lookup!$A$1:$F$439,6,FALSE)),0)</f>
        <v>-75.892728000000005</v>
      </c>
      <c r="K5194">
        <f>VLOOKUP(E5194&amp;"*",state_latlong_lookup!$A$1:$D$56,3,FALSE)</f>
        <v>39.072400000000002</v>
      </c>
      <c r="L5194">
        <f>VLOOKUP(E5194&amp;"*",state_latlong_lookup!$A$1:$D$56,4,FALSE)</f>
        <v>-76.790199999999999</v>
      </c>
      <c r="M5194">
        <v>200</v>
      </c>
      <c r="N5194" t="str">
        <f t="shared" si="162"/>
        <v>Republican</v>
      </c>
      <c r="O5194" t="s">
        <v>107</v>
      </c>
      <c r="P5194">
        <v>0.9</v>
      </c>
      <c r="Q5194">
        <v>585000</v>
      </c>
      <c r="R5194" t="s">
        <v>1285</v>
      </c>
    </row>
    <row r="5195" spans="1:18">
      <c r="A5195">
        <v>112</v>
      </c>
      <c r="B5195">
        <f>VLOOKUP(A5195,year_congress_lookup!$A$1:$B$10,2)</f>
        <v>2012</v>
      </c>
      <c r="C5195">
        <v>20329</v>
      </c>
      <c r="D5195" s="1" t="s">
        <v>1788</v>
      </c>
      <c r="E5195" t="s">
        <v>5</v>
      </c>
      <c r="F5195" t="str">
        <f>VLOOKUP(E5195&amp;"*",state_latlong_lookup!$A$1:$D$56,2,FALSE)</f>
        <v>MD</v>
      </c>
      <c r="G5195" t="str">
        <f>VLOOKUP(E5195&amp;"*",state_latlong_lookup!$A$1:$D$56,1,FALSE)</f>
        <v>MARYLAND</v>
      </c>
      <c r="H5195" t="str">
        <f t="shared" si="163"/>
        <v>112_MD_02</v>
      </c>
      <c r="I5195">
        <f>IF(B5195=2012,IF(D5195="00",K5195,VLOOKUP(H5195,district_latlong_lookup!$A$1:$F$439,5,FALSE)),0)</f>
        <v>39.362538999999998</v>
      </c>
      <c r="J5195">
        <f>IF(B5195=2012,IF(D5195="00",L5195,VLOOKUP(H5195,district_latlong_lookup!$A$1:$F$439,6,FALSE)),0)</f>
        <v>-76.458460000000002</v>
      </c>
      <c r="K5195">
        <f>VLOOKUP(E5195&amp;"*",state_latlong_lookup!$A$1:$D$56,3,FALSE)</f>
        <v>39.072400000000002</v>
      </c>
      <c r="L5195">
        <f>VLOOKUP(E5195&amp;"*",state_latlong_lookup!$A$1:$D$56,4,FALSE)</f>
        <v>-76.790199999999999</v>
      </c>
      <c r="M5195">
        <v>100</v>
      </c>
      <c r="N5195" t="str">
        <f t="shared" si="162"/>
        <v>Democrat</v>
      </c>
      <c r="O5195" t="s">
        <v>993</v>
      </c>
      <c r="P5195">
        <v>-0.26700000000000002</v>
      </c>
      <c r="Q5195">
        <v>10000</v>
      </c>
      <c r="R5195" t="s">
        <v>1286</v>
      </c>
    </row>
    <row r="5196" spans="1:18">
      <c r="A5196">
        <v>112</v>
      </c>
      <c r="B5196">
        <f>VLOOKUP(A5196,year_congress_lookup!$A$1:$B$10,2)</f>
        <v>2012</v>
      </c>
      <c r="C5196">
        <v>20724</v>
      </c>
      <c r="D5196" s="1" t="s">
        <v>1789</v>
      </c>
      <c r="E5196" t="s">
        <v>5</v>
      </c>
      <c r="F5196" t="str">
        <f>VLOOKUP(E5196&amp;"*",state_latlong_lookup!$A$1:$D$56,2,FALSE)</f>
        <v>MD</v>
      </c>
      <c r="G5196" t="str">
        <f>VLOOKUP(E5196&amp;"*",state_latlong_lookup!$A$1:$D$56,1,FALSE)</f>
        <v>MARYLAND</v>
      </c>
      <c r="H5196" t="str">
        <f t="shared" si="163"/>
        <v>112_MD_03</v>
      </c>
      <c r="I5196">
        <f>IF(B5196=2012,IF(D5196="00",K5196,VLOOKUP(H5196,district_latlong_lookup!$A$1:$F$439,5,FALSE)),0)</f>
        <v>39.050905999999998</v>
      </c>
      <c r="J5196">
        <f>IF(B5196=2012,IF(D5196="00",L5196,VLOOKUP(H5196,district_latlong_lookup!$A$1:$F$439,6,FALSE)),0)</f>
        <v>-76.571359000000001</v>
      </c>
      <c r="K5196">
        <f>VLOOKUP(E5196&amp;"*",state_latlong_lookup!$A$1:$D$56,3,FALSE)</f>
        <v>39.072400000000002</v>
      </c>
      <c r="L5196">
        <f>VLOOKUP(E5196&amp;"*",state_latlong_lookup!$A$1:$D$56,4,FALSE)</f>
        <v>-76.790199999999999</v>
      </c>
      <c r="M5196">
        <v>100</v>
      </c>
      <c r="N5196" t="str">
        <f t="shared" si="162"/>
        <v>Democrat</v>
      </c>
      <c r="O5196" t="s">
        <v>228</v>
      </c>
      <c r="P5196">
        <v>-0.41299999999999998</v>
      </c>
      <c r="Q5196">
        <v>2439000</v>
      </c>
      <c r="R5196" t="s">
        <v>1287</v>
      </c>
    </row>
    <row r="5197" spans="1:18">
      <c r="A5197">
        <v>112</v>
      </c>
      <c r="B5197">
        <f>VLOOKUP(A5197,year_congress_lookup!$A$1:$B$10,2)</f>
        <v>2012</v>
      </c>
      <c r="C5197">
        <v>20763</v>
      </c>
      <c r="D5197" s="1" t="s">
        <v>1790</v>
      </c>
      <c r="E5197" t="s">
        <v>5</v>
      </c>
      <c r="F5197" t="str">
        <f>VLOOKUP(E5197&amp;"*",state_latlong_lookup!$A$1:$D$56,2,FALSE)</f>
        <v>MD</v>
      </c>
      <c r="G5197" t="str">
        <f>VLOOKUP(E5197&amp;"*",state_latlong_lookup!$A$1:$D$56,1,FALSE)</f>
        <v>MARYLAND</v>
      </c>
      <c r="H5197" t="str">
        <f t="shared" si="163"/>
        <v>112_MD_04</v>
      </c>
      <c r="I5197">
        <f>IF(B5197=2012,IF(D5197="00",K5197,VLOOKUP(H5197,district_latlong_lookup!$A$1:$F$439,5,FALSE)),0)</f>
        <v>39.030290000000001</v>
      </c>
      <c r="J5197">
        <f>IF(B5197=2012,IF(D5197="00",L5197,VLOOKUP(H5197,district_latlong_lookup!$A$1:$F$439,6,FALSE)),0)</f>
        <v>-77.002196999999995</v>
      </c>
      <c r="K5197">
        <f>VLOOKUP(E5197&amp;"*",state_latlong_lookup!$A$1:$D$56,3,FALSE)</f>
        <v>39.072400000000002</v>
      </c>
      <c r="L5197">
        <f>VLOOKUP(E5197&amp;"*",state_latlong_lookup!$A$1:$D$56,4,FALSE)</f>
        <v>-76.790199999999999</v>
      </c>
      <c r="M5197">
        <v>100</v>
      </c>
      <c r="N5197" t="str">
        <f t="shared" si="162"/>
        <v>Democrat</v>
      </c>
      <c r="O5197" t="s">
        <v>26</v>
      </c>
      <c r="P5197">
        <v>-0.55100000000000005</v>
      </c>
      <c r="Q5197">
        <v>2769500</v>
      </c>
    </row>
    <row r="5198" spans="1:18">
      <c r="A5198">
        <v>112</v>
      </c>
      <c r="B5198">
        <f>VLOOKUP(A5198,year_congress_lookup!$A$1:$B$10,2)</f>
        <v>2012</v>
      </c>
      <c r="C5198">
        <v>14873</v>
      </c>
      <c r="D5198" s="1" t="s">
        <v>1791</v>
      </c>
      <c r="E5198" t="s">
        <v>5</v>
      </c>
      <c r="F5198" t="str">
        <f>VLOOKUP(E5198&amp;"*",state_latlong_lookup!$A$1:$D$56,2,FALSE)</f>
        <v>MD</v>
      </c>
      <c r="G5198" t="str">
        <f>VLOOKUP(E5198&amp;"*",state_latlong_lookup!$A$1:$D$56,1,FALSE)</f>
        <v>MARYLAND</v>
      </c>
      <c r="H5198" t="str">
        <f t="shared" si="163"/>
        <v>112_MD_05</v>
      </c>
      <c r="I5198">
        <f>IF(B5198=2012,IF(D5198="00",K5198,VLOOKUP(H5198,district_latlong_lookup!$A$1:$F$439,5,FALSE)),0)</f>
        <v>38.563923000000003</v>
      </c>
      <c r="J5198">
        <f>IF(B5198=2012,IF(D5198="00",L5198,VLOOKUP(H5198,district_latlong_lookup!$A$1:$F$439,6,FALSE)),0)</f>
        <v>-76.763588999999996</v>
      </c>
      <c r="K5198">
        <f>VLOOKUP(E5198&amp;"*",state_latlong_lookup!$A$1:$D$56,3,FALSE)</f>
        <v>39.072400000000002</v>
      </c>
      <c r="L5198">
        <f>VLOOKUP(E5198&amp;"*",state_latlong_lookup!$A$1:$D$56,4,FALSE)</f>
        <v>-76.790199999999999</v>
      </c>
      <c r="M5198">
        <v>100</v>
      </c>
      <c r="N5198" t="str">
        <f t="shared" si="162"/>
        <v>Democrat</v>
      </c>
      <c r="O5198" t="s">
        <v>553</v>
      </c>
      <c r="P5198">
        <v>-0.32100000000000001</v>
      </c>
      <c r="Q5198">
        <v>306000</v>
      </c>
      <c r="R5198" t="s">
        <v>1288</v>
      </c>
    </row>
    <row r="5199" spans="1:18">
      <c r="A5199">
        <v>112</v>
      </c>
      <c r="B5199">
        <f>VLOOKUP(A5199,year_congress_lookup!$A$1:$B$10,2)</f>
        <v>2012</v>
      </c>
      <c r="C5199">
        <v>29356</v>
      </c>
      <c r="D5199" s="1" t="s">
        <v>1792</v>
      </c>
      <c r="E5199" t="s">
        <v>5</v>
      </c>
      <c r="F5199" t="str">
        <f>VLOOKUP(E5199&amp;"*",state_latlong_lookup!$A$1:$D$56,2,FALSE)</f>
        <v>MD</v>
      </c>
      <c r="G5199" t="str">
        <f>VLOOKUP(E5199&amp;"*",state_latlong_lookup!$A$1:$D$56,1,FALSE)</f>
        <v>MARYLAND</v>
      </c>
      <c r="H5199" t="str">
        <f t="shared" si="163"/>
        <v>112_MD_06</v>
      </c>
      <c r="I5199">
        <f>IF(B5199=2012,IF(D5199="00",K5199,VLOOKUP(H5199,district_latlong_lookup!$A$1:$F$439,5,FALSE)),0)</f>
        <v>39.558230000000002</v>
      </c>
      <c r="J5199">
        <f>IF(B5199=2012,IF(D5199="00",L5199,VLOOKUP(H5199,district_latlong_lookup!$A$1:$F$439,6,FALSE)),0)</f>
        <v>-77.862931000000003</v>
      </c>
      <c r="K5199">
        <f>VLOOKUP(E5199&amp;"*",state_latlong_lookup!$A$1:$D$56,3,FALSE)</f>
        <v>39.072400000000002</v>
      </c>
      <c r="L5199">
        <f>VLOOKUP(E5199&amp;"*",state_latlong_lookup!$A$1:$D$56,4,FALSE)</f>
        <v>-76.790199999999999</v>
      </c>
      <c r="M5199">
        <v>200</v>
      </c>
      <c r="N5199" t="str">
        <f t="shared" si="162"/>
        <v>Republican</v>
      </c>
      <c r="O5199" t="s">
        <v>199</v>
      </c>
      <c r="P5199">
        <v>0.74299999999999999</v>
      </c>
      <c r="Q5199">
        <v>10000</v>
      </c>
      <c r="R5199" t="s">
        <v>1289</v>
      </c>
    </row>
    <row r="5200" spans="1:18">
      <c r="A5200">
        <v>112</v>
      </c>
      <c r="B5200">
        <f>VLOOKUP(A5200,year_congress_lookup!$A$1:$B$10,2)</f>
        <v>2012</v>
      </c>
      <c r="C5200">
        <v>29587</v>
      </c>
      <c r="D5200" s="1" t="s">
        <v>1793</v>
      </c>
      <c r="E5200" t="s">
        <v>5</v>
      </c>
      <c r="F5200" t="str">
        <f>VLOOKUP(E5200&amp;"*",state_latlong_lookup!$A$1:$D$56,2,FALSE)</f>
        <v>MD</v>
      </c>
      <c r="G5200" t="str">
        <f>VLOOKUP(E5200&amp;"*",state_latlong_lookup!$A$1:$D$56,1,FALSE)</f>
        <v>MARYLAND</v>
      </c>
      <c r="H5200" t="str">
        <f t="shared" si="163"/>
        <v>112_MD_07</v>
      </c>
      <c r="I5200">
        <f>IF(B5200=2012,IF(D5200="00",K5200,VLOOKUP(H5200,district_latlong_lookup!$A$1:$F$439,5,FALSE)),0)</f>
        <v>39.277180999999999</v>
      </c>
      <c r="J5200">
        <f>IF(B5200=2012,IF(D5200="00",L5200,VLOOKUP(H5200,district_latlong_lookup!$A$1:$F$439,6,FALSE)),0)</f>
        <v>-76.894602000000006</v>
      </c>
      <c r="K5200">
        <f>VLOOKUP(E5200&amp;"*",state_latlong_lookup!$A$1:$D$56,3,FALSE)</f>
        <v>39.072400000000002</v>
      </c>
      <c r="L5200">
        <f>VLOOKUP(E5200&amp;"*",state_latlong_lookup!$A$1:$D$56,4,FALSE)</f>
        <v>-76.790199999999999</v>
      </c>
      <c r="M5200">
        <v>100</v>
      </c>
      <c r="N5200" t="str">
        <f t="shared" si="162"/>
        <v>Democrat</v>
      </c>
      <c r="O5200" t="s">
        <v>790</v>
      </c>
      <c r="P5200">
        <v>-0.42099999999999999</v>
      </c>
      <c r="Q5200">
        <v>1527500</v>
      </c>
      <c r="R5200" t="s">
        <v>1289</v>
      </c>
    </row>
    <row r="5201" spans="1:18">
      <c r="A5201">
        <v>112</v>
      </c>
      <c r="B5201">
        <f>VLOOKUP(A5201,year_congress_lookup!$A$1:$B$10,2)</f>
        <v>2012</v>
      </c>
      <c r="C5201">
        <v>20330</v>
      </c>
      <c r="D5201" s="1" t="s">
        <v>1795</v>
      </c>
      <c r="E5201" t="s">
        <v>5</v>
      </c>
      <c r="F5201" t="str">
        <f>VLOOKUP(E5201&amp;"*",state_latlong_lookup!$A$1:$D$56,2,FALSE)</f>
        <v>MD</v>
      </c>
      <c r="G5201" t="str">
        <f>VLOOKUP(E5201&amp;"*",state_latlong_lookup!$A$1:$D$56,1,FALSE)</f>
        <v>MARYLAND</v>
      </c>
      <c r="H5201" t="str">
        <f t="shared" si="163"/>
        <v>112_MD_08</v>
      </c>
      <c r="I5201">
        <f>IF(B5201=2012,IF(D5201="00",K5201,VLOOKUP(H5201,district_latlong_lookup!$A$1:$F$439,5,FALSE)),0)</f>
        <v>39.098176000000002</v>
      </c>
      <c r="J5201">
        <f>IF(B5201=2012,IF(D5201="00",L5201,VLOOKUP(H5201,district_latlong_lookup!$A$1:$F$439,6,FALSE)),0)</f>
        <v>-77.246024000000006</v>
      </c>
      <c r="K5201">
        <f>VLOOKUP(E5201&amp;"*",state_latlong_lookup!$A$1:$D$56,3,FALSE)</f>
        <v>39.072400000000002</v>
      </c>
      <c r="L5201">
        <f>VLOOKUP(E5201&amp;"*",state_latlong_lookup!$A$1:$D$56,4,FALSE)</f>
        <v>-76.790199999999999</v>
      </c>
      <c r="M5201">
        <v>100</v>
      </c>
      <c r="N5201" t="str">
        <f t="shared" si="162"/>
        <v>Democrat</v>
      </c>
      <c r="O5201" t="s">
        <v>994</v>
      </c>
      <c r="P5201">
        <v>-0.33300000000000002</v>
      </c>
      <c r="Q5201">
        <v>555500</v>
      </c>
      <c r="R5201" t="s">
        <v>1289</v>
      </c>
    </row>
    <row r="5202" spans="1:18">
      <c r="A5202">
        <v>112</v>
      </c>
      <c r="B5202">
        <f>VLOOKUP(A5202,year_congress_lookup!$A$1:$B$10,2)</f>
        <v>2012</v>
      </c>
      <c r="C5202">
        <v>29123</v>
      </c>
      <c r="D5202" s="1" t="s">
        <v>1787</v>
      </c>
      <c r="E5202" t="s">
        <v>6</v>
      </c>
      <c r="F5202" t="str">
        <f>VLOOKUP(E5202&amp;"*",state_latlong_lookup!$A$1:$D$56,2,FALSE)</f>
        <v>MA</v>
      </c>
      <c r="G5202" t="str">
        <f>VLOOKUP(E5202&amp;"*",state_latlong_lookup!$A$1:$D$56,1,FALSE)</f>
        <v>MASSACHUSETTS</v>
      </c>
      <c r="H5202" t="str">
        <f t="shared" si="163"/>
        <v>112_MA_01</v>
      </c>
      <c r="I5202">
        <f>IF(B5202=2012,IF(D5202="00",K5202,VLOOKUP(H5202,district_latlong_lookup!$A$1:$F$439,5,FALSE)),0)</f>
        <v>42.425603000000002</v>
      </c>
      <c r="J5202">
        <f>IF(B5202=2012,IF(D5202="00",L5202,VLOOKUP(H5202,district_latlong_lookup!$A$1:$F$439,6,FALSE)),0)</f>
        <v>-72.683487</v>
      </c>
      <c r="K5202">
        <f>VLOOKUP(E5202&amp;"*",state_latlong_lookup!$A$1:$D$56,3,FALSE)</f>
        <v>42.237299999999998</v>
      </c>
      <c r="L5202">
        <f>VLOOKUP(E5202&amp;"*",state_latlong_lookup!$A$1:$D$56,4,FALSE)</f>
        <v>-71.531400000000005</v>
      </c>
      <c r="M5202">
        <v>100</v>
      </c>
      <c r="N5202" t="str">
        <f t="shared" si="162"/>
        <v>Democrat</v>
      </c>
      <c r="O5202" t="s">
        <v>556</v>
      </c>
      <c r="P5202">
        <v>-0.63700000000000001</v>
      </c>
      <c r="Q5202">
        <v>839500</v>
      </c>
      <c r="R5202" t="s">
        <v>1290</v>
      </c>
    </row>
    <row r="5203" spans="1:18">
      <c r="A5203">
        <v>112</v>
      </c>
      <c r="B5203">
        <f>VLOOKUP(A5203,year_congress_lookup!$A$1:$B$10,2)</f>
        <v>2012</v>
      </c>
      <c r="C5203">
        <v>15616</v>
      </c>
      <c r="D5203" s="1" t="s">
        <v>1788</v>
      </c>
      <c r="E5203" t="s">
        <v>6</v>
      </c>
      <c r="F5203" t="str">
        <f>VLOOKUP(E5203&amp;"*",state_latlong_lookup!$A$1:$D$56,2,FALSE)</f>
        <v>MA</v>
      </c>
      <c r="G5203" t="str">
        <f>VLOOKUP(E5203&amp;"*",state_latlong_lookup!$A$1:$D$56,1,FALSE)</f>
        <v>MASSACHUSETTS</v>
      </c>
      <c r="H5203" t="str">
        <f t="shared" si="163"/>
        <v>112_MA_02</v>
      </c>
      <c r="I5203">
        <f>IF(B5203=2012,IF(D5203="00",K5203,VLOOKUP(H5203,district_latlong_lookup!$A$1:$F$439,5,FALSE)),0)</f>
        <v>42.146101000000002</v>
      </c>
      <c r="J5203">
        <f>IF(B5203=2012,IF(D5203="00",L5203,VLOOKUP(H5203,district_latlong_lookup!$A$1:$F$439,6,FALSE)),0)</f>
        <v>-72.094294000000005</v>
      </c>
      <c r="K5203">
        <f>VLOOKUP(E5203&amp;"*",state_latlong_lookup!$A$1:$D$56,3,FALSE)</f>
        <v>42.237299999999998</v>
      </c>
      <c r="L5203">
        <f>VLOOKUP(E5203&amp;"*",state_latlong_lookup!$A$1:$D$56,4,FALSE)</f>
        <v>-71.531400000000005</v>
      </c>
      <c r="M5203">
        <v>100</v>
      </c>
      <c r="N5203" t="str">
        <f t="shared" si="162"/>
        <v>Democrat</v>
      </c>
      <c r="O5203" t="s">
        <v>995</v>
      </c>
      <c r="P5203">
        <v>-0.46800000000000003</v>
      </c>
      <c r="Q5203">
        <v>10000</v>
      </c>
      <c r="R5203" t="s">
        <v>1291</v>
      </c>
    </row>
    <row r="5204" spans="1:18">
      <c r="A5204">
        <v>112</v>
      </c>
      <c r="B5204">
        <f>VLOOKUP(A5204,year_congress_lookup!$A$1:$B$10,2)</f>
        <v>2012</v>
      </c>
      <c r="C5204">
        <v>29729</v>
      </c>
      <c r="D5204" s="1" t="s">
        <v>1789</v>
      </c>
      <c r="E5204" t="s">
        <v>6</v>
      </c>
      <c r="F5204" t="str">
        <f>VLOOKUP(E5204&amp;"*",state_latlong_lookup!$A$1:$D$56,2,FALSE)</f>
        <v>MA</v>
      </c>
      <c r="G5204" t="str">
        <f>VLOOKUP(E5204&amp;"*",state_latlong_lookup!$A$1:$D$56,1,FALSE)</f>
        <v>MASSACHUSETTS</v>
      </c>
      <c r="H5204" t="str">
        <f t="shared" si="163"/>
        <v>112_MA_03</v>
      </c>
      <c r="I5204">
        <f>IF(B5204=2012,IF(D5204="00",K5204,VLOOKUP(H5204,district_latlong_lookup!$A$1:$F$439,5,FALSE)),0)</f>
        <v>42.290238000000002</v>
      </c>
      <c r="J5204">
        <f>IF(B5204=2012,IF(D5204="00",L5204,VLOOKUP(H5204,district_latlong_lookup!$A$1:$F$439,6,FALSE)),0)</f>
        <v>-71.805018000000004</v>
      </c>
      <c r="K5204">
        <f>VLOOKUP(E5204&amp;"*",state_latlong_lookup!$A$1:$D$56,3,FALSE)</f>
        <v>42.237299999999998</v>
      </c>
      <c r="L5204">
        <f>VLOOKUP(E5204&amp;"*",state_latlong_lookup!$A$1:$D$56,4,FALSE)</f>
        <v>-71.531400000000005</v>
      </c>
      <c r="M5204">
        <v>100</v>
      </c>
      <c r="N5204" t="str">
        <f t="shared" si="162"/>
        <v>Democrat</v>
      </c>
      <c r="O5204" t="s">
        <v>207</v>
      </c>
      <c r="P5204">
        <v>-0.56399999999999995</v>
      </c>
      <c r="Q5204">
        <v>1518500</v>
      </c>
      <c r="R5204" t="s">
        <v>1292</v>
      </c>
    </row>
    <row r="5205" spans="1:18">
      <c r="A5205">
        <v>112</v>
      </c>
      <c r="B5205">
        <f>VLOOKUP(A5205,year_congress_lookup!$A$1:$B$10,2)</f>
        <v>2012</v>
      </c>
      <c r="C5205">
        <v>14824</v>
      </c>
      <c r="D5205" s="1" t="s">
        <v>1790</v>
      </c>
      <c r="E5205" t="s">
        <v>6</v>
      </c>
      <c r="F5205" t="str">
        <f>VLOOKUP(E5205&amp;"*",state_latlong_lookup!$A$1:$D$56,2,FALSE)</f>
        <v>MA</v>
      </c>
      <c r="G5205" t="str">
        <f>VLOOKUP(E5205&amp;"*",state_latlong_lookup!$A$1:$D$56,1,FALSE)</f>
        <v>MASSACHUSETTS</v>
      </c>
      <c r="H5205" t="str">
        <f t="shared" si="163"/>
        <v>112_MA_04</v>
      </c>
      <c r="I5205">
        <f>IF(B5205=2012,IF(D5205="00",K5205,VLOOKUP(H5205,district_latlong_lookup!$A$1:$F$439,5,FALSE)),0)</f>
        <v>41.833595000000003</v>
      </c>
      <c r="J5205">
        <f>IF(B5205=2012,IF(D5205="00",L5205,VLOOKUP(H5205,district_latlong_lookup!$A$1:$F$439,6,FALSE)),0)</f>
        <v>-71.017708999999996</v>
      </c>
      <c r="K5205">
        <f>VLOOKUP(E5205&amp;"*",state_latlong_lookup!$A$1:$D$56,3,FALSE)</f>
        <v>42.237299999999998</v>
      </c>
      <c r="L5205">
        <f>VLOOKUP(E5205&amp;"*",state_latlong_lookup!$A$1:$D$56,4,FALSE)</f>
        <v>-71.531400000000005</v>
      </c>
      <c r="M5205">
        <v>100</v>
      </c>
      <c r="N5205" t="str">
        <f t="shared" si="162"/>
        <v>Democrat</v>
      </c>
      <c r="O5205" t="s">
        <v>996</v>
      </c>
      <c r="P5205">
        <v>-0.56299999999999994</v>
      </c>
      <c r="Q5205">
        <v>4719000</v>
      </c>
      <c r="R5205" t="s">
        <v>1293</v>
      </c>
    </row>
    <row r="5206" spans="1:18">
      <c r="A5206">
        <v>112</v>
      </c>
      <c r="B5206">
        <f>VLOOKUP(A5206,year_congress_lookup!$A$1:$B$10,2)</f>
        <v>2012</v>
      </c>
      <c r="C5206">
        <v>20754</v>
      </c>
      <c r="D5206" s="1" t="s">
        <v>1791</v>
      </c>
      <c r="E5206" t="s">
        <v>6</v>
      </c>
      <c r="F5206" t="str">
        <f>VLOOKUP(E5206&amp;"*",state_latlong_lookup!$A$1:$D$56,2,FALSE)</f>
        <v>MA</v>
      </c>
      <c r="G5206" t="str">
        <f>VLOOKUP(E5206&amp;"*",state_latlong_lookup!$A$1:$D$56,1,FALSE)</f>
        <v>MASSACHUSETTS</v>
      </c>
      <c r="H5206" t="str">
        <f t="shared" si="163"/>
        <v>112_MA_05</v>
      </c>
      <c r="I5206">
        <f>IF(B5206=2012,IF(D5206="00",K5206,VLOOKUP(H5206,district_latlong_lookup!$A$1:$F$439,5,FALSE)),0)</f>
        <v>42.564684999999997</v>
      </c>
      <c r="J5206">
        <f>IF(B5206=2012,IF(D5206="00",L5206,VLOOKUP(H5206,district_latlong_lookup!$A$1:$F$439,6,FALSE)),0)</f>
        <v>-71.404674999999997</v>
      </c>
      <c r="K5206">
        <f>VLOOKUP(E5206&amp;"*",state_latlong_lookup!$A$1:$D$56,3,FALSE)</f>
        <v>42.237299999999998</v>
      </c>
      <c r="L5206">
        <f>VLOOKUP(E5206&amp;"*",state_latlong_lookup!$A$1:$D$56,4,FALSE)</f>
        <v>-71.531400000000005</v>
      </c>
      <c r="M5206">
        <v>100</v>
      </c>
      <c r="N5206" t="str">
        <f t="shared" si="162"/>
        <v>Democrat</v>
      </c>
      <c r="O5206" t="s">
        <v>1097</v>
      </c>
      <c r="P5206">
        <v>-0.39800000000000002</v>
      </c>
      <c r="Q5206">
        <v>4719000</v>
      </c>
      <c r="R5206" t="s">
        <v>1294</v>
      </c>
    </row>
    <row r="5207" spans="1:18">
      <c r="A5207">
        <v>112</v>
      </c>
      <c r="B5207">
        <f>VLOOKUP(A5207,year_congress_lookup!$A$1:$B$10,2)</f>
        <v>2012</v>
      </c>
      <c r="C5207">
        <v>29730</v>
      </c>
      <c r="D5207" s="1" t="s">
        <v>1792</v>
      </c>
      <c r="E5207" t="s">
        <v>6</v>
      </c>
      <c r="F5207" t="str">
        <f>VLOOKUP(E5207&amp;"*",state_latlong_lookup!$A$1:$D$56,2,FALSE)</f>
        <v>MA</v>
      </c>
      <c r="G5207" t="str">
        <f>VLOOKUP(E5207&amp;"*",state_latlong_lookup!$A$1:$D$56,1,FALSE)</f>
        <v>MASSACHUSETTS</v>
      </c>
      <c r="H5207" t="str">
        <f t="shared" si="163"/>
        <v>112_MA_06</v>
      </c>
      <c r="I5207">
        <f>IF(B5207=2012,IF(D5207="00",K5207,VLOOKUP(H5207,district_latlong_lookup!$A$1:$F$439,5,FALSE)),0)</f>
        <v>42.620733000000001</v>
      </c>
      <c r="J5207">
        <f>IF(B5207=2012,IF(D5207="00",L5207,VLOOKUP(H5207,district_latlong_lookup!$A$1:$F$439,6,FALSE)),0)</f>
        <v>-70.859233000000003</v>
      </c>
      <c r="K5207">
        <f>VLOOKUP(E5207&amp;"*",state_latlong_lookup!$A$1:$D$56,3,FALSE)</f>
        <v>42.237299999999998</v>
      </c>
      <c r="L5207">
        <f>VLOOKUP(E5207&amp;"*",state_latlong_lookup!$A$1:$D$56,4,FALSE)</f>
        <v>-71.531400000000005</v>
      </c>
      <c r="M5207">
        <v>100</v>
      </c>
      <c r="N5207" t="str">
        <f t="shared" si="162"/>
        <v>Democrat</v>
      </c>
      <c r="O5207" t="s">
        <v>853</v>
      </c>
      <c r="P5207">
        <v>-0.503</v>
      </c>
      <c r="Q5207">
        <v>3373500</v>
      </c>
      <c r="R5207" t="s">
        <v>1295</v>
      </c>
    </row>
    <row r="5208" spans="1:18">
      <c r="A5208">
        <v>112</v>
      </c>
      <c r="B5208">
        <f>VLOOKUP(A5208,year_congress_lookup!$A$1:$B$10,2)</f>
        <v>2012</v>
      </c>
      <c r="C5208">
        <v>14435</v>
      </c>
      <c r="D5208" s="1" t="s">
        <v>1793</v>
      </c>
      <c r="E5208" t="s">
        <v>6</v>
      </c>
      <c r="F5208" t="str">
        <f>VLOOKUP(E5208&amp;"*",state_latlong_lookup!$A$1:$D$56,2,FALSE)</f>
        <v>MA</v>
      </c>
      <c r="G5208" t="str">
        <f>VLOOKUP(E5208&amp;"*",state_latlong_lookup!$A$1:$D$56,1,FALSE)</f>
        <v>MASSACHUSETTS</v>
      </c>
      <c r="H5208" t="str">
        <f t="shared" si="163"/>
        <v>112_MA_07</v>
      </c>
      <c r="I5208">
        <f>IF(B5208=2012,IF(D5208="00",K5208,VLOOKUP(H5208,district_latlong_lookup!$A$1:$F$439,5,FALSE)),0)</f>
        <v>42.391390999999999</v>
      </c>
      <c r="J5208">
        <f>IF(B5208=2012,IF(D5208="00",L5208,VLOOKUP(H5208,district_latlong_lookup!$A$1:$F$439,6,FALSE)),0)</f>
        <v>-71.224973000000006</v>
      </c>
      <c r="K5208">
        <f>VLOOKUP(E5208&amp;"*",state_latlong_lookup!$A$1:$D$56,3,FALSE)</f>
        <v>42.237299999999998</v>
      </c>
      <c r="L5208">
        <f>VLOOKUP(E5208&amp;"*",state_latlong_lookup!$A$1:$D$56,4,FALSE)</f>
        <v>-71.531400000000005</v>
      </c>
      <c r="M5208">
        <v>100</v>
      </c>
      <c r="N5208" t="str">
        <f t="shared" si="162"/>
        <v>Democrat</v>
      </c>
      <c r="O5208" t="s">
        <v>562</v>
      </c>
      <c r="P5208">
        <v>-0.56499999999999995</v>
      </c>
      <c r="Q5208">
        <v>1221500</v>
      </c>
      <c r="R5208" t="s">
        <v>1296</v>
      </c>
    </row>
    <row r="5209" spans="1:18">
      <c r="A5209">
        <v>112</v>
      </c>
      <c r="B5209">
        <f>VLOOKUP(A5209,year_congress_lookup!$A$1:$B$10,2)</f>
        <v>2012</v>
      </c>
      <c r="C5209">
        <v>29919</v>
      </c>
      <c r="D5209" s="1" t="s">
        <v>1795</v>
      </c>
      <c r="E5209" t="s">
        <v>6</v>
      </c>
      <c r="F5209" t="str">
        <f>VLOOKUP(E5209&amp;"*",state_latlong_lookup!$A$1:$D$56,2,FALSE)</f>
        <v>MA</v>
      </c>
      <c r="G5209" t="str">
        <f>VLOOKUP(E5209&amp;"*",state_latlong_lookup!$A$1:$D$56,1,FALSE)</f>
        <v>MASSACHUSETTS</v>
      </c>
      <c r="H5209" t="str">
        <f t="shared" si="163"/>
        <v>112_MA_08</v>
      </c>
      <c r="I5209">
        <f>IF(B5209=2012,IF(D5209="00",K5209,VLOOKUP(H5209,district_latlong_lookup!$A$1:$F$439,5,FALSE)),0)</f>
        <v>42.329360999999999</v>
      </c>
      <c r="J5209">
        <f>IF(B5209=2012,IF(D5209="00",L5209,VLOOKUP(H5209,district_latlong_lookup!$A$1:$F$439,6,FALSE)),0)</f>
        <v>-70.927986000000004</v>
      </c>
      <c r="K5209">
        <f>VLOOKUP(E5209&amp;"*",state_latlong_lookup!$A$1:$D$56,3,FALSE)</f>
        <v>42.237299999999998</v>
      </c>
      <c r="L5209">
        <f>VLOOKUP(E5209&amp;"*",state_latlong_lookup!$A$1:$D$56,4,FALSE)</f>
        <v>-71.531400000000005</v>
      </c>
      <c r="M5209">
        <v>100</v>
      </c>
      <c r="N5209" t="str">
        <f t="shared" si="162"/>
        <v>Democrat</v>
      </c>
      <c r="O5209" t="s">
        <v>997</v>
      </c>
      <c r="P5209">
        <v>-0.56299999999999994</v>
      </c>
      <c r="Q5209">
        <v>1669500</v>
      </c>
      <c r="R5209" t="s">
        <v>1297</v>
      </c>
    </row>
    <row r="5210" spans="1:18">
      <c r="A5210">
        <v>112</v>
      </c>
      <c r="B5210">
        <f>VLOOKUP(A5210,year_congress_lookup!$A$1:$B$10,2)</f>
        <v>2012</v>
      </c>
      <c r="C5210">
        <v>20119</v>
      </c>
      <c r="D5210" s="1" t="s">
        <v>1796</v>
      </c>
      <c r="E5210" t="s">
        <v>6</v>
      </c>
      <c r="F5210" t="str">
        <f>VLOOKUP(E5210&amp;"*",state_latlong_lookup!$A$1:$D$56,2,FALSE)</f>
        <v>MA</v>
      </c>
      <c r="G5210" t="str">
        <f>VLOOKUP(E5210&amp;"*",state_latlong_lookup!$A$1:$D$56,1,FALSE)</f>
        <v>MASSACHUSETTS</v>
      </c>
      <c r="H5210" t="str">
        <f t="shared" si="163"/>
        <v>112_MA_09</v>
      </c>
      <c r="I5210">
        <f>IF(B5210=2012,IF(D5210="00",K5210,VLOOKUP(H5210,district_latlong_lookup!$A$1:$F$439,5,FALSE)),0)</f>
        <v>42.130122999999998</v>
      </c>
      <c r="J5210">
        <f>IF(B5210=2012,IF(D5210="00",L5210,VLOOKUP(H5210,district_latlong_lookup!$A$1:$F$439,6,FALSE)),0)</f>
        <v>-71.088407000000004</v>
      </c>
      <c r="K5210">
        <f>VLOOKUP(E5210&amp;"*",state_latlong_lookup!$A$1:$D$56,3,FALSE)</f>
        <v>42.237299999999998</v>
      </c>
      <c r="L5210">
        <f>VLOOKUP(E5210&amp;"*",state_latlong_lookup!$A$1:$D$56,4,FALSE)</f>
        <v>-71.531400000000005</v>
      </c>
      <c r="M5210">
        <v>100</v>
      </c>
      <c r="N5210" t="str">
        <f t="shared" si="162"/>
        <v>Democrat</v>
      </c>
      <c r="O5210" t="s">
        <v>938</v>
      </c>
      <c r="P5210">
        <v>-0.376</v>
      </c>
      <c r="Q5210">
        <v>10000</v>
      </c>
      <c r="R5210" t="s">
        <v>1298</v>
      </c>
    </row>
    <row r="5211" spans="1:18">
      <c r="A5211">
        <v>112</v>
      </c>
      <c r="B5211">
        <f>VLOOKUP(A5211,year_congress_lookup!$A$1:$B$10,2)</f>
        <v>2012</v>
      </c>
      <c r="C5211">
        <v>21140</v>
      </c>
      <c r="D5211" s="1" t="s">
        <v>1797</v>
      </c>
      <c r="E5211" t="s">
        <v>6</v>
      </c>
      <c r="F5211" t="str">
        <f>VLOOKUP(E5211&amp;"*",state_latlong_lookup!$A$1:$D$56,2,FALSE)</f>
        <v>MA</v>
      </c>
      <c r="G5211" t="str">
        <f>VLOOKUP(E5211&amp;"*",state_latlong_lookup!$A$1:$D$56,1,FALSE)</f>
        <v>MASSACHUSETTS</v>
      </c>
      <c r="H5211" t="str">
        <f t="shared" si="163"/>
        <v>112_MA_10</v>
      </c>
      <c r="I5211">
        <f>IF(B5211=2012,IF(D5211="00",K5211,VLOOKUP(H5211,district_latlong_lookup!$A$1:$F$439,5,FALSE)),0)</f>
        <v>41.736995</v>
      </c>
      <c r="J5211">
        <f>IF(B5211=2012,IF(D5211="00",L5211,VLOOKUP(H5211,district_latlong_lookup!$A$1:$F$439,6,FALSE)),0)</f>
        <v>-70.441181</v>
      </c>
      <c r="K5211">
        <f>VLOOKUP(E5211&amp;"*",state_latlong_lookup!$A$1:$D$56,3,FALSE)</f>
        <v>42.237299999999998</v>
      </c>
      <c r="L5211">
        <f>VLOOKUP(E5211&amp;"*",state_latlong_lookup!$A$1:$D$56,4,FALSE)</f>
        <v>-71.531400000000005</v>
      </c>
      <c r="M5211">
        <v>100</v>
      </c>
      <c r="N5211" t="str">
        <f t="shared" si="162"/>
        <v>Democrat</v>
      </c>
      <c r="O5211" t="s">
        <v>202</v>
      </c>
      <c r="P5211">
        <v>-0.40600000000000003</v>
      </c>
      <c r="Q5211">
        <v>336500</v>
      </c>
      <c r="R5211" t="s">
        <v>1299</v>
      </c>
    </row>
    <row r="5212" spans="1:18">
      <c r="A5212">
        <v>112</v>
      </c>
      <c r="B5212">
        <f>VLOOKUP(A5212,year_congress_lookup!$A$1:$B$10,2)</f>
        <v>2012</v>
      </c>
      <c r="C5212">
        <v>21141</v>
      </c>
      <c r="D5212" s="1" t="s">
        <v>1787</v>
      </c>
      <c r="E5212" t="s">
        <v>64</v>
      </c>
      <c r="F5212" t="str">
        <f>VLOOKUP(E5212&amp;"*",state_latlong_lookup!$A$1:$D$56,2,FALSE)</f>
        <v>MI</v>
      </c>
      <c r="G5212" t="str">
        <f>VLOOKUP(E5212&amp;"*",state_latlong_lookup!$A$1:$D$56,1,FALSE)</f>
        <v>MICHIGAN</v>
      </c>
      <c r="H5212" t="str">
        <f t="shared" si="163"/>
        <v>112_MI_01</v>
      </c>
      <c r="I5212">
        <f>IF(B5212=2012,IF(D5212="00",K5212,VLOOKUP(H5212,district_latlong_lookup!$A$1:$F$439,5,FALSE)),0)</f>
        <v>45.965891999999997</v>
      </c>
      <c r="J5212">
        <f>IF(B5212=2012,IF(D5212="00",L5212,VLOOKUP(H5212,district_latlong_lookup!$A$1:$F$439,6,FALSE)),0)</f>
        <v>-86.073342999999994</v>
      </c>
      <c r="K5212">
        <f>VLOOKUP(E5212&amp;"*",state_latlong_lookup!$A$1:$D$56,3,FALSE)</f>
        <v>43.3504</v>
      </c>
      <c r="L5212">
        <f>VLOOKUP(E5212&amp;"*",state_latlong_lookup!$A$1:$D$56,4,FALSE)</f>
        <v>-84.560299999999998</v>
      </c>
      <c r="M5212">
        <v>200</v>
      </c>
      <c r="N5212" t="str">
        <f t="shared" si="162"/>
        <v>Republican</v>
      </c>
      <c r="O5212" t="s">
        <v>1201</v>
      </c>
      <c r="P5212">
        <v>0.89700000000000002</v>
      </c>
      <c r="Q5212">
        <v>835000</v>
      </c>
      <c r="R5212" t="s">
        <v>1300</v>
      </c>
    </row>
    <row r="5213" spans="1:18">
      <c r="A5213">
        <v>112</v>
      </c>
      <c r="B5213">
        <f>VLOOKUP(A5213,year_congress_lookup!$A$1:$B$10,2)</f>
        <v>2012</v>
      </c>
      <c r="C5213">
        <v>21142</v>
      </c>
      <c r="D5213" s="1" t="s">
        <v>1788</v>
      </c>
      <c r="E5213" t="s">
        <v>64</v>
      </c>
      <c r="F5213" t="str">
        <f>VLOOKUP(E5213&amp;"*",state_latlong_lookup!$A$1:$D$56,2,FALSE)</f>
        <v>MI</v>
      </c>
      <c r="G5213" t="str">
        <f>VLOOKUP(E5213&amp;"*",state_latlong_lookup!$A$1:$D$56,1,FALSE)</f>
        <v>MICHIGAN</v>
      </c>
      <c r="H5213" t="str">
        <f t="shared" si="163"/>
        <v>112_MI_02</v>
      </c>
      <c r="I5213">
        <f>IF(B5213=2012,IF(D5213="00",K5213,VLOOKUP(H5213,district_latlong_lookup!$A$1:$F$439,5,FALSE)),0)</f>
        <v>43.660485000000001</v>
      </c>
      <c r="J5213">
        <f>IF(B5213=2012,IF(D5213="00",L5213,VLOOKUP(H5213,district_latlong_lookup!$A$1:$F$439,6,FALSE)),0)</f>
        <v>-86.168145999999993</v>
      </c>
      <c r="K5213">
        <f>VLOOKUP(E5213&amp;"*",state_latlong_lookup!$A$1:$D$56,3,FALSE)</f>
        <v>43.3504</v>
      </c>
      <c r="L5213">
        <f>VLOOKUP(E5213&amp;"*",state_latlong_lookup!$A$1:$D$56,4,FALSE)</f>
        <v>-84.560299999999998</v>
      </c>
      <c r="M5213">
        <v>200</v>
      </c>
      <c r="N5213" t="str">
        <f t="shared" si="162"/>
        <v>Republican</v>
      </c>
      <c r="O5213" t="s">
        <v>1202</v>
      </c>
      <c r="P5213">
        <v>0.89</v>
      </c>
      <c r="Q5213">
        <v>765500</v>
      </c>
    </row>
    <row r="5214" spans="1:18">
      <c r="A5214">
        <v>112</v>
      </c>
      <c r="B5214">
        <f>VLOOKUP(A5214,year_congress_lookup!$A$1:$B$10,2)</f>
        <v>2012</v>
      </c>
      <c r="C5214">
        <v>21143</v>
      </c>
      <c r="D5214" s="1" t="s">
        <v>1789</v>
      </c>
      <c r="E5214" t="s">
        <v>64</v>
      </c>
      <c r="F5214" t="str">
        <f>VLOOKUP(E5214&amp;"*",state_latlong_lookup!$A$1:$D$56,2,FALSE)</f>
        <v>MI</v>
      </c>
      <c r="G5214" t="str">
        <f>VLOOKUP(E5214&amp;"*",state_latlong_lookup!$A$1:$D$56,1,FALSE)</f>
        <v>MICHIGAN</v>
      </c>
      <c r="H5214" t="str">
        <f t="shared" si="163"/>
        <v>112_MI_03</v>
      </c>
      <c r="I5214">
        <f>IF(B5214=2012,IF(D5214="00",K5214,VLOOKUP(H5214,district_latlong_lookup!$A$1:$F$439,5,FALSE)),0)</f>
        <v>42.864178000000003</v>
      </c>
      <c r="J5214">
        <f>IF(B5214=2012,IF(D5214="00",L5214,VLOOKUP(H5214,district_latlong_lookup!$A$1:$F$439,6,FALSE)),0)</f>
        <v>-85.321503000000007</v>
      </c>
      <c r="K5214">
        <f>VLOOKUP(E5214&amp;"*",state_latlong_lookup!$A$1:$D$56,3,FALSE)</f>
        <v>43.3504</v>
      </c>
      <c r="L5214">
        <f>VLOOKUP(E5214&amp;"*",state_latlong_lookup!$A$1:$D$56,4,FALSE)</f>
        <v>-84.560299999999998</v>
      </c>
      <c r="M5214">
        <v>200</v>
      </c>
      <c r="N5214" t="str">
        <f t="shared" si="162"/>
        <v>Republican</v>
      </c>
      <c r="O5214" t="s">
        <v>1203</v>
      </c>
      <c r="P5214">
        <v>0.997</v>
      </c>
      <c r="Q5214">
        <v>808000</v>
      </c>
      <c r="R5214" t="s">
        <v>1301</v>
      </c>
    </row>
    <row r="5215" spans="1:18">
      <c r="A5215">
        <v>112</v>
      </c>
      <c r="B5215">
        <f>VLOOKUP(A5215,year_congress_lookup!$A$1:$B$10,2)</f>
        <v>2012</v>
      </c>
      <c r="C5215">
        <v>29124</v>
      </c>
      <c r="D5215" s="1" t="s">
        <v>1790</v>
      </c>
      <c r="E5215" t="s">
        <v>64</v>
      </c>
      <c r="F5215" t="str">
        <f>VLOOKUP(E5215&amp;"*",state_latlong_lookup!$A$1:$D$56,2,FALSE)</f>
        <v>MI</v>
      </c>
      <c r="G5215" t="str">
        <f>VLOOKUP(E5215&amp;"*",state_latlong_lookup!$A$1:$D$56,1,FALSE)</f>
        <v>MICHIGAN</v>
      </c>
      <c r="H5215" t="str">
        <f t="shared" si="163"/>
        <v>112_MI_04</v>
      </c>
      <c r="I5215">
        <f>IF(B5215=2012,IF(D5215="00",K5215,VLOOKUP(H5215,district_latlong_lookup!$A$1:$F$439,5,FALSE)),0)</f>
        <v>43.963588000000001</v>
      </c>
      <c r="J5215">
        <f>IF(B5215=2012,IF(D5215="00",L5215,VLOOKUP(H5215,district_latlong_lookup!$A$1:$F$439,6,FALSE)),0)</f>
        <v>-84.964008000000007</v>
      </c>
      <c r="K5215">
        <f>VLOOKUP(E5215&amp;"*",state_latlong_lookup!$A$1:$D$56,3,FALSE)</f>
        <v>43.3504</v>
      </c>
      <c r="L5215">
        <f>VLOOKUP(E5215&amp;"*",state_latlong_lookup!$A$1:$D$56,4,FALSE)</f>
        <v>-84.560299999999998</v>
      </c>
      <c r="M5215">
        <v>200</v>
      </c>
      <c r="N5215" t="str">
        <f t="shared" si="162"/>
        <v>Republican</v>
      </c>
      <c r="O5215" t="s">
        <v>569</v>
      </c>
      <c r="P5215">
        <v>0.64600000000000002</v>
      </c>
      <c r="Q5215">
        <v>477500</v>
      </c>
      <c r="R5215" t="s">
        <v>1302</v>
      </c>
    </row>
    <row r="5216" spans="1:18">
      <c r="A5216">
        <v>112</v>
      </c>
      <c r="B5216">
        <f>VLOOKUP(A5216,year_congress_lookup!$A$1:$B$10,2)</f>
        <v>2012</v>
      </c>
      <c r="C5216">
        <v>14430</v>
      </c>
      <c r="D5216" s="1" t="s">
        <v>1791</v>
      </c>
      <c r="E5216" t="s">
        <v>64</v>
      </c>
      <c r="F5216" t="str">
        <f>VLOOKUP(E5216&amp;"*",state_latlong_lookup!$A$1:$D$56,2,FALSE)</f>
        <v>MI</v>
      </c>
      <c r="G5216" t="str">
        <f>VLOOKUP(E5216&amp;"*",state_latlong_lookup!$A$1:$D$56,1,FALSE)</f>
        <v>MICHIGAN</v>
      </c>
      <c r="H5216" t="str">
        <f t="shared" si="163"/>
        <v>112_MI_05</v>
      </c>
      <c r="I5216">
        <f>IF(B5216=2012,IF(D5216="00",K5216,VLOOKUP(H5216,district_latlong_lookup!$A$1:$F$439,5,FALSE)),0)</f>
        <v>43.376249000000001</v>
      </c>
      <c r="J5216">
        <f>IF(B5216=2012,IF(D5216="00",L5216,VLOOKUP(H5216,district_latlong_lookup!$A$1:$F$439,6,FALSE)),0)</f>
        <v>-83.615728000000004</v>
      </c>
      <c r="K5216">
        <f>VLOOKUP(E5216&amp;"*",state_latlong_lookup!$A$1:$D$56,3,FALSE)</f>
        <v>43.3504</v>
      </c>
      <c r="L5216">
        <f>VLOOKUP(E5216&amp;"*",state_latlong_lookup!$A$1:$D$56,4,FALSE)</f>
        <v>-84.560299999999998</v>
      </c>
      <c r="M5216">
        <v>100</v>
      </c>
      <c r="N5216" t="str">
        <f t="shared" si="162"/>
        <v>Democrat</v>
      </c>
      <c r="O5216" t="s">
        <v>573</v>
      </c>
      <c r="P5216">
        <v>-0.36599999999999999</v>
      </c>
      <c r="Q5216">
        <v>10000</v>
      </c>
      <c r="R5216" t="s">
        <v>1303</v>
      </c>
    </row>
    <row r="5217" spans="1:18">
      <c r="A5217">
        <v>112</v>
      </c>
      <c r="B5217">
        <f>VLOOKUP(A5217,year_congress_lookup!$A$1:$B$10,2)</f>
        <v>2012</v>
      </c>
      <c r="C5217">
        <v>15446</v>
      </c>
      <c r="D5217" s="1" t="s">
        <v>1792</v>
      </c>
      <c r="E5217" t="s">
        <v>64</v>
      </c>
      <c r="F5217" t="str">
        <f>VLOOKUP(E5217&amp;"*",state_latlong_lookup!$A$1:$D$56,2,FALSE)</f>
        <v>MI</v>
      </c>
      <c r="G5217" t="str">
        <f>VLOOKUP(E5217&amp;"*",state_latlong_lookup!$A$1:$D$56,1,FALSE)</f>
        <v>MICHIGAN</v>
      </c>
      <c r="H5217" t="str">
        <f t="shared" si="163"/>
        <v>112_MI_06</v>
      </c>
      <c r="I5217">
        <f>IF(B5217=2012,IF(D5217="00",K5217,VLOOKUP(H5217,district_latlong_lookup!$A$1:$F$439,5,FALSE)),0)</f>
        <v>42.189062</v>
      </c>
      <c r="J5217">
        <f>IF(B5217=2012,IF(D5217="00",L5217,VLOOKUP(H5217,district_latlong_lookup!$A$1:$F$439,6,FALSE)),0)</f>
        <v>-86.015572000000006</v>
      </c>
      <c r="K5217">
        <f>VLOOKUP(E5217&amp;"*",state_latlong_lookup!$A$1:$D$56,3,FALSE)</f>
        <v>43.3504</v>
      </c>
      <c r="L5217">
        <f>VLOOKUP(E5217&amp;"*",state_latlong_lookup!$A$1:$D$56,4,FALSE)</f>
        <v>-84.560299999999998</v>
      </c>
      <c r="M5217">
        <v>200</v>
      </c>
      <c r="N5217" t="str">
        <f t="shared" si="162"/>
        <v>Republican</v>
      </c>
      <c r="O5217" t="s">
        <v>192</v>
      </c>
      <c r="P5217">
        <v>0.65200000000000002</v>
      </c>
      <c r="Q5217">
        <v>10000</v>
      </c>
      <c r="R5217" t="s">
        <v>1304</v>
      </c>
    </row>
    <row r="5218" spans="1:18">
      <c r="A5218">
        <v>112</v>
      </c>
      <c r="B5218">
        <f>VLOOKUP(A5218,year_congress_lookup!$A$1:$B$10,2)</f>
        <v>2012</v>
      </c>
      <c r="C5218">
        <v>20725</v>
      </c>
      <c r="D5218" s="1" t="s">
        <v>1793</v>
      </c>
      <c r="E5218" t="s">
        <v>64</v>
      </c>
      <c r="F5218" t="str">
        <f>VLOOKUP(E5218&amp;"*",state_latlong_lookup!$A$1:$D$56,2,FALSE)</f>
        <v>MI</v>
      </c>
      <c r="G5218" t="str">
        <f>VLOOKUP(E5218&amp;"*",state_latlong_lookup!$A$1:$D$56,1,FALSE)</f>
        <v>MICHIGAN</v>
      </c>
      <c r="H5218" t="str">
        <f t="shared" si="163"/>
        <v>112_MI_07</v>
      </c>
      <c r="I5218">
        <f>IF(B5218=2012,IF(D5218="00",K5218,VLOOKUP(H5218,district_latlong_lookup!$A$1:$F$439,5,FALSE)),0)</f>
        <v>42.143028000000001</v>
      </c>
      <c r="J5218">
        <f>IF(B5218=2012,IF(D5218="00",L5218,VLOOKUP(H5218,district_latlong_lookup!$A$1:$F$439,6,FALSE)),0)</f>
        <v>-84.535983999999999</v>
      </c>
      <c r="K5218">
        <f>VLOOKUP(E5218&amp;"*",state_latlong_lookup!$A$1:$D$56,3,FALSE)</f>
        <v>43.3504</v>
      </c>
      <c r="L5218">
        <f>VLOOKUP(E5218&amp;"*",state_latlong_lookup!$A$1:$D$56,4,FALSE)</f>
        <v>-84.560299999999998</v>
      </c>
      <c r="M5218">
        <v>200</v>
      </c>
      <c r="N5218" t="str">
        <f t="shared" si="162"/>
        <v>Republican</v>
      </c>
      <c r="O5218" t="s">
        <v>1098</v>
      </c>
      <c r="P5218">
        <v>0.68</v>
      </c>
      <c r="Q5218">
        <v>558000</v>
      </c>
      <c r="R5218" t="s">
        <v>1305</v>
      </c>
    </row>
    <row r="5219" spans="1:18">
      <c r="A5219">
        <v>112</v>
      </c>
      <c r="B5219">
        <f>VLOOKUP(A5219,year_congress_lookup!$A$1:$B$10,2)</f>
        <v>2012</v>
      </c>
      <c r="C5219">
        <v>20120</v>
      </c>
      <c r="D5219" s="1" t="s">
        <v>1795</v>
      </c>
      <c r="E5219" t="s">
        <v>64</v>
      </c>
      <c r="F5219" t="str">
        <f>VLOOKUP(E5219&amp;"*",state_latlong_lookup!$A$1:$D$56,2,FALSE)</f>
        <v>MI</v>
      </c>
      <c r="G5219" t="str">
        <f>VLOOKUP(E5219&amp;"*",state_latlong_lookup!$A$1:$D$56,1,FALSE)</f>
        <v>MICHIGAN</v>
      </c>
      <c r="H5219" t="str">
        <f t="shared" si="163"/>
        <v>112_MI_08</v>
      </c>
      <c r="I5219">
        <f>IF(B5219=2012,IF(D5219="00",K5219,VLOOKUP(H5219,district_latlong_lookup!$A$1:$F$439,5,FALSE)),0)</f>
        <v>42.745412999999999</v>
      </c>
      <c r="J5219">
        <f>IF(B5219=2012,IF(D5219="00",L5219,VLOOKUP(H5219,district_latlong_lookup!$A$1:$F$439,6,FALSE)),0)</f>
        <v>-84.159446000000003</v>
      </c>
      <c r="K5219">
        <f>VLOOKUP(E5219&amp;"*",state_latlong_lookup!$A$1:$D$56,3,FALSE)</f>
        <v>43.3504</v>
      </c>
      <c r="L5219">
        <f>VLOOKUP(E5219&amp;"*",state_latlong_lookup!$A$1:$D$56,4,FALSE)</f>
        <v>-84.560299999999998</v>
      </c>
      <c r="M5219">
        <v>200</v>
      </c>
      <c r="N5219" t="str">
        <f t="shared" si="162"/>
        <v>Republican</v>
      </c>
      <c r="O5219" t="s">
        <v>542</v>
      </c>
      <c r="P5219">
        <v>0.629</v>
      </c>
      <c r="Q5219">
        <v>729500</v>
      </c>
      <c r="R5219" t="s">
        <v>1306</v>
      </c>
    </row>
    <row r="5220" spans="1:18">
      <c r="A5220">
        <v>112</v>
      </c>
      <c r="B5220">
        <f>VLOOKUP(A5220,year_congress_lookup!$A$1:$B$10,2)</f>
        <v>2012</v>
      </c>
      <c r="C5220">
        <v>20923</v>
      </c>
      <c r="D5220" s="1" t="s">
        <v>1796</v>
      </c>
      <c r="E5220" t="s">
        <v>64</v>
      </c>
      <c r="F5220" t="str">
        <f>VLOOKUP(E5220&amp;"*",state_latlong_lookup!$A$1:$D$56,2,FALSE)</f>
        <v>MI</v>
      </c>
      <c r="G5220" t="str">
        <f>VLOOKUP(E5220&amp;"*",state_latlong_lookup!$A$1:$D$56,1,FALSE)</f>
        <v>MICHIGAN</v>
      </c>
      <c r="H5220" t="str">
        <f t="shared" si="163"/>
        <v>112_MI_09</v>
      </c>
      <c r="I5220">
        <f>IF(B5220=2012,IF(D5220="00",K5220,VLOOKUP(H5220,district_latlong_lookup!$A$1:$F$439,5,FALSE)),0)</f>
        <v>42.616273</v>
      </c>
      <c r="J5220">
        <f>IF(B5220=2012,IF(D5220="00",L5220,VLOOKUP(H5220,district_latlong_lookup!$A$1:$F$439,6,FALSE)),0)</f>
        <v>-83.260549999999995</v>
      </c>
      <c r="K5220">
        <f>VLOOKUP(E5220&amp;"*",state_latlong_lookup!$A$1:$D$56,3,FALSE)</f>
        <v>43.3504</v>
      </c>
      <c r="L5220">
        <f>VLOOKUP(E5220&amp;"*",state_latlong_lookup!$A$1:$D$56,4,FALSE)</f>
        <v>-84.560299999999998</v>
      </c>
      <c r="M5220">
        <v>100</v>
      </c>
      <c r="N5220" t="str">
        <f t="shared" si="162"/>
        <v>Democrat</v>
      </c>
      <c r="O5220" t="s">
        <v>1144</v>
      </c>
      <c r="P5220">
        <v>-0.27200000000000002</v>
      </c>
      <c r="Q5220">
        <v>305000</v>
      </c>
      <c r="R5220" t="s">
        <v>1307</v>
      </c>
    </row>
    <row r="5221" spans="1:18">
      <c r="A5221">
        <v>112</v>
      </c>
      <c r="B5221">
        <f>VLOOKUP(A5221,year_congress_lookup!$A$1:$B$10,2)</f>
        <v>2012</v>
      </c>
      <c r="C5221">
        <v>20331</v>
      </c>
      <c r="D5221" s="1" t="s">
        <v>1797</v>
      </c>
      <c r="E5221" t="s">
        <v>64</v>
      </c>
      <c r="F5221" t="str">
        <f>VLOOKUP(E5221&amp;"*",state_latlong_lookup!$A$1:$D$56,2,FALSE)</f>
        <v>MI</v>
      </c>
      <c r="G5221" t="str">
        <f>VLOOKUP(E5221&amp;"*",state_latlong_lookup!$A$1:$D$56,1,FALSE)</f>
        <v>MICHIGAN</v>
      </c>
      <c r="H5221" t="str">
        <f t="shared" si="163"/>
        <v>112_MI_10</v>
      </c>
      <c r="I5221">
        <f>IF(B5221=2012,IF(D5221="00",K5221,VLOOKUP(H5221,district_latlong_lookup!$A$1:$F$439,5,FALSE)),0)</f>
        <v>43.451886000000002</v>
      </c>
      <c r="J5221">
        <f>IF(B5221=2012,IF(D5221="00",L5221,VLOOKUP(H5221,district_latlong_lookup!$A$1:$F$439,6,FALSE)),0)</f>
        <v>-82.809010000000001</v>
      </c>
      <c r="K5221">
        <f>VLOOKUP(E5221&amp;"*",state_latlong_lookup!$A$1:$D$56,3,FALSE)</f>
        <v>43.3504</v>
      </c>
      <c r="L5221">
        <f>VLOOKUP(E5221&amp;"*",state_latlong_lookup!$A$1:$D$56,4,FALSE)</f>
        <v>-84.560299999999998</v>
      </c>
      <c r="M5221">
        <v>200</v>
      </c>
      <c r="N5221" t="str">
        <f t="shared" si="162"/>
        <v>Republican</v>
      </c>
      <c r="O5221" t="s">
        <v>76</v>
      </c>
      <c r="P5221">
        <v>0.626</v>
      </c>
      <c r="Q5221">
        <v>1271000</v>
      </c>
      <c r="R5221" t="s">
        <v>1308</v>
      </c>
    </row>
    <row r="5222" spans="1:18">
      <c r="A5222">
        <v>112</v>
      </c>
      <c r="B5222">
        <f>VLOOKUP(A5222,year_congress_lookup!$A$1:$B$10,2)</f>
        <v>2012</v>
      </c>
      <c r="C5222">
        <v>20332</v>
      </c>
      <c r="D5222" s="1" t="s">
        <v>1798</v>
      </c>
      <c r="E5222" t="s">
        <v>64</v>
      </c>
      <c r="F5222" t="str">
        <f>VLOOKUP(E5222&amp;"*",state_latlong_lookup!$A$1:$D$56,2,FALSE)</f>
        <v>MI</v>
      </c>
      <c r="G5222" t="str">
        <f>VLOOKUP(E5222&amp;"*",state_latlong_lookup!$A$1:$D$56,1,FALSE)</f>
        <v>MICHIGAN</v>
      </c>
      <c r="H5222" t="str">
        <f t="shared" si="163"/>
        <v>112_MI_11</v>
      </c>
      <c r="I5222">
        <f>IF(B5222=2012,IF(D5222="00",K5222,VLOOKUP(H5222,district_latlong_lookup!$A$1:$F$439,5,FALSE)),0)</f>
        <v>42.457718999999997</v>
      </c>
      <c r="J5222">
        <f>IF(B5222=2012,IF(D5222="00",L5222,VLOOKUP(H5222,district_latlong_lookup!$A$1:$F$439,6,FALSE)),0)</f>
        <v>-83.501549999999995</v>
      </c>
      <c r="K5222">
        <f>VLOOKUP(E5222&amp;"*",state_latlong_lookup!$A$1:$D$56,3,FALSE)</f>
        <v>43.3504</v>
      </c>
      <c r="L5222">
        <f>VLOOKUP(E5222&amp;"*",state_latlong_lookup!$A$1:$D$56,4,FALSE)</f>
        <v>-84.560299999999998</v>
      </c>
      <c r="M5222">
        <v>200</v>
      </c>
      <c r="N5222" t="str">
        <f t="shared" si="162"/>
        <v>Republican</v>
      </c>
      <c r="O5222" t="s">
        <v>999</v>
      </c>
      <c r="P5222">
        <v>0.60099999999999998</v>
      </c>
      <c r="Q5222">
        <v>10000</v>
      </c>
    </row>
    <row r="5223" spans="1:18">
      <c r="A5223">
        <v>112</v>
      </c>
      <c r="B5223">
        <f>VLOOKUP(A5223,year_congress_lookup!$A$1:$B$10,2)</f>
        <v>2012</v>
      </c>
      <c r="C5223">
        <v>31100</v>
      </c>
      <c r="D5223" s="1" t="s">
        <v>1798</v>
      </c>
      <c r="E5223" t="s">
        <v>64</v>
      </c>
      <c r="F5223" t="str">
        <f>VLOOKUP(E5223&amp;"*",state_latlong_lookup!$A$1:$D$56,2,FALSE)</f>
        <v>MI</v>
      </c>
      <c r="G5223" t="str">
        <f>VLOOKUP(E5223&amp;"*",state_latlong_lookup!$A$1:$D$56,1,FALSE)</f>
        <v>MICHIGAN</v>
      </c>
      <c r="H5223" t="str">
        <f t="shared" si="163"/>
        <v>112_MI_11</v>
      </c>
      <c r="I5223">
        <f>IF(B5223=2012,IF(D5223="00",K5223,VLOOKUP(H5223,district_latlong_lookup!$A$1:$F$439,5,FALSE)),0)</f>
        <v>42.457718999999997</v>
      </c>
      <c r="J5223">
        <f>IF(B5223=2012,IF(D5223="00",L5223,VLOOKUP(H5223,district_latlong_lookup!$A$1:$F$439,6,FALSE)),0)</f>
        <v>-83.501549999999995</v>
      </c>
      <c r="K5223">
        <f>VLOOKUP(E5223&amp;"*",state_latlong_lookup!$A$1:$D$56,3,FALSE)</f>
        <v>43.3504</v>
      </c>
      <c r="L5223">
        <f>VLOOKUP(E5223&amp;"*",state_latlong_lookup!$A$1:$D$56,4,FALSE)</f>
        <v>-84.560299999999998</v>
      </c>
      <c r="M5223">
        <v>100</v>
      </c>
      <c r="N5223" t="str">
        <f t="shared" si="162"/>
        <v>Democrat</v>
      </c>
      <c r="O5223" t="s">
        <v>1204</v>
      </c>
      <c r="P5223">
        <v>-0.39800000000000002</v>
      </c>
      <c r="Q5223">
        <v>182000</v>
      </c>
      <c r="R5223" t="s">
        <v>1309</v>
      </c>
    </row>
    <row r="5224" spans="1:18">
      <c r="A5224">
        <v>112</v>
      </c>
      <c r="B5224">
        <f>VLOOKUP(A5224,year_congress_lookup!$A$1:$B$10,2)</f>
        <v>2012</v>
      </c>
      <c r="C5224">
        <v>15033</v>
      </c>
      <c r="D5224" s="1" t="s">
        <v>1799</v>
      </c>
      <c r="E5224" t="s">
        <v>64</v>
      </c>
      <c r="F5224" t="str">
        <f>VLOOKUP(E5224&amp;"*",state_latlong_lookup!$A$1:$D$56,2,FALSE)</f>
        <v>MI</v>
      </c>
      <c r="G5224" t="str">
        <f>VLOOKUP(E5224&amp;"*",state_latlong_lookup!$A$1:$D$56,1,FALSE)</f>
        <v>MICHIGAN</v>
      </c>
      <c r="H5224" t="str">
        <f t="shared" si="163"/>
        <v>112_MI_12</v>
      </c>
      <c r="I5224">
        <f>IF(B5224=2012,IF(D5224="00",K5224,VLOOKUP(H5224,district_latlong_lookup!$A$1:$F$439,5,FALSE)),0)</f>
        <v>42.508986999999998</v>
      </c>
      <c r="J5224">
        <f>IF(B5224=2012,IF(D5224="00",L5224,VLOOKUP(H5224,district_latlong_lookup!$A$1:$F$439,6,FALSE)),0)</f>
        <v>-83.002143000000004</v>
      </c>
      <c r="K5224">
        <f>VLOOKUP(E5224&amp;"*",state_latlong_lookup!$A$1:$D$56,3,FALSE)</f>
        <v>43.3504</v>
      </c>
      <c r="L5224">
        <f>VLOOKUP(E5224&amp;"*",state_latlong_lookup!$A$1:$D$56,4,FALSE)</f>
        <v>-84.560299999999998</v>
      </c>
      <c r="M5224">
        <v>100</v>
      </c>
      <c r="N5224" t="str">
        <f t="shared" si="162"/>
        <v>Democrat</v>
      </c>
      <c r="O5224" t="s">
        <v>1000</v>
      </c>
      <c r="P5224">
        <v>-0.33700000000000002</v>
      </c>
      <c r="Q5224">
        <v>799000</v>
      </c>
      <c r="R5224" t="s">
        <v>1310</v>
      </c>
    </row>
    <row r="5225" spans="1:18">
      <c r="A5225">
        <v>112</v>
      </c>
      <c r="B5225">
        <f>VLOOKUP(A5225,year_congress_lookup!$A$1:$B$10,2)</f>
        <v>2012</v>
      </c>
      <c r="C5225">
        <v>21145</v>
      </c>
      <c r="D5225" s="1" t="s">
        <v>1800</v>
      </c>
      <c r="E5225" t="s">
        <v>64</v>
      </c>
      <c r="F5225" t="str">
        <f>VLOOKUP(E5225&amp;"*",state_latlong_lookup!$A$1:$D$56,2,FALSE)</f>
        <v>MI</v>
      </c>
      <c r="G5225" t="str">
        <f>VLOOKUP(E5225&amp;"*",state_latlong_lookup!$A$1:$D$56,1,FALSE)</f>
        <v>MICHIGAN</v>
      </c>
      <c r="H5225" t="str">
        <f t="shared" si="163"/>
        <v>112_MI_13</v>
      </c>
      <c r="I5225">
        <f>IF(B5225=2012,IF(D5225="00",K5225,VLOOKUP(H5225,district_latlong_lookup!$A$1:$F$439,5,FALSE)),0)</f>
        <v>42.364884000000004</v>
      </c>
      <c r="J5225">
        <f>IF(B5225=2012,IF(D5225="00",L5225,VLOOKUP(H5225,district_latlong_lookup!$A$1:$F$439,6,FALSE)),0)</f>
        <v>-83.002713</v>
      </c>
      <c r="K5225">
        <f>VLOOKUP(E5225&amp;"*",state_latlong_lookup!$A$1:$D$56,3,FALSE)</f>
        <v>43.3504</v>
      </c>
      <c r="L5225">
        <f>VLOOKUP(E5225&amp;"*",state_latlong_lookup!$A$1:$D$56,4,FALSE)</f>
        <v>-84.560299999999998</v>
      </c>
      <c r="M5225">
        <v>100</v>
      </c>
      <c r="N5225" t="str">
        <f t="shared" si="162"/>
        <v>Democrat</v>
      </c>
      <c r="O5225" t="s">
        <v>87</v>
      </c>
      <c r="P5225">
        <v>-0.49099999999999999</v>
      </c>
      <c r="Q5225">
        <v>962000</v>
      </c>
    </row>
    <row r="5226" spans="1:18">
      <c r="A5226">
        <v>112</v>
      </c>
      <c r="B5226">
        <f>VLOOKUP(A5226,year_congress_lookup!$A$1:$B$10,2)</f>
        <v>2012</v>
      </c>
      <c r="C5226">
        <v>10713</v>
      </c>
      <c r="D5226" s="1" t="s">
        <v>1801</v>
      </c>
      <c r="E5226" t="s">
        <v>64</v>
      </c>
      <c r="F5226" t="str">
        <f>VLOOKUP(E5226&amp;"*",state_latlong_lookup!$A$1:$D$56,2,FALSE)</f>
        <v>MI</v>
      </c>
      <c r="G5226" t="str">
        <f>VLOOKUP(E5226&amp;"*",state_latlong_lookup!$A$1:$D$56,1,FALSE)</f>
        <v>MICHIGAN</v>
      </c>
      <c r="H5226" t="str">
        <f t="shared" si="163"/>
        <v>112_MI_14</v>
      </c>
      <c r="I5226">
        <f>IF(B5226=2012,IF(D5226="00",K5226,VLOOKUP(H5226,district_latlong_lookup!$A$1:$F$439,5,FALSE)),0)</f>
        <v>42.297165999999997</v>
      </c>
      <c r="J5226">
        <f>IF(B5226=2012,IF(D5226="00",L5226,VLOOKUP(H5226,district_latlong_lookup!$A$1:$F$439,6,FALSE)),0)</f>
        <v>-83.184128999999999</v>
      </c>
      <c r="K5226">
        <f>VLOOKUP(E5226&amp;"*",state_latlong_lookup!$A$1:$D$56,3,FALSE)</f>
        <v>43.3504</v>
      </c>
      <c r="L5226">
        <f>VLOOKUP(E5226&amp;"*",state_latlong_lookup!$A$1:$D$56,4,FALSE)</f>
        <v>-84.560299999999998</v>
      </c>
      <c r="M5226">
        <v>100</v>
      </c>
      <c r="N5226" t="str">
        <f t="shared" si="162"/>
        <v>Democrat</v>
      </c>
      <c r="O5226" t="s">
        <v>578</v>
      </c>
      <c r="P5226">
        <v>-0.61</v>
      </c>
      <c r="Q5226">
        <v>1142000</v>
      </c>
    </row>
    <row r="5227" spans="1:18">
      <c r="A5227">
        <v>112</v>
      </c>
      <c r="B5227">
        <f>VLOOKUP(A5227,year_congress_lookup!$A$1:$B$10,2)</f>
        <v>2012</v>
      </c>
      <c r="C5227">
        <v>2605</v>
      </c>
      <c r="D5227" s="1" t="s">
        <v>1802</v>
      </c>
      <c r="E5227" t="s">
        <v>64</v>
      </c>
      <c r="F5227" t="str">
        <f>VLOOKUP(E5227&amp;"*",state_latlong_lookup!$A$1:$D$56,2,FALSE)</f>
        <v>MI</v>
      </c>
      <c r="G5227" t="str">
        <f>VLOOKUP(E5227&amp;"*",state_latlong_lookup!$A$1:$D$56,1,FALSE)</f>
        <v>MICHIGAN</v>
      </c>
      <c r="H5227" t="str">
        <f t="shared" si="163"/>
        <v>112_MI_15</v>
      </c>
      <c r="I5227">
        <f>IF(B5227=2012,IF(D5227="00",K5227,VLOOKUP(H5227,district_latlong_lookup!$A$1:$F$439,5,FALSE)),0)</f>
        <v>42.039988999999998</v>
      </c>
      <c r="J5227">
        <f>IF(B5227=2012,IF(D5227="00",L5227,VLOOKUP(H5227,district_latlong_lookup!$A$1:$F$439,6,FALSE)),0)</f>
        <v>-83.526489999999995</v>
      </c>
      <c r="K5227">
        <f>VLOOKUP(E5227&amp;"*",state_latlong_lookup!$A$1:$D$56,3,FALSE)</f>
        <v>43.3504</v>
      </c>
      <c r="L5227">
        <f>VLOOKUP(E5227&amp;"*",state_latlong_lookup!$A$1:$D$56,4,FALSE)</f>
        <v>-84.560299999999998</v>
      </c>
      <c r="M5227">
        <v>100</v>
      </c>
      <c r="N5227" t="str">
        <f t="shared" si="162"/>
        <v>Democrat</v>
      </c>
      <c r="O5227" t="s">
        <v>580</v>
      </c>
      <c r="P5227">
        <v>-0.41199999999999998</v>
      </c>
      <c r="Q5227">
        <v>464500</v>
      </c>
      <c r="R5227" t="s">
        <v>1311</v>
      </c>
    </row>
    <row r="5228" spans="1:18">
      <c r="A5228">
        <v>112</v>
      </c>
      <c r="B5228">
        <f>VLOOKUP(A5228,year_congress_lookup!$A$1:$B$10,2)</f>
        <v>2012</v>
      </c>
      <c r="C5228">
        <v>20726</v>
      </c>
      <c r="D5228" s="1" t="s">
        <v>1787</v>
      </c>
      <c r="E5228" t="s">
        <v>98</v>
      </c>
      <c r="F5228" t="str">
        <f>VLOOKUP(E5228&amp;"*",state_latlong_lookup!$A$1:$D$56,2,FALSE)</f>
        <v>MN</v>
      </c>
      <c r="G5228" t="str">
        <f>VLOOKUP(E5228&amp;"*",state_latlong_lookup!$A$1:$D$56,1,FALSE)</f>
        <v>MINNESOTA</v>
      </c>
      <c r="H5228" t="str">
        <f t="shared" si="163"/>
        <v>112_MN_01</v>
      </c>
      <c r="I5228">
        <f>IF(B5228=2012,IF(D5228="00",K5228,VLOOKUP(H5228,district_latlong_lookup!$A$1:$F$439,5,FALSE)),0)</f>
        <v>43.895235</v>
      </c>
      <c r="J5228">
        <f>IF(B5228=2012,IF(D5228="00",L5228,VLOOKUP(H5228,district_latlong_lookup!$A$1:$F$439,6,FALSE)),0)</f>
        <v>-93.904030000000006</v>
      </c>
      <c r="K5228">
        <f>VLOOKUP(E5228&amp;"*",state_latlong_lookup!$A$1:$D$56,3,FALSE)</f>
        <v>45.732599999999998</v>
      </c>
      <c r="L5228">
        <f>VLOOKUP(E5228&amp;"*",state_latlong_lookup!$A$1:$D$56,4,FALSE)</f>
        <v>-93.919600000000003</v>
      </c>
      <c r="M5228">
        <v>100</v>
      </c>
      <c r="N5228" t="str">
        <f t="shared" si="162"/>
        <v>Democrat</v>
      </c>
      <c r="O5228" t="s">
        <v>1099</v>
      </c>
      <c r="P5228">
        <v>-0.28100000000000003</v>
      </c>
      <c r="Q5228">
        <v>709500</v>
      </c>
    </row>
    <row r="5229" spans="1:18">
      <c r="A5229">
        <v>112</v>
      </c>
      <c r="B5229">
        <f>VLOOKUP(A5229,year_congress_lookup!$A$1:$B$10,2)</f>
        <v>2012</v>
      </c>
      <c r="C5229">
        <v>20333</v>
      </c>
      <c r="D5229" s="1" t="s">
        <v>1788</v>
      </c>
      <c r="E5229" t="s">
        <v>98</v>
      </c>
      <c r="F5229" t="str">
        <f>VLOOKUP(E5229&amp;"*",state_latlong_lookup!$A$1:$D$56,2,FALSE)</f>
        <v>MN</v>
      </c>
      <c r="G5229" t="str">
        <f>VLOOKUP(E5229&amp;"*",state_latlong_lookup!$A$1:$D$56,1,FALSE)</f>
        <v>MINNESOTA</v>
      </c>
      <c r="H5229" t="str">
        <f t="shared" si="163"/>
        <v>112_MN_02</v>
      </c>
      <c r="I5229">
        <f>IF(B5229=2012,IF(D5229="00",K5229,VLOOKUP(H5229,district_latlong_lookup!$A$1:$F$439,5,FALSE)),0)</f>
        <v>44.533836999999998</v>
      </c>
      <c r="J5229">
        <f>IF(B5229=2012,IF(D5229="00",L5229,VLOOKUP(H5229,district_latlong_lookup!$A$1:$F$439,6,FALSE)),0)</f>
        <v>-93.251321000000004</v>
      </c>
      <c r="K5229">
        <f>VLOOKUP(E5229&amp;"*",state_latlong_lookup!$A$1:$D$56,3,FALSE)</f>
        <v>45.732599999999998</v>
      </c>
      <c r="L5229">
        <f>VLOOKUP(E5229&amp;"*",state_latlong_lookup!$A$1:$D$56,4,FALSE)</f>
        <v>-93.919600000000003</v>
      </c>
      <c r="M5229">
        <v>200</v>
      </c>
      <c r="N5229" t="str">
        <f t="shared" si="162"/>
        <v>Republican</v>
      </c>
      <c r="O5229" t="s">
        <v>1003</v>
      </c>
      <c r="P5229">
        <v>0.75900000000000001</v>
      </c>
      <c r="Q5229">
        <v>819500</v>
      </c>
      <c r="R5229" t="s">
        <v>1312</v>
      </c>
    </row>
    <row r="5230" spans="1:18">
      <c r="A5230">
        <v>112</v>
      </c>
      <c r="B5230">
        <f>VLOOKUP(A5230,year_congress_lookup!$A$1:$B$10,2)</f>
        <v>2012</v>
      </c>
      <c r="C5230">
        <v>20924</v>
      </c>
      <c r="D5230" s="1" t="s">
        <v>1789</v>
      </c>
      <c r="E5230" t="s">
        <v>98</v>
      </c>
      <c r="F5230" t="str">
        <f>VLOOKUP(E5230&amp;"*",state_latlong_lookup!$A$1:$D$56,2,FALSE)</f>
        <v>MN</v>
      </c>
      <c r="G5230" t="str">
        <f>VLOOKUP(E5230&amp;"*",state_latlong_lookup!$A$1:$D$56,1,FALSE)</f>
        <v>MINNESOTA</v>
      </c>
      <c r="H5230" t="str">
        <f t="shared" si="163"/>
        <v>112_MN_03</v>
      </c>
      <c r="I5230">
        <f>IF(B5230=2012,IF(D5230="00",K5230,VLOOKUP(H5230,district_latlong_lookup!$A$1:$F$439,5,FALSE)),0)</f>
        <v>45.021203</v>
      </c>
      <c r="J5230">
        <f>IF(B5230=2012,IF(D5230="00",L5230,VLOOKUP(H5230,district_latlong_lookup!$A$1:$F$439,6,FALSE)),0)</f>
        <v>-93.513086000000001</v>
      </c>
      <c r="K5230">
        <f>VLOOKUP(E5230&amp;"*",state_latlong_lookup!$A$1:$D$56,3,FALSE)</f>
        <v>45.732599999999998</v>
      </c>
      <c r="L5230">
        <f>VLOOKUP(E5230&amp;"*",state_latlong_lookup!$A$1:$D$56,4,FALSE)</f>
        <v>-93.919600000000003</v>
      </c>
      <c r="M5230">
        <v>200</v>
      </c>
      <c r="N5230" t="str">
        <f t="shared" si="162"/>
        <v>Republican</v>
      </c>
      <c r="O5230" t="s">
        <v>1145</v>
      </c>
      <c r="P5230">
        <v>0.69399999999999995</v>
      </c>
      <c r="Q5230">
        <v>186000</v>
      </c>
      <c r="R5230" t="s">
        <v>1313</v>
      </c>
    </row>
    <row r="5231" spans="1:18">
      <c r="A5231">
        <v>112</v>
      </c>
      <c r="B5231">
        <f>VLOOKUP(A5231,year_congress_lookup!$A$1:$B$10,2)</f>
        <v>2012</v>
      </c>
      <c r="C5231">
        <v>20122</v>
      </c>
      <c r="D5231" s="1" t="s">
        <v>1790</v>
      </c>
      <c r="E5231" t="s">
        <v>98</v>
      </c>
      <c r="F5231" t="str">
        <f>VLOOKUP(E5231&amp;"*",state_latlong_lookup!$A$1:$D$56,2,FALSE)</f>
        <v>MN</v>
      </c>
      <c r="G5231" t="str">
        <f>VLOOKUP(E5231&amp;"*",state_latlong_lookup!$A$1:$D$56,1,FALSE)</f>
        <v>MINNESOTA</v>
      </c>
      <c r="H5231" t="str">
        <f t="shared" si="163"/>
        <v>112_MN_04</v>
      </c>
      <c r="I5231">
        <f>IF(B5231=2012,IF(D5231="00",K5231,VLOOKUP(H5231,district_latlong_lookup!$A$1:$F$439,5,FALSE)),0)</f>
        <v>44.995778999999999</v>
      </c>
      <c r="J5231">
        <f>IF(B5231=2012,IF(D5231="00",L5231,VLOOKUP(H5231,district_latlong_lookup!$A$1:$F$439,6,FALSE)),0)</f>
        <v>-93.083529999999996</v>
      </c>
      <c r="K5231">
        <f>VLOOKUP(E5231&amp;"*",state_latlong_lookup!$A$1:$D$56,3,FALSE)</f>
        <v>45.732599999999998</v>
      </c>
      <c r="L5231">
        <f>VLOOKUP(E5231&amp;"*",state_latlong_lookup!$A$1:$D$56,4,FALSE)</f>
        <v>-93.919600000000003</v>
      </c>
      <c r="M5231">
        <v>100</v>
      </c>
      <c r="N5231" t="str">
        <f t="shared" si="162"/>
        <v>Democrat</v>
      </c>
      <c r="O5231" t="s">
        <v>484</v>
      </c>
      <c r="P5231">
        <v>-0.41399999999999998</v>
      </c>
      <c r="Q5231">
        <v>516000</v>
      </c>
      <c r="R5231" t="s">
        <v>1314</v>
      </c>
    </row>
    <row r="5232" spans="1:18">
      <c r="A5232">
        <v>112</v>
      </c>
      <c r="B5232">
        <f>VLOOKUP(A5232,year_congress_lookup!$A$1:$B$10,2)</f>
        <v>2012</v>
      </c>
      <c r="C5232">
        <v>20727</v>
      </c>
      <c r="D5232" s="1" t="s">
        <v>1791</v>
      </c>
      <c r="E5232" t="s">
        <v>98</v>
      </c>
      <c r="F5232" t="str">
        <f>VLOOKUP(E5232&amp;"*",state_latlong_lookup!$A$1:$D$56,2,FALSE)</f>
        <v>MN</v>
      </c>
      <c r="G5232" t="str">
        <f>VLOOKUP(E5232&amp;"*",state_latlong_lookup!$A$1:$D$56,1,FALSE)</f>
        <v>MINNESOTA</v>
      </c>
      <c r="H5232" t="str">
        <f t="shared" si="163"/>
        <v>112_MN_05</v>
      </c>
      <c r="I5232">
        <f>IF(B5232=2012,IF(D5232="00",K5232,VLOOKUP(H5232,district_latlong_lookup!$A$1:$F$439,5,FALSE)),0)</f>
        <v>44.978113999999998</v>
      </c>
      <c r="J5232">
        <f>IF(B5232=2012,IF(D5232="00",L5232,VLOOKUP(H5232,district_latlong_lookup!$A$1:$F$439,6,FALSE)),0)</f>
        <v>-93.292832000000004</v>
      </c>
      <c r="K5232">
        <f>VLOOKUP(E5232&amp;"*",state_latlong_lookup!$A$1:$D$56,3,FALSE)</f>
        <v>45.732599999999998</v>
      </c>
      <c r="L5232">
        <f>VLOOKUP(E5232&amp;"*",state_latlong_lookup!$A$1:$D$56,4,FALSE)</f>
        <v>-93.919600000000003</v>
      </c>
      <c r="M5232">
        <v>100</v>
      </c>
      <c r="N5232" t="str">
        <f t="shared" si="162"/>
        <v>Democrat</v>
      </c>
      <c r="O5232" t="s">
        <v>1100</v>
      </c>
      <c r="P5232">
        <v>-0.56299999999999994</v>
      </c>
      <c r="Q5232">
        <v>600000</v>
      </c>
      <c r="R5232" t="s">
        <v>1315</v>
      </c>
    </row>
    <row r="5233" spans="1:18">
      <c r="A5233">
        <v>112</v>
      </c>
      <c r="B5233">
        <f>VLOOKUP(A5233,year_congress_lookup!$A$1:$B$10,2)</f>
        <v>2012</v>
      </c>
      <c r="C5233">
        <v>20728</v>
      </c>
      <c r="D5233" s="1" t="s">
        <v>1792</v>
      </c>
      <c r="E5233" t="s">
        <v>98</v>
      </c>
      <c r="F5233" t="str">
        <f>VLOOKUP(E5233&amp;"*",state_latlong_lookup!$A$1:$D$56,2,FALSE)</f>
        <v>MN</v>
      </c>
      <c r="G5233" t="str">
        <f>VLOOKUP(E5233&amp;"*",state_latlong_lookup!$A$1:$D$56,1,FALSE)</f>
        <v>MINNESOTA</v>
      </c>
      <c r="H5233" t="str">
        <f t="shared" si="163"/>
        <v>112_MN_06</v>
      </c>
      <c r="I5233">
        <f>IF(B5233=2012,IF(D5233="00",K5233,VLOOKUP(H5233,district_latlong_lookup!$A$1:$F$439,5,FALSE)),0)</f>
        <v>45.383003000000002</v>
      </c>
      <c r="J5233">
        <f>IF(B5233=2012,IF(D5233="00",L5233,VLOOKUP(H5233,district_latlong_lookup!$A$1:$F$439,6,FALSE)),0)</f>
        <v>-93.884589000000005</v>
      </c>
      <c r="K5233">
        <f>VLOOKUP(E5233&amp;"*",state_latlong_lookup!$A$1:$D$56,3,FALSE)</f>
        <v>45.732599999999998</v>
      </c>
      <c r="L5233">
        <f>VLOOKUP(E5233&amp;"*",state_latlong_lookup!$A$1:$D$56,4,FALSE)</f>
        <v>-93.919600000000003</v>
      </c>
      <c r="M5233">
        <v>200</v>
      </c>
      <c r="N5233" t="str">
        <f t="shared" si="162"/>
        <v>Republican</v>
      </c>
      <c r="O5233" t="s">
        <v>1101</v>
      </c>
      <c r="P5233">
        <v>0.75900000000000001</v>
      </c>
      <c r="Q5233">
        <v>689000</v>
      </c>
      <c r="R5233" t="s">
        <v>1316</v>
      </c>
    </row>
    <row r="5234" spans="1:18">
      <c r="A5234">
        <v>112</v>
      </c>
      <c r="B5234">
        <f>VLOOKUP(A5234,year_congress_lookup!$A$1:$B$10,2)</f>
        <v>2012</v>
      </c>
      <c r="C5234">
        <v>29127</v>
      </c>
      <c r="D5234" s="1" t="s">
        <v>1793</v>
      </c>
      <c r="E5234" t="s">
        <v>98</v>
      </c>
      <c r="F5234" t="str">
        <f>VLOOKUP(E5234&amp;"*",state_latlong_lookup!$A$1:$D$56,2,FALSE)</f>
        <v>MN</v>
      </c>
      <c r="G5234" t="str">
        <f>VLOOKUP(E5234&amp;"*",state_latlong_lookup!$A$1:$D$56,1,FALSE)</f>
        <v>MINNESOTA</v>
      </c>
      <c r="H5234" t="str">
        <f t="shared" si="163"/>
        <v>112_MN_07</v>
      </c>
      <c r="I5234">
        <f>IF(B5234=2012,IF(D5234="00",K5234,VLOOKUP(H5234,district_latlong_lookup!$A$1:$F$439,5,FALSE)),0)</f>
        <v>46.696683999999998</v>
      </c>
      <c r="J5234">
        <f>IF(B5234=2012,IF(D5234="00",L5234,VLOOKUP(H5234,district_latlong_lookup!$A$1:$F$439,6,FALSE)),0)</f>
        <v>-95.675245000000004</v>
      </c>
      <c r="K5234">
        <f>VLOOKUP(E5234&amp;"*",state_latlong_lookup!$A$1:$D$56,3,FALSE)</f>
        <v>45.732599999999998</v>
      </c>
      <c r="L5234">
        <f>VLOOKUP(E5234&amp;"*",state_latlong_lookup!$A$1:$D$56,4,FALSE)</f>
        <v>-93.919600000000003</v>
      </c>
      <c r="M5234">
        <v>100</v>
      </c>
      <c r="N5234" t="str">
        <f t="shared" si="162"/>
        <v>Democrat</v>
      </c>
      <c r="O5234" t="s">
        <v>867</v>
      </c>
      <c r="P5234">
        <v>-0.17499999999999999</v>
      </c>
      <c r="Q5234">
        <v>10000</v>
      </c>
      <c r="R5234" t="s">
        <v>1317</v>
      </c>
    </row>
    <row r="5235" spans="1:18">
      <c r="A5235">
        <v>112</v>
      </c>
      <c r="B5235">
        <f>VLOOKUP(A5235,year_congress_lookup!$A$1:$B$10,2)</f>
        <v>2012</v>
      </c>
      <c r="C5235">
        <v>21146</v>
      </c>
      <c r="D5235" s="1" t="s">
        <v>1795</v>
      </c>
      <c r="E5235" t="s">
        <v>98</v>
      </c>
      <c r="F5235" t="str">
        <f>VLOOKUP(E5235&amp;"*",state_latlong_lookup!$A$1:$D$56,2,FALSE)</f>
        <v>MN</v>
      </c>
      <c r="G5235" t="str">
        <f>VLOOKUP(E5235&amp;"*",state_latlong_lookup!$A$1:$D$56,1,FALSE)</f>
        <v>MINNESOTA</v>
      </c>
      <c r="H5235" t="str">
        <f t="shared" si="163"/>
        <v>112_MN_08</v>
      </c>
      <c r="I5235">
        <f>IF(B5235=2012,IF(D5235="00",K5235,VLOOKUP(H5235,district_latlong_lookup!$A$1:$F$439,5,FALSE)),0)</f>
        <v>47.241177</v>
      </c>
      <c r="J5235">
        <f>IF(B5235=2012,IF(D5235="00",L5235,VLOOKUP(H5235,district_latlong_lookup!$A$1:$F$439,6,FALSE)),0)</f>
        <v>-92.932236000000003</v>
      </c>
      <c r="K5235">
        <f>VLOOKUP(E5235&amp;"*",state_latlong_lookup!$A$1:$D$56,3,FALSE)</f>
        <v>45.732599999999998</v>
      </c>
      <c r="L5235">
        <f>VLOOKUP(E5235&amp;"*",state_latlong_lookup!$A$1:$D$56,4,FALSE)</f>
        <v>-93.919600000000003</v>
      </c>
      <c r="M5235">
        <v>200</v>
      </c>
      <c r="N5235" t="str">
        <f t="shared" si="162"/>
        <v>Republican</v>
      </c>
      <c r="O5235" t="s">
        <v>1205</v>
      </c>
      <c r="P5235">
        <v>0.56200000000000006</v>
      </c>
      <c r="Q5235">
        <v>697500</v>
      </c>
      <c r="R5235" t="s">
        <v>1318</v>
      </c>
    </row>
    <row r="5236" spans="1:18">
      <c r="A5236">
        <v>112</v>
      </c>
      <c r="B5236">
        <f>VLOOKUP(A5236,year_congress_lookup!$A$1:$B$10,2)</f>
        <v>2012</v>
      </c>
      <c r="C5236">
        <v>21147</v>
      </c>
      <c r="D5236" s="1" t="s">
        <v>1787</v>
      </c>
      <c r="E5236" t="s">
        <v>47</v>
      </c>
      <c r="F5236" t="str">
        <f>VLOOKUP(E5236&amp;"*",state_latlong_lookup!$A$1:$D$56,2,FALSE)</f>
        <v>MS</v>
      </c>
      <c r="G5236" t="str">
        <f>VLOOKUP(E5236&amp;"*",state_latlong_lookup!$A$1:$D$56,1,FALSE)</f>
        <v>MISSISSIPPI</v>
      </c>
      <c r="H5236" t="str">
        <f t="shared" si="163"/>
        <v>112_MS_01</v>
      </c>
      <c r="I5236">
        <f>IF(B5236=2012,IF(D5236="00",K5236,VLOOKUP(H5236,district_latlong_lookup!$A$1:$F$439,5,FALSE)),0)</f>
        <v>34.246513</v>
      </c>
      <c r="J5236">
        <f>IF(B5236=2012,IF(D5236="00",L5236,VLOOKUP(H5236,district_latlong_lookup!$A$1:$F$439,6,FALSE)),0)</f>
        <v>-89.121132000000003</v>
      </c>
      <c r="K5236">
        <f>VLOOKUP(E5236&amp;"*",state_latlong_lookup!$A$1:$D$56,3,FALSE)</f>
        <v>32.767299999999999</v>
      </c>
      <c r="L5236">
        <f>VLOOKUP(E5236&amp;"*",state_latlong_lookup!$A$1:$D$56,4,FALSE)</f>
        <v>-89.681200000000004</v>
      </c>
      <c r="M5236">
        <v>200</v>
      </c>
      <c r="N5236" t="str">
        <f t="shared" si="162"/>
        <v>Republican</v>
      </c>
      <c r="O5236" t="s">
        <v>1206</v>
      </c>
      <c r="P5236">
        <v>0.58799999999999997</v>
      </c>
      <c r="Q5236">
        <v>10000</v>
      </c>
      <c r="R5236" t="s">
        <v>1319</v>
      </c>
    </row>
    <row r="5237" spans="1:18">
      <c r="A5237">
        <v>112</v>
      </c>
      <c r="B5237">
        <f>VLOOKUP(A5237,year_congress_lookup!$A$1:$B$10,2)</f>
        <v>2012</v>
      </c>
      <c r="C5237">
        <v>29368</v>
      </c>
      <c r="D5237" s="1" t="s">
        <v>1788</v>
      </c>
      <c r="E5237" t="s">
        <v>47</v>
      </c>
      <c r="F5237" t="str">
        <f>VLOOKUP(E5237&amp;"*",state_latlong_lookup!$A$1:$D$56,2,FALSE)</f>
        <v>MS</v>
      </c>
      <c r="G5237" t="str">
        <f>VLOOKUP(E5237&amp;"*",state_latlong_lookup!$A$1:$D$56,1,FALSE)</f>
        <v>MISSISSIPPI</v>
      </c>
      <c r="H5237" t="str">
        <f t="shared" si="163"/>
        <v>112_MS_02</v>
      </c>
      <c r="I5237">
        <f>IF(B5237=2012,IF(D5237="00",K5237,VLOOKUP(H5237,district_latlong_lookup!$A$1:$F$439,5,FALSE)),0)</f>
        <v>33.095326</v>
      </c>
      <c r="J5237">
        <f>IF(B5237=2012,IF(D5237="00",L5237,VLOOKUP(H5237,district_latlong_lookup!$A$1:$F$439,6,FALSE)),0)</f>
        <v>-90.438053999999994</v>
      </c>
      <c r="K5237">
        <f>VLOOKUP(E5237&amp;"*",state_latlong_lookup!$A$1:$D$56,3,FALSE)</f>
        <v>32.767299999999999</v>
      </c>
      <c r="L5237">
        <f>VLOOKUP(E5237&amp;"*",state_latlong_lookup!$A$1:$D$56,4,FALSE)</f>
        <v>-89.681200000000004</v>
      </c>
      <c r="M5237">
        <v>100</v>
      </c>
      <c r="N5237" t="str">
        <f t="shared" si="162"/>
        <v>Democrat</v>
      </c>
      <c r="O5237" t="s">
        <v>44</v>
      </c>
      <c r="P5237">
        <v>-0.44700000000000001</v>
      </c>
      <c r="Q5237">
        <v>374500</v>
      </c>
      <c r="R5237" t="s">
        <v>1320</v>
      </c>
    </row>
    <row r="5238" spans="1:18">
      <c r="A5238">
        <v>112</v>
      </c>
      <c r="B5238">
        <f>VLOOKUP(A5238,year_congress_lookup!$A$1:$B$10,2)</f>
        <v>2012</v>
      </c>
      <c r="C5238">
        <v>20925</v>
      </c>
      <c r="D5238" s="1" t="s">
        <v>1789</v>
      </c>
      <c r="E5238" t="s">
        <v>47</v>
      </c>
      <c r="F5238" t="str">
        <f>VLOOKUP(E5238&amp;"*",state_latlong_lookup!$A$1:$D$56,2,FALSE)</f>
        <v>MS</v>
      </c>
      <c r="G5238" t="str">
        <f>VLOOKUP(E5238&amp;"*",state_latlong_lookup!$A$1:$D$56,1,FALSE)</f>
        <v>MISSISSIPPI</v>
      </c>
      <c r="H5238" t="str">
        <f t="shared" si="163"/>
        <v>112_MS_03</v>
      </c>
      <c r="I5238">
        <f>IF(B5238=2012,IF(D5238="00",K5238,VLOOKUP(H5238,district_latlong_lookup!$A$1:$F$439,5,FALSE)),0)</f>
        <v>32.078333000000001</v>
      </c>
      <c r="J5238">
        <f>IF(B5238=2012,IF(D5238="00",L5238,VLOOKUP(H5238,district_latlong_lookup!$A$1:$F$439,6,FALSE)),0)</f>
        <v>-89.761239000000003</v>
      </c>
      <c r="K5238">
        <f>VLOOKUP(E5238&amp;"*",state_latlong_lookup!$A$1:$D$56,3,FALSE)</f>
        <v>32.767299999999999</v>
      </c>
      <c r="L5238">
        <f>VLOOKUP(E5238&amp;"*",state_latlong_lookup!$A$1:$D$56,4,FALSE)</f>
        <v>-89.681200000000004</v>
      </c>
      <c r="M5238">
        <v>200</v>
      </c>
      <c r="N5238" t="str">
        <f t="shared" si="162"/>
        <v>Republican</v>
      </c>
      <c r="O5238" t="s">
        <v>1146</v>
      </c>
      <c r="P5238">
        <v>0.53500000000000003</v>
      </c>
      <c r="Q5238">
        <v>585500</v>
      </c>
    </row>
    <row r="5239" spans="1:18">
      <c r="A5239">
        <v>112</v>
      </c>
      <c r="B5239">
        <f>VLOOKUP(A5239,year_congress_lookup!$A$1:$B$10,2)</f>
        <v>2012</v>
      </c>
      <c r="C5239">
        <v>21148</v>
      </c>
      <c r="D5239" s="1" t="s">
        <v>1790</v>
      </c>
      <c r="E5239" t="s">
        <v>47</v>
      </c>
      <c r="F5239" t="str">
        <f>VLOOKUP(E5239&amp;"*",state_latlong_lookup!$A$1:$D$56,2,FALSE)</f>
        <v>MS</v>
      </c>
      <c r="G5239" t="str">
        <f>VLOOKUP(E5239&amp;"*",state_latlong_lookup!$A$1:$D$56,1,FALSE)</f>
        <v>MISSISSIPPI</v>
      </c>
      <c r="H5239" t="str">
        <f t="shared" si="163"/>
        <v>112_MS_04</v>
      </c>
      <c r="I5239">
        <f>IF(B5239=2012,IF(D5239="00",K5239,VLOOKUP(H5239,district_latlong_lookup!$A$1:$F$439,5,FALSE)),0)</f>
        <v>31.078489000000001</v>
      </c>
      <c r="J5239">
        <f>IF(B5239=2012,IF(D5239="00",L5239,VLOOKUP(H5239,district_latlong_lookup!$A$1:$F$439,6,FALSE)),0)</f>
        <v>-89.032359999999997</v>
      </c>
      <c r="K5239">
        <f>VLOOKUP(E5239&amp;"*",state_latlong_lookup!$A$1:$D$56,3,FALSE)</f>
        <v>32.767299999999999</v>
      </c>
      <c r="L5239">
        <f>VLOOKUP(E5239&amp;"*",state_latlong_lookup!$A$1:$D$56,4,FALSE)</f>
        <v>-89.681200000000004</v>
      </c>
      <c r="M5239">
        <v>200</v>
      </c>
      <c r="N5239" t="str">
        <f t="shared" si="162"/>
        <v>Republican</v>
      </c>
      <c r="O5239" t="s">
        <v>1207</v>
      </c>
      <c r="P5239">
        <v>0.52200000000000002</v>
      </c>
      <c r="Q5239">
        <v>813500</v>
      </c>
      <c r="R5239" t="s">
        <v>1321</v>
      </c>
    </row>
    <row r="5240" spans="1:18">
      <c r="A5240">
        <v>112</v>
      </c>
      <c r="B5240">
        <f>VLOOKUP(A5240,year_congress_lookup!$A$1:$B$10,2)</f>
        <v>2012</v>
      </c>
      <c r="C5240">
        <v>20147</v>
      </c>
      <c r="D5240" s="1" t="s">
        <v>1787</v>
      </c>
      <c r="E5240" t="s">
        <v>51</v>
      </c>
      <c r="F5240" t="str">
        <f>VLOOKUP(E5240&amp;"*",state_latlong_lookup!$A$1:$D$56,2,FALSE)</f>
        <v>MO</v>
      </c>
      <c r="G5240" t="str">
        <f>VLOOKUP(E5240&amp;"*",state_latlong_lookup!$A$1:$D$56,1,FALSE)</f>
        <v>MISSOURI</v>
      </c>
      <c r="H5240" t="str">
        <f t="shared" si="163"/>
        <v>112_MO_01</v>
      </c>
      <c r="I5240">
        <f>IF(B5240=2012,IF(D5240="00",K5240,VLOOKUP(H5240,district_latlong_lookup!$A$1:$F$439,5,FALSE)),0)</f>
        <v>38.743414000000001</v>
      </c>
      <c r="J5240">
        <f>IF(B5240=2012,IF(D5240="00",L5240,VLOOKUP(H5240,district_latlong_lookup!$A$1:$F$439,6,FALSE)),0)</f>
        <v>-90.314160999999999</v>
      </c>
      <c r="K5240">
        <f>VLOOKUP(E5240&amp;"*",state_latlong_lookup!$A$1:$D$56,3,FALSE)</f>
        <v>38.462299999999999</v>
      </c>
      <c r="L5240">
        <f>VLOOKUP(E5240&amp;"*",state_latlong_lookup!$A$1:$D$56,4,FALSE)</f>
        <v>-92.302000000000007</v>
      </c>
      <c r="M5240">
        <v>100</v>
      </c>
      <c r="N5240" t="str">
        <f t="shared" si="162"/>
        <v>Democrat</v>
      </c>
      <c r="O5240" t="s">
        <v>59</v>
      </c>
      <c r="P5240">
        <v>-0.53100000000000003</v>
      </c>
      <c r="Q5240">
        <v>32000</v>
      </c>
      <c r="R5240" t="s">
        <v>1322</v>
      </c>
    </row>
    <row r="5241" spans="1:18">
      <c r="A5241">
        <v>112</v>
      </c>
      <c r="B5241">
        <f>VLOOKUP(A5241,year_congress_lookup!$A$1:$B$10,2)</f>
        <v>2012</v>
      </c>
      <c r="C5241">
        <v>20123</v>
      </c>
      <c r="D5241" s="1" t="s">
        <v>1788</v>
      </c>
      <c r="E5241" t="s">
        <v>51</v>
      </c>
      <c r="F5241" t="str">
        <f>VLOOKUP(E5241&amp;"*",state_latlong_lookup!$A$1:$D$56,2,FALSE)</f>
        <v>MO</v>
      </c>
      <c r="G5241" t="str">
        <f>VLOOKUP(E5241&amp;"*",state_latlong_lookup!$A$1:$D$56,1,FALSE)</f>
        <v>MISSOURI</v>
      </c>
      <c r="H5241" t="str">
        <f t="shared" si="163"/>
        <v>112_MO_02</v>
      </c>
      <c r="I5241">
        <f>IF(B5241=2012,IF(D5241="00",K5241,VLOOKUP(H5241,district_latlong_lookup!$A$1:$F$439,5,FALSE)),0)</f>
        <v>38.890886999999999</v>
      </c>
      <c r="J5241">
        <f>IF(B5241=2012,IF(D5241="00",L5241,VLOOKUP(H5241,district_latlong_lookup!$A$1:$F$439,6,FALSE)),0)</f>
        <v>-90.760622999999995</v>
      </c>
      <c r="K5241">
        <f>VLOOKUP(E5241&amp;"*",state_latlong_lookup!$A$1:$D$56,3,FALSE)</f>
        <v>38.462299999999999</v>
      </c>
      <c r="L5241">
        <f>VLOOKUP(E5241&amp;"*",state_latlong_lookup!$A$1:$D$56,4,FALSE)</f>
        <v>-92.302000000000007</v>
      </c>
      <c r="M5241">
        <v>200</v>
      </c>
      <c r="N5241" t="str">
        <f t="shared" si="162"/>
        <v>Republican</v>
      </c>
      <c r="O5241" t="s">
        <v>939</v>
      </c>
      <c r="P5241">
        <v>0.746</v>
      </c>
      <c r="Q5241">
        <v>381000</v>
      </c>
      <c r="R5241" t="s">
        <v>1323</v>
      </c>
    </row>
    <row r="5242" spans="1:18">
      <c r="A5242">
        <v>112</v>
      </c>
      <c r="B5242">
        <f>VLOOKUP(A5242,year_congress_lookup!$A$1:$B$10,2)</f>
        <v>2012</v>
      </c>
      <c r="C5242">
        <v>20516</v>
      </c>
      <c r="D5242" s="1" t="s">
        <v>1789</v>
      </c>
      <c r="E5242" t="s">
        <v>51</v>
      </c>
      <c r="F5242" t="str">
        <f>VLOOKUP(E5242&amp;"*",state_latlong_lookup!$A$1:$D$56,2,FALSE)</f>
        <v>MO</v>
      </c>
      <c r="G5242" t="str">
        <f>VLOOKUP(E5242&amp;"*",state_latlong_lookup!$A$1:$D$56,1,FALSE)</f>
        <v>MISSOURI</v>
      </c>
      <c r="H5242" t="str">
        <f t="shared" si="163"/>
        <v>112_MO_03</v>
      </c>
      <c r="I5242">
        <f>IF(B5242=2012,IF(D5242="00",K5242,VLOOKUP(H5242,district_latlong_lookup!$A$1:$F$439,5,FALSE)),0)</f>
        <v>38.138402999999997</v>
      </c>
      <c r="J5242">
        <f>IF(B5242=2012,IF(D5242="00",L5242,VLOOKUP(H5242,district_latlong_lookup!$A$1:$F$439,6,FALSE)),0)</f>
        <v>-90.384530999999996</v>
      </c>
      <c r="K5242">
        <f>VLOOKUP(E5242&amp;"*",state_latlong_lookup!$A$1:$D$56,3,FALSE)</f>
        <v>38.462299999999999</v>
      </c>
      <c r="L5242">
        <f>VLOOKUP(E5242&amp;"*",state_latlong_lookup!$A$1:$D$56,4,FALSE)</f>
        <v>-92.302000000000007</v>
      </c>
      <c r="M5242">
        <v>100</v>
      </c>
      <c r="N5242" t="str">
        <f t="shared" si="162"/>
        <v>Democrat</v>
      </c>
      <c r="O5242" t="s">
        <v>338</v>
      </c>
      <c r="P5242">
        <v>-0.31900000000000001</v>
      </c>
      <c r="Q5242">
        <v>870000</v>
      </c>
      <c r="R5242" t="s">
        <v>1324</v>
      </c>
    </row>
    <row r="5243" spans="1:18">
      <c r="A5243">
        <v>112</v>
      </c>
      <c r="B5243">
        <f>VLOOKUP(A5243,year_congress_lookup!$A$1:$B$10,2)</f>
        <v>2012</v>
      </c>
      <c r="C5243">
        <v>21149</v>
      </c>
      <c r="D5243" s="1" t="s">
        <v>1790</v>
      </c>
      <c r="E5243" t="s">
        <v>51</v>
      </c>
      <c r="F5243" t="str">
        <f>VLOOKUP(E5243&amp;"*",state_latlong_lookup!$A$1:$D$56,2,FALSE)</f>
        <v>MO</v>
      </c>
      <c r="G5243" t="str">
        <f>VLOOKUP(E5243&amp;"*",state_latlong_lookup!$A$1:$D$56,1,FALSE)</f>
        <v>MISSOURI</v>
      </c>
      <c r="H5243" t="str">
        <f t="shared" si="163"/>
        <v>112_MO_04</v>
      </c>
      <c r="I5243">
        <f>IF(B5243=2012,IF(D5243="00",K5243,VLOOKUP(H5243,district_latlong_lookup!$A$1:$F$439,5,FALSE)),0)</f>
        <v>38.229695999999997</v>
      </c>
      <c r="J5243">
        <f>IF(B5243=2012,IF(D5243="00",L5243,VLOOKUP(H5243,district_latlong_lookup!$A$1:$F$439,6,FALSE)),0)</f>
        <v>-93.483254000000002</v>
      </c>
      <c r="K5243">
        <f>VLOOKUP(E5243&amp;"*",state_latlong_lookup!$A$1:$D$56,3,FALSE)</f>
        <v>38.462299999999999</v>
      </c>
      <c r="L5243">
        <f>VLOOKUP(E5243&amp;"*",state_latlong_lookup!$A$1:$D$56,4,FALSE)</f>
        <v>-92.302000000000007</v>
      </c>
      <c r="M5243">
        <v>200</v>
      </c>
      <c r="N5243" t="str">
        <f t="shared" si="162"/>
        <v>Republican</v>
      </c>
      <c r="O5243" t="s">
        <v>1208</v>
      </c>
      <c r="P5243">
        <v>0.65</v>
      </c>
      <c r="Q5243">
        <v>7877500</v>
      </c>
      <c r="R5243" t="s">
        <v>1325</v>
      </c>
    </row>
    <row r="5244" spans="1:18">
      <c r="A5244">
        <v>112</v>
      </c>
      <c r="B5244">
        <f>VLOOKUP(A5244,year_congress_lookup!$A$1:$B$10,2)</f>
        <v>2012</v>
      </c>
      <c r="C5244">
        <v>20517</v>
      </c>
      <c r="D5244" s="1" t="s">
        <v>1791</v>
      </c>
      <c r="E5244" t="s">
        <v>51</v>
      </c>
      <c r="F5244" t="str">
        <f>VLOOKUP(E5244&amp;"*",state_latlong_lookup!$A$1:$D$56,2,FALSE)</f>
        <v>MO</v>
      </c>
      <c r="G5244" t="str">
        <f>VLOOKUP(E5244&amp;"*",state_latlong_lookup!$A$1:$D$56,1,FALSE)</f>
        <v>MISSOURI</v>
      </c>
      <c r="H5244" t="str">
        <f t="shared" si="163"/>
        <v>112_MO_05</v>
      </c>
      <c r="I5244">
        <f>IF(B5244=2012,IF(D5244="00",K5244,VLOOKUP(H5244,district_latlong_lookup!$A$1:$F$439,5,FALSE)),0)</f>
        <v>38.935709000000003</v>
      </c>
      <c r="J5244">
        <f>IF(B5244=2012,IF(D5244="00",L5244,VLOOKUP(H5244,district_latlong_lookup!$A$1:$F$439,6,FALSE)),0)</f>
        <v>-94.418909999999997</v>
      </c>
      <c r="K5244">
        <f>VLOOKUP(E5244&amp;"*",state_latlong_lookup!$A$1:$D$56,3,FALSE)</f>
        <v>38.462299999999999</v>
      </c>
      <c r="L5244">
        <f>VLOOKUP(E5244&amp;"*",state_latlong_lookup!$A$1:$D$56,4,FALSE)</f>
        <v>-92.302000000000007</v>
      </c>
      <c r="M5244">
        <v>100</v>
      </c>
      <c r="N5244" t="str">
        <f t="shared" si="162"/>
        <v>Democrat</v>
      </c>
      <c r="O5244" t="s">
        <v>1060</v>
      </c>
      <c r="P5244">
        <v>-0.432</v>
      </c>
      <c r="Q5244">
        <v>1104000</v>
      </c>
      <c r="R5244" t="s">
        <v>1326</v>
      </c>
    </row>
    <row r="5245" spans="1:18">
      <c r="A5245">
        <v>112</v>
      </c>
      <c r="B5245">
        <f>VLOOKUP(A5245,year_congress_lookup!$A$1:$B$10,2)</f>
        <v>2012</v>
      </c>
      <c r="C5245">
        <v>20124</v>
      </c>
      <c r="D5245" s="1" t="s">
        <v>1792</v>
      </c>
      <c r="E5245" t="s">
        <v>51</v>
      </c>
      <c r="F5245" t="str">
        <f>VLOOKUP(E5245&amp;"*",state_latlong_lookup!$A$1:$D$56,2,FALSE)</f>
        <v>MO</v>
      </c>
      <c r="G5245" t="str">
        <f>VLOOKUP(E5245&amp;"*",state_latlong_lookup!$A$1:$D$56,1,FALSE)</f>
        <v>MISSOURI</v>
      </c>
      <c r="H5245" t="str">
        <f t="shared" si="163"/>
        <v>112_MO_06</v>
      </c>
      <c r="I5245">
        <f>IF(B5245=2012,IF(D5245="00",K5245,VLOOKUP(H5245,district_latlong_lookup!$A$1:$F$439,5,FALSE)),0)</f>
        <v>39.899088999999996</v>
      </c>
      <c r="J5245">
        <f>IF(B5245=2012,IF(D5245="00",L5245,VLOOKUP(H5245,district_latlong_lookup!$A$1:$F$439,6,FALSE)),0)</f>
        <v>-93.908162000000004</v>
      </c>
      <c r="K5245">
        <f>VLOOKUP(E5245&amp;"*",state_latlong_lookup!$A$1:$D$56,3,FALSE)</f>
        <v>38.462299999999999</v>
      </c>
      <c r="L5245">
        <f>VLOOKUP(E5245&amp;"*",state_latlong_lookup!$A$1:$D$56,4,FALSE)</f>
        <v>-92.302000000000007</v>
      </c>
      <c r="M5245">
        <v>200</v>
      </c>
      <c r="N5245" t="str">
        <f t="shared" si="162"/>
        <v>Republican</v>
      </c>
      <c r="O5245" t="s">
        <v>940</v>
      </c>
      <c r="P5245">
        <v>0.622</v>
      </c>
      <c r="Q5245">
        <v>785000</v>
      </c>
      <c r="R5245" t="s">
        <v>1327</v>
      </c>
    </row>
    <row r="5246" spans="1:18">
      <c r="A5246">
        <v>112</v>
      </c>
      <c r="B5246">
        <f>VLOOKUP(A5246,year_congress_lookup!$A$1:$B$10,2)</f>
        <v>2012</v>
      </c>
      <c r="C5246">
        <v>21150</v>
      </c>
      <c r="D5246" s="1" t="s">
        <v>1793</v>
      </c>
      <c r="E5246" t="s">
        <v>51</v>
      </c>
      <c r="F5246" t="str">
        <f>VLOOKUP(E5246&amp;"*",state_latlong_lookup!$A$1:$D$56,2,FALSE)</f>
        <v>MO</v>
      </c>
      <c r="G5246" t="str">
        <f>VLOOKUP(E5246&amp;"*",state_latlong_lookup!$A$1:$D$56,1,FALSE)</f>
        <v>MISSOURI</v>
      </c>
      <c r="H5246" t="str">
        <f t="shared" si="163"/>
        <v>112_MO_07</v>
      </c>
      <c r="I5246">
        <f>IF(B5246=2012,IF(D5246="00",K5246,VLOOKUP(H5246,district_latlong_lookup!$A$1:$F$439,5,FALSE)),0)</f>
        <v>36.971814000000002</v>
      </c>
      <c r="J5246">
        <f>IF(B5246=2012,IF(D5246="00",L5246,VLOOKUP(H5246,district_latlong_lookup!$A$1:$F$439,6,FALSE)),0)</f>
        <v>-93.781233999999998</v>
      </c>
      <c r="K5246">
        <f>VLOOKUP(E5246&amp;"*",state_latlong_lookup!$A$1:$D$56,3,FALSE)</f>
        <v>38.462299999999999</v>
      </c>
      <c r="L5246">
        <f>VLOOKUP(E5246&amp;"*",state_latlong_lookup!$A$1:$D$56,4,FALSE)</f>
        <v>-92.302000000000007</v>
      </c>
      <c r="M5246">
        <v>200</v>
      </c>
      <c r="N5246" t="str">
        <f t="shared" si="162"/>
        <v>Republican</v>
      </c>
      <c r="O5246" t="s">
        <v>150</v>
      </c>
      <c r="P5246">
        <v>0.74299999999999999</v>
      </c>
      <c r="Q5246">
        <v>1127500</v>
      </c>
      <c r="R5246" t="s">
        <v>1328</v>
      </c>
    </row>
    <row r="5247" spans="1:18">
      <c r="A5247">
        <v>112</v>
      </c>
      <c r="B5247">
        <f>VLOOKUP(A5247,year_congress_lookup!$A$1:$B$10,2)</f>
        <v>2012</v>
      </c>
      <c r="C5247">
        <v>29736</v>
      </c>
      <c r="D5247" s="1" t="s">
        <v>1795</v>
      </c>
      <c r="E5247" t="s">
        <v>51</v>
      </c>
      <c r="F5247" t="str">
        <f>VLOOKUP(E5247&amp;"*",state_latlong_lookup!$A$1:$D$56,2,FALSE)</f>
        <v>MO</v>
      </c>
      <c r="G5247" t="str">
        <f>VLOOKUP(E5247&amp;"*",state_latlong_lookup!$A$1:$D$56,1,FALSE)</f>
        <v>MISSOURI</v>
      </c>
      <c r="H5247" t="str">
        <f t="shared" si="163"/>
        <v>112_MO_08</v>
      </c>
      <c r="I5247">
        <f>IF(B5247=2012,IF(D5247="00",K5247,VLOOKUP(H5247,district_latlong_lookup!$A$1:$F$439,5,FALSE)),0)</f>
        <v>37.110933000000003</v>
      </c>
      <c r="J5247">
        <f>IF(B5247=2012,IF(D5247="00",L5247,VLOOKUP(H5247,district_latlong_lookup!$A$1:$F$439,6,FALSE)),0)</f>
        <v>-90.976139000000003</v>
      </c>
      <c r="K5247">
        <f>VLOOKUP(E5247&amp;"*",state_latlong_lookup!$A$1:$D$56,3,FALSE)</f>
        <v>38.462299999999999</v>
      </c>
      <c r="L5247">
        <f>VLOOKUP(E5247&amp;"*",state_latlong_lookup!$A$1:$D$56,4,FALSE)</f>
        <v>-92.302000000000007</v>
      </c>
      <c r="M5247">
        <v>200</v>
      </c>
      <c r="N5247" t="str">
        <f t="shared" si="162"/>
        <v>Republican</v>
      </c>
      <c r="O5247" t="s">
        <v>596</v>
      </c>
      <c r="P5247">
        <v>0.41</v>
      </c>
      <c r="Q5247">
        <v>1208500</v>
      </c>
      <c r="R5247" t="s">
        <v>1329</v>
      </c>
    </row>
    <row r="5248" spans="1:18">
      <c r="A5248">
        <v>112</v>
      </c>
      <c r="B5248">
        <f>VLOOKUP(A5248,year_congress_lookup!$A$1:$B$10,2)</f>
        <v>2012</v>
      </c>
      <c r="C5248">
        <v>20926</v>
      </c>
      <c r="D5248" s="1" t="s">
        <v>1796</v>
      </c>
      <c r="E5248" t="s">
        <v>51</v>
      </c>
      <c r="F5248" t="str">
        <f>VLOOKUP(E5248&amp;"*",state_latlong_lookup!$A$1:$D$56,2,FALSE)</f>
        <v>MO</v>
      </c>
      <c r="G5248" t="str">
        <f>VLOOKUP(E5248&amp;"*",state_latlong_lookup!$A$1:$D$56,1,FALSE)</f>
        <v>MISSOURI</v>
      </c>
      <c r="H5248" t="str">
        <f t="shared" si="163"/>
        <v>112_MO_09</v>
      </c>
      <c r="I5248">
        <f>IF(B5248=2012,IF(D5248="00",K5248,VLOOKUP(H5248,district_latlong_lookup!$A$1:$F$439,5,FALSE)),0)</f>
        <v>39.180906</v>
      </c>
      <c r="J5248">
        <f>IF(B5248=2012,IF(D5248="00",L5248,VLOOKUP(H5248,district_latlong_lookup!$A$1:$F$439,6,FALSE)),0)</f>
        <v>-91.824370999999999</v>
      </c>
      <c r="K5248">
        <f>VLOOKUP(E5248&amp;"*",state_latlong_lookup!$A$1:$D$56,3,FALSE)</f>
        <v>38.462299999999999</v>
      </c>
      <c r="L5248">
        <f>VLOOKUP(E5248&amp;"*",state_latlong_lookup!$A$1:$D$56,4,FALSE)</f>
        <v>-92.302000000000007</v>
      </c>
      <c r="M5248">
        <v>200</v>
      </c>
      <c r="N5248" t="str">
        <f t="shared" si="162"/>
        <v>Republican</v>
      </c>
      <c r="O5248" t="s">
        <v>1147</v>
      </c>
      <c r="P5248">
        <v>0.64</v>
      </c>
      <c r="Q5248">
        <v>1170000</v>
      </c>
      <c r="R5248" t="s">
        <v>1330</v>
      </c>
    </row>
    <row r="5249" spans="1:18">
      <c r="A5249">
        <v>112</v>
      </c>
      <c r="B5249">
        <f>VLOOKUP(A5249,year_congress_lookup!$A$1:$B$10,2)</f>
        <v>2012</v>
      </c>
      <c r="C5249">
        <v>20125</v>
      </c>
      <c r="D5249" s="1" t="s">
        <v>1787</v>
      </c>
      <c r="E5249" t="s">
        <v>127</v>
      </c>
      <c r="F5249" t="str">
        <f>VLOOKUP(E5249&amp;"*",state_latlong_lookup!$A$1:$D$56,2,FALSE)</f>
        <v>MT</v>
      </c>
      <c r="G5249" t="str">
        <f>VLOOKUP(E5249&amp;"*",state_latlong_lookup!$A$1:$D$56,1,FALSE)</f>
        <v>MONTANA</v>
      </c>
      <c r="H5249" t="str">
        <f t="shared" si="163"/>
        <v>112_MT_01</v>
      </c>
      <c r="I5249">
        <f>IF(B5249=2012,IF(D5249="00",K5249,VLOOKUP(H5249,district_latlong_lookup!$A$1:$F$439,5,FALSE)),0)</f>
        <v>47.051177000000003</v>
      </c>
      <c r="J5249">
        <f>IF(B5249=2012,IF(D5249="00",L5249,VLOOKUP(H5249,district_latlong_lookup!$A$1:$F$439,6,FALSE)),0)</f>
        <v>-109.634817</v>
      </c>
      <c r="K5249">
        <f>VLOOKUP(E5249&amp;"*",state_latlong_lookup!$A$1:$D$56,3,FALSE)</f>
        <v>46.904800000000002</v>
      </c>
      <c r="L5249">
        <f>VLOOKUP(E5249&amp;"*",state_latlong_lookup!$A$1:$D$56,4,FALSE)</f>
        <v>-110.3261</v>
      </c>
      <c r="M5249">
        <v>200</v>
      </c>
      <c r="N5249" t="str">
        <f t="shared" si="162"/>
        <v>Republican</v>
      </c>
      <c r="O5249" t="s">
        <v>941</v>
      </c>
      <c r="P5249">
        <v>0.51200000000000001</v>
      </c>
      <c r="Q5249">
        <v>1053000</v>
      </c>
      <c r="R5249" t="s">
        <v>1331</v>
      </c>
    </row>
    <row r="5250" spans="1:18">
      <c r="A5250">
        <v>112</v>
      </c>
      <c r="B5250">
        <f>VLOOKUP(A5250,year_congress_lookup!$A$1:$B$10,2)</f>
        <v>2012</v>
      </c>
      <c r="C5250">
        <v>20518</v>
      </c>
      <c r="D5250" s="1" t="s">
        <v>1787</v>
      </c>
      <c r="E5250" t="s">
        <v>117</v>
      </c>
      <c r="F5250" t="str">
        <f>VLOOKUP(E5250&amp;"*",state_latlong_lookup!$A$1:$D$56,2,FALSE)</f>
        <v>NE</v>
      </c>
      <c r="G5250" t="str">
        <f>VLOOKUP(E5250&amp;"*",state_latlong_lookup!$A$1:$D$56,1,FALSE)</f>
        <v>NEBRASKA</v>
      </c>
      <c r="H5250" t="str">
        <f t="shared" si="163"/>
        <v>112_NE_01</v>
      </c>
      <c r="I5250">
        <f>IF(B5250=2012,IF(D5250="00",K5250,VLOOKUP(H5250,district_latlong_lookup!$A$1:$F$439,5,FALSE)),0)</f>
        <v>41.244418000000003</v>
      </c>
      <c r="J5250">
        <f>IF(B5250=2012,IF(D5250="00",L5250,VLOOKUP(H5250,district_latlong_lookup!$A$1:$F$439,6,FALSE)),0)</f>
        <v>-96.638101000000006</v>
      </c>
      <c r="K5250">
        <f>VLOOKUP(E5250&amp;"*",state_latlong_lookup!$A$1:$D$56,3,FALSE)</f>
        <v>41.128900000000002</v>
      </c>
      <c r="L5250">
        <f>VLOOKUP(E5250&amp;"*",state_latlong_lookup!$A$1:$D$56,4,FALSE)</f>
        <v>-98.288300000000007</v>
      </c>
      <c r="M5250">
        <v>200</v>
      </c>
      <c r="N5250" t="str">
        <f t="shared" ref="N5250:N5313" si="164">IF(M5250=100,"Democrat",IF(M5250=200,"Republican",IF(M5250=328,"Independent")))</f>
        <v>Republican</v>
      </c>
      <c r="O5250" t="s">
        <v>1061</v>
      </c>
      <c r="P5250">
        <v>0.48899999999999999</v>
      </c>
      <c r="Q5250">
        <v>10000</v>
      </c>
      <c r="R5250" t="s">
        <v>1332</v>
      </c>
    </row>
    <row r="5251" spans="1:18">
      <c r="A5251">
        <v>112</v>
      </c>
      <c r="B5251">
        <f>VLOOKUP(A5251,year_congress_lookup!$A$1:$B$10,2)</f>
        <v>2012</v>
      </c>
      <c r="C5251">
        <v>29921</v>
      </c>
      <c r="D5251" s="1" t="s">
        <v>1788</v>
      </c>
      <c r="E5251" t="s">
        <v>117</v>
      </c>
      <c r="F5251" t="str">
        <f>VLOOKUP(E5251&amp;"*",state_latlong_lookup!$A$1:$D$56,2,FALSE)</f>
        <v>NE</v>
      </c>
      <c r="G5251" t="str">
        <f>VLOOKUP(E5251&amp;"*",state_latlong_lookup!$A$1:$D$56,1,FALSE)</f>
        <v>NEBRASKA</v>
      </c>
      <c r="H5251" t="str">
        <f t="shared" ref="H5251:H5314" si="165">CONCATENATE(A5251,"_",F5251,"_",D5251)</f>
        <v>112_NE_02</v>
      </c>
      <c r="I5251">
        <f>IF(B5251=2012,IF(D5251="00",K5251,VLOOKUP(H5251,district_latlong_lookup!$A$1:$F$439,5,FALSE)),0)</f>
        <v>41.264736999999997</v>
      </c>
      <c r="J5251">
        <f>IF(B5251=2012,IF(D5251="00",L5251,VLOOKUP(H5251,district_latlong_lookup!$A$1:$F$439,6,FALSE)),0)</f>
        <v>-96.124196999999995</v>
      </c>
      <c r="K5251">
        <f>VLOOKUP(E5251&amp;"*",state_latlong_lookup!$A$1:$D$56,3,FALSE)</f>
        <v>41.128900000000002</v>
      </c>
      <c r="L5251">
        <f>VLOOKUP(E5251&amp;"*",state_latlong_lookup!$A$1:$D$56,4,FALSE)</f>
        <v>-98.288300000000007</v>
      </c>
      <c r="M5251">
        <v>200</v>
      </c>
      <c r="N5251" t="str">
        <f t="shared" si="164"/>
        <v>Republican</v>
      </c>
      <c r="O5251" t="s">
        <v>1005</v>
      </c>
      <c r="P5251">
        <v>0.67</v>
      </c>
      <c r="Q5251">
        <v>354500</v>
      </c>
      <c r="R5251" t="s">
        <v>1333</v>
      </c>
    </row>
    <row r="5252" spans="1:18">
      <c r="A5252">
        <v>112</v>
      </c>
      <c r="B5252">
        <f>VLOOKUP(A5252,year_congress_lookup!$A$1:$B$10,2)</f>
        <v>2012</v>
      </c>
      <c r="C5252">
        <v>20729</v>
      </c>
      <c r="D5252" s="1" t="s">
        <v>1789</v>
      </c>
      <c r="E5252" t="s">
        <v>117</v>
      </c>
      <c r="F5252" t="str">
        <f>VLOOKUP(E5252&amp;"*",state_latlong_lookup!$A$1:$D$56,2,FALSE)</f>
        <v>NE</v>
      </c>
      <c r="G5252" t="str">
        <f>VLOOKUP(E5252&amp;"*",state_latlong_lookup!$A$1:$D$56,1,FALSE)</f>
        <v>NEBRASKA</v>
      </c>
      <c r="H5252" t="str">
        <f t="shared" si="165"/>
        <v>112_NE_03</v>
      </c>
      <c r="I5252">
        <f>IF(B5252=2012,IF(D5252="00",K5252,VLOOKUP(H5252,district_latlong_lookup!$A$1:$F$439,5,FALSE)),0)</f>
        <v>41.612392999999997</v>
      </c>
      <c r="J5252">
        <f>IF(B5252=2012,IF(D5252="00",L5252,VLOOKUP(H5252,district_latlong_lookup!$A$1:$F$439,6,FALSE)),0)</f>
        <v>-100.411045</v>
      </c>
      <c r="K5252">
        <f>VLOOKUP(E5252&amp;"*",state_latlong_lookup!$A$1:$D$56,3,FALSE)</f>
        <v>41.128900000000002</v>
      </c>
      <c r="L5252">
        <f>VLOOKUP(E5252&amp;"*",state_latlong_lookup!$A$1:$D$56,4,FALSE)</f>
        <v>-98.288300000000007</v>
      </c>
      <c r="M5252">
        <v>200</v>
      </c>
      <c r="N5252" t="str">
        <f t="shared" si="164"/>
        <v>Republican</v>
      </c>
      <c r="O5252" t="s">
        <v>100</v>
      </c>
      <c r="P5252">
        <v>0.67900000000000005</v>
      </c>
      <c r="Q5252">
        <v>561000</v>
      </c>
      <c r="R5252" t="s">
        <v>1334</v>
      </c>
    </row>
    <row r="5253" spans="1:18">
      <c r="A5253">
        <v>112</v>
      </c>
      <c r="B5253">
        <f>VLOOKUP(A5253,year_congress_lookup!$A$1:$B$10,2)</f>
        <v>2012</v>
      </c>
      <c r="C5253">
        <v>29922</v>
      </c>
      <c r="D5253" s="1" t="s">
        <v>1787</v>
      </c>
      <c r="E5253" t="s">
        <v>110</v>
      </c>
      <c r="F5253" t="str">
        <f>VLOOKUP(E5253&amp;"*",state_latlong_lookup!$A$1:$D$56,2,FALSE)</f>
        <v>NV</v>
      </c>
      <c r="G5253" t="str">
        <f>VLOOKUP(E5253&amp;"*",state_latlong_lookup!$A$1:$D$56,1,FALSE)</f>
        <v>NEVADA</v>
      </c>
      <c r="H5253" t="str">
        <f t="shared" si="165"/>
        <v>112_NV_01</v>
      </c>
      <c r="I5253">
        <f>IF(B5253=2012,IF(D5253="00",K5253,VLOOKUP(H5253,district_latlong_lookup!$A$1:$F$439,5,FALSE)),0)</f>
        <v>36.226615000000002</v>
      </c>
      <c r="J5253">
        <f>IF(B5253=2012,IF(D5253="00",L5253,VLOOKUP(H5253,district_latlong_lookup!$A$1:$F$439,6,FALSE)),0)</f>
        <v>-115.178752</v>
      </c>
      <c r="K5253">
        <f>VLOOKUP(E5253&amp;"*",state_latlong_lookup!$A$1:$D$56,3,FALSE)</f>
        <v>38.419899999999998</v>
      </c>
      <c r="L5253">
        <f>VLOOKUP(E5253&amp;"*",state_latlong_lookup!$A$1:$D$56,4,FALSE)</f>
        <v>-117.1219</v>
      </c>
      <c r="M5253">
        <v>100</v>
      </c>
      <c r="N5253" t="str">
        <f t="shared" si="164"/>
        <v>Democrat</v>
      </c>
      <c r="O5253" t="s">
        <v>1006</v>
      </c>
      <c r="P5253">
        <v>-0.27600000000000002</v>
      </c>
      <c r="Q5253">
        <v>199500</v>
      </c>
      <c r="R5253" t="s">
        <v>1335</v>
      </c>
    </row>
    <row r="5254" spans="1:18">
      <c r="A5254">
        <v>112</v>
      </c>
      <c r="B5254">
        <f>VLOOKUP(A5254,year_congress_lookup!$A$1:$B$10,2)</f>
        <v>2012</v>
      </c>
      <c r="C5254">
        <v>20730</v>
      </c>
      <c r="D5254" s="1" t="s">
        <v>1788</v>
      </c>
      <c r="E5254" t="s">
        <v>110</v>
      </c>
      <c r="F5254" t="str">
        <f>VLOOKUP(E5254&amp;"*",state_latlong_lookup!$A$1:$D$56,2,FALSE)</f>
        <v>NV</v>
      </c>
      <c r="G5254" t="str">
        <f>VLOOKUP(E5254&amp;"*",state_latlong_lookup!$A$1:$D$56,1,FALSE)</f>
        <v>NEVADA</v>
      </c>
      <c r="H5254" t="str">
        <f t="shared" si="165"/>
        <v>112_NV_02</v>
      </c>
      <c r="I5254">
        <f>IF(B5254=2012,IF(D5254="00",K5254,VLOOKUP(H5254,district_latlong_lookup!$A$1:$F$439,5,FALSE)),0)</f>
        <v>39.477716999999998</v>
      </c>
      <c r="J5254">
        <f>IF(B5254=2012,IF(D5254="00",L5254,VLOOKUP(H5254,district_latlong_lookup!$A$1:$F$439,6,FALSE)),0)</f>
        <v>-116.72551199999999</v>
      </c>
      <c r="K5254">
        <f>VLOOKUP(E5254&amp;"*",state_latlong_lookup!$A$1:$D$56,3,FALSE)</f>
        <v>38.419899999999998</v>
      </c>
      <c r="L5254">
        <f>VLOOKUP(E5254&amp;"*",state_latlong_lookup!$A$1:$D$56,4,FALSE)</f>
        <v>-117.1219</v>
      </c>
      <c r="M5254">
        <v>200</v>
      </c>
      <c r="N5254" t="str">
        <f t="shared" si="164"/>
        <v>Republican</v>
      </c>
      <c r="O5254" t="s">
        <v>398</v>
      </c>
      <c r="P5254">
        <v>0.751</v>
      </c>
      <c r="Q5254">
        <v>10000</v>
      </c>
      <c r="R5254" t="s">
        <v>1336</v>
      </c>
    </row>
    <row r="5255" spans="1:18">
      <c r="A5255">
        <v>112</v>
      </c>
      <c r="B5255">
        <f>VLOOKUP(A5255,year_congress_lookup!$A$1:$B$10,2)</f>
        <v>2012</v>
      </c>
      <c r="C5255">
        <v>21196</v>
      </c>
      <c r="D5255" s="1" t="s">
        <v>1788</v>
      </c>
      <c r="E5255" t="s">
        <v>110</v>
      </c>
      <c r="F5255" t="str">
        <f>VLOOKUP(E5255&amp;"*",state_latlong_lookup!$A$1:$D$56,2,FALSE)</f>
        <v>NV</v>
      </c>
      <c r="G5255" t="str">
        <f>VLOOKUP(E5255&amp;"*",state_latlong_lookup!$A$1:$D$56,1,FALSE)</f>
        <v>NEVADA</v>
      </c>
      <c r="H5255" t="str">
        <f t="shared" si="165"/>
        <v>112_NV_02</v>
      </c>
      <c r="I5255">
        <f>IF(B5255=2012,IF(D5255="00",K5255,VLOOKUP(H5255,district_latlong_lookup!$A$1:$F$439,5,FALSE)),0)</f>
        <v>39.477716999999998</v>
      </c>
      <c r="J5255">
        <f>IF(B5255=2012,IF(D5255="00",L5255,VLOOKUP(H5255,district_latlong_lookup!$A$1:$F$439,6,FALSE)),0)</f>
        <v>-116.72551199999999</v>
      </c>
      <c r="K5255">
        <f>VLOOKUP(E5255&amp;"*",state_latlong_lookup!$A$1:$D$56,3,FALSE)</f>
        <v>38.419899999999998</v>
      </c>
      <c r="L5255">
        <f>VLOOKUP(E5255&amp;"*",state_latlong_lookup!$A$1:$D$56,4,FALSE)</f>
        <v>-117.1219</v>
      </c>
      <c r="M5255">
        <v>200</v>
      </c>
      <c r="N5255" t="str">
        <f t="shared" si="164"/>
        <v>Republican</v>
      </c>
      <c r="O5255" t="s">
        <v>1209</v>
      </c>
      <c r="P5255">
        <v>0.67400000000000004</v>
      </c>
      <c r="Q5255">
        <v>10000</v>
      </c>
    </row>
    <row r="5256" spans="1:18">
      <c r="A5256">
        <v>112</v>
      </c>
      <c r="B5256">
        <f>VLOOKUP(A5256,year_congress_lookup!$A$1:$B$10,2)</f>
        <v>2012</v>
      </c>
      <c r="C5256">
        <v>21151</v>
      </c>
      <c r="D5256" s="1" t="s">
        <v>1789</v>
      </c>
      <c r="E5256" t="s">
        <v>110</v>
      </c>
      <c r="F5256" t="str">
        <f>VLOOKUP(E5256&amp;"*",state_latlong_lookup!$A$1:$D$56,2,FALSE)</f>
        <v>NV</v>
      </c>
      <c r="G5256" t="str">
        <f>VLOOKUP(E5256&amp;"*",state_latlong_lookup!$A$1:$D$56,1,FALSE)</f>
        <v>NEVADA</v>
      </c>
      <c r="H5256" t="str">
        <f t="shared" si="165"/>
        <v>112_NV_03</v>
      </c>
      <c r="I5256">
        <f>IF(B5256=2012,IF(D5256="00",K5256,VLOOKUP(H5256,district_latlong_lookup!$A$1:$F$439,5,FALSE)),0)</f>
        <v>36.106990000000003</v>
      </c>
      <c r="J5256">
        <f>IF(B5256=2012,IF(D5256="00",L5256,VLOOKUP(H5256,district_latlong_lookup!$A$1:$F$439,6,FALSE)),0)</f>
        <v>-114.882094</v>
      </c>
      <c r="K5256">
        <f>VLOOKUP(E5256&amp;"*",state_latlong_lookup!$A$1:$D$56,3,FALSE)</f>
        <v>38.419899999999998</v>
      </c>
      <c r="L5256">
        <f>VLOOKUP(E5256&amp;"*",state_latlong_lookup!$A$1:$D$56,4,FALSE)</f>
        <v>-117.1219</v>
      </c>
      <c r="M5256">
        <v>200</v>
      </c>
      <c r="N5256" t="str">
        <f t="shared" si="164"/>
        <v>Republican</v>
      </c>
      <c r="O5256" t="s">
        <v>1210</v>
      </c>
      <c r="P5256">
        <v>0.54</v>
      </c>
      <c r="Q5256">
        <v>496000</v>
      </c>
      <c r="R5256" t="s">
        <v>1337</v>
      </c>
    </row>
    <row r="5257" spans="1:18">
      <c r="A5257">
        <v>112</v>
      </c>
      <c r="B5257">
        <f>VLOOKUP(A5257,year_congress_lookup!$A$1:$B$10,2)</f>
        <v>2012</v>
      </c>
      <c r="C5257">
        <v>21152</v>
      </c>
      <c r="D5257" s="1" t="s">
        <v>1787</v>
      </c>
      <c r="E5257" t="s">
        <v>7</v>
      </c>
      <c r="F5257" t="str">
        <f>VLOOKUP(E5257&amp;"*",state_latlong_lookup!$A$1:$D$56,2,FALSE)</f>
        <v>NH</v>
      </c>
      <c r="G5257" t="str">
        <f>VLOOKUP(E5257&amp;"*",state_latlong_lookup!$A$1:$D$56,1,FALSE)</f>
        <v>NEW HAMPSHIRE</v>
      </c>
      <c r="H5257" t="str">
        <f t="shared" si="165"/>
        <v>112_NH_01</v>
      </c>
      <c r="I5257">
        <f>IF(B5257=2012,IF(D5257="00",K5257,VLOOKUP(H5257,district_latlong_lookup!$A$1:$F$439,5,FALSE)),0)</f>
        <v>43.438723000000003</v>
      </c>
      <c r="J5257">
        <f>IF(B5257=2012,IF(D5257="00",L5257,VLOOKUP(H5257,district_latlong_lookup!$A$1:$F$439,6,FALSE)),0)</f>
        <v>-71.187250000000006</v>
      </c>
      <c r="K5257">
        <f>VLOOKUP(E5257&amp;"*",state_latlong_lookup!$A$1:$D$56,3,FALSE)</f>
        <v>43.410800000000002</v>
      </c>
      <c r="L5257">
        <f>VLOOKUP(E5257&amp;"*",state_latlong_lookup!$A$1:$D$56,4,FALSE)</f>
        <v>-71.565299999999993</v>
      </c>
      <c r="M5257">
        <v>200</v>
      </c>
      <c r="N5257" t="str">
        <f t="shared" si="164"/>
        <v>Republican</v>
      </c>
      <c r="O5257" t="s">
        <v>1211</v>
      </c>
      <c r="P5257">
        <v>0.623</v>
      </c>
      <c r="Q5257">
        <v>359000</v>
      </c>
      <c r="R5257" t="s">
        <v>1338</v>
      </c>
    </row>
    <row r="5258" spans="1:18">
      <c r="A5258">
        <v>112</v>
      </c>
      <c r="B5258">
        <f>VLOOKUP(A5258,year_congress_lookup!$A$1:$B$10,2)</f>
        <v>2012</v>
      </c>
      <c r="C5258">
        <v>29538</v>
      </c>
      <c r="D5258" s="1" t="s">
        <v>1788</v>
      </c>
      <c r="E5258" t="s">
        <v>7</v>
      </c>
      <c r="F5258" t="str">
        <f>VLOOKUP(E5258&amp;"*",state_latlong_lookup!$A$1:$D$56,2,FALSE)</f>
        <v>NH</v>
      </c>
      <c r="G5258" t="str">
        <f>VLOOKUP(E5258&amp;"*",state_latlong_lookup!$A$1:$D$56,1,FALSE)</f>
        <v>NEW HAMPSHIRE</v>
      </c>
      <c r="H5258" t="str">
        <f t="shared" si="165"/>
        <v>112_NH_02</v>
      </c>
      <c r="I5258">
        <f>IF(B5258=2012,IF(D5258="00",K5258,VLOOKUP(H5258,district_latlong_lookup!$A$1:$F$439,5,FALSE)),0)</f>
        <v>43.764181000000001</v>
      </c>
      <c r="J5258">
        <f>IF(B5258=2012,IF(D5258="00",L5258,VLOOKUP(H5258,district_latlong_lookup!$A$1:$F$439,6,FALSE)),0)</f>
        <v>-71.721451999999999</v>
      </c>
      <c r="K5258">
        <f>VLOOKUP(E5258&amp;"*",state_latlong_lookup!$A$1:$D$56,3,FALSE)</f>
        <v>43.410800000000002</v>
      </c>
      <c r="L5258">
        <f>VLOOKUP(E5258&amp;"*",state_latlong_lookup!$A$1:$D$56,4,FALSE)</f>
        <v>-71.565299999999993</v>
      </c>
      <c r="M5258">
        <v>200</v>
      </c>
      <c r="N5258" t="str">
        <f t="shared" si="164"/>
        <v>Republican</v>
      </c>
      <c r="O5258" t="s">
        <v>210</v>
      </c>
      <c r="P5258">
        <v>0.64200000000000002</v>
      </c>
      <c r="Q5258">
        <v>549000</v>
      </c>
      <c r="R5258" t="s">
        <v>1339</v>
      </c>
    </row>
    <row r="5259" spans="1:18">
      <c r="A5259">
        <v>112</v>
      </c>
      <c r="B5259">
        <f>VLOOKUP(A5259,year_congress_lookup!$A$1:$B$10,2)</f>
        <v>2012</v>
      </c>
      <c r="C5259">
        <v>29132</v>
      </c>
      <c r="D5259" s="1" t="s">
        <v>1787</v>
      </c>
      <c r="E5259" t="s">
        <v>8</v>
      </c>
      <c r="F5259" t="str">
        <f>VLOOKUP(E5259&amp;"*",state_latlong_lookup!$A$1:$D$56,2,FALSE)</f>
        <v>NJ</v>
      </c>
      <c r="G5259" t="str">
        <f>VLOOKUP(E5259&amp;"*",state_latlong_lookup!$A$1:$D$56,1,FALSE)</f>
        <v>NEW JERSEY</v>
      </c>
      <c r="H5259" t="str">
        <f t="shared" si="165"/>
        <v>112_NJ_01</v>
      </c>
      <c r="I5259">
        <f>IF(B5259=2012,IF(D5259="00",K5259,VLOOKUP(H5259,district_latlong_lookup!$A$1:$F$439,5,FALSE)),0)</f>
        <v>39.783456999999999</v>
      </c>
      <c r="J5259">
        <f>IF(B5259=2012,IF(D5259="00",L5259,VLOOKUP(H5259,district_latlong_lookup!$A$1:$F$439,6,FALSE)),0)</f>
        <v>-75.062620999999993</v>
      </c>
      <c r="K5259">
        <f>VLOOKUP(E5259&amp;"*",state_latlong_lookup!$A$1:$D$56,3,FALSE)</f>
        <v>40.314</v>
      </c>
      <c r="L5259">
        <f>VLOOKUP(E5259&amp;"*",state_latlong_lookup!$A$1:$D$56,4,FALSE)</f>
        <v>-74.508899999999997</v>
      </c>
      <c r="M5259">
        <v>100</v>
      </c>
      <c r="N5259" t="str">
        <f t="shared" si="164"/>
        <v>Democrat</v>
      </c>
      <c r="O5259" t="s">
        <v>173</v>
      </c>
      <c r="P5259">
        <v>-0.38900000000000001</v>
      </c>
      <c r="Q5259">
        <v>812000</v>
      </c>
    </row>
    <row r="5260" spans="1:18">
      <c r="A5260">
        <v>112</v>
      </c>
      <c r="B5260">
        <f>VLOOKUP(A5260,year_congress_lookup!$A$1:$B$10,2)</f>
        <v>2012</v>
      </c>
      <c r="C5260">
        <v>29539</v>
      </c>
      <c r="D5260" s="1" t="s">
        <v>1788</v>
      </c>
      <c r="E5260" t="s">
        <v>8</v>
      </c>
      <c r="F5260" t="str">
        <f>VLOOKUP(E5260&amp;"*",state_latlong_lookup!$A$1:$D$56,2,FALSE)</f>
        <v>NJ</v>
      </c>
      <c r="G5260" t="str">
        <f>VLOOKUP(E5260&amp;"*",state_latlong_lookup!$A$1:$D$56,1,FALSE)</f>
        <v>NEW JERSEY</v>
      </c>
      <c r="H5260" t="str">
        <f t="shared" si="165"/>
        <v>112_NJ_02</v>
      </c>
      <c r="I5260">
        <f>IF(B5260=2012,IF(D5260="00",K5260,VLOOKUP(H5260,district_latlong_lookup!$A$1:$F$439,5,FALSE)),0)</f>
        <v>39.388967999999998</v>
      </c>
      <c r="J5260">
        <f>IF(B5260=2012,IF(D5260="00",L5260,VLOOKUP(H5260,district_latlong_lookup!$A$1:$F$439,6,FALSE)),0)</f>
        <v>-74.938547</v>
      </c>
      <c r="K5260">
        <f>VLOOKUP(E5260&amp;"*",state_latlong_lookup!$A$1:$D$56,3,FALSE)</f>
        <v>40.314</v>
      </c>
      <c r="L5260">
        <f>VLOOKUP(E5260&amp;"*",state_latlong_lookup!$A$1:$D$56,4,FALSE)</f>
        <v>-74.508899999999997</v>
      </c>
      <c r="M5260">
        <v>200</v>
      </c>
      <c r="N5260" t="str">
        <f t="shared" si="164"/>
        <v>Republican</v>
      </c>
      <c r="O5260" t="s">
        <v>796</v>
      </c>
      <c r="P5260">
        <v>0.44600000000000001</v>
      </c>
      <c r="Q5260">
        <v>820000</v>
      </c>
      <c r="R5260" t="s">
        <v>1340</v>
      </c>
    </row>
    <row r="5261" spans="1:18">
      <c r="A5261">
        <v>112</v>
      </c>
      <c r="B5261">
        <f>VLOOKUP(A5261,year_congress_lookup!$A$1:$B$10,2)</f>
        <v>2012</v>
      </c>
      <c r="C5261">
        <v>21153</v>
      </c>
      <c r="D5261" s="1" t="s">
        <v>1789</v>
      </c>
      <c r="E5261" t="s">
        <v>8</v>
      </c>
      <c r="F5261" t="str">
        <f>VLOOKUP(E5261&amp;"*",state_latlong_lookup!$A$1:$D$56,2,FALSE)</f>
        <v>NJ</v>
      </c>
      <c r="G5261" t="str">
        <f>VLOOKUP(E5261&amp;"*",state_latlong_lookup!$A$1:$D$56,1,FALSE)</f>
        <v>NEW JERSEY</v>
      </c>
      <c r="H5261" t="str">
        <f t="shared" si="165"/>
        <v>112_NJ_03</v>
      </c>
      <c r="I5261">
        <f>IF(B5261=2012,IF(D5261="00",K5261,VLOOKUP(H5261,district_latlong_lookup!$A$1:$F$439,5,FALSE)),0)</f>
        <v>39.826051999999997</v>
      </c>
      <c r="J5261">
        <f>IF(B5261=2012,IF(D5261="00",L5261,VLOOKUP(H5261,district_latlong_lookup!$A$1:$F$439,6,FALSE)),0)</f>
        <v>-74.447890999999998</v>
      </c>
      <c r="K5261">
        <f>VLOOKUP(E5261&amp;"*",state_latlong_lookup!$A$1:$D$56,3,FALSE)</f>
        <v>40.314</v>
      </c>
      <c r="L5261">
        <f>VLOOKUP(E5261&amp;"*",state_latlong_lookup!$A$1:$D$56,4,FALSE)</f>
        <v>-74.508899999999997</v>
      </c>
      <c r="M5261">
        <v>200</v>
      </c>
      <c r="N5261" t="str">
        <f t="shared" si="164"/>
        <v>Republican</v>
      </c>
      <c r="O5261" t="s">
        <v>1212</v>
      </c>
      <c r="P5261">
        <v>0.38600000000000001</v>
      </c>
      <c r="Q5261">
        <v>716000</v>
      </c>
      <c r="R5261" t="s">
        <v>1341</v>
      </c>
    </row>
    <row r="5262" spans="1:18">
      <c r="A5262">
        <v>112</v>
      </c>
      <c r="B5262">
        <f>VLOOKUP(A5262,year_congress_lookup!$A$1:$B$10,2)</f>
        <v>2012</v>
      </c>
      <c r="C5262">
        <v>14863</v>
      </c>
      <c r="D5262" s="1" t="s">
        <v>1790</v>
      </c>
      <c r="E5262" t="s">
        <v>8</v>
      </c>
      <c r="F5262" t="str">
        <f>VLOOKUP(E5262&amp;"*",state_latlong_lookup!$A$1:$D$56,2,FALSE)</f>
        <v>NJ</v>
      </c>
      <c r="G5262" t="str">
        <f>VLOOKUP(E5262&amp;"*",state_latlong_lookup!$A$1:$D$56,1,FALSE)</f>
        <v>NEW JERSEY</v>
      </c>
      <c r="H5262" t="str">
        <f t="shared" si="165"/>
        <v>112_NJ_04</v>
      </c>
      <c r="I5262">
        <f>IF(B5262=2012,IF(D5262="00",K5262,VLOOKUP(H5262,district_latlong_lookup!$A$1:$F$439,5,FALSE)),0)</f>
        <v>40.126885999999999</v>
      </c>
      <c r="J5262">
        <f>IF(B5262=2012,IF(D5262="00",L5262,VLOOKUP(H5262,district_latlong_lookup!$A$1:$F$439,6,FALSE)),0)</f>
        <v>-74.400722000000002</v>
      </c>
      <c r="K5262">
        <f>VLOOKUP(E5262&amp;"*",state_latlong_lookup!$A$1:$D$56,3,FALSE)</f>
        <v>40.314</v>
      </c>
      <c r="L5262">
        <f>VLOOKUP(E5262&amp;"*",state_latlong_lookup!$A$1:$D$56,4,FALSE)</f>
        <v>-74.508899999999997</v>
      </c>
      <c r="M5262">
        <v>200</v>
      </c>
      <c r="N5262" t="str">
        <f t="shared" si="164"/>
        <v>Republican</v>
      </c>
      <c r="O5262" t="s">
        <v>100</v>
      </c>
      <c r="P5262">
        <v>0.38500000000000001</v>
      </c>
      <c r="Q5262">
        <v>4523500</v>
      </c>
      <c r="R5262" t="s">
        <v>1342</v>
      </c>
    </row>
    <row r="5263" spans="1:18">
      <c r="A5263">
        <v>112</v>
      </c>
      <c r="B5263">
        <f>VLOOKUP(A5263,year_congress_lookup!$A$1:$B$10,2)</f>
        <v>2012</v>
      </c>
      <c r="C5263">
        <v>20336</v>
      </c>
      <c r="D5263" s="1" t="s">
        <v>1791</v>
      </c>
      <c r="E5263" t="s">
        <v>8</v>
      </c>
      <c r="F5263" t="str">
        <f>VLOOKUP(E5263&amp;"*",state_latlong_lookup!$A$1:$D$56,2,FALSE)</f>
        <v>NJ</v>
      </c>
      <c r="G5263" t="str">
        <f>VLOOKUP(E5263&amp;"*",state_latlong_lookup!$A$1:$D$56,1,FALSE)</f>
        <v>NEW JERSEY</v>
      </c>
      <c r="H5263" t="str">
        <f t="shared" si="165"/>
        <v>112_NJ_05</v>
      </c>
      <c r="I5263">
        <f>IF(B5263=2012,IF(D5263="00",K5263,VLOOKUP(H5263,district_latlong_lookup!$A$1:$F$439,5,FALSE)),0)</f>
        <v>41.163615999999998</v>
      </c>
      <c r="J5263">
        <f>IF(B5263=2012,IF(D5263="00",L5263,VLOOKUP(H5263,district_latlong_lookup!$A$1:$F$439,6,FALSE)),0)</f>
        <v>-74.881775000000005</v>
      </c>
      <c r="K5263">
        <f>VLOOKUP(E5263&amp;"*",state_latlong_lookup!$A$1:$D$56,3,FALSE)</f>
        <v>40.314</v>
      </c>
      <c r="L5263">
        <f>VLOOKUP(E5263&amp;"*",state_latlong_lookup!$A$1:$D$56,4,FALSE)</f>
        <v>-74.508899999999997</v>
      </c>
      <c r="M5263">
        <v>200</v>
      </c>
      <c r="N5263" t="str">
        <f t="shared" si="164"/>
        <v>Republican</v>
      </c>
      <c r="O5263" t="s">
        <v>1007</v>
      </c>
      <c r="P5263">
        <v>0.94299999999999995</v>
      </c>
      <c r="Q5263">
        <v>1346000</v>
      </c>
      <c r="R5263" t="s">
        <v>1343</v>
      </c>
    </row>
    <row r="5264" spans="1:18">
      <c r="A5264">
        <v>112</v>
      </c>
      <c r="B5264">
        <f>VLOOKUP(A5264,year_congress_lookup!$A$1:$B$10,2)</f>
        <v>2012</v>
      </c>
      <c r="C5264">
        <v>15454</v>
      </c>
      <c r="D5264" s="1" t="s">
        <v>1792</v>
      </c>
      <c r="E5264" t="s">
        <v>8</v>
      </c>
      <c r="F5264" t="str">
        <f>VLOOKUP(E5264&amp;"*",state_latlong_lookup!$A$1:$D$56,2,FALSE)</f>
        <v>NJ</v>
      </c>
      <c r="G5264" t="str">
        <f>VLOOKUP(E5264&amp;"*",state_latlong_lookup!$A$1:$D$56,1,FALSE)</f>
        <v>NEW JERSEY</v>
      </c>
      <c r="H5264" t="str">
        <f t="shared" si="165"/>
        <v>112_NJ_06</v>
      </c>
      <c r="I5264">
        <f>IF(B5264=2012,IF(D5264="00",K5264,VLOOKUP(H5264,district_latlong_lookup!$A$1:$F$439,5,FALSE)),0)</f>
        <v>40.472451999999997</v>
      </c>
      <c r="J5264">
        <f>IF(B5264=2012,IF(D5264="00",L5264,VLOOKUP(H5264,district_latlong_lookup!$A$1:$F$439,6,FALSE)),0)</f>
        <v>-74.012491999999995</v>
      </c>
      <c r="K5264">
        <f>VLOOKUP(E5264&amp;"*",state_latlong_lookup!$A$1:$D$56,3,FALSE)</f>
        <v>40.314</v>
      </c>
      <c r="L5264">
        <f>VLOOKUP(E5264&amp;"*",state_latlong_lookup!$A$1:$D$56,4,FALSE)</f>
        <v>-74.508899999999997</v>
      </c>
      <c r="M5264">
        <v>100</v>
      </c>
      <c r="N5264" t="str">
        <f t="shared" si="164"/>
        <v>Democrat</v>
      </c>
      <c r="O5264" t="s">
        <v>609</v>
      </c>
      <c r="P5264">
        <v>-0.57299999999999995</v>
      </c>
      <c r="Q5264">
        <v>1136000</v>
      </c>
      <c r="R5264" t="s">
        <v>1344</v>
      </c>
    </row>
    <row r="5265" spans="1:18">
      <c r="A5265">
        <v>112</v>
      </c>
      <c r="B5265">
        <f>VLOOKUP(A5265,year_congress_lookup!$A$1:$B$10,2)</f>
        <v>2012</v>
      </c>
      <c r="C5265">
        <v>20929</v>
      </c>
      <c r="D5265" s="1" t="s">
        <v>1793</v>
      </c>
      <c r="E5265" t="s">
        <v>8</v>
      </c>
      <c r="F5265" t="str">
        <f>VLOOKUP(E5265&amp;"*",state_latlong_lookup!$A$1:$D$56,2,FALSE)</f>
        <v>NJ</v>
      </c>
      <c r="G5265" t="str">
        <f>VLOOKUP(E5265&amp;"*",state_latlong_lookup!$A$1:$D$56,1,FALSE)</f>
        <v>NEW JERSEY</v>
      </c>
      <c r="H5265" t="str">
        <f t="shared" si="165"/>
        <v>112_NJ_07</v>
      </c>
      <c r="I5265">
        <f>IF(B5265=2012,IF(D5265="00",K5265,VLOOKUP(H5265,district_latlong_lookup!$A$1:$F$439,5,FALSE)),0)</f>
        <v>40.603583999999998</v>
      </c>
      <c r="J5265">
        <f>IF(B5265=2012,IF(D5265="00",L5265,VLOOKUP(H5265,district_latlong_lookup!$A$1:$F$439,6,FALSE)),0)</f>
        <v>-74.714037000000005</v>
      </c>
      <c r="K5265">
        <f>VLOOKUP(E5265&amp;"*",state_latlong_lookup!$A$1:$D$56,3,FALSE)</f>
        <v>40.314</v>
      </c>
      <c r="L5265">
        <f>VLOOKUP(E5265&amp;"*",state_latlong_lookup!$A$1:$D$56,4,FALSE)</f>
        <v>-74.508899999999997</v>
      </c>
      <c r="M5265">
        <v>200</v>
      </c>
      <c r="N5265" t="str">
        <f t="shared" si="164"/>
        <v>Republican</v>
      </c>
      <c r="O5265" t="s">
        <v>1150</v>
      </c>
      <c r="P5265">
        <v>0.63300000000000001</v>
      </c>
      <c r="Q5265">
        <v>10000</v>
      </c>
      <c r="R5265" t="s">
        <v>1345</v>
      </c>
    </row>
    <row r="5266" spans="1:18">
      <c r="A5266">
        <v>112</v>
      </c>
      <c r="B5266">
        <f>VLOOKUP(A5266,year_congress_lookup!$A$1:$B$10,2)</f>
        <v>2012</v>
      </c>
      <c r="C5266">
        <v>29741</v>
      </c>
      <c r="D5266" s="1" t="s">
        <v>1795</v>
      </c>
      <c r="E5266" t="s">
        <v>8</v>
      </c>
      <c r="F5266" t="str">
        <f>VLOOKUP(E5266&amp;"*",state_latlong_lookup!$A$1:$D$56,2,FALSE)</f>
        <v>NJ</v>
      </c>
      <c r="G5266" t="str">
        <f>VLOOKUP(E5266&amp;"*",state_latlong_lookup!$A$1:$D$56,1,FALSE)</f>
        <v>NEW JERSEY</v>
      </c>
      <c r="H5266" t="str">
        <f t="shared" si="165"/>
        <v>112_NJ_08</v>
      </c>
      <c r="I5266">
        <f>IF(B5266=2012,IF(D5266="00",K5266,VLOOKUP(H5266,district_latlong_lookup!$A$1:$F$439,5,FALSE)),0)</f>
        <v>40.876007000000001</v>
      </c>
      <c r="J5266">
        <f>IF(B5266=2012,IF(D5266="00",L5266,VLOOKUP(H5266,district_latlong_lookup!$A$1:$F$439,6,FALSE)),0)</f>
        <v>-74.215125999999998</v>
      </c>
      <c r="K5266">
        <f>VLOOKUP(E5266&amp;"*",state_latlong_lookup!$A$1:$D$56,3,FALSE)</f>
        <v>40.314</v>
      </c>
      <c r="L5266">
        <f>VLOOKUP(E5266&amp;"*",state_latlong_lookup!$A$1:$D$56,4,FALSE)</f>
        <v>-74.508899999999997</v>
      </c>
      <c r="M5266">
        <v>100</v>
      </c>
      <c r="N5266" t="str">
        <f t="shared" si="164"/>
        <v>Democrat</v>
      </c>
      <c r="O5266" t="s">
        <v>857</v>
      </c>
      <c r="P5266">
        <v>-0.40300000000000002</v>
      </c>
      <c r="Q5266">
        <v>6346500</v>
      </c>
      <c r="R5266" t="s">
        <v>1346</v>
      </c>
    </row>
    <row r="5267" spans="1:18">
      <c r="A5267">
        <v>112</v>
      </c>
      <c r="B5267">
        <f>VLOOKUP(A5267,year_congress_lookup!$A$1:$B$10,2)</f>
        <v>2012</v>
      </c>
      <c r="C5267">
        <v>29742</v>
      </c>
      <c r="D5267" s="1" t="s">
        <v>1796</v>
      </c>
      <c r="E5267" t="s">
        <v>8</v>
      </c>
      <c r="F5267" t="str">
        <f>VLOOKUP(E5267&amp;"*",state_latlong_lookup!$A$1:$D$56,2,FALSE)</f>
        <v>NJ</v>
      </c>
      <c r="G5267" t="str">
        <f>VLOOKUP(E5267&amp;"*",state_latlong_lookup!$A$1:$D$56,1,FALSE)</f>
        <v>NEW JERSEY</v>
      </c>
      <c r="H5267" t="str">
        <f t="shared" si="165"/>
        <v>112_NJ_09</v>
      </c>
      <c r="I5267">
        <f>IF(B5267=2012,IF(D5267="00",K5267,VLOOKUP(H5267,district_latlong_lookup!$A$1:$F$439,5,FALSE)),0)</f>
        <v>40.852998999999997</v>
      </c>
      <c r="J5267">
        <f>IF(B5267=2012,IF(D5267="00",L5267,VLOOKUP(H5267,district_latlong_lookup!$A$1:$F$439,6,FALSE)),0)</f>
        <v>-74.060355000000001</v>
      </c>
      <c r="K5267">
        <f>VLOOKUP(E5267&amp;"*",state_latlong_lookup!$A$1:$D$56,3,FALSE)</f>
        <v>40.314</v>
      </c>
      <c r="L5267">
        <f>VLOOKUP(E5267&amp;"*",state_latlong_lookup!$A$1:$D$56,4,FALSE)</f>
        <v>-74.508899999999997</v>
      </c>
      <c r="M5267">
        <v>100</v>
      </c>
      <c r="N5267" t="str">
        <f t="shared" si="164"/>
        <v>Democrat</v>
      </c>
      <c r="O5267" t="s">
        <v>858</v>
      </c>
      <c r="P5267">
        <v>-0.35799999999999998</v>
      </c>
      <c r="Q5267">
        <v>287500</v>
      </c>
      <c r="R5267" t="s">
        <v>1347</v>
      </c>
    </row>
    <row r="5268" spans="1:18">
      <c r="A5268">
        <v>112</v>
      </c>
      <c r="B5268">
        <f>VLOOKUP(A5268,year_congress_lookup!$A$1:$B$10,2)</f>
        <v>2012</v>
      </c>
      <c r="C5268">
        <v>15619</v>
      </c>
      <c r="D5268" s="1" t="s">
        <v>1797</v>
      </c>
      <c r="E5268" t="s">
        <v>8</v>
      </c>
      <c r="F5268" t="str">
        <f>VLOOKUP(E5268&amp;"*",state_latlong_lookup!$A$1:$D$56,2,FALSE)</f>
        <v>NJ</v>
      </c>
      <c r="G5268" t="str">
        <f>VLOOKUP(E5268&amp;"*",state_latlong_lookup!$A$1:$D$56,1,FALSE)</f>
        <v>NEW JERSEY</v>
      </c>
      <c r="H5268" t="str">
        <f t="shared" si="165"/>
        <v>112_NJ_10</v>
      </c>
      <c r="I5268">
        <f>IF(B5268=2012,IF(D5268="00",K5268,VLOOKUP(H5268,district_latlong_lookup!$A$1:$F$439,5,FALSE)),0)</f>
        <v>40.703333000000001</v>
      </c>
      <c r="J5268">
        <f>IF(B5268=2012,IF(D5268="00",L5268,VLOOKUP(H5268,district_latlong_lookup!$A$1:$F$439,6,FALSE)),0)</f>
        <v>-74.216455999999994</v>
      </c>
      <c r="K5268">
        <f>VLOOKUP(E5268&amp;"*",state_latlong_lookup!$A$1:$D$56,3,FALSE)</f>
        <v>40.314</v>
      </c>
      <c r="L5268">
        <f>VLOOKUP(E5268&amp;"*",state_latlong_lookup!$A$1:$D$56,4,FALSE)</f>
        <v>-74.508899999999997</v>
      </c>
      <c r="M5268">
        <v>100</v>
      </c>
      <c r="N5268" t="str">
        <f t="shared" si="164"/>
        <v>Democrat</v>
      </c>
      <c r="O5268" t="s">
        <v>191</v>
      </c>
      <c r="P5268">
        <v>-0.57699999999999996</v>
      </c>
      <c r="Q5268">
        <v>378000</v>
      </c>
      <c r="R5268" t="s">
        <v>1348</v>
      </c>
    </row>
    <row r="5269" spans="1:18">
      <c r="A5269">
        <v>112</v>
      </c>
      <c r="B5269">
        <f>VLOOKUP(A5269,year_congress_lookup!$A$1:$B$10,2)</f>
        <v>2012</v>
      </c>
      <c r="C5269">
        <v>31103</v>
      </c>
      <c r="D5269" s="1" t="s">
        <v>1797</v>
      </c>
      <c r="E5269" t="s">
        <v>8</v>
      </c>
      <c r="F5269" t="str">
        <f>VLOOKUP(E5269&amp;"*",state_latlong_lookup!$A$1:$D$56,2,FALSE)</f>
        <v>NJ</v>
      </c>
      <c r="G5269" t="str">
        <f>VLOOKUP(E5269&amp;"*",state_latlong_lookup!$A$1:$D$56,1,FALSE)</f>
        <v>NEW JERSEY</v>
      </c>
      <c r="H5269" t="str">
        <f t="shared" si="165"/>
        <v>112_NJ_10</v>
      </c>
      <c r="I5269">
        <f>IF(B5269=2012,IF(D5269="00",K5269,VLOOKUP(H5269,district_latlong_lookup!$A$1:$F$439,5,FALSE)),0)</f>
        <v>40.703333000000001</v>
      </c>
      <c r="J5269">
        <f>IF(B5269=2012,IF(D5269="00",L5269,VLOOKUP(H5269,district_latlong_lookup!$A$1:$F$439,6,FALSE)),0)</f>
        <v>-74.216455999999994</v>
      </c>
      <c r="K5269">
        <f>VLOOKUP(E5269&amp;"*",state_latlong_lookup!$A$1:$D$56,3,FALSE)</f>
        <v>40.314</v>
      </c>
      <c r="L5269">
        <f>VLOOKUP(E5269&amp;"*",state_latlong_lookup!$A$1:$D$56,4,FALSE)</f>
        <v>-74.508899999999997</v>
      </c>
      <c r="M5269">
        <v>100</v>
      </c>
      <c r="N5269" t="str">
        <f t="shared" si="164"/>
        <v>Democrat</v>
      </c>
      <c r="O5269" t="s">
        <v>191</v>
      </c>
      <c r="P5269">
        <v>-0.42</v>
      </c>
      <c r="Q5269">
        <v>587000</v>
      </c>
      <c r="R5269" t="s">
        <v>1349</v>
      </c>
    </row>
    <row r="5270" spans="1:18">
      <c r="A5270">
        <v>112</v>
      </c>
      <c r="B5270">
        <f>VLOOKUP(A5270,year_congress_lookup!$A$1:$B$10,2)</f>
        <v>2012</v>
      </c>
      <c r="C5270">
        <v>29541</v>
      </c>
      <c r="D5270" s="1" t="s">
        <v>1798</v>
      </c>
      <c r="E5270" t="s">
        <v>8</v>
      </c>
      <c r="F5270" t="str">
        <f>VLOOKUP(E5270&amp;"*",state_latlong_lookup!$A$1:$D$56,2,FALSE)</f>
        <v>NJ</v>
      </c>
      <c r="G5270" t="str">
        <f>VLOOKUP(E5270&amp;"*",state_latlong_lookup!$A$1:$D$56,1,FALSE)</f>
        <v>NEW JERSEY</v>
      </c>
      <c r="H5270" t="str">
        <f t="shared" si="165"/>
        <v>112_NJ_11</v>
      </c>
      <c r="I5270">
        <f>IF(B5270=2012,IF(D5270="00",K5270,VLOOKUP(H5270,district_latlong_lookup!$A$1:$F$439,5,FALSE)),0)</f>
        <v>40.858581000000001</v>
      </c>
      <c r="J5270">
        <f>IF(B5270=2012,IF(D5270="00",L5270,VLOOKUP(H5270,district_latlong_lookup!$A$1:$F$439,6,FALSE)),0)</f>
        <v>-74.547426999999999</v>
      </c>
      <c r="K5270">
        <f>VLOOKUP(E5270&amp;"*",state_latlong_lookup!$A$1:$D$56,3,FALSE)</f>
        <v>40.314</v>
      </c>
      <c r="L5270">
        <f>VLOOKUP(E5270&amp;"*",state_latlong_lookup!$A$1:$D$56,4,FALSE)</f>
        <v>-74.508899999999997</v>
      </c>
      <c r="M5270">
        <v>200</v>
      </c>
      <c r="N5270" t="str">
        <f t="shared" si="164"/>
        <v>Republican</v>
      </c>
      <c r="O5270" t="s">
        <v>1008</v>
      </c>
      <c r="P5270">
        <v>0.624</v>
      </c>
      <c r="Q5270">
        <v>755000</v>
      </c>
    </row>
    <row r="5271" spans="1:18">
      <c r="A5271">
        <v>112</v>
      </c>
      <c r="B5271">
        <f>VLOOKUP(A5271,year_congress_lookup!$A$1:$B$10,2)</f>
        <v>2012</v>
      </c>
      <c r="C5271">
        <v>29923</v>
      </c>
      <c r="D5271" s="1" t="s">
        <v>1799</v>
      </c>
      <c r="E5271" t="s">
        <v>8</v>
      </c>
      <c r="F5271" t="str">
        <f>VLOOKUP(E5271&amp;"*",state_latlong_lookup!$A$1:$D$56,2,FALSE)</f>
        <v>NJ</v>
      </c>
      <c r="G5271" t="str">
        <f>VLOOKUP(E5271&amp;"*",state_latlong_lookup!$A$1:$D$56,1,FALSE)</f>
        <v>NEW JERSEY</v>
      </c>
      <c r="H5271" t="str">
        <f t="shared" si="165"/>
        <v>112_NJ_12</v>
      </c>
      <c r="I5271">
        <f>IF(B5271=2012,IF(D5271="00",K5271,VLOOKUP(H5271,district_latlong_lookup!$A$1:$F$439,5,FALSE)),0)</f>
        <v>40.378202000000002</v>
      </c>
      <c r="J5271">
        <f>IF(B5271=2012,IF(D5271="00",L5271,VLOOKUP(H5271,district_latlong_lookup!$A$1:$F$439,6,FALSE)),0)</f>
        <v>-74.582877999999994</v>
      </c>
      <c r="K5271">
        <f>VLOOKUP(E5271&amp;"*",state_latlong_lookup!$A$1:$D$56,3,FALSE)</f>
        <v>40.314</v>
      </c>
      <c r="L5271">
        <f>VLOOKUP(E5271&amp;"*",state_latlong_lookup!$A$1:$D$56,4,FALSE)</f>
        <v>-74.508899999999997</v>
      </c>
      <c r="M5271">
        <v>100</v>
      </c>
      <c r="N5271" t="str">
        <f t="shared" si="164"/>
        <v>Democrat</v>
      </c>
      <c r="O5271" t="s">
        <v>170</v>
      </c>
      <c r="P5271">
        <v>-0.51600000000000001</v>
      </c>
      <c r="Q5271">
        <v>10000</v>
      </c>
      <c r="R5271" t="s">
        <v>1350</v>
      </c>
    </row>
    <row r="5272" spans="1:18">
      <c r="A5272">
        <v>112</v>
      </c>
      <c r="B5272">
        <f>VLOOKUP(A5272,year_congress_lookup!$A$1:$B$10,2)</f>
        <v>2012</v>
      </c>
      <c r="C5272">
        <v>20542</v>
      </c>
      <c r="D5272" s="1" t="s">
        <v>1800</v>
      </c>
      <c r="E5272" t="s">
        <v>8</v>
      </c>
      <c r="F5272" t="str">
        <f>VLOOKUP(E5272&amp;"*",state_latlong_lookup!$A$1:$D$56,2,FALSE)</f>
        <v>NJ</v>
      </c>
      <c r="G5272" t="str">
        <f>VLOOKUP(E5272&amp;"*",state_latlong_lookup!$A$1:$D$56,1,FALSE)</f>
        <v>NEW JERSEY</v>
      </c>
      <c r="H5272" t="str">
        <f t="shared" si="165"/>
        <v>112_NJ_13</v>
      </c>
      <c r="I5272">
        <f>IF(B5272=2012,IF(D5272="00",K5272,VLOOKUP(H5272,district_latlong_lookup!$A$1:$F$439,5,FALSE)),0)</f>
        <v>40.655819000000001</v>
      </c>
      <c r="J5272">
        <f>IF(B5272=2012,IF(D5272="00",L5272,VLOOKUP(H5272,district_latlong_lookup!$A$1:$F$439,6,FALSE)),0)</f>
        <v>-74.137839999999997</v>
      </c>
      <c r="K5272">
        <f>VLOOKUP(E5272&amp;"*",state_latlong_lookup!$A$1:$D$56,3,FALSE)</f>
        <v>40.314</v>
      </c>
      <c r="L5272">
        <f>VLOOKUP(E5272&amp;"*",state_latlong_lookup!$A$1:$D$56,4,FALSE)</f>
        <v>-74.508899999999997</v>
      </c>
      <c r="M5272">
        <v>100</v>
      </c>
      <c r="N5272" t="str">
        <f t="shared" si="164"/>
        <v>Democrat</v>
      </c>
      <c r="O5272" t="s">
        <v>1105</v>
      </c>
      <c r="P5272">
        <v>-0.379</v>
      </c>
      <c r="Q5272">
        <v>10000</v>
      </c>
    </row>
    <row r="5273" spans="1:18">
      <c r="A5273">
        <v>112</v>
      </c>
      <c r="B5273">
        <f>VLOOKUP(A5273,year_congress_lookup!$A$1:$B$10,2)</f>
        <v>2012</v>
      </c>
      <c r="C5273">
        <v>20930</v>
      </c>
      <c r="D5273" s="1" t="s">
        <v>1787</v>
      </c>
      <c r="E5273" t="s">
        <v>156</v>
      </c>
      <c r="F5273" t="str">
        <f>VLOOKUP(E5273&amp;"*",state_latlong_lookup!$A$1:$D$56,2,FALSE)</f>
        <v>NM</v>
      </c>
      <c r="G5273" t="str">
        <f>VLOOKUP(E5273&amp;"*",state_latlong_lookup!$A$1:$D$56,1,FALSE)</f>
        <v>NEW MEXICO</v>
      </c>
      <c r="H5273" t="str">
        <f t="shared" si="165"/>
        <v>112_NM_01</v>
      </c>
      <c r="I5273">
        <f>IF(B5273=2012,IF(D5273="00",K5273,VLOOKUP(H5273,district_latlong_lookup!$A$1:$F$439,5,FALSE)),0)</f>
        <v>34.744757</v>
      </c>
      <c r="J5273">
        <f>IF(B5273=2012,IF(D5273="00",L5273,VLOOKUP(H5273,district_latlong_lookup!$A$1:$F$439,6,FALSE)),0)</f>
        <v>-106.05040099999999</v>
      </c>
      <c r="K5273">
        <f>VLOOKUP(E5273&amp;"*",state_latlong_lookup!$A$1:$D$56,3,FALSE)</f>
        <v>34.837499999999999</v>
      </c>
      <c r="L5273">
        <f>VLOOKUP(E5273&amp;"*",state_latlong_lookup!$A$1:$D$56,4,FALSE)</f>
        <v>-106.2371</v>
      </c>
      <c r="M5273">
        <v>100</v>
      </c>
      <c r="N5273" t="str">
        <f t="shared" si="164"/>
        <v>Democrat</v>
      </c>
      <c r="O5273" t="s">
        <v>1151</v>
      </c>
      <c r="P5273">
        <v>-0.26200000000000001</v>
      </c>
      <c r="Q5273">
        <v>129500</v>
      </c>
      <c r="R5273" t="s">
        <v>1351</v>
      </c>
    </row>
    <row r="5274" spans="1:18">
      <c r="A5274">
        <v>112</v>
      </c>
      <c r="B5274">
        <f>VLOOKUP(A5274,year_congress_lookup!$A$1:$B$10,2)</f>
        <v>2012</v>
      </c>
      <c r="C5274">
        <v>20337</v>
      </c>
      <c r="D5274" s="1" t="s">
        <v>1788</v>
      </c>
      <c r="E5274" t="s">
        <v>156</v>
      </c>
      <c r="F5274" t="str">
        <f>VLOOKUP(E5274&amp;"*",state_latlong_lookup!$A$1:$D$56,2,FALSE)</f>
        <v>NM</v>
      </c>
      <c r="G5274" t="str">
        <f>VLOOKUP(E5274&amp;"*",state_latlong_lookup!$A$1:$D$56,1,FALSE)</f>
        <v>NEW MEXICO</v>
      </c>
      <c r="H5274" t="str">
        <f t="shared" si="165"/>
        <v>112_NM_02</v>
      </c>
      <c r="I5274">
        <f>IF(B5274=2012,IF(D5274="00",K5274,VLOOKUP(H5274,district_latlong_lookup!$A$1:$F$439,5,FALSE)),0)</f>
        <v>33.367418999999998</v>
      </c>
      <c r="J5274">
        <f>IF(B5274=2012,IF(D5274="00",L5274,VLOOKUP(H5274,district_latlong_lookup!$A$1:$F$439,6,FALSE)),0)</f>
        <v>-106.375292</v>
      </c>
      <c r="K5274">
        <f>VLOOKUP(E5274&amp;"*",state_latlong_lookup!$A$1:$D$56,3,FALSE)</f>
        <v>34.837499999999999</v>
      </c>
      <c r="L5274">
        <f>VLOOKUP(E5274&amp;"*",state_latlong_lookup!$A$1:$D$56,4,FALSE)</f>
        <v>-106.2371</v>
      </c>
      <c r="M5274">
        <v>200</v>
      </c>
      <c r="N5274" t="str">
        <f t="shared" si="164"/>
        <v>Republican</v>
      </c>
      <c r="O5274" t="s">
        <v>80</v>
      </c>
      <c r="P5274">
        <v>0.65800000000000003</v>
      </c>
      <c r="Q5274">
        <v>768500</v>
      </c>
    </row>
    <row r="5275" spans="1:18">
      <c r="A5275">
        <v>112</v>
      </c>
      <c r="B5275">
        <f>VLOOKUP(A5275,year_congress_lookup!$A$1:$B$10,2)</f>
        <v>2012</v>
      </c>
      <c r="C5275">
        <v>20932</v>
      </c>
      <c r="D5275" s="1" t="s">
        <v>1789</v>
      </c>
      <c r="E5275" t="s">
        <v>156</v>
      </c>
      <c r="F5275" t="str">
        <f>VLOOKUP(E5275&amp;"*",state_latlong_lookup!$A$1:$D$56,2,FALSE)</f>
        <v>NM</v>
      </c>
      <c r="G5275" t="str">
        <f>VLOOKUP(E5275&amp;"*",state_latlong_lookup!$A$1:$D$56,1,FALSE)</f>
        <v>NEW MEXICO</v>
      </c>
      <c r="H5275" t="str">
        <f t="shared" si="165"/>
        <v>112_NM_03</v>
      </c>
      <c r="I5275">
        <f>IF(B5275=2012,IF(D5275="00",K5275,VLOOKUP(H5275,district_latlong_lookup!$A$1:$F$439,5,FALSE)),0)</f>
        <v>35.918514000000002</v>
      </c>
      <c r="J5275">
        <f>IF(B5275=2012,IF(D5275="00",L5275,VLOOKUP(H5275,district_latlong_lookup!$A$1:$F$439,6,FALSE)),0)</f>
        <v>-105.660799</v>
      </c>
      <c r="K5275">
        <f>VLOOKUP(E5275&amp;"*",state_latlong_lookup!$A$1:$D$56,3,FALSE)</f>
        <v>34.837499999999999</v>
      </c>
      <c r="L5275">
        <f>VLOOKUP(E5275&amp;"*",state_latlong_lookup!$A$1:$D$56,4,FALSE)</f>
        <v>-106.2371</v>
      </c>
      <c r="M5275">
        <v>100</v>
      </c>
      <c r="N5275" t="str">
        <f t="shared" si="164"/>
        <v>Democrat</v>
      </c>
      <c r="O5275" t="s">
        <v>1153</v>
      </c>
      <c r="P5275">
        <v>-0.34599999999999997</v>
      </c>
      <c r="Q5275">
        <v>553500</v>
      </c>
      <c r="R5275" t="s">
        <v>1352</v>
      </c>
    </row>
    <row r="5276" spans="1:18">
      <c r="A5276">
        <v>112</v>
      </c>
      <c r="B5276">
        <f>VLOOKUP(A5276,year_congress_lookup!$A$1:$B$10,2)</f>
        <v>2012</v>
      </c>
      <c r="C5276">
        <v>20338</v>
      </c>
      <c r="D5276" s="1" t="s">
        <v>1787</v>
      </c>
      <c r="E5276" t="s">
        <v>9</v>
      </c>
      <c r="F5276" t="str">
        <f>VLOOKUP(E5276&amp;"*",state_latlong_lookup!$A$1:$D$56,2,FALSE)</f>
        <v>NY</v>
      </c>
      <c r="G5276" t="str">
        <f>VLOOKUP(E5276&amp;"*",state_latlong_lookup!$A$1:$D$56,1,FALSE)</f>
        <v>NEW YORK</v>
      </c>
      <c r="H5276" t="str">
        <f t="shared" si="165"/>
        <v>112_NY_01</v>
      </c>
      <c r="I5276">
        <f>IF(B5276=2012,IF(D5276="00",K5276,VLOOKUP(H5276,district_latlong_lookup!$A$1:$F$439,5,FALSE)),0)</f>
        <v>40.983885000000001</v>
      </c>
      <c r="J5276">
        <f>IF(B5276=2012,IF(D5276="00",L5276,VLOOKUP(H5276,district_latlong_lookup!$A$1:$F$439,6,FALSE)),0)</f>
        <v>-72.549521999999996</v>
      </c>
      <c r="K5276">
        <f>VLOOKUP(E5276&amp;"*",state_latlong_lookup!$A$1:$D$56,3,FALSE)</f>
        <v>42.149700000000003</v>
      </c>
      <c r="L5276">
        <f>VLOOKUP(E5276&amp;"*",state_latlong_lookup!$A$1:$D$56,4,FALSE)</f>
        <v>-74.938400000000001</v>
      </c>
      <c r="M5276">
        <v>100</v>
      </c>
      <c r="N5276" t="str">
        <f t="shared" si="164"/>
        <v>Democrat</v>
      </c>
      <c r="O5276" t="s">
        <v>499</v>
      </c>
      <c r="P5276">
        <v>-0.30299999999999999</v>
      </c>
      <c r="Q5276">
        <v>1037000</v>
      </c>
      <c r="R5276" t="s">
        <v>1353</v>
      </c>
    </row>
    <row r="5277" spans="1:18">
      <c r="A5277">
        <v>112</v>
      </c>
      <c r="B5277">
        <f>VLOOKUP(A5277,year_congress_lookup!$A$1:$B$10,2)</f>
        <v>2012</v>
      </c>
      <c r="C5277">
        <v>20129</v>
      </c>
      <c r="D5277" s="1" t="s">
        <v>1788</v>
      </c>
      <c r="E5277" t="s">
        <v>9</v>
      </c>
      <c r="F5277" t="str">
        <f>VLOOKUP(E5277&amp;"*",state_latlong_lookup!$A$1:$D$56,2,FALSE)</f>
        <v>NY</v>
      </c>
      <c r="G5277" t="str">
        <f>VLOOKUP(E5277&amp;"*",state_latlong_lookup!$A$1:$D$56,1,FALSE)</f>
        <v>NEW YORK</v>
      </c>
      <c r="H5277" t="str">
        <f t="shared" si="165"/>
        <v>112_NY_02</v>
      </c>
      <c r="I5277">
        <f>IF(B5277=2012,IF(D5277="00",K5277,VLOOKUP(H5277,district_latlong_lookup!$A$1:$F$439,5,FALSE)),0)</f>
        <v>40.800089999999997</v>
      </c>
      <c r="J5277">
        <f>IF(B5277=2012,IF(D5277="00",L5277,VLOOKUP(H5277,district_latlong_lookup!$A$1:$F$439,6,FALSE)),0)</f>
        <v>-73.289625000000001</v>
      </c>
      <c r="K5277">
        <f>VLOOKUP(E5277&amp;"*",state_latlong_lookup!$A$1:$D$56,3,FALSE)</f>
        <v>42.149700000000003</v>
      </c>
      <c r="L5277">
        <f>VLOOKUP(E5277&amp;"*",state_latlong_lookup!$A$1:$D$56,4,FALSE)</f>
        <v>-74.938400000000001</v>
      </c>
      <c r="M5277">
        <v>100</v>
      </c>
      <c r="N5277" t="str">
        <f t="shared" si="164"/>
        <v>Democrat</v>
      </c>
      <c r="O5277" t="s">
        <v>944</v>
      </c>
      <c r="P5277">
        <v>-0.35099999999999998</v>
      </c>
      <c r="Q5277">
        <v>404000</v>
      </c>
      <c r="R5277" t="s">
        <v>1354</v>
      </c>
    </row>
    <row r="5278" spans="1:18">
      <c r="A5278">
        <v>112</v>
      </c>
      <c r="B5278">
        <f>VLOOKUP(A5278,year_congress_lookup!$A$1:$B$10,2)</f>
        <v>2012</v>
      </c>
      <c r="C5278">
        <v>29375</v>
      </c>
      <c r="D5278" s="1" t="s">
        <v>1789</v>
      </c>
      <c r="E5278" t="s">
        <v>9</v>
      </c>
      <c r="F5278" t="str">
        <f>VLOOKUP(E5278&amp;"*",state_latlong_lookup!$A$1:$D$56,2,FALSE)</f>
        <v>NY</v>
      </c>
      <c r="G5278" t="str">
        <f>VLOOKUP(E5278&amp;"*",state_latlong_lookup!$A$1:$D$56,1,FALSE)</f>
        <v>NEW YORK</v>
      </c>
      <c r="H5278" t="str">
        <f t="shared" si="165"/>
        <v>112_NY_03</v>
      </c>
      <c r="I5278">
        <f>IF(B5278=2012,IF(D5278="00",K5278,VLOOKUP(H5278,district_latlong_lookup!$A$1:$F$439,5,FALSE)),0)</f>
        <v>40.707743000000001</v>
      </c>
      <c r="J5278">
        <f>IF(B5278=2012,IF(D5278="00",L5278,VLOOKUP(H5278,district_latlong_lookup!$A$1:$F$439,6,FALSE)),0)</f>
        <v>-73.481671000000006</v>
      </c>
      <c r="K5278">
        <f>VLOOKUP(E5278&amp;"*",state_latlong_lookup!$A$1:$D$56,3,FALSE)</f>
        <v>42.149700000000003</v>
      </c>
      <c r="L5278">
        <f>VLOOKUP(E5278&amp;"*",state_latlong_lookup!$A$1:$D$56,4,FALSE)</f>
        <v>-74.938400000000001</v>
      </c>
      <c r="M5278">
        <v>200</v>
      </c>
      <c r="N5278" t="str">
        <f t="shared" si="164"/>
        <v>Republican</v>
      </c>
      <c r="O5278" t="s">
        <v>10</v>
      </c>
      <c r="P5278">
        <v>0.51400000000000001</v>
      </c>
      <c r="Q5278">
        <v>10000</v>
      </c>
      <c r="R5278" t="s">
        <v>1355</v>
      </c>
    </row>
    <row r="5279" spans="1:18">
      <c r="A5279">
        <v>112</v>
      </c>
      <c r="B5279">
        <f>VLOOKUP(A5279,year_congress_lookup!$A$1:$B$10,2)</f>
        <v>2012</v>
      </c>
      <c r="C5279">
        <v>29744</v>
      </c>
      <c r="D5279" s="1" t="s">
        <v>1790</v>
      </c>
      <c r="E5279" t="s">
        <v>9</v>
      </c>
      <c r="F5279" t="str">
        <f>VLOOKUP(E5279&amp;"*",state_latlong_lookup!$A$1:$D$56,2,FALSE)</f>
        <v>NY</v>
      </c>
      <c r="G5279" t="str">
        <f>VLOOKUP(E5279&amp;"*",state_latlong_lookup!$A$1:$D$56,1,FALSE)</f>
        <v>NEW YORK</v>
      </c>
      <c r="H5279" t="str">
        <f t="shared" si="165"/>
        <v>112_NY_04</v>
      </c>
      <c r="I5279">
        <f>IF(B5279=2012,IF(D5279="00",K5279,VLOOKUP(H5279,district_latlong_lookup!$A$1:$F$439,5,FALSE)),0)</f>
        <v>40.675820000000002</v>
      </c>
      <c r="J5279">
        <f>IF(B5279=2012,IF(D5279="00",L5279,VLOOKUP(H5279,district_latlong_lookup!$A$1:$F$439,6,FALSE)),0)</f>
        <v>-73.654079999999993</v>
      </c>
      <c r="K5279">
        <f>VLOOKUP(E5279&amp;"*",state_latlong_lookup!$A$1:$D$56,3,FALSE)</f>
        <v>42.149700000000003</v>
      </c>
      <c r="L5279">
        <f>VLOOKUP(E5279&amp;"*",state_latlong_lookup!$A$1:$D$56,4,FALSE)</f>
        <v>-74.938400000000001</v>
      </c>
      <c r="M5279">
        <v>100</v>
      </c>
      <c r="N5279" t="str">
        <f t="shared" si="164"/>
        <v>Democrat</v>
      </c>
      <c r="O5279" t="s">
        <v>185</v>
      </c>
      <c r="P5279">
        <v>-0.28399999999999997</v>
      </c>
      <c r="Q5279">
        <v>359500</v>
      </c>
      <c r="R5279" t="s">
        <v>1356</v>
      </c>
    </row>
    <row r="5280" spans="1:18">
      <c r="A5280">
        <v>112</v>
      </c>
      <c r="B5280">
        <f>VLOOKUP(A5280,year_congress_lookup!$A$1:$B$10,2)</f>
        <v>2012</v>
      </c>
      <c r="C5280">
        <v>15000</v>
      </c>
      <c r="D5280" s="1" t="s">
        <v>1791</v>
      </c>
      <c r="E5280" t="s">
        <v>9</v>
      </c>
      <c r="F5280" t="str">
        <f>VLOOKUP(E5280&amp;"*",state_latlong_lookup!$A$1:$D$56,2,FALSE)</f>
        <v>NY</v>
      </c>
      <c r="G5280" t="str">
        <f>VLOOKUP(E5280&amp;"*",state_latlong_lookup!$A$1:$D$56,1,FALSE)</f>
        <v>NEW YORK</v>
      </c>
      <c r="H5280" t="str">
        <f t="shared" si="165"/>
        <v>112_NY_05</v>
      </c>
      <c r="I5280">
        <f>IF(B5280=2012,IF(D5280="00",K5280,VLOOKUP(H5280,district_latlong_lookup!$A$1:$F$439,5,FALSE)),0)</f>
        <v>40.796263000000003</v>
      </c>
      <c r="J5280">
        <f>IF(B5280=2012,IF(D5280="00",L5280,VLOOKUP(H5280,district_latlong_lookup!$A$1:$F$439,6,FALSE)),0)</f>
        <v>-73.728089999999995</v>
      </c>
      <c r="K5280">
        <f>VLOOKUP(E5280&amp;"*",state_latlong_lookup!$A$1:$D$56,3,FALSE)</f>
        <v>42.149700000000003</v>
      </c>
      <c r="L5280">
        <f>VLOOKUP(E5280&amp;"*",state_latlong_lookup!$A$1:$D$56,4,FALSE)</f>
        <v>-74.938400000000001</v>
      </c>
      <c r="M5280">
        <v>100</v>
      </c>
      <c r="N5280" t="str">
        <f t="shared" si="164"/>
        <v>Democrat</v>
      </c>
      <c r="O5280" t="s">
        <v>620</v>
      </c>
      <c r="P5280">
        <v>-0.36299999999999999</v>
      </c>
      <c r="Q5280">
        <v>335500</v>
      </c>
      <c r="R5280" t="s">
        <v>1357</v>
      </c>
    </row>
    <row r="5281" spans="1:18">
      <c r="A5281">
        <v>112</v>
      </c>
      <c r="B5281">
        <f>VLOOKUP(A5281,year_congress_lookup!$A$1:$B$10,2)</f>
        <v>2012</v>
      </c>
      <c r="C5281">
        <v>29776</v>
      </c>
      <c r="D5281" s="1" t="s">
        <v>1792</v>
      </c>
      <c r="E5281" t="s">
        <v>9</v>
      </c>
      <c r="F5281" t="str">
        <f>VLOOKUP(E5281&amp;"*",state_latlong_lookup!$A$1:$D$56,2,FALSE)</f>
        <v>NY</v>
      </c>
      <c r="G5281" t="str">
        <f>VLOOKUP(E5281&amp;"*",state_latlong_lookup!$A$1:$D$56,1,FALSE)</f>
        <v>NEW YORK</v>
      </c>
      <c r="H5281" t="str">
        <f t="shared" si="165"/>
        <v>112_NY_06</v>
      </c>
      <c r="I5281">
        <f>IF(B5281=2012,IF(D5281="00",K5281,VLOOKUP(H5281,district_latlong_lookup!$A$1:$F$439,5,FALSE)),0)</f>
        <v>40.657231000000003</v>
      </c>
      <c r="J5281">
        <f>IF(B5281=2012,IF(D5281="00",L5281,VLOOKUP(H5281,district_latlong_lookup!$A$1:$F$439,6,FALSE)),0)</f>
        <v>-73.778299000000004</v>
      </c>
      <c r="K5281">
        <f>VLOOKUP(E5281&amp;"*",state_latlong_lookup!$A$1:$D$56,3,FALSE)</f>
        <v>42.149700000000003</v>
      </c>
      <c r="L5281">
        <f>VLOOKUP(E5281&amp;"*",state_latlong_lookup!$A$1:$D$56,4,FALSE)</f>
        <v>-74.938400000000001</v>
      </c>
      <c r="M5281">
        <v>100</v>
      </c>
      <c r="N5281" t="str">
        <f t="shared" si="164"/>
        <v>Democrat</v>
      </c>
      <c r="O5281" t="s">
        <v>1009</v>
      </c>
      <c r="P5281">
        <v>-0.34</v>
      </c>
      <c r="Q5281">
        <v>1333500</v>
      </c>
    </row>
    <row r="5282" spans="1:18">
      <c r="A5282">
        <v>112</v>
      </c>
      <c r="B5282">
        <f>VLOOKUP(A5282,year_congress_lookup!$A$1:$B$10,2)</f>
        <v>2012</v>
      </c>
      <c r="C5282">
        <v>29925</v>
      </c>
      <c r="D5282" s="1" t="s">
        <v>1793</v>
      </c>
      <c r="E5282" t="s">
        <v>9</v>
      </c>
      <c r="F5282" t="str">
        <f>VLOOKUP(E5282&amp;"*",state_latlong_lookup!$A$1:$D$56,2,FALSE)</f>
        <v>NY</v>
      </c>
      <c r="G5282" t="str">
        <f>VLOOKUP(E5282&amp;"*",state_latlong_lookup!$A$1:$D$56,1,FALSE)</f>
        <v>NEW YORK</v>
      </c>
      <c r="H5282" t="str">
        <f t="shared" si="165"/>
        <v>112_NY_07</v>
      </c>
      <c r="I5282">
        <f>IF(B5282=2012,IF(D5282="00",K5282,VLOOKUP(H5282,district_latlong_lookup!$A$1:$F$439,5,FALSE)),0)</f>
        <v>40.823262999999997</v>
      </c>
      <c r="J5282">
        <f>IF(B5282=2012,IF(D5282="00",L5282,VLOOKUP(H5282,district_latlong_lookup!$A$1:$F$439,6,FALSE)),0)</f>
        <v>-73.832407000000003</v>
      </c>
      <c r="K5282">
        <f>VLOOKUP(E5282&amp;"*",state_latlong_lookup!$A$1:$D$56,3,FALSE)</f>
        <v>42.149700000000003</v>
      </c>
      <c r="L5282">
        <f>VLOOKUP(E5282&amp;"*",state_latlong_lookup!$A$1:$D$56,4,FALSE)</f>
        <v>-74.938400000000001</v>
      </c>
      <c r="M5282">
        <v>100</v>
      </c>
      <c r="N5282" t="str">
        <f t="shared" si="164"/>
        <v>Democrat</v>
      </c>
      <c r="O5282" t="s">
        <v>1010</v>
      </c>
      <c r="P5282">
        <v>-0.41199999999999998</v>
      </c>
      <c r="Q5282">
        <v>10000</v>
      </c>
      <c r="R5282" t="s">
        <v>1358</v>
      </c>
    </row>
    <row r="5283" spans="1:18">
      <c r="A5283">
        <v>112</v>
      </c>
      <c r="B5283">
        <f>VLOOKUP(A5283,year_congress_lookup!$A$1:$B$10,2)</f>
        <v>2012</v>
      </c>
      <c r="C5283">
        <v>29377</v>
      </c>
      <c r="D5283" s="1" t="s">
        <v>1795</v>
      </c>
      <c r="E5283" t="s">
        <v>9</v>
      </c>
      <c r="F5283" t="str">
        <f>VLOOKUP(E5283&amp;"*",state_latlong_lookup!$A$1:$D$56,2,FALSE)</f>
        <v>NY</v>
      </c>
      <c r="G5283" t="str">
        <f>VLOOKUP(E5283&amp;"*",state_latlong_lookup!$A$1:$D$56,1,FALSE)</f>
        <v>NEW YORK</v>
      </c>
      <c r="H5283" t="str">
        <f t="shared" si="165"/>
        <v>112_NY_08</v>
      </c>
      <c r="I5283">
        <f>IF(B5283=2012,IF(D5283="00",K5283,VLOOKUP(H5283,district_latlong_lookup!$A$1:$F$439,5,FALSE)),0)</f>
        <v>40.671467999999997</v>
      </c>
      <c r="J5283">
        <f>IF(B5283=2012,IF(D5283="00",L5283,VLOOKUP(H5283,district_latlong_lookup!$A$1:$F$439,6,FALSE)),0)</f>
        <v>-74.006714000000002</v>
      </c>
      <c r="K5283">
        <f>VLOOKUP(E5283&amp;"*",state_latlong_lookup!$A$1:$D$56,3,FALSE)</f>
        <v>42.149700000000003</v>
      </c>
      <c r="L5283">
        <f>VLOOKUP(E5283&amp;"*",state_latlong_lookup!$A$1:$D$56,4,FALSE)</f>
        <v>-74.938400000000001</v>
      </c>
      <c r="M5283">
        <v>100</v>
      </c>
      <c r="N5283" t="str">
        <f t="shared" si="164"/>
        <v>Democrat</v>
      </c>
      <c r="O5283" t="s">
        <v>623</v>
      </c>
      <c r="P5283">
        <v>-0.48199999999999998</v>
      </c>
      <c r="Q5283">
        <v>445500</v>
      </c>
      <c r="R5283" t="s">
        <v>1359</v>
      </c>
    </row>
    <row r="5284" spans="1:18">
      <c r="A5284">
        <v>112</v>
      </c>
      <c r="B5284">
        <f>VLOOKUP(A5284,year_congress_lookup!$A$1:$B$10,2)</f>
        <v>2012</v>
      </c>
      <c r="C5284">
        <v>29926</v>
      </c>
      <c r="D5284" s="1" t="s">
        <v>1796</v>
      </c>
      <c r="E5284" t="s">
        <v>9</v>
      </c>
      <c r="F5284" t="str">
        <f>VLOOKUP(E5284&amp;"*",state_latlong_lookup!$A$1:$D$56,2,FALSE)</f>
        <v>NY</v>
      </c>
      <c r="G5284" t="str">
        <f>VLOOKUP(E5284&amp;"*",state_latlong_lookup!$A$1:$D$56,1,FALSE)</f>
        <v>NEW YORK</v>
      </c>
      <c r="H5284" t="str">
        <f t="shared" si="165"/>
        <v>112_NY_09</v>
      </c>
      <c r="I5284">
        <f>IF(B5284=2012,IF(D5284="00",K5284,VLOOKUP(H5284,district_latlong_lookup!$A$1:$F$439,5,FALSE)),0)</f>
        <v>40.593474999999998</v>
      </c>
      <c r="J5284">
        <f>IF(B5284=2012,IF(D5284="00",L5284,VLOOKUP(H5284,district_latlong_lookup!$A$1:$F$439,6,FALSE)),0)</f>
        <v>-73.881221999999994</v>
      </c>
      <c r="K5284">
        <f>VLOOKUP(E5284&amp;"*",state_latlong_lookup!$A$1:$D$56,3,FALSE)</f>
        <v>42.149700000000003</v>
      </c>
      <c r="L5284">
        <f>VLOOKUP(E5284&amp;"*",state_latlong_lookup!$A$1:$D$56,4,FALSE)</f>
        <v>-74.938400000000001</v>
      </c>
      <c r="M5284">
        <v>100</v>
      </c>
      <c r="N5284" t="str">
        <f t="shared" si="164"/>
        <v>Democrat</v>
      </c>
      <c r="O5284" t="s">
        <v>1011</v>
      </c>
      <c r="P5284">
        <v>-0.41</v>
      </c>
      <c r="Q5284">
        <v>2841000</v>
      </c>
      <c r="R5284" t="s">
        <v>1360</v>
      </c>
    </row>
    <row r="5285" spans="1:18">
      <c r="A5285">
        <v>112</v>
      </c>
      <c r="B5285">
        <f>VLOOKUP(A5285,year_congress_lookup!$A$1:$B$10,2)</f>
        <v>2012</v>
      </c>
      <c r="C5285">
        <v>21197</v>
      </c>
      <c r="D5285" s="1" t="s">
        <v>1796</v>
      </c>
      <c r="E5285" t="s">
        <v>9</v>
      </c>
      <c r="F5285" t="str">
        <f>VLOOKUP(E5285&amp;"*",state_latlong_lookup!$A$1:$D$56,2,FALSE)</f>
        <v>NY</v>
      </c>
      <c r="G5285" t="str">
        <f>VLOOKUP(E5285&amp;"*",state_latlong_lookup!$A$1:$D$56,1,FALSE)</f>
        <v>NEW YORK</v>
      </c>
      <c r="H5285" t="str">
        <f t="shared" si="165"/>
        <v>112_NY_09</v>
      </c>
      <c r="I5285">
        <f>IF(B5285=2012,IF(D5285="00",K5285,VLOOKUP(H5285,district_latlong_lookup!$A$1:$F$439,5,FALSE)),0)</f>
        <v>40.593474999999998</v>
      </c>
      <c r="J5285">
        <f>IF(B5285=2012,IF(D5285="00",L5285,VLOOKUP(H5285,district_latlong_lookup!$A$1:$F$439,6,FALSE)),0)</f>
        <v>-73.881221999999994</v>
      </c>
      <c r="K5285">
        <f>VLOOKUP(E5285&amp;"*",state_latlong_lookup!$A$1:$D$56,3,FALSE)</f>
        <v>42.149700000000003</v>
      </c>
      <c r="L5285">
        <f>VLOOKUP(E5285&amp;"*",state_latlong_lookup!$A$1:$D$56,4,FALSE)</f>
        <v>-74.938400000000001</v>
      </c>
      <c r="M5285">
        <v>200</v>
      </c>
      <c r="N5285" t="str">
        <f t="shared" si="164"/>
        <v>Republican</v>
      </c>
      <c r="O5285" t="s">
        <v>148</v>
      </c>
      <c r="P5285">
        <v>0.432</v>
      </c>
      <c r="Q5285">
        <v>2295000</v>
      </c>
    </row>
    <row r="5286" spans="1:18">
      <c r="A5286">
        <v>112</v>
      </c>
      <c r="B5286">
        <f>VLOOKUP(A5286,year_congress_lookup!$A$1:$B$10,2)</f>
        <v>2012</v>
      </c>
      <c r="C5286">
        <v>15072</v>
      </c>
      <c r="D5286" s="1" t="s">
        <v>1797</v>
      </c>
      <c r="E5286" t="s">
        <v>9</v>
      </c>
      <c r="F5286" t="str">
        <f>VLOOKUP(E5286&amp;"*",state_latlong_lookup!$A$1:$D$56,2,FALSE)</f>
        <v>NY</v>
      </c>
      <c r="G5286" t="str">
        <f>VLOOKUP(E5286&amp;"*",state_latlong_lookup!$A$1:$D$56,1,FALSE)</f>
        <v>NEW YORK</v>
      </c>
      <c r="H5286" t="str">
        <f t="shared" si="165"/>
        <v>112_NY_10</v>
      </c>
      <c r="I5286">
        <f>IF(B5286=2012,IF(D5286="00",K5286,VLOOKUP(H5286,district_latlong_lookup!$A$1:$F$439,5,FALSE)),0)</f>
        <v>40.634923999999998</v>
      </c>
      <c r="J5286">
        <f>IF(B5286=2012,IF(D5286="00",L5286,VLOOKUP(H5286,district_latlong_lookup!$A$1:$F$439,6,FALSE)),0)</f>
        <v>-73.890190000000004</v>
      </c>
      <c r="K5286">
        <f>VLOOKUP(E5286&amp;"*",state_latlong_lookup!$A$1:$D$56,3,FALSE)</f>
        <v>42.149700000000003</v>
      </c>
      <c r="L5286">
        <f>VLOOKUP(E5286&amp;"*",state_latlong_lookup!$A$1:$D$56,4,FALSE)</f>
        <v>-74.938400000000001</v>
      </c>
      <c r="M5286">
        <v>100</v>
      </c>
      <c r="N5286" t="str">
        <f t="shared" si="164"/>
        <v>Democrat</v>
      </c>
      <c r="O5286" t="s">
        <v>624</v>
      </c>
      <c r="P5286">
        <v>-0.47099999999999997</v>
      </c>
      <c r="Q5286">
        <v>882500</v>
      </c>
      <c r="R5286" t="s">
        <v>1361</v>
      </c>
    </row>
    <row r="5287" spans="1:18">
      <c r="A5287">
        <v>112</v>
      </c>
      <c r="B5287">
        <f>VLOOKUP(A5287,year_congress_lookup!$A$1:$B$10,2)</f>
        <v>2012</v>
      </c>
      <c r="C5287">
        <v>20733</v>
      </c>
      <c r="D5287" s="1" t="s">
        <v>1798</v>
      </c>
      <c r="E5287" t="s">
        <v>9</v>
      </c>
      <c r="F5287" t="str">
        <f>VLOOKUP(E5287&amp;"*",state_latlong_lookup!$A$1:$D$56,2,FALSE)</f>
        <v>NY</v>
      </c>
      <c r="G5287" t="str">
        <f>VLOOKUP(E5287&amp;"*",state_latlong_lookup!$A$1:$D$56,1,FALSE)</f>
        <v>NEW YORK</v>
      </c>
      <c r="H5287" t="str">
        <f t="shared" si="165"/>
        <v>112_NY_11</v>
      </c>
      <c r="I5287">
        <f>IF(B5287=2012,IF(D5287="00",K5287,VLOOKUP(H5287,district_latlong_lookup!$A$1:$F$439,5,FALSE)),0)</f>
        <v>40.656593000000001</v>
      </c>
      <c r="J5287">
        <f>IF(B5287=2012,IF(D5287="00",L5287,VLOOKUP(H5287,district_latlong_lookup!$A$1:$F$439,6,FALSE)),0)</f>
        <v>-73.954820999999995</v>
      </c>
      <c r="K5287">
        <f>VLOOKUP(E5287&amp;"*",state_latlong_lookup!$A$1:$D$56,3,FALSE)</f>
        <v>42.149700000000003</v>
      </c>
      <c r="L5287">
        <f>VLOOKUP(E5287&amp;"*",state_latlong_lookup!$A$1:$D$56,4,FALSE)</f>
        <v>-74.938400000000001</v>
      </c>
      <c r="M5287">
        <v>100</v>
      </c>
      <c r="N5287" t="str">
        <f t="shared" si="164"/>
        <v>Democrat</v>
      </c>
      <c r="O5287" t="s">
        <v>87</v>
      </c>
      <c r="P5287">
        <v>-0.58599999999999997</v>
      </c>
      <c r="Q5287">
        <v>732500</v>
      </c>
      <c r="R5287" t="s">
        <v>1362</v>
      </c>
    </row>
    <row r="5288" spans="1:18">
      <c r="A5288">
        <v>112</v>
      </c>
      <c r="B5288">
        <f>VLOOKUP(A5288,year_congress_lookup!$A$1:$B$10,2)</f>
        <v>2012</v>
      </c>
      <c r="C5288">
        <v>29378</v>
      </c>
      <c r="D5288" s="1" t="s">
        <v>1799</v>
      </c>
      <c r="E5288" t="s">
        <v>9</v>
      </c>
      <c r="F5288" t="str">
        <f>VLOOKUP(E5288&amp;"*",state_latlong_lookup!$A$1:$D$56,2,FALSE)</f>
        <v>NY</v>
      </c>
      <c r="G5288" t="str">
        <f>VLOOKUP(E5288&amp;"*",state_latlong_lookup!$A$1:$D$56,1,FALSE)</f>
        <v>NEW YORK</v>
      </c>
      <c r="H5288" t="str">
        <f t="shared" si="165"/>
        <v>112_NY_12</v>
      </c>
      <c r="I5288">
        <f>IF(B5288=2012,IF(D5288="00",K5288,VLOOKUP(H5288,district_latlong_lookup!$A$1:$F$439,5,FALSE)),0)</f>
        <v>40.705480999999999</v>
      </c>
      <c r="J5288">
        <f>IF(B5288=2012,IF(D5288="00",L5288,VLOOKUP(H5288,district_latlong_lookup!$A$1:$F$439,6,FALSE)),0)</f>
        <v>-73.923355999999998</v>
      </c>
      <c r="K5288">
        <f>VLOOKUP(E5288&amp;"*",state_latlong_lookup!$A$1:$D$56,3,FALSE)</f>
        <v>42.149700000000003</v>
      </c>
      <c r="L5288">
        <f>VLOOKUP(E5288&amp;"*",state_latlong_lookup!$A$1:$D$56,4,FALSE)</f>
        <v>-74.938400000000001</v>
      </c>
      <c r="M5288">
        <v>100</v>
      </c>
      <c r="N5288" t="str">
        <f t="shared" si="164"/>
        <v>Democrat</v>
      </c>
      <c r="O5288" t="s">
        <v>626</v>
      </c>
      <c r="P5288">
        <v>-0.53400000000000003</v>
      </c>
      <c r="Q5288">
        <v>10000</v>
      </c>
      <c r="R5288" t="s">
        <v>1363</v>
      </c>
    </row>
    <row r="5289" spans="1:18">
      <c r="A5289">
        <v>112</v>
      </c>
      <c r="B5289">
        <f>VLOOKUP(A5289,year_congress_lookup!$A$1:$B$10,2)</f>
        <v>2012</v>
      </c>
      <c r="C5289">
        <v>21154</v>
      </c>
      <c r="D5289" s="1" t="s">
        <v>1800</v>
      </c>
      <c r="E5289" t="s">
        <v>9</v>
      </c>
      <c r="F5289" t="str">
        <f>VLOOKUP(E5289&amp;"*",state_latlong_lookup!$A$1:$D$56,2,FALSE)</f>
        <v>NY</v>
      </c>
      <c r="G5289" t="str">
        <f>VLOOKUP(E5289&amp;"*",state_latlong_lookup!$A$1:$D$56,1,FALSE)</f>
        <v>NEW YORK</v>
      </c>
      <c r="H5289" t="str">
        <f t="shared" si="165"/>
        <v>112_NY_13</v>
      </c>
      <c r="I5289">
        <f>IF(B5289=2012,IF(D5289="00",K5289,VLOOKUP(H5289,district_latlong_lookup!$A$1:$F$439,5,FALSE)),0)</f>
        <v>40.566974000000002</v>
      </c>
      <c r="J5289">
        <f>IF(B5289=2012,IF(D5289="00",L5289,VLOOKUP(H5289,district_latlong_lookup!$A$1:$F$439,6,FALSE)),0)</f>
        <v>-74.126313999999994</v>
      </c>
      <c r="K5289">
        <f>VLOOKUP(E5289&amp;"*",state_latlong_lookup!$A$1:$D$56,3,FALSE)</f>
        <v>42.149700000000003</v>
      </c>
      <c r="L5289">
        <f>VLOOKUP(E5289&amp;"*",state_latlong_lookup!$A$1:$D$56,4,FALSE)</f>
        <v>-74.938400000000001</v>
      </c>
      <c r="M5289">
        <v>200</v>
      </c>
      <c r="N5289" t="str">
        <f t="shared" si="164"/>
        <v>Republican</v>
      </c>
      <c r="O5289" t="s">
        <v>1213</v>
      </c>
      <c r="P5289">
        <v>0.41799999999999998</v>
      </c>
      <c r="Q5289">
        <v>436500</v>
      </c>
      <c r="R5289" t="s">
        <v>1364</v>
      </c>
    </row>
    <row r="5290" spans="1:18">
      <c r="A5290">
        <v>112</v>
      </c>
      <c r="B5290">
        <f>VLOOKUP(A5290,year_congress_lookup!$A$1:$B$10,2)</f>
        <v>2012</v>
      </c>
      <c r="C5290">
        <v>29379</v>
      </c>
      <c r="D5290" s="1" t="s">
        <v>1801</v>
      </c>
      <c r="E5290" t="s">
        <v>9</v>
      </c>
      <c r="F5290" t="str">
        <f>VLOOKUP(E5290&amp;"*",state_latlong_lookup!$A$1:$D$56,2,FALSE)</f>
        <v>NY</v>
      </c>
      <c r="G5290" t="str">
        <f>VLOOKUP(E5290&amp;"*",state_latlong_lookup!$A$1:$D$56,1,FALSE)</f>
        <v>NEW YORK</v>
      </c>
      <c r="H5290" t="str">
        <f t="shared" si="165"/>
        <v>112_NY_14</v>
      </c>
      <c r="I5290">
        <f>IF(B5290=2012,IF(D5290="00",K5290,VLOOKUP(H5290,district_latlong_lookup!$A$1:$F$439,5,FALSE)),0)</f>
        <v>40.760894</v>
      </c>
      <c r="J5290">
        <f>IF(B5290=2012,IF(D5290="00",L5290,VLOOKUP(H5290,district_latlong_lookup!$A$1:$F$439,6,FALSE)),0)</f>
        <v>-73.949682999999993</v>
      </c>
      <c r="K5290">
        <f>VLOOKUP(E5290&amp;"*",state_latlong_lookup!$A$1:$D$56,3,FALSE)</f>
        <v>42.149700000000003</v>
      </c>
      <c r="L5290">
        <f>VLOOKUP(E5290&amp;"*",state_latlong_lookup!$A$1:$D$56,4,FALSE)</f>
        <v>-74.938400000000001</v>
      </c>
      <c r="M5290">
        <v>100</v>
      </c>
      <c r="N5290" t="str">
        <f t="shared" si="164"/>
        <v>Democrat</v>
      </c>
      <c r="O5290" t="s">
        <v>166</v>
      </c>
      <c r="P5290">
        <v>-0.38800000000000001</v>
      </c>
      <c r="Q5290">
        <v>642000</v>
      </c>
    </row>
    <row r="5291" spans="1:18">
      <c r="A5291">
        <v>112</v>
      </c>
      <c r="B5291">
        <f>VLOOKUP(A5291,year_congress_lookup!$A$1:$B$10,2)</f>
        <v>2012</v>
      </c>
      <c r="C5291">
        <v>13035</v>
      </c>
      <c r="D5291" s="1" t="s">
        <v>1802</v>
      </c>
      <c r="E5291" t="s">
        <v>9</v>
      </c>
      <c r="F5291" t="str">
        <f>VLOOKUP(E5291&amp;"*",state_latlong_lookup!$A$1:$D$56,2,FALSE)</f>
        <v>NY</v>
      </c>
      <c r="G5291" t="str">
        <f>VLOOKUP(E5291&amp;"*",state_latlong_lookup!$A$1:$D$56,1,FALSE)</f>
        <v>NEW YORK</v>
      </c>
      <c r="H5291" t="str">
        <f t="shared" si="165"/>
        <v>112_NY_15</v>
      </c>
      <c r="I5291">
        <f>IF(B5291=2012,IF(D5291="00",K5291,VLOOKUP(H5291,district_latlong_lookup!$A$1:$F$439,5,FALSE)),0)</f>
        <v>40.817227000000003</v>
      </c>
      <c r="J5291">
        <f>IF(B5291=2012,IF(D5291="00",L5291,VLOOKUP(H5291,district_latlong_lookup!$A$1:$F$439,6,FALSE)),0)</f>
        <v>-73.937460999999999</v>
      </c>
      <c r="K5291">
        <f>VLOOKUP(E5291&amp;"*",state_latlong_lookup!$A$1:$D$56,3,FALSE)</f>
        <v>42.149700000000003</v>
      </c>
      <c r="L5291">
        <f>VLOOKUP(E5291&amp;"*",state_latlong_lookup!$A$1:$D$56,4,FALSE)</f>
        <v>-74.938400000000001</v>
      </c>
      <c r="M5291">
        <v>100</v>
      </c>
      <c r="N5291" t="str">
        <f t="shared" si="164"/>
        <v>Democrat</v>
      </c>
      <c r="O5291" t="s">
        <v>1014</v>
      </c>
      <c r="P5291">
        <v>-0.42299999999999999</v>
      </c>
      <c r="Q5291">
        <v>640000</v>
      </c>
      <c r="R5291" t="s">
        <v>1365</v>
      </c>
    </row>
    <row r="5292" spans="1:18">
      <c r="A5292">
        <v>112</v>
      </c>
      <c r="B5292">
        <f>VLOOKUP(A5292,year_congress_lookup!$A$1:$B$10,2)</f>
        <v>2012</v>
      </c>
      <c r="C5292">
        <v>29134</v>
      </c>
      <c r="D5292" s="1" t="s">
        <v>1803</v>
      </c>
      <c r="E5292" t="s">
        <v>9</v>
      </c>
      <c r="F5292" t="str">
        <f>VLOOKUP(E5292&amp;"*",state_latlong_lookup!$A$1:$D$56,2,FALSE)</f>
        <v>NY</v>
      </c>
      <c r="G5292" t="str">
        <f>VLOOKUP(E5292&amp;"*",state_latlong_lookup!$A$1:$D$56,1,FALSE)</f>
        <v>NEW YORK</v>
      </c>
      <c r="H5292" t="str">
        <f t="shared" si="165"/>
        <v>112_NY_16</v>
      </c>
      <c r="I5292">
        <f>IF(B5292=2012,IF(D5292="00",K5292,VLOOKUP(H5292,district_latlong_lookup!$A$1:$F$439,5,FALSE)),0)</f>
        <v>40.831316999999999</v>
      </c>
      <c r="J5292">
        <f>IF(B5292=2012,IF(D5292="00",L5292,VLOOKUP(H5292,district_latlong_lookup!$A$1:$F$439,6,FALSE)),0)</f>
        <v>-73.903272000000001</v>
      </c>
      <c r="K5292">
        <f>VLOOKUP(E5292&amp;"*",state_latlong_lookup!$A$1:$D$56,3,FALSE)</f>
        <v>42.149700000000003</v>
      </c>
      <c r="L5292">
        <f>VLOOKUP(E5292&amp;"*",state_latlong_lookup!$A$1:$D$56,4,FALSE)</f>
        <v>-74.938400000000001</v>
      </c>
      <c r="M5292">
        <v>100</v>
      </c>
      <c r="N5292" t="str">
        <f t="shared" si="164"/>
        <v>Democrat</v>
      </c>
      <c r="O5292" t="s">
        <v>629</v>
      </c>
      <c r="P5292">
        <v>-0.501</v>
      </c>
      <c r="Q5292">
        <v>863000</v>
      </c>
      <c r="R5292" t="s">
        <v>1366</v>
      </c>
    </row>
    <row r="5293" spans="1:18">
      <c r="A5293">
        <v>112</v>
      </c>
      <c r="B5293">
        <f>VLOOKUP(A5293,year_congress_lookup!$A$1:$B$10,2)</f>
        <v>2012</v>
      </c>
      <c r="C5293">
        <v>15603</v>
      </c>
      <c r="D5293" s="1" t="s">
        <v>1804</v>
      </c>
      <c r="E5293" t="s">
        <v>9</v>
      </c>
      <c r="F5293" t="str">
        <f>VLOOKUP(E5293&amp;"*",state_latlong_lookup!$A$1:$D$56,2,FALSE)</f>
        <v>NY</v>
      </c>
      <c r="G5293" t="str">
        <f>VLOOKUP(E5293&amp;"*",state_latlong_lookup!$A$1:$D$56,1,FALSE)</f>
        <v>NEW YORK</v>
      </c>
      <c r="H5293" t="str">
        <f t="shared" si="165"/>
        <v>112_NY_17</v>
      </c>
      <c r="I5293">
        <f>IF(B5293=2012,IF(D5293="00",K5293,VLOOKUP(H5293,district_latlong_lookup!$A$1:$F$439,5,FALSE)),0)</f>
        <v>41.073695000000001</v>
      </c>
      <c r="J5293">
        <f>IF(B5293=2012,IF(D5293="00",L5293,VLOOKUP(H5293,district_latlong_lookup!$A$1:$F$439,6,FALSE)),0)</f>
        <v>-74.002770999999996</v>
      </c>
      <c r="K5293">
        <f>VLOOKUP(E5293&amp;"*",state_latlong_lookup!$A$1:$D$56,3,FALSE)</f>
        <v>42.149700000000003</v>
      </c>
      <c r="L5293">
        <f>VLOOKUP(E5293&amp;"*",state_latlong_lookup!$A$1:$D$56,4,FALSE)</f>
        <v>-74.938400000000001</v>
      </c>
      <c r="M5293">
        <v>100</v>
      </c>
      <c r="N5293" t="str">
        <f t="shared" si="164"/>
        <v>Democrat</v>
      </c>
      <c r="O5293" t="s">
        <v>630</v>
      </c>
      <c r="P5293">
        <v>-0.33100000000000002</v>
      </c>
      <c r="Q5293">
        <v>1388500</v>
      </c>
      <c r="R5293" t="s">
        <v>1367</v>
      </c>
    </row>
    <row r="5294" spans="1:18">
      <c r="A5294">
        <v>112</v>
      </c>
      <c r="B5294">
        <f>VLOOKUP(A5294,year_congress_lookup!$A$1:$B$10,2)</f>
        <v>2012</v>
      </c>
      <c r="C5294">
        <v>15612</v>
      </c>
      <c r="D5294" s="1" t="s">
        <v>1805</v>
      </c>
      <c r="E5294" t="s">
        <v>9</v>
      </c>
      <c r="F5294" t="str">
        <f>VLOOKUP(E5294&amp;"*",state_latlong_lookup!$A$1:$D$56,2,FALSE)</f>
        <v>NY</v>
      </c>
      <c r="G5294" t="str">
        <f>VLOOKUP(E5294&amp;"*",state_latlong_lookup!$A$1:$D$56,1,FALSE)</f>
        <v>NEW YORK</v>
      </c>
      <c r="H5294" t="str">
        <f t="shared" si="165"/>
        <v>112_NY_18</v>
      </c>
      <c r="I5294">
        <f>IF(B5294=2012,IF(D5294="00",K5294,VLOOKUP(H5294,district_latlong_lookup!$A$1:$F$439,5,FALSE)),0)</f>
        <v>41.064656999999997</v>
      </c>
      <c r="J5294">
        <f>IF(B5294=2012,IF(D5294="00",L5294,VLOOKUP(H5294,district_latlong_lookup!$A$1:$F$439,6,FALSE)),0)</f>
        <v>-73.796330999999995</v>
      </c>
      <c r="K5294">
        <f>VLOOKUP(E5294&amp;"*",state_latlong_lookup!$A$1:$D$56,3,FALSE)</f>
        <v>42.149700000000003</v>
      </c>
      <c r="L5294">
        <f>VLOOKUP(E5294&amp;"*",state_latlong_lookup!$A$1:$D$56,4,FALSE)</f>
        <v>-74.938400000000001</v>
      </c>
      <c r="M5294">
        <v>100</v>
      </c>
      <c r="N5294" t="str">
        <f t="shared" si="164"/>
        <v>Democrat</v>
      </c>
      <c r="O5294" t="s">
        <v>631</v>
      </c>
      <c r="P5294">
        <v>-0.33500000000000002</v>
      </c>
      <c r="Q5294">
        <v>10000</v>
      </c>
    </row>
    <row r="5295" spans="1:18">
      <c r="A5295">
        <v>112</v>
      </c>
      <c r="B5295">
        <f>VLOOKUP(A5295,year_congress_lookup!$A$1:$B$10,2)</f>
        <v>2012</v>
      </c>
      <c r="C5295">
        <v>21155</v>
      </c>
      <c r="D5295" s="1" t="s">
        <v>1806</v>
      </c>
      <c r="E5295" t="s">
        <v>9</v>
      </c>
      <c r="F5295" t="str">
        <f>VLOOKUP(E5295&amp;"*",state_latlong_lookup!$A$1:$D$56,2,FALSE)</f>
        <v>NY</v>
      </c>
      <c r="G5295" t="str">
        <f>VLOOKUP(E5295&amp;"*",state_latlong_lookup!$A$1:$D$56,1,FALSE)</f>
        <v>NEW YORK</v>
      </c>
      <c r="H5295" t="str">
        <f t="shared" si="165"/>
        <v>112_NY_19</v>
      </c>
      <c r="I5295">
        <f>IF(B5295=2012,IF(D5295="00",K5295,VLOOKUP(H5295,district_latlong_lookup!$A$1:$F$439,5,FALSE)),0)</f>
        <v>41.399588999999999</v>
      </c>
      <c r="J5295">
        <f>IF(B5295=2012,IF(D5295="00",L5295,VLOOKUP(H5295,district_latlong_lookup!$A$1:$F$439,6,FALSE)),0)</f>
        <v>-74.001767999999998</v>
      </c>
      <c r="K5295">
        <f>VLOOKUP(E5295&amp;"*",state_latlong_lookup!$A$1:$D$56,3,FALSE)</f>
        <v>42.149700000000003</v>
      </c>
      <c r="L5295">
        <f>VLOOKUP(E5295&amp;"*",state_latlong_lookup!$A$1:$D$56,4,FALSE)</f>
        <v>-74.938400000000001</v>
      </c>
      <c r="M5295">
        <v>200</v>
      </c>
      <c r="N5295" t="str">
        <f t="shared" si="164"/>
        <v>Republican</v>
      </c>
      <c r="O5295" t="s">
        <v>769</v>
      </c>
      <c r="P5295">
        <v>0.57999999999999996</v>
      </c>
      <c r="Q5295">
        <v>2223000</v>
      </c>
      <c r="R5295" t="s">
        <v>1368</v>
      </c>
    </row>
    <row r="5296" spans="1:18">
      <c r="A5296">
        <v>112</v>
      </c>
      <c r="B5296">
        <f>VLOOKUP(A5296,year_congress_lookup!$A$1:$B$10,2)</f>
        <v>2012</v>
      </c>
      <c r="C5296">
        <v>21156</v>
      </c>
      <c r="D5296" s="1" t="s">
        <v>1807</v>
      </c>
      <c r="E5296" t="s">
        <v>9</v>
      </c>
      <c r="F5296" t="str">
        <f>VLOOKUP(E5296&amp;"*",state_latlong_lookup!$A$1:$D$56,2,FALSE)</f>
        <v>NY</v>
      </c>
      <c r="G5296" t="str">
        <f>VLOOKUP(E5296&amp;"*",state_latlong_lookup!$A$1:$D$56,1,FALSE)</f>
        <v>NEW YORK</v>
      </c>
      <c r="H5296" t="str">
        <f t="shared" si="165"/>
        <v>112_NY_20</v>
      </c>
      <c r="I5296">
        <f>IF(B5296=2012,IF(D5296="00",K5296,VLOOKUP(H5296,district_latlong_lookup!$A$1:$F$439,5,FALSE)),0)</f>
        <v>43.666539999999998</v>
      </c>
      <c r="J5296">
        <f>IF(B5296=2012,IF(D5296="00",L5296,VLOOKUP(H5296,district_latlong_lookup!$A$1:$F$439,6,FALSE)),0)</f>
        <v>-73.786212000000006</v>
      </c>
      <c r="K5296">
        <f>VLOOKUP(E5296&amp;"*",state_latlong_lookup!$A$1:$D$56,3,FALSE)</f>
        <v>42.149700000000003</v>
      </c>
      <c r="L5296">
        <f>VLOOKUP(E5296&amp;"*",state_latlong_lookup!$A$1:$D$56,4,FALSE)</f>
        <v>-74.938400000000001</v>
      </c>
      <c r="M5296">
        <v>200</v>
      </c>
      <c r="N5296" t="str">
        <f t="shared" si="164"/>
        <v>Republican</v>
      </c>
      <c r="O5296" t="s">
        <v>135</v>
      </c>
      <c r="P5296">
        <v>0.56100000000000005</v>
      </c>
      <c r="Q5296">
        <v>598000</v>
      </c>
      <c r="R5296" t="s">
        <v>1369</v>
      </c>
    </row>
    <row r="5297" spans="1:18">
      <c r="A5297">
        <v>112</v>
      </c>
      <c r="B5297">
        <f>VLOOKUP(A5297,year_congress_lookup!$A$1:$B$10,2)</f>
        <v>2012</v>
      </c>
      <c r="C5297">
        <v>20934</v>
      </c>
      <c r="D5297" s="1" t="s">
        <v>1808</v>
      </c>
      <c r="E5297" t="s">
        <v>9</v>
      </c>
      <c r="F5297" t="str">
        <f>VLOOKUP(E5297&amp;"*",state_latlong_lookup!$A$1:$D$56,2,FALSE)</f>
        <v>NY</v>
      </c>
      <c r="G5297" t="str">
        <f>VLOOKUP(E5297&amp;"*",state_latlong_lookup!$A$1:$D$56,1,FALSE)</f>
        <v>NEW YORK</v>
      </c>
      <c r="H5297" t="str">
        <f t="shared" si="165"/>
        <v>112_NY_21</v>
      </c>
      <c r="I5297">
        <f>IF(B5297=2012,IF(D5297="00",K5297,VLOOKUP(H5297,district_latlong_lookup!$A$1:$F$439,5,FALSE)),0)</f>
        <v>42.704647000000001</v>
      </c>
      <c r="J5297">
        <f>IF(B5297=2012,IF(D5297="00",L5297,VLOOKUP(H5297,district_latlong_lookup!$A$1:$F$439,6,FALSE)),0)</f>
        <v>-74.233136999999999</v>
      </c>
      <c r="K5297">
        <f>VLOOKUP(E5297&amp;"*",state_latlong_lookup!$A$1:$D$56,3,FALSE)</f>
        <v>42.149700000000003</v>
      </c>
      <c r="L5297">
        <f>VLOOKUP(E5297&amp;"*",state_latlong_lookup!$A$1:$D$56,4,FALSE)</f>
        <v>-74.938400000000001</v>
      </c>
      <c r="M5297">
        <v>100</v>
      </c>
      <c r="N5297" t="str">
        <f t="shared" si="164"/>
        <v>Democrat</v>
      </c>
      <c r="O5297" t="s">
        <v>1154</v>
      </c>
      <c r="P5297">
        <v>-0.41899999999999998</v>
      </c>
      <c r="Q5297">
        <v>536000</v>
      </c>
      <c r="R5297" t="s">
        <v>1370</v>
      </c>
    </row>
    <row r="5298" spans="1:18">
      <c r="A5298">
        <v>112</v>
      </c>
      <c r="B5298">
        <f>VLOOKUP(A5298,year_congress_lookup!$A$1:$B$10,2)</f>
        <v>2012</v>
      </c>
      <c r="C5298">
        <v>29380</v>
      </c>
      <c r="D5298" s="1" t="s">
        <v>1809</v>
      </c>
      <c r="E5298" t="s">
        <v>9</v>
      </c>
      <c r="F5298" t="str">
        <f>VLOOKUP(E5298&amp;"*",state_latlong_lookup!$A$1:$D$56,2,FALSE)</f>
        <v>NY</v>
      </c>
      <c r="G5298" t="str">
        <f>VLOOKUP(E5298&amp;"*",state_latlong_lookup!$A$1:$D$56,1,FALSE)</f>
        <v>NEW YORK</v>
      </c>
      <c r="H5298" t="str">
        <f t="shared" si="165"/>
        <v>112_NY_22</v>
      </c>
      <c r="I5298">
        <f>IF(B5298=2012,IF(D5298="00",K5298,VLOOKUP(H5298,district_latlong_lookup!$A$1:$F$439,5,FALSE)),0)</f>
        <v>41.881002000000002</v>
      </c>
      <c r="J5298">
        <f>IF(B5298=2012,IF(D5298="00",L5298,VLOOKUP(H5298,district_latlong_lookup!$A$1:$F$439,6,FALSE)),0)</f>
        <v>-74.860642999999996</v>
      </c>
      <c r="K5298">
        <f>VLOOKUP(E5298&amp;"*",state_latlong_lookup!$A$1:$D$56,3,FALSE)</f>
        <v>42.149700000000003</v>
      </c>
      <c r="L5298">
        <f>VLOOKUP(E5298&amp;"*",state_latlong_lookup!$A$1:$D$56,4,FALSE)</f>
        <v>-74.938400000000001</v>
      </c>
      <c r="M5298">
        <v>100</v>
      </c>
      <c r="N5298" t="str">
        <f t="shared" si="164"/>
        <v>Democrat</v>
      </c>
      <c r="O5298" t="s">
        <v>637</v>
      </c>
      <c r="P5298">
        <v>-0.58199999999999996</v>
      </c>
      <c r="Q5298">
        <v>676500</v>
      </c>
    </row>
    <row r="5299" spans="1:18">
      <c r="A5299">
        <v>112</v>
      </c>
      <c r="B5299">
        <f>VLOOKUP(A5299,year_congress_lookup!$A$1:$B$10,2)</f>
        <v>2012</v>
      </c>
      <c r="C5299">
        <v>20957</v>
      </c>
      <c r="D5299" s="1" t="s">
        <v>1810</v>
      </c>
      <c r="E5299" t="s">
        <v>9</v>
      </c>
      <c r="F5299" t="str">
        <f>VLOOKUP(E5299&amp;"*",state_latlong_lookup!$A$1:$D$56,2,FALSE)</f>
        <v>NY</v>
      </c>
      <c r="G5299" t="str">
        <f>VLOOKUP(E5299&amp;"*",state_latlong_lookup!$A$1:$D$56,1,FALSE)</f>
        <v>NEW YORK</v>
      </c>
      <c r="H5299" t="str">
        <f t="shared" si="165"/>
        <v>112_NY_23</v>
      </c>
      <c r="I5299">
        <f>IF(B5299=2012,IF(D5299="00",K5299,VLOOKUP(H5299,district_latlong_lookup!$A$1:$F$439,5,FALSE)),0)</f>
        <v>44.432943999999999</v>
      </c>
      <c r="J5299">
        <f>IF(B5299=2012,IF(D5299="00",L5299,VLOOKUP(H5299,district_latlong_lookup!$A$1:$F$439,6,FALSE)),0)</f>
        <v>-74.160829000000007</v>
      </c>
      <c r="K5299">
        <f>VLOOKUP(E5299&amp;"*",state_latlong_lookup!$A$1:$D$56,3,FALSE)</f>
        <v>42.149700000000003</v>
      </c>
      <c r="L5299">
        <f>VLOOKUP(E5299&amp;"*",state_latlong_lookup!$A$1:$D$56,4,FALSE)</f>
        <v>-74.938400000000001</v>
      </c>
      <c r="M5299">
        <v>100</v>
      </c>
      <c r="N5299" t="str">
        <f t="shared" si="164"/>
        <v>Democrat</v>
      </c>
      <c r="O5299" t="s">
        <v>1012</v>
      </c>
      <c r="P5299">
        <v>-0.17799999999999999</v>
      </c>
      <c r="Q5299">
        <v>333500</v>
      </c>
      <c r="R5299" t="s">
        <v>1371</v>
      </c>
    </row>
    <row r="5300" spans="1:18">
      <c r="A5300">
        <v>112</v>
      </c>
      <c r="B5300">
        <f>VLOOKUP(A5300,year_congress_lookup!$A$1:$B$10,2)</f>
        <v>2012</v>
      </c>
      <c r="C5300">
        <v>21157</v>
      </c>
      <c r="D5300" s="1" t="s">
        <v>1811</v>
      </c>
      <c r="E5300" t="s">
        <v>9</v>
      </c>
      <c r="F5300" t="str">
        <f>VLOOKUP(E5300&amp;"*",state_latlong_lookup!$A$1:$D$56,2,FALSE)</f>
        <v>NY</v>
      </c>
      <c r="G5300" t="str">
        <f>VLOOKUP(E5300&amp;"*",state_latlong_lookup!$A$1:$D$56,1,FALSE)</f>
        <v>NEW YORK</v>
      </c>
      <c r="H5300" t="str">
        <f t="shared" si="165"/>
        <v>112_NY_24</v>
      </c>
      <c r="I5300">
        <f>IF(B5300=2012,IF(D5300="00",K5300,VLOOKUP(H5300,district_latlong_lookup!$A$1:$F$439,5,FALSE)),0)</f>
        <v>42.541730000000001</v>
      </c>
      <c r="J5300">
        <f>IF(B5300=2012,IF(D5300="00",L5300,VLOOKUP(H5300,district_latlong_lookup!$A$1:$F$439,6,FALSE)),0)</f>
        <v>-76.435888000000006</v>
      </c>
      <c r="K5300">
        <f>VLOOKUP(E5300&amp;"*",state_latlong_lookup!$A$1:$D$56,3,FALSE)</f>
        <v>42.149700000000003</v>
      </c>
      <c r="L5300">
        <f>VLOOKUP(E5300&amp;"*",state_latlong_lookup!$A$1:$D$56,4,FALSE)</f>
        <v>-74.938400000000001</v>
      </c>
      <c r="M5300">
        <v>200</v>
      </c>
      <c r="N5300" t="str">
        <f t="shared" si="164"/>
        <v>Republican</v>
      </c>
      <c r="O5300" t="s">
        <v>145</v>
      </c>
      <c r="P5300">
        <v>0.56999999999999995</v>
      </c>
      <c r="Q5300">
        <v>710000</v>
      </c>
      <c r="R5300" t="s">
        <v>1372</v>
      </c>
    </row>
    <row r="5301" spans="1:18">
      <c r="A5301">
        <v>112</v>
      </c>
      <c r="B5301">
        <f>VLOOKUP(A5301,year_congress_lookup!$A$1:$B$10,2)</f>
        <v>2012</v>
      </c>
      <c r="C5301">
        <v>21158</v>
      </c>
      <c r="D5301" s="1" t="s">
        <v>1812</v>
      </c>
      <c r="E5301" t="s">
        <v>9</v>
      </c>
      <c r="F5301" t="str">
        <f>VLOOKUP(E5301&amp;"*",state_latlong_lookup!$A$1:$D$56,2,FALSE)</f>
        <v>NY</v>
      </c>
      <c r="G5301" t="str">
        <f>VLOOKUP(E5301&amp;"*",state_latlong_lookup!$A$1:$D$56,1,FALSE)</f>
        <v>NEW YORK</v>
      </c>
      <c r="H5301" t="str">
        <f t="shared" si="165"/>
        <v>112_NY_25</v>
      </c>
      <c r="I5301">
        <f>IF(B5301=2012,IF(D5301="00",K5301,VLOOKUP(H5301,district_latlong_lookup!$A$1:$F$439,5,FALSE)),0)</f>
        <v>43.228042000000002</v>
      </c>
      <c r="J5301">
        <f>IF(B5301=2012,IF(D5301="00",L5301,VLOOKUP(H5301,district_latlong_lookup!$A$1:$F$439,6,FALSE)),0)</f>
        <v>-76.738460000000003</v>
      </c>
      <c r="K5301">
        <f>VLOOKUP(E5301&amp;"*",state_latlong_lookup!$A$1:$D$56,3,FALSE)</f>
        <v>42.149700000000003</v>
      </c>
      <c r="L5301">
        <f>VLOOKUP(E5301&amp;"*",state_latlong_lookup!$A$1:$D$56,4,FALSE)</f>
        <v>-74.938400000000001</v>
      </c>
      <c r="M5301">
        <v>200</v>
      </c>
      <c r="N5301" t="str">
        <f t="shared" si="164"/>
        <v>Republican</v>
      </c>
      <c r="O5301" t="s">
        <v>1214</v>
      </c>
      <c r="P5301">
        <v>0.72899999999999998</v>
      </c>
      <c r="Q5301">
        <v>10000</v>
      </c>
      <c r="R5301" t="s">
        <v>1373</v>
      </c>
    </row>
    <row r="5302" spans="1:18">
      <c r="A5302">
        <v>112</v>
      </c>
      <c r="B5302">
        <f>VLOOKUP(A5302,year_congress_lookup!$A$1:$B$10,2)</f>
        <v>2012</v>
      </c>
      <c r="C5302">
        <v>21194</v>
      </c>
      <c r="D5302" s="1" t="s">
        <v>1813</v>
      </c>
      <c r="E5302" t="s">
        <v>9</v>
      </c>
      <c r="F5302" t="str">
        <f>VLOOKUP(E5302&amp;"*",state_latlong_lookup!$A$1:$D$56,2,FALSE)</f>
        <v>NY</v>
      </c>
      <c r="G5302" t="str">
        <f>VLOOKUP(E5302&amp;"*",state_latlong_lookup!$A$1:$D$56,1,FALSE)</f>
        <v>NEW YORK</v>
      </c>
      <c r="H5302" t="str">
        <f t="shared" si="165"/>
        <v>112_NY_26</v>
      </c>
      <c r="I5302">
        <f>IF(B5302=2012,IF(D5302="00",K5302,VLOOKUP(H5302,district_latlong_lookup!$A$1:$F$439,5,FALSE)),0)</f>
        <v>42.920727999999997</v>
      </c>
      <c r="J5302">
        <f>IF(B5302=2012,IF(D5302="00",L5302,VLOOKUP(H5302,district_latlong_lookup!$A$1:$F$439,6,FALSE)),0)</f>
        <v>-78.148512999999994</v>
      </c>
      <c r="K5302">
        <f>VLOOKUP(E5302&amp;"*",state_latlong_lookup!$A$1:$D$56,3,FALSE)</f>
        <v>42.149700000000003</v>
      </c>
      <c r="L5302">
        <f>VLOOKUP(E5302&amp;"*",state_latlong_lookup!$A$1:$D$56,4,FALSE)</f>
        <v>-74.938400000000001</v>
      </c>
      <c r="M5302">
        <v>100</v>
      </c>
      <c r="N5302" t="str">
        <f t="shared" si="164"/>
        <v>Democrat</v>
      </c>
      <c r="O5302" t="s">
        <v>1215</v>
      </c>
      <c r="P5302">
        <v>-0.223</v>
      </c>
      <c r="Q5302">
        <v>34500</v>
      </c>
      <c r="R5302" t="s">
        <v>1374</v>
      </c>
    </row>
    <row r="5303" spans="1:18">
      <c r="A5303">
        <v>112</v>
      </c>
      <c r="B5303">
        <f>VLOOKUP(A5303,year_congress_lookup!$A$1:$B$10,2)</f>
        <v>2012</v>
      </c>
      <c r="C5303">
        <v>20519</v>
      </c>
      <c r="D5303" s="1" t="s">
        <v>1814</v>
      </c>
      <c r="E5303" t="s">
        <v>9</v>
      </c>
      <c r="F5303" t="str">
        <f>VLOOKUP(E5303&amp;"*",state_latlong_lookup!$A$1:$D$56,2,FALSE)</f>
        <v>NY</v>
      </c>
      <c r="G5303" t="str">
        <f>VLOOKUP(E5303&amp;"*",state_latlong_lookup!$A$1:$D$56,1,FALSE)</f>
        <v>NEW YORK</v>
      </c>
      <c r="H5303" t="str">
        <f t="shared" si="165"/>
        <v>112_NY_27</v>
      </c>
      <c r="I5303">
        <f>IF(B5303=2012,IF(D5303="00",K5303,VLOOKUP(H5303,district_latlong_lookup!$A$1:$F$439,5,FALSE)),0)</f>
        <v>42.447870999999999</v>
      </c>
      <c r="J5303">
        <f>IF(B5303=2012,IF(D5303="00",L5303,VLOOKUP(H5303,district_latlong_lookup!$A$1:$F$439,6,FALSE)),0)</f>
        <v>-79.176913999999996</v>
      </c>
      <c r="K5303">
        <f>VLOOKUP(E5303&amp;"*",state_latlong_lookup!$A$1:$D$56,3,FALSE)</f>
        <v>42.149700000000003</v>
      </c>
      <c r="L5303">
        <f>VLOOKUP(E5303&amp;"*",state_latlong_lookup!$A$1:$D$56,4,FALSE)</f>
        <v>-74.938400000000001</v>
      </c>
      <c r="M5303">
        <v>100</v>
      </c>
      <c r="N5303" t="str">
        <f t="shared" si="164"/>
        <v>Democrat</v>
      </c>
      <c r="O5303" t="s">
        <v>133</v>
      </c>
      <c r="P5303">
        <v>-0.318</v>
      </c>
      <c r="Q5303">
        <v>407500</v>
      </c>
      <c r="R5303" t="s">
        <v>1375</v>
      </c>
    </row>
    <row r="5304" spans="1:18">
      <c r="A5304">
        <v>112</v>
      </c>
      <c r="B5304">
        <f>VLOOKUP(A5304,year_congress_lookup!$A$1:$B$10,2)</f>
        <v>2012</v>
      </c>
      <c r="C5304">
        <v>15444</v>
      </c>
      <c r="D5304" s="1" t="s">
        <v>1815</v>
      </c>
      <c r="E5304" t="s">
        <v>9</v>
      </c>
      <c r="F5304" t="str">
        <f>VLOOKUP(E5304&amp;"*",state_latlong_lookup!$A$1:$D$56,2,FALSE)</f>
        <v>NY</v>
      </c>
      <c r="G5304" t="str">
        <f>VLOOKUP(E5304&amp;"*",state_latlong_lookup!$A$1:$D$56,1,FALSE)</f>
        <v>NEW YORK</v>
      </c>
      <c r="H5304" t="str">
        <f t="shared" si="165"/>
        <v>112_NY_28</v>
      </c>
      <c r="I5304">
        <f>IF(B5304=2012,IF(D5304="00",K5304,VLOOKUP(H5304,district_latlong_lookup!$A$1:$F$439,5,FALSE)),0)</f>
        <v>43.371729999999999</v>
      </c>
      <c r="J5304">
        <f>IF(B5304=2012,IF(D5304="00",L5304,VLOOKUP(H5304,district_latlong_lookup!$A$1:$F$439,6,FALSE)),0)</f>
        <v>-78.190712000000005</v>
      </c>
      <c r="K5304">
        <f>VLOOKUP(E5304&amp;"*",state_latlong_lookup!$A$1:$D$56,3,FALSE)</f>
        <v>42.149700000000003</v>
      </c>
      <c r="L5304">
        <f>VLOOKUP(E5304&amp;"*",state_latlong_lookup!$A$1:$D$56,4,FALSE)</f>
        <v>-74.938400000000001</v>
      </c>
      <c r="M5304">
        <v>100</v>
      </c>
      <c r="N5304" t="str">
        <f t="shared" si="164"/>
        <v>Democrat</v>
      </c>
      <c r="O5304" t="s">
        <v>1017</v>
      </c>
      <c r="P5304">
        <v>-0.58499999999999996</v>
      </c>
      <c r="Q5304">
        <v>431000</v>
      </c>
      <c r="R5304" t="s">
        <v>1376</v>
      </c>
    </row>
    <row r="5305" spans="1:18">
      <c r="A5305">
        <v>112</v>
      </c>
      <c r="B5305">
        <f>VLOOKUP(A5305,year_congress_lookup!$A$1:$B$10,2)</f>
        <v>2012</v>
      </c>
      <c r="C5305">
        <v>21101</v>
      </c>
      <c r="D5305" s="1" t="s">
        <v>1816</v>
      </c>
      <c r="E5305" t="s">
        <v>9</v>
      </c>
      <c r="F5305" t="str">
        <f>VLOOKUP(E5305&amp;"*",state_latlong_lookup!$A$1:$D$56,2,FALSE)</f>
        <v>NY</v>
      </c>
      <c r="G5305" t="str">
        <f>VLOOKUP(E5305&amp;"*",state_latlong_lookup!$A$1:$D$56,1,FALSE)</f>
        <v>NEW YORK</v>
      </c>
      <c r="H5305" t="str">
        <f t="shared" si="165"/>
        <v>112_NY_29</v>
      </c>
      <c r="I5305">
        <f>IF(B5305=2012,IF(D5305="00",K5305,VLOOKUP(H5305,district_latlong_lookup!$A$1:$F$439,5,FALSE)),0)</f>
        <v>42.384318</v>
      </c>
      <c r="J5305">
        <f>IF(B5305=2012,IF(D5305="00",L5305,VLOOKUP(H5305,district_latlong_lookup!$A$1:$F$439,6,FALSE)),0)</f>
        <v>-77.704586000000006</v>
      </c>
      <c r="K5305">
        <f>VLOOKUP(E5305&amp;"*",state_latlong_lookup!$A$1:$D$56,3,FALSE)</f>
        <v>42.149700000000003</v>
      </c>
      <c r="L5305">
        <f>VLOOKUP(E5305&amp;"*",state_latlong_lookup!$A$1:$D$56,4,FALSE)</f>
        <v>-74.938400000000001</v>
      </c>
      <c r="M5305">
        <v>200</v>
      </c>
      <c r="N5305" t="str">
        <f t="shared" si="164"/>
        <v>Republican</v>
      </c>
      <c r="O5305" t="s">
        <v>159</v>
      </c>
      <c r="P5305">
        <v>0.61699999999999999</v>
      </c>
      <c r="Q5305">
        <v>846000</v>
      </c>
    </row>
    <row r="5306" spans="1:18">
      <c r="A5306">
        <v>112</v>
      </c>
      <c r="B5306">
        <f>VLOOKUP(A5306,year_congress_lookup!$A$1:$B$10,2)</f>
        <v>2012</v>
      </c>
      <c r="C5306">
        <v>20340</v>
      </c>
      <c r="D5306" s="1" t="s">
        <v>1787</v>
      </c>
      <c r="E5306" t="s">
        <v>11</v>
      </c>
      <c r="F5306" t="str">
        <f>VLOOKUP(E5306&amp;"*",state_latlong_lookup!$A$1:$D$56,2,FALSE)</f>
        <v>NC</v>
      </c>
      <c r="G5306" t="str">
        <f>VLOOKUP(E5306&amp;"*",state_latlong_lookup!$A$1:$D$56,1,FALSE)</f>
        <v>NORTH CAROLINA</v>
      </c>
      <c r="H5306" t="str">
        <f t="shared" si="165"/>
        <v>112_NC_01</v>
      </c>
      <c r="I5306">
        <f>IF(B5306=2012,IF(D5306="00",K5306,VLOOKUP(H5306,district_latlong_lookup!$A$1:$F$439,5,FALSE)),0)</f>
        <v>35.969487000000001</v>
      </c>
      <c r="J5306">
        <f>IF(B5306=2012,IF(D5306="00",L5306,VLOOKUP(H5306,district_latlong_lookup!$A$1:$F$439,6,FALSE)),0)</f>
        <v>-77.229712000000006</v>
      </c>
      <c r="K5306">
        <f>VLOOKUP(E5306&amp;"*",state_latlong_lookup!$A$1:$D$56,3,FALSE)</f>
        <v>35.641100000000002</v>
      </c>
      <c r="L5306">
        <f>VLOOKUP(E5306&amp;"*",state_latlong_lookup!$A$1:$D$56,4,FALSE)</f>
        <v>-79.843100000000007</v>
      </c>
      <c r="M5306">
        <v>100</v>
      </c>
      <c r="N5306" t="str">
        <f t="shared" si="164"/>
        <v>Democrat</v>
      </c>
      <c r="O5306" t="s">
        <v>1019</v>
      </c>
      <c r="P5306">
        <v>-0.37</v>
      </c>
      <c r="Q5306">
        <v>1299000</v>
      </c>
      <c r="R5306" t="s">
        <v>1377</v>
      </c>
    </row>
    <row r="5307" spans="1:18">
      <c r="A5307">
        <v>112</v>
      </c>
      <c r="B5307">
        <f>VLOOKUP(A5307,year_congress_lookup!$A$1:$B$10,2)</f>
        <v>2012</v>
      </c>
      <c r="C5307">
        <v>21159</v>
      </c>
      <c r="D5307" s="1" t="s">
        <v>1788</v>
      </c>
      <c r="E5307" t="s">
        <v>11</v>
      </c>
      <c r="F5307" t="str">
        <f>VLOOKUP(E5307&amp;"*",state_latlong_lookup!$A$1:$D$56,2,FALSE)</f>
        <v>NC</v>
      </c>
      <c r="G5307" t="str">
        <f>VLOOKUP(E5307&amp;"*",state_latlong_lookup!$A$1:$D$56,1,FALSE)</f>
        <v>NORTH CAROLINA</v>
      </c>
      <c r="H5307" t="str">
        <f t="shared" si="165"/>
        <v>112_NC_02</v>
      </c>
      <c r="I5307">
        <f>IF(B5307=2012,IF(D5307="00",K5307,VLOOKUP(H5307,district_latlong_lookup!$A$1:$F$439,5,FALSE)),0)</f>
        <v>35.551059000000002</v>
      </c>
      <c r="J5307">
        <f>IF(B5307=2012,IF(D5307="00",L5307,VLOOKUP(H5307,district_latlong_lookup!$A$1:$F$439,6,FALSE)),0)</f>
        <v>-78.585722000000004</v>
      </c>
      <c r="K5307">
        <f>VLOOKUP(E5307&amp;"*",state_latlong_lookup!$A$1:$D$56,3,FALSE)</f>
        <v>35.641100000000002</v>
      </c>
      <c r="L5307">
        <f>VLOOKUP(E5307&amp;"*",state_latlong_lookup!$A$1:$D$56,4,FALSE)</f>
        <v>-79.843100000000007</v>
      </c>
      <c r="M5307">
        <v>200</v>
      </c>
      <c r="N5307" t="str">
        <f t="shared" si="164"/>
        <v>Republican</v>
      </c>
      <c r="O5307" t="s">
        <v>1216</v>
      </c>
      <c r="P5307">
        <v>0.57099999999999995</v>
      </c>
      <c r="Q5307">
        <v>1362000</v>
      </c>
      <c r="R5307" t="s">
        <v>1378</v>
      </c>
    </row>
    <row r="5308" spans="1:18">
      <c r="A5308">
        <v>112</v>
      </c>
      <c r="B5308">
        <f>VLOOKUP(A5308,year_congress_lookup!$A$1:$B$10,2)</f>
        <v>2012</v>
      </c>
      <c r="C5308">
        <v>29546</v>
      </c>
      <c r="D5308" s="1" t="s">
        <v>1789</v>
      </c>
      <c r="E5308" t="s">
        <v>11</v>
      </c>
      <c r="F5308" t="str">
        <f>VLOOKUP(E5308&amp;"*",state_latlong_lookup!$A$1:$D$56,2,FALSE)</f>
        <v>NC</v>
      </c>
      <c r="G5308" t="str">
        <f>VLOOKUP(E5308&amp;"*",state_latlong_lookup!$A$1:$D$56,1,FALSE)</f>
        <v>NORTH CAROLINA</v>
      </c>
      <c r="H5308" t="str">
        <f t="shared" si="165"/>
        <v>112_NC_03</v>
      </c>
      <c r="I5308">
        <f>IF(B5308=2012,IF(D5308="00",K5308,VLOOKUP(H5308,district_latlong_lookup!$A$1:$F$439,5,FALSE)),0)</f>
        <v>35.398950999999997</v>
      </c>
      <c r="J5308">
        <f>IF(B5308=2012,IF(D5308="00",L5308,VLOOKUP(H5308,district_latlong_lookup!$A$1:$F$439,6,FALSE)),0)</f>
        <v>-76.624893999999998</v>
      </c>
      <c r="K5308">
        <f>VLOOKUP(E5308&amp;"*",state_latlong_lookup!$A$1:$D$56,3,FALSE)</f>
        <v>35.641100000000002</v>
      </c>
      <c r="L5308">
        <f>VLOOKUP(E5308&amp;"*",state_latlong_lookup!$A$1:$D$56,4,FALSE)</f>
        <v>-79.843100000000007</v>
      </c>
      <c r="M5308">
        <v>200</v>
      </c>
      <c r="N5308" t="str">
        <f t="shared" si="164"/>
        <v>Republican</v>
      </c>
      <c r="O5308" t="s">
        <v>85</v>
      </c>
      <c r="P5308">
        <v>0.107</v>
      </c>
      <c r="Q5308">
        <v>281500</v>
      </c>
      <c r="R5308" t="s">
        <v>1379</v>
      </c>
    </row>
    <row r="5309" spans="1:18">
      <c r="A5309">
        <v>112</v>
      </c>
      <c r="B5309">
        <f>VLOOKUP(A5309,year_congress_lookup!$A$1:$B$10,2)</f>
        <v>2012</v>
      </c>
      <c r="C5309">
        <v>15438</v>
      </c>
      <c r="D5309" s="1" t="s">
        <v>1790</v>
      </c>
      <c r="E5309" t="s">
        <v>11</v>
      </c>
      <c r="F5309" t="str">
        <f>VLOOKUP(E5309&amp;"*",state_latlong_lookup!$A$1:$D$56,2,FALSE)</f>
        <v>NC</v>
      </c>
      <c r="G5309" t="str">
        <f>VLOOKUP(E5309&amp;"*",state_latlong_lookup!$A$1:$D$56,1,FALSE)</f>
        <v>NORTH CAROLINA</v>
      </c>
      <c r="H5309" t="str">
        <f t="shared" si="165"/>
        <v>112_NC_04</v>
      </c>
      <c r="I5309">
        <f>IF(B5309=2012,IF(D5309="00",K5309,VLOOKUP(H5309,district_latlong_lookup!$A$1:$F$439,5,FALSE)),0)</f>
        <v>35.912790999999999</v>
      </c>
      <c r="J5309">
        <f>IF(B5309=2012,IF(D5309="00",L5309,VLOOKUP(H5309,district_latlong_lookup!$A$1:$F$439,6,FALSE)),0)</f>
        <v>-78.955128999999999</v>
      </c>
      <c r="K5309">
        <f>VLOOKUP(E5309&amp;"*",state_latlong_lookup!$A$1:$D$56,3,FALSE)</f>
        <v>35.641100000000002</v>
      </c>
      <c r="L5309">
        <f>VLOOKUP(E5309&amp;"*",state_latlong_lookup!$A$1:$D$56,4,FALSE)</f>
        <v>-79.843100000000007</v>
      </c>
      <c r="M5309">
        <v>100</v>
      </c>
      <c r="N5309" t="str">
        <f t="shared" si="164"/>
        <v>Democrat</v>
      </c>
      <c r="O5309" t="s">
        <v>1021</v>
      </c>
      <c r="P5309">
        <v>-0.41199999999999998</v>
      </c>
      <c r="Q5309">
        <v>679500</v>
      </c>
      <c r="R5309" t="s">
        <v>1379</v>
      </c>
    </row>
    <row r="5310" spans="1:18">
      <c r="A5310">
        <v>112</v>
      </c>
      <c r="B5310">
        <f>VLOOKUP(A5310,year_congress_lookup!$A$1:$B$10,2)</f>
        <v>2012</v>
      </c>
      <c r="C5310">
        <v>20521</v>
      </c>
      <c r="D5310" s="1" t="s">
        <v>1791</v>
      </c>
      <c r="E5310" t="s">
        <v>11</v>
      </c>
      <c r="F5310" t="str">
        <f>VLOOKUP(E5310&amp;"*",state_latlong_lookup!$A$1:$D$56,2,FALSE)</f>
        <v>NC</v>
      </c>
      <c r="G5310" t="str">
        <f>VLOOKUP(E5310&amp;"*",state_latlong_lookup!$A$1:$D$56,1,FALSE)</f>
        <v>NORTH CAROLINA</v>
      </c>
      <c r="H5310" t="str">
        <f t="shared" si="165"/>
        <v>112_NC_05</v>
      </c>
      <c r="I5310">
        <f>IF(B5310=2012,IF(D5310="00",K5310,VLOOKUP(H5310,district_latlong_lookup!$A$1:$F$439,5,FALSE)),0)</f>
        <v>36.227114999999998</v>
      </c>
      <c r="J5310">
        <f>IF(B5310=2012,IF(D5310="00",L5310,VLOOKUP(H5310,district_latlong_lookup!$A$1:$F$439,6,FALSE)),0)</f>
        <v>-80.878752000000006</v>
      </c>
      <c r="K5310">
        <f>VLOOKUP(E5310&amp;"*",state_latlong_lookup!$A$1:$D$56,3,FALSE)</f>
        <v>35.641100000000002</v>
      </c>
      <c r="L5310">
        <f>VLOOKUP(E5310&amp;"*",state_latlong_lookup!$A$1:$D$56,4,FALSE)</f>
        <v>-79.843100000000007</v>
      </c>
      <c r="M5310">
        <v>200</v>
      </c>
      <c r="N5310" t="str">
        <f t="shared" si="164"/>
        <v>Republican</v>
      </c>
      <c r="O5310" t="s">
        <v>1063</v>
      </c>
      <c r="P5310">
        <v>0.76500000000000001</v>
      </c>
      <c r="Q5310">
        <v>1197500</v>
      </c>
      <c r="R5310" t="s">
        <v>1380</v>
      </c>
    </row>
    <row r="5311" spans="1:18">
      <c r="A5311">
        <v>112</v>
      </c>
      <c r="B5311">
        <f>VLOOKUP(A5311,year_congress_lookup!$A$1:$B$10,2)</f>
        <v>2012</v>
      </c>
      <c r="C5311">
        <v>15092</v>
      </c>
      <c r="D5311" s="1" t="s">
        <v>1792</v>
      </c>
      <c r="E5311" t="s">
        <v>11</v>
      </c>
      <c r="F5311" t="str">
        <f>VLOOKUP(E5311&amp;"*",state_latlong_lookup!$A$1:$D$56,2,FALSE)</f>
        <v>NC</v>
      </c>
      <c r="G5311" t="str">
        <f>VLOOKUP(E5311&amp;"*",state_latlong_lookup!$A$1:$D$56,1,FALSE)</f>
        <v>NORTH CAROLINA</v>
      </c>
      <c r="H5311" t="str">
        <f t="shared" si="165"/>
        <v>112_NC_06</v>
      </c>
      <c r="I5311">
        <f>IF(B5311=2012,IF(D5311="00",K5311,VLOOKUP(H5311,district_latlong_lookup!$A$1:$F$439,5,FALSE)),0)</f>
        <v>35.711399999999998</v>
      </c>
      <c r="J5311">
        <f>IF(B5311=2012,IF(D5311="00",L5311,VLOOKUP(H5311,district_latlong_lookup!$A$1:$F$439,6,FALSE)),0)</f>
        <v>-79.778284999999997</v>
      </c>
      <c r="K5311">
        <f>VLOOKUP(E5311&amp;"*",state_latlong_lookup!$A$1:$D$56,3,FALSE)</f>
        <v>35.641100000000002</v>
      </c>
      <c r="L5311">
        <f>VLOOKUP(E5311&amp;"*",state_latlong_lookup!$A$1:$D$56,4,FALSE)</f>
        <v>-79.843100000000007</v>
      </c>
      <c r="M5311">
        <v>200</v>
      </c>
      <c r="N5311" t="str">
        <f t="shared" si="164"/>
        <v>Republican</v>
      </c>
      <c r="O5311" t="s">
        <v>647</v>
      </c>
      <c r="P5311">
        <v>0.78600000000000003</v>
      </c>
      <c r="Q5311">
        <v>10000</v>
      </c>
    </row>
    <row r="5312" spans="1:18">
      <c r="A5312">
        <v>112</v>
      </c>
      <c r="B5312">
        <f>VLOOKUP(A5312,year_congress_lookup!$A$1:$B$10,2)</f>
        <v>2012</v>
      </c>
      <c r="C5312">
        <v>29746</v>
      </c>
      <c r="D5312" s="1" t="s">
        <v>1793</v>
      </c>
      <c r="E5312" t="s">
        <v>11</v>
      </c>
      <c r="F5312" t="str">
        <f>VLOOKUP(E5312&amp;"*",state_latlong_lookup!$A$1:$D$56,2,FALSE)</f>
        <v>NC</v>
      </c>
      <c r="G5312" t="str">
        <f>VLOOKUP(E5312&amp;"*",state_latlong_lookup!$A$1:$D$56,1,FALSE)</f>
        <v>NORTH CAROLINA</v>
      </c>
      <c r="H5312" t="str">
        <f t="shared" si="165"/>
        <v>112_NC_07</v>
      </c>
      <c r="I5312">
        <f>IF(B5312=2012,IF(D5312="00",K5312,VLOOKUP(H5312,district_latlong_lookup!$A$1:$F$439,5,FALSE)),0)</f>
        <v>34.525002000000001</v>
      </c>
      <c r="J5312">
        <f>IF(B5312=2012,IF(D5312="00",L5312,VLOOKUP(H5312,district_latlong_lookup!$A$1:$F$439,6,FALSE)),0)</f>
        <v>-78.427169000000006</v>
      </c>
      <c r="K5312">
        <f>VLOOKUP(E5312&amp;"*",state_latlong_lookup!$A$1:$D$56,3,FALSE)</f>
        <v>35.641100000000002</v>
      </c>
      <c r="L5312">
        <f>VLOOKUP(E5312&amp;"*",state_latlong_lookup!$A$1:$D$56,4,FALSE)</f>
        <v>-79.843100000000007</v>
      </c>
      <c r="M5312">
        <v>100</v>
      </c>
      <c r="N5312" t="str">
        <f t="shared" si="164"/>
        <v>Democrat</v>
      </c>
      <c r="O5312" t="s">
        <v>206</v>
      </c>
      <c r="P5312">
        <v>-0.13800000000000001</v>
      </c>
      <c r="Q5312">
        <v>770500</v>
      </c>
    </row>
    <row r="5313" spans="1:18">
      <c r="A5313">
        <v>112</v>
      </c>
      <c r="B5313">
        <f>VLOOKUP(A5313,year_congress_lookup!$A$1:$B$10,2)</f>
        <v>2012</v>
      </c>
      <c r="C5313">
        <v>20938</v>
      </c>
      <c r="D5313" s="1" t="s">
        <v>1795</v>
      </c>
      <c r="E5313" t="s">
        <v>11</v>
      </c>
      <c r="F5313" t="str">
        <f>VLOOKUP(E5313&amp;"*",state_latlong_lookup!$A$1:$D$56,2,FALSE)</f>
        <v>NC</v>
      </c>
      <c r="G5313" t="str">
        <f>VLOOKUP(E5313&amp;"*",state_latlong_lookup!$A$1:$D$56,1,FALSE)</f>
        <v>NORTH CAROLINA</v>
      </c>
      <c r="H5313" t="str">
        <f t="shared" si="165"/>
        <v>112_NC_08</v>
      </c>
      <c r="I5313">
        <f>IF(B5313=2012,IF(D5313="00",K5313,VLOOKUP(H5313,district_latlong_lookup!$A$1:$F$439,5,FALSE)),0)</f>
        <v>35.112471999999997</v>
      </c>
      <c r="J5313">
        <f>IF(B5313=2012,IF(D5313="00",L5313,VLOOKUP(H5313,district_latlong_lookup!$A$1:$F$439,6,FALSE)),0)</f>
        <v>-79.948412000000005</v>
      </c>
      <c r="K5313">
        <f>VLOOKUP(E5313&amp;"*",state_latlong_lookup!$A$1:$D$56,3,FALSE)</f>
        <v>35.641100000000002</v>
      </c>
      <c r="L5313">
        <f>VLOOKUP(E5313&amp;"*",state_latlong_lookup!$A$1:$D$56,4,FALSE)</f>
        <v>-79.843100000000007</v>
      </c>
      <c r="M5313">
        <v>100</v>
      </c>
      <c r="N5313" t="str">
        <f t="shared" si="164"/>
        <v>Democrat</v>
      </c>
      <c r="O5313" t="s">
        <v>1157</v>
      </c>
      <c r="P5313">
        <v>-0.161</v>
      </c>
      <c r="Q5313">
        <v>10000</v>
      </c>
      <c r="R5313" t="s">
        <v>1381</v>
      </c>
    </row>
    <row r="5314" spans="1:18">
      <c r="A5314">
        <v>112</v>
      </c>
      <c r="B5314">
        <f>VLOOKUP(A5314,year_congress_lookup!$A$1:$B$10,2)</f>
        <v>2012</v>
      </c>
      <c r="C5314">
        <v>29549</v>
      </c>
      <c r="D5314" s="1" t="s">
        <v>1796</v>
      </c>
      <c r="E5314" t="s">
        <v>11</v>
      </c>
      <c r="F5314" t="str">
        <f>VLOOKUP(E5314&amp;"*",state_latlong_lookup!$A$1:$D$56,2,FALSE)</f>
        <v>NC</v>
      </c>
      <c r="G5314" t="str">
        <f>VLOOKUP(E5314&amp;"*",state_latlong_lookup!$A$1:$D$56,1,FALSE)</f>
        <v>NORTH CAROLINA</v>
      </c>
      <c r="H5314" t="str">
        <f t="shared" si="165"/>
        <v>112_NC_09</v>
      </c>
      <c r="I5314">
        <f>IF(B5314=2012,IF(D5314="00",K5314,VLOOKUP(H5314,district_latlong_lookup!$A$1:$F$439,5,FALSE)),0)</f>
        <v>35.152496999999997</v>
      </c>
      <c r="J5314">
        <f>IF(B5314=2012,IF(D5314="00",L5314,VLOOKUP(H5314,district_latlong_lookup!$A$1:$F$439,6,FALSE)),0)</f>
        <v>-80.832846000000004</v>
      </c>
      <c r="K5314">
        <f>VLOOKUP(E5314&amp;"*",state_latlong_lookup!$A$1:$D$56,3,FALSE)</f>
        <v>35.641100000000002</v>
      </c>
      <c r="L5314">
        <f>VLOOKUP(E5314&amp;"*",state_latlong_lookup!$A$1:$D$56,4,FALSE)</f>
        <v>-79.843100000000007</v>
      </c>
      <c r="M5314">
        <v>200</v>
      </c>
      <c r="N5314" t="str">
        <f t="shared" ref="N5314:N5377" si="166">IF(M5314=100,"Democrat",IF(M5314=200,"Republican",IF(M5314=328,"Independent")))</f>
        <v>Republican</v>
      </c>
      <c r="O5314" t="s">
        <v>803</v>
      </c>
      <c r="P5314">
        <v>0.78400000000000003</v>
      </c>
      <c r="Q5314">
        <v>751500</v>
      </c>
      <c r="R5314" t="s">
        <v>1382</v>
      </c>
    </row>
    <row r="5315" spans="1:18">
      <c r="A5315">
        <v>112</v>
      </c>
      <c r="B5315">
        <f>VLOOKUP(A5315,year_congress_lookup!$A$1:$B$10,2)</f>
        <v>2012</v>
      </c>
      <c r="C5315">
        <v>20522</v>
      </c>
      <c r="D5315" s="1" t="s">
        <v>1797</v>
      </c>
      <c r="E5315" t="s">
        <v>11</v>
      </c>
      <c r="F5315" t="str">
        <f>VLOOKUP(E5315&amp;"*",state_latlong_lookup!$A$1:$D$56,2,FALSE)</f>
        <v>NC</v>
      </c>
      <c r="G5315" t="str">
        <f>VLOOKUP(E5315&amp;"*",state_latlong_lookup!$A$1:$D$56,1,FALSE)</f>
        <v>NORTH CAROLINA</v>
      </c>
      <c r="H5315" t="str">
        <f t="shared" ref="H5315:H5378" si="167">CONCATENATE(A5315,"_",F5315,"_",D5315)</f>
        <v>112_NC_10</v>
      </c>
      <c r="I5315">
        <f>IF(B5315=2012,IF(D5315="00",K5315,VLOOKUP(H5315,district_latlong_lookup!$A$1:$F$439,5,FALSE)),0)</f>
        <v>35.671923</v>
      </c>
      <c r="J5315">
        <f>IF(B5315=2012,IF(D5315="00",L5315,VLOOKUP(H5315,district_latlong_lookup!$A$1:$F$439,6,FALSE)),0)</f>
        <v>-81.570083999999994</v>
      </c>
      <c r="K5315">
        <f>VLOOKUP(E5315&amp;"*",state_latlong_lookup!$A$1:$D$56,3,FALSE)</f>
        <v>35.641100000000002</v>
      </c>
      <c r="L5315">
        <f>VLOOKUP(E5315&amp;"*",state_latlong_lookup!$A$1:$D$56,4,FALSE)</f>
        <v>-79.843100000000007</v>
      </c>
      <c r="M5315">
        <v>200</v>
      </c>
      <c r="N5315" t="str">
        <f t="shared" si="166"/>
        <v>Republican</v>
      </c>
      <c r="O5315" t="s">
        <v>1064</v>
      </c>
      <c r="P5315">
        <v>0.76500000000000001</v>
      </c>
      <c r="Q5315">
        <v>10000</v>
      </c>
      <c r="R5315" t="s">
        <v>1383</v>
      </c>
    </row>
    <row r="5316" spans="1:18">
      <c r="A5316">
        <v>112</v>
      </c>
      <c r="B5316">
        <f>VLOOKUP(A5316,year_congress_lookup!$A$1:$B$10,2)</f>
        <v>2012</v>
      </c>
      <c r="C5316">
        <v>20737</v>
      </c>
      <c r="D5316" s="1" t="s">
        <v>1798</v>
      </c>
      <c r="E5316" t="s">
        <v>11</v>
      </c>
      <c r="F5316" t="str">
        <f>VLOOKUP(E5316&amp;"*",state_latlong_lookup!$A$1:$D$56,2,FALSE)</f>
        <v>NC</v>
      </c>
      <c r="G5316" t="str">
        <f>VLOOKUP(E5316&amp;"*",state_latlong_lookup!$A$1:$D$56,1,FALSE)</f>
        <v>NORTH CAROLINA</v>
      </c>
      <c r="H5316" t="str">
        <f t="shared" si="167"/>
        <v>112_NC_11</v>
      </c>
      <c r="I5316">
        <f>IF(B5316=2012,IF(D5316="00",K5316,VLOOKUP(H5316,district_latlong_lookup!$A$1:$F$439,5,FALSE)),0)</f>
        <v>35.373840999999999</v>
      </c>
      <c r="J5316">
        <f>IF(B5316=2012,IF(D5316="00",L5316,VLOOKUP(H5316,district_latlong_lookup!$A$1:$F$439,6,FALSE)),0)</f>
        <v>-82.944956000000005</v>
      </c>
      <c r="K5316">
        <f>VLOOKUP(E5316&amp;"*",state_latlong_lookup!$A$1:$D$56,3,FALSE)</f>
        <v>35.641100000000002</v>
      </c>
      <c r="L5316">
        <f>VLOOKUP(E5316&amp;"*",state_latlong_lookup!$A$1:$D$56,4,FALSE)</f>
        <v>-79.843100000000007</v>
      </c>
      <c r="M5316">
        <v>100</v>
      </c>
      <c r="N5316" t="str">
        <f t="shared" si="166"/>
        <v>Democrat</v>
      </c>
      <c r="O5316" t="s">
        <v>1107</v>
      </c>
      <c r="P5316">
        <v>-4.8000000000000001E-2</v>
      </c>
      <c r="Q5316">
        <v>5007500</v>
      </c>
      <c r="R5316" t="s">
        <v>1384</v>
      </c>
    </row>
    <row r="5317" spans="1:18">
      <c r="A5317">
        <v>112</v>
      </c>
      <c r="B5317">
        <f>VLOOKUP(A5317,year_congress_lookup!$A$1:$B$10,2)</f>
        <v>2012</v>
      </c>
      <c r="C5317">
        <v>29383</v>
      </c>
      <c r="D5317" s="1" t="s">
        <v>1799</v>
      </c>
      <c r="E5317" t="s">
        <v>11</v>
      </c>
      <c r="F5317" t="str">
        <f>VLOOKUP(E5317&amp;"*",state_latlong_lookup!$A$1:$D$56,2,FALSE)</f>
        <v>NC</v>
      </c>
      <c r="G5317" t="str">
        <f>VLOOKUP(E5317&amp;"*",state_latlong_lookup!$A$1:$D$56,1,FALSE)</f>
        <v>NORTH CAROLINA</v>
      </c>
      <c r="H5317" t="str">
        <f t="shared" si="167"/>
        <v>112_NC_12</v>
      </c>
      <c r="I5317">
        <f>IF(B5317=2012,IF(D5317="00",K5317,VLOOKUP(H5317,district_latlong_lookup!$A$1:$F$439,5,FALSE)),0)</f>
        <v>35.735804999999999</v>
      </c>
      <c r="J5317">
        <f>IF(B5317=2012,IF(D5317="00",L5317,VLOOKUP(H5317,district_latlong_lookup!$A$1:$F$439,6,FALSE)),0)</f>
        <v>-80.461592999999993</v>
      </c>
      <c r="K5317">
        <f>VLOOKUP(E5317&amp;"*",state_latlong_lookup!$A$1:$D$56,3,FALSE)</f>
        <v>35.641100000000002</v>
      </c>
      <c r="L5317">
        <f>VLOOKUP(E5317&amp;"*",state_latlong_lookup!$A$1:$D$56,4,FALSE)</f>
        <v>-79.843100000000007</v>
      </c>
      <c r="M5317">
        <v>100</v>
      </c>
      <c r="N5317" t="str">
        <f t="shared" si="166"/>
        <v>Democrat</v>
      </c>
      <c r="O5317" t="s">
        <v>653</v>
      </c>
      <c r="P5317">
        <v>-0.45600000000000002</v>
      </c>
      <c r="Q5317">
        <v>616500</v>
      </c>
      <c r="R5317" t="s">
        <v>1385</v>
      </c>
    </row>
    <row r="5318" spans="1:18">
      <c r="A5318">
        <v>112</v>
      </c>
      <c r="B5318">
        <f>VLOOKUP(A5318,year_congress_lookup!$A$1:$B$10,2)</f>
        <v>2012</v>
      </c>
      <c r="C5318">
        <v>20341</v>
      </c>
      <c r="D5318" s="1" t="s">
        <v>1800</v>
      </c>
      <c r="E5318" t="s">
        <v>11</v>
      </c>
      <c r="F5318" t="str">
        <f>VLOOKUP(E5318&amp;"*",state_latlong_lookup!$A$1:$D$56,2,FALSE)</f>
        <v>NC</v>
      </c>
      <c r="G5318" t="str">
        <f>VLOOKUP(E5318&amp;"*",state_latlong_lookup!$A$1:$D$56,1,FALSE)</f>
        <v>NORTH CAROLINA</v>
      </c>
      <c r="H5318" t="str">
        <f t="shared" si="167"/>
        <v>112_NC_13</v>
      </c>
      <c r="I5318">
        <f>IF(B5318=2012,IF(D5318="00",K5318,VLOOKUP(H5318,district_latlong_lookup!$A$1:$F$439,5,FALSE)),0)</f>
        <v>36.278995000000002</v>
      </c>
      <c r="J5318">
        <f>IF(B5318=2012,IF(D5318="00",L5318,VLOOKUP(H5318,district_latlong_lookup!$A$1:$F$439,6,FALSE)),0)</f>
        <v>-79.109862000000007</v>
      </c>
      <c r="K5318">
        <f>VLOOKUP(E5318&amp;"*",state_latlong_lookup!$A$1:$D$56,3,FALSE)</f>
        <v>35.641100000000002</v>
      </c>
      <c r="L5318">
        <f>VLOOKUP(E5318&amp;"*",state_latlong_lookup!$A$1:$D$56,4,FALSE)</f>
        <v>-79.843100000000007</v>
      </c>
      <c r="M5318">
        <v>100</v>
      </c>
      <c r="N5318" t="str">
        <f t="shared" si="166"/>
        <v>Democrat</v>
      </c>
      <c r="O5318" t="s">
        <v>76</v>
      </c>
      <c r="P5318">
        <v>-0.371</v>
      </c>
      <c r="Q5318">
        <v>10000</v>
      </c>
    </row>
    <row r="5319" spans="1:18">
      <c r="A5319">
        <v>112</v>
      </c>
      <c r="B5319">
        <f>VLOOKUP(A5319,year_congress_lookup!$A$1:$B$10,2)</f>
        <v>2012</v>
      </c>
      <c r="C5319">
        <v>21160</v>
      </c>
      <c r="D5319" s="1" t="s">
        <v>1787</v>
      </c>
      <c r="E5319" t="s">
        <v>128</v>
      </c>
      <c r="F5319" t="str">
        <f>VLOOKUP(E5319&amp;"*",state_latlong_lookup!$A$1:$D$56,2,FALSE)</f>
        <v>ND</v>
      </c>
      <c r="G5319" t="str">
        <f>VLOOKUP(E5319&amp;"*",state_latlong_lookup!$A$1:$D$56,1,FALSE)</f>
        <v>NORTH DAKOTA</v>
      </c>
      <c r="H5319" t="str">
        <f t="shared" si="167"/>
        <v>112_ND_01</v>
      </c>
      <c r="I5319">
        <f>IF(B5319=2012,IF(D5319="00",K5319,VLOOKUP(H5319,district_latlong_lookup!$A$1:$F$439,5,FALSE)),0)</f>
        <v>47.442169999999997</v>
      </c>
      <c r="J5319">
        <f>IF(B5319=2012,IF(D5319="00",L5319,VLOOKUP(H5319,district_latlong_lookup!$A$1:$F$439,6,FALSE)),0)</f>
        <v>-100.46081599999999</v>
      </c>
      <c r="K5319">
        <f>VLOOKUP(E5319&amp;"*",state_latlong_lookup!$A$1:$D$56,3,FALSE)</f>
        <v>47.536200000000001</v>
      </c>
      <c r="L5319">
        <f>VLOOKUP(E5319&amp;"*",state_latlong_lookup!$A$1:$D$56,4,FALSE)</f>
        <v>-99.793000000000006</v>
      </c>
      <c r="M5319">
        <v>200</v>
      </c>
      <c r="N5319" t="str">
        <f t="shared" si="166"/>
        <v>Republican</v>
      </c>
      <c r="O5319" t="s">
        <v>1217</v>
      </c>
      <c r="P5319">
        <v>0.48299999999999998</v>
      </c>
      <c r="Q5319">
        <v>532000</v>
      </c>
      <c r="R5319" t="s">
        <v>1386</v>
      </c>
    </row>
    <row r="5320" spans="1:18">
      <c r="A5320">
        <v>112</v>
      </c>
      <c r="B5320">
        <f>VLOOKUP(A5320,year_congress_lookup!$A$1:$B$10,2)</f>
        <v>2012</v>
      </c>
      <c r="C5320">
        <v>29550</v>
      </c>
      <c r="D5320" s="1" t="s">
        <v>1787</v>
      </c>
      <c r="E5320" t="s">
        <v>40</v>
      </c>
      <c r="F5320" t="str">
        <f>VLOOKUP(E5320&amp;"*",state_latlong_lookup!$A$1:$D$56,2,FALSE)</f>
        <v>OH</v>
      </c>
      <c r="G5320" t="str">
        <f>VLOOKUP(E5320&amp;"*",state_latlong_lookup!$A$1:$D$56,1,FALSE)</f>
        <v>OHIO</v>
      </c>
      <c r="H5320" t="str">
        <f t="shared" si="167"/>
        <v>112_OH_01</v>
      </c>
      <c r="I5320">
        <f>IF(B5320=2012,IF(D5320="00",K5320,VLOOKUP(H5320,district_latlong_lookup!$A$1:$F$439,5,FALSE)),0)</f>
        <v>39.266441</v>
      </c>
      <c r="J5320">
        <f>IF(B5320=2012,IF(D5320="00",L5320,VLOOKUP(H5320,district_latlong_lookup!$A$1:$F$439,6,FALSE)),0)</f>
        <v>-84.643708000000004</v>
      </c>
      <c r="K5320">
        <f>VLOOKUP(E5320&amp;"*",state_latlong_lookup!$A$1:$D$56,3,FALSE)</f>
        <v>40.373600000000003</v>
      </c>
      <c r="L5320">
        <f>VLOOKUP(E5320&amp;"*",state_latlong_lookup!$A$1:$D$56,4,FALSE)</f>
        <v>-82.775499999999994</v>
      </c>
      <c r="M5320">
        <v>200</v>
      </c>
      <c r="N5320" t="str">
        <f t="shared" si="166"/>
        <v>Republican</v>
      </c>
      <c r="O5320" t="s">
        <v>804</v>
      </c>
      <c r="P5320">
        <v>0.81</v>
      </c>
      <c r="Q5320">
        <v>10000</v>
      </c>
      <c r="R5320" t="s">
        <v>1387</v>
      </c>
    </row>
    <row r="5321" spans="1:18">
      <c r="A5321">
        <v>112</v>
      </c>
      <c r="B5321">
        <f>VLOOKUP(A5321,year_congress_lookup!$A$1:$B$10,2)</f>
        <v>2012</v>
      </c>
      <c r="C5321">
        <v>20540</v>
      </c>
      <c r="D5321" s="1" t="s">
        <v>1788</v>
      </c>
      <c r="E5321" t="s">
        <v>40</v>
      </c>
      <c r="F5321" t="str">
        <f>VLOOKUP(E5321&amp;"*",state_latlong_lookup!$A$1:$D$56,2,FALSE)</f>
        <v>OH</v>
      </c>
      <c r="G5321" t="str">
        <f>VLOOKUP(E5321&amp;"*",state_latlong_lookup!$A$1:$D$56,1,FALSE)</f>
        <v>OHIO</v>
      </c>
      <c r="H5321" t="str">
        <f t="shared" si="167"/>
        <v>112_OH_02</v>
      </c>
      <c r="I5321">
        <f>IF(B5321=2012,IF(D5321="00",K5321,VLOOKUP(H5321,district_latlong_lookup!$A$1:$F$439,5,FALSE)),0)</f>
        <v>38.979588</v>
      </c>
      <c r="J5321">
        <f>IF(B5321=2012,IF(D5321="00",L5321,VLOOKUP(H5321,district_latlong_lookup!$A$1:$F$439,6,FALSE)),0)</f>
        <v>-83.639172000000002</v>
      </c>
      <c r="K5321">
        <f>VLOOKUP(E5321&amp;"*",state_latlong_lookup!$A$1:$D$56,3,FALSE)</f>
        <v>40.373600000000003</v>
      </c>
      <c r="L5321">
        <f>VLOOKUP(E5321&amp;"*",state_latlong_lookup!$A$1:$D$56,4,FALSE)</f>
        <v>-82.775499999999994</v>
      </c>
      <c r="M5321">
        <v>200</v>
      </c>
      <c r="N5321" t="str">
        <f t="shared" si="166"/>
        <v>Republican</v>
      </c>
      <c r="O5321" t="s">
        <v>1065</v>
      </c>
      <c r="P5321">
        <v>0.67400000000000004</v>
      </c>
      <c r="Q5321">
        <v>1131000</v>
      </c>
      <c r="R5321" t="s">
        <v>1388</v>
      </c>
    </row>
    <row r="5322" spans="1:18">
      <c r="A5322">
        <v>112</v>
      </c>
      <c r="B5322">
        <f>VLOOKUP(A5322,year_congress_lookup!$A$1:$B$10,2)</f>
        <v>2012</v>
      </c>
      <c r="C5322">
        <v>20342</v>
      </c>
      <c r="D5322" s="1" t="s">
        <v>1789</v>
      </c>
      <c r="E5322" t="s">
        <v>40</v>
      </c>
      <c r="F5322" t="str">
        <f>VLOOKUP(E5322&amp;"*",state_latlong_lookup!$A$1:$D$56,2,FALSE)</f>
        <v>OH</v>
      </c>
      <c r="G5322" t="str">
        <f>VLOOKUP(E5322&amp;"*",state_latlong_lookup!$A$1:$D$56,1,FALSE)</f>
        <v>OHIO</v>
      </c>
      <c r="H5322" t="str">
        <f t="shared" si="167"/>
        <v>112_OH_03</v>
      </c>
      <c r="I5322">
        <f>IF(B5322=2012,IF(D5322="00",K5322,VLOOKUP(H5322,district_latlong_lookup!$A$1:$F$439,5,FALSE)),0)</f>
        <v>39.433340999999999</v>
      </c>
      <c r="J5322">
        <f>IF(B5322=2012,IF(D5322="00",L5322,VLOOKUP(H5322,district_latlong_lookup!$A$1:$F$439,6,FALSE)),0)</f>
        <v>-83.915665000000004</v>
      </c>
      <c r="K5322">
        <f>VLOOKUP(E5322&amp;"*",state_latlong_lookup!$A$1:$D$56,3,FALSE)</f>
        <v>40.373600000000003</v>
      </c>
      <c r="L5322">
        <f>VLOOKUP(E5322&amp;"*",state_latlong_lookup!$A$1:$D$56,4,FALSE)</f>
        <v>-82.775499999999994</v>
      </c>
      <c r="M5322">
        <v>200</v>
      </c>
      <c r="N5322" t="str">
        <f t="shared" si="166"/>
        <v>Republican</v>
      </c>
      <c r="O5322" t="s">
        <v>148</v>
      </c>
      <c r="P5322">
        <v>0.438</v>
      </c>
      <c r="Q5322">
        <v>685500</v>
      </c>
      <c r="R5322" t="s">
        <v>1389</v>
      </c>
    </row>
    <row r="5323" spans="1:18">
      <c r="A5323">
        <v>112</v>
      </c>
      <c r="B5323">
        <f>VLOOKUP(A5323,year_congress_lookup!$A$1:$B$10,2)</f>
        <v>2012</v>
      </c>
      <c r="C5323">
        <v>20738</v>
      </c>
      <c r="D5323" s="1" t="s">
        <v>1790</v>
      </c>
      <c r="E5323" t="s">
        <v>40</v>
      </c>
      <c r="F5323" t="str">
        <f>VLOOKUP(E5323&amp;"*",state_latlong_lookup!$A$1:$D$56,2,FALSE)</f>
        <v>OH</v>
      </c>
      <c r="G5323" t="str">
        <f>VLOOKUP(E5323&amp;"*",state_latlong_lookup!$A$1:$D$56,1,FALSE)</f>
        <v>OHIO</v>
      </c>
      <c r="H5323" t="str">
        <f t="shared" si="167"/>
        <v>112_OH_04</v>
      </c>
      <c r="I5323">
        <f>IF(B5323=2012,IF(D5323="00",K5323,VLOOKUP(H5323,district_latlong_lookup!$A$1:$F$439,5,FALSE)),0)</f>
        <v>40.599499999999999</v>
      </c>
      <c r="J5323">
        <f>IF(B5323=2012,IF(D5323="00",L5323,VLOOKUP(H5323,district_latlong_lookup!$A$1:$F$439,6,FALSE)),0)</f>
        <v>-83.563291000000007</v>
      </c>
      <c r="K5323">
        <f>VLOOKUP(E5323&amp;"*",state_latlong_lookup!$A$1:$D$56,3,FALSE)</f>
        <v>40.373600000000003</v>
      </c>
      <c r="L5323">
        <f>VLOOKUP(E5323&amp;"*",state_latlong_lookup!$A$1:$D$56,4,FALSE)</f>
        <v>-82.775499999999994</v>
      </c>
      <c r="M5323">
        <v>200</v>
      </c>
      <c r="N5323" t="str">
        <f t="shared" si="166"/>
        <v>Republican</v>
      </c>
      <c r="O5323" t="s">
        <v>197</v>
      </c>
      <c r="P5323">
        <v>0.81699999999999995</v>
      </c>
      <c r="Q5323">
        <v>10000</v>
      </c>
      <c r="R5323" t="s">
        <v>1390</v>
      </c>
    </row>
    <row r="5324" spans="1:18">
      <c r="A5324">
        <v>112</v>
      </c>
      <c r="B5324">
        <f>VLOOKUP(A5324,year_congress_lookup!$A$1:$B$10,2)</f>
        <v>2012</v>
      </c>
      <c r="C5324">
        <v>20755</v>
      </c>
      <c r="D5324" s="1" t="s">
        <v>1791</v>
      </c>
      <c r="E5324" t="s">
        <v>40</v>
      </c>
      <c r="F5324" t="str">
        <f>VLOOKUP(E5324&amp;"*",state_latlong_lookup!$A$1:$D$56,2,FALSE)</f>
        <v>OH</v>
      </c>
      <c r="G5324" t="str">
        <f>VLOOKUP(E5324&amp;"*",state_latlong_lookup!$A$1:$D$56,1,FALSE)</f>
        <v>OHIO</v>
      </c>
      <c r="H5324" t="str">
        <f t="shared" si="167"/>
        <v>112_OH_05</v>
      </c>
      <c r="I5324">
        <f>IF(B5324=2012,IF(D5324="00",K5324,VLOOKUP(H5324,district_latlong_lookup!$A$1:$F$439,5,FALSE)),0)</f>
        <v>41.186298999999998</v>
      </c>
      <c r="J5324">
        <f>IF(B5324=2012,IF(D5324="00",L5324,VLOOKUP(H5324,district_latlong_lookup!$A$1:$F$439,6,FALSE)),0)</f>
        <v>-83.773435000000006</v>
      </c>
      <c r="K5324">
        <f>VLOOKUP(E5324&amp;"*",state_latlong_lookup!$A$1:$D$56,3,FALSE)</f>
        <v>40.373600000000003</v>
      </c>
      <c r="L5324">
        <f>VLOOKUP(E5324&amp;"*",state_latlong_lookup!$A$1:$D$56,4,FALSE)</f>
        <v>-82.775499999999994</v>
      </c>
      <c r="M5324">
        <v>200</v>
      </c>
      <c r="N5324" t="str">
        <f t="shared" si="166"/>
        <v>Republican</v>
      </c>
      <c r="O5324" t="s">
        <v>1108</v>
      </c>
      <c r="P5324">
        <v>0.65500000000000003</v>
      </c>
      <c r="Q5324">
        <v>518500</v>
      </c>
      <c r="R5324" t="s">
        <v>1391</v>
      </c>
    </row>
    <row r="5325" spans="1:18">
      <c r="A5325">
        <v>112</v>
      </c>
      <c r="B5325">
        <f>VLOOKUP(A5325,year_congress_lookup!$A$1:$B$10,2)</f>
        <v>2012</v>
      </c>
      <c r="C5325">
        <v>21162</v>
      </c>
      <c r="D5325" s="1" t="s">
        <v>1792</v>
      </c>
      <c r="E5325" t="s">
        <v>40</v>
      </c>
      <c r="F5325" t="str">
        <f>VLOOKUP(E5325&amp;"*",state_latlong_lookup!$A$1:$D$56,2,FALSE)</f>
        <v>OH</v>
      </c>
      <c r="G5325" t="str">
        <f>VLOOKUP(E5325&amp;"*",state_latlong_lookup!$A$1:$D$56,1,FALSE)</f>
        <v>OHIO</v>
      </c>
      <c r="H5325" t="str">
        <f t="shared" si="167"/>
        <v>112_OH_06</v>
      </c>
      <c r="I5325">
        <f>IF(B5325=2012,IF(D5325="00",K5325,VLOOKUP(H5325,district_latlong_lookup!$A$1:$F$439,5,FALSE)),0)</f>
        <v>39.649324</v>
      </c>
      <c r="J5325">
        <f>IF(B5325=2012,IF(D5325="00",L5325,VLOOKUP(H5325,district_latlong_lookup!$A$1:$F$439,6,FALSE)),0)</f>
        <v>-81.552233000000001</v>
      </c>
      <c r="K5325">
        <f>VLOOKUP(E5325&amp;"*",state_latlong_lookup!$A$1:$D$56,3,FALSE)</f>
        <v>40.373600000000003</v>
      </c>
      <c r="L5325">
        <f>VLOOKUP(E5325&amp;"*",state_latlong_lookup!$A$1:$D$56,4,FALSE)</f>
        <v>-82.775499999999994</v>
      </c>
      <c r="M5325">
        <v>200</v>
      </c>
      <c r="N5325" t="str">
        <f t="shared" si="166"/>
        <v>Republican</v>
      </c>
      <c r="O5325" t="s">
        <v>1</v>
      </c>
      <c r="P5325">
        <v>0.66400000000000003</v>
      </c>
      <c r="Q5325">
        <v>426000</v>
      </c>
    </row>
    <row r="5326" spans="1:18">
      <c r="A5326">
        <v>112</v>
      </c>
      <c r="B5326">
        <f>VLOOKUP(A5326,year_congress_lookup!$A$1:$B$10,2)</f>
        <v>2012</v>
      </c>
      <c r="C5326">
        <v>20940</v>
      </c>
      <c r="D5326" s="1" t="s">
        <v>1793</v>
      </c>
      <c r="E5326" t="s">
        <v>40</v>
      </c>
      <c r="F5326" t="str">
        <f>VLOOKUP(E5326&amp;"*",state_latlong_lookup!$A$1:$D$56,2,FALSE)</f>
        <v>OH</v>
      </c>
      <c r="G5326" t="str">
        <f>VLOOKUP(E5326&amp;"*",state_latlong_lookup!$A$1:$D$56,1,FALSE)</f>
        <v>OHIO</v>
      </c>
      <c r="H5326" t="str">
        <f t="shared" si="167"/>
        <v>112_OH_07</v>
      </c>
      <c r="I5326">
        <f>IF(B5326=2012,IF(D5326="00",K5326,VLOOKUP(H5326,district_latlong_lookup!$A$1:$F$439,5,FALSE)),0)</f>
        <v>39.701372999999997</v>
      </c>
      <c r="J5326">
        <f>IF(B5326=2012,IF(D5326="00",L5326,VLOOKUP(H5326,district_latlong_lookup!$A$1:$F$439,6,FALSE)),0)</f>
        <v>-83.142780000000002</v>
      </c>
      <c r="K5326">
        <f>VLOOKUP(E5326&amp;"*",state_latlong_lookup!$A$1:$D$56,3,FALSE)</f>
        <v>40.373600000000003</v>
      </c>
      <c r="L5326">
        <f>VLOOKUP(E5326&amp;"*",state_latlong_lookup!$A$1:$D$56,4,FALSE)</f>
        <v>-82.775499999999994</v>
      </c>
      <c r="M5326">
        <v>200</v>
      </c>
      <c r="N5326" t="str">
        <f t="shared" si="166"/>
        <v>Republican</v>
      </c>
      <c r="O5326" t="s">
        <v>1159</v>
      </c>
      <c r="P5326">
        <v>0.53700000000000003</v>
      </c>
      <c r="Q5326">
        <v>1730500</v>
      </c>
      <c r="R5326" t="s">
        <v>1392</v>
      </c>
    </row>
    <row r="5327" spans="1:18">
      <c r="A5327">
        <v>112</v>
      </c>
      <c r="B5327">
        <f>VLOOKUP(A5327,year_congress_lookup!$A$1:$B$10,2)</f>
        <v>2012</v>
      </c>
      <c r="C5327">
        <v>15029</v>
      </c>
      <c r="D5327" s="1" t="s">
        <v>1796</v>
      </c>
      <c r="E5327" t="s">
        <v>40</v>
      </c>
      <c r="F5327" t="str">
        <f>VLOOKUP(E5327&amp;"*",state_latlong_lookup!$A$1:$D$56,2,FALSE)</f>
        <v>OH</v>
      </c>
      <c r="G5327" t="str">
        <f>VLOOKUP(E5327&amp;"*",state_latlong_lookup!$A$1:$D$56,1,FALSE)</f>
        <v>OHIO</v>
      </c>
      <c r="H5327" t="str">
        <f t="shared" si="167"/>
        <v>112_OH_09</v>
      </c>
      <c r="I5327">
        <f>IF(B5327=2012,IF(D5327="00",K5327,VLOOKUP(H5327,district_latlong_lookup!$A$1:$F$439,5,FALSE)),0)</f>
        <v>41.540877999999999</v>
      </c>
      <c r="J5327">
        <f>IF(B5327=2012,IF(D5327="00",L5327,VLOOKUP(H5327,district_latlong_lookup!$A$1:$F$439,6,FALSE)),0)</f>
        <v>-82.833920000000006</v>
      </c>
      <c r="K5327">
        <f>VLOOKUP(E5327&amp;"*",state_latlong_lookup!$A$1:$D$56,3,FALSE)</f>
        <v>40.373600000000003</v>
      </c>
      <c r="L5327">
        <f>VLOOKUP(E5327&amp;"*",state_latlong_lookup!$A$1:$D$56,4,FALSE)</f>
        <v>-82.775499999999994</v>
      </c>
      <c r="M5327">
        <v>100</v>
      </c>
      <c r="N5327" t="str">
        <f t="shared" si="166"/>
        <v>Democrat</v>
      </c>
      <c r="O5327" t="s">
        <v>661</v>
      </c>
      <c r="P5327">
        <v>-0.39800000000000002</v>
      </c>
      <c r="Q5327">
        <v>10000</v>
      </c>
      <c r="R5327" t="s">
        <v>1393</v>
      </c>
    </row>
    <row r="5328" spans="1:18">
      <c r="A5328">
        <v>112</v>
      </c>
      <c r="B5328">
        <f>VLOOKUP(A5328,year_congress_lookup!$A$1:$B$10,2)</f>
        <v>2012</v>
      </c>
      <c r="C5328">
        <v>29748</v>
      </c>
      <c r="D5328" s="1" t="s">
        <v>1797</v>
      </c>
      <c r="E5328" t="s">
        <v>40</v>
      </c>
      <c r="F5328" t="str">
        <f>VLOOKUP(E5328&amp;"*",state_latlong_lookup!$A$1:$D$56,2,FALSE)</f>
        <v>OH</v>
      </c>
      <c r="G5328" t="str">
        <f>VLOOKUP(E5328&amp;"*",state_latlong_lookup!$A$1:$D$56,1,FALSE)</f>
        <v>OHIO</v>
      </c>
      <c r="H5328" t="str">
        <f t="shared" si="167"/>
        <v>112_OH_10</v>
      </c>
      <c r="I5328">
        <f>IF(B5328=2012,IF(D5328="00",K5328,VLOOKUP(H5328,district_latlong_lookup!$A$1:$F$439,5,FALSE)),0)</f>
        <v>41.411104999999999</v>
      </c>
      <c r="J5328">
        <f>IF(B5328=2012,IF(D5328="00",L5328,VLOOKUP(H5328,district_latlong_lookup!$A$1:$F$439,6,FALSE)),0)</f>
        <v>-81.775643000000002</v>
      </c>
      <c r="K5328">
        <f>VLOOKUP(E5328&amp;"*",state_latlong_lookup!$A$1:$D$56,3,FALSE)</f>
        <v>40.373600000000003</v>
      </c>
      <c r="L5328">
        <f>VLOOKUP(E5328&amp;"*",state_latlong_lookup!$A$1:$D$56,4,FALSE)</f>
        <v>-82.775499999999994</v>
      </c>
      <c r="M5328">
        <v>100</v>
      </c>
      <c r="N5328" t="str">
        <f t="shared" si="166"/>
        <v>Democrat</v>
      </c>
      <c r="O5328" t="s">
        <v>864</v>
      </c>
      <c r="P5328">
        <v>-0.77900000000000003</v>
      </c>
      <c r="Q5328">
        <v>10000</v>
      </c>
      <c r="R5328" t="s">
        <v>1394</v>
      </c>
    </row>
    <row r="5329" spans="1:18">
      <c r="A5329">
        <v>112</v>
      </c>
      <c r="B5329">
        <f>VLOOKUP(A5329,year_congress_lookup!$A$1:$B$10,2)</f>
        <v>2012</v>
      </c>
      <c r="C5329">
        <v>20941</v>
      </c>
      <c r="D5329" s="1" t="s">
        <v>1798</v>
      </c>
      <c r="E5329" t="s">
        <v>40</v>
      </c>
      <c r="F5329" t="str">
        <f>VLOOKUP(E5329&amp;"*",state_latlong_lookup!$A$1:$D$56,2,FALSE)</f>
        <v>OH</v>
      </c>
      <c r="G5329" t="str">
        <f>VLOOKUP(E5329&amp;"*",state_latlong_lookup!$A$1:$D$56,1,FALSE)</f>
        <v>OHIO</v>
      </c>
      <c r="H5329" t="str">
        <f t="shared" si="167"/>
        <v>112_OH_11</v>
      </c>
      <c r="I5329">
        <f>IF(B5329=2012,IF(D5329="00",K5329,VLOOKUP(H5329,district_latlong_lookup!$A$1:$F$439,5,FALSE)),0)</f>
        <v>41.492288000000002</v>
      </c>
      <c r="J5329">
        <f>IF(B5329=2012,IF(D5329="00",L5329,VLOOKUP(H5329,district_latlong_lookup!$A$1:$F$439,6,FALSE)),0)</f>
        <v>-81.553662000000003</v>
      </c>
      <c r="K5329">
        <f>VLOOKUP(E5329&amp;"*",state_latlong_lookup!$A$1:$D$56,3,FALSE)</f>
        <v>40.373600000000003</v>
      </c>
      <c r="L5329">
        <f>VLOOKUP(E5329&amp;"*",state_latlong_lookup!$A$1:$D$56,4,FALSE)</f>
        <v>-82.775499999999994</v>
      </c>
      <c r="M5329">
        <v>100</v>
      </c>
      <c r="N5329" t="str">
        <f t="shared" si="166"/>
        <v>Democrat</v>
      </c>
      <c r="O5329" t="s">
        <v>1160</v>
      </c>
      <c r="P5329">
        <v>-0.54300000000000004</v>
      </c>
      <c r="Q5329">
        <v>276000</v>
      </c>
      <c r="R5329" t="s">
        <v>1395</v>
      </c>
    </row>
    <row r="5330" spans="1:18">
      <c r="A5330">
        <v>112</v>
      </c>
      <c r="B5330">
        <f>VLOOKUP(A5330,year_congress_lookup!$A$1:$B$10,2)</f>
        <v>2012</v>
      </c>
      <c r="C5330">
        <v>20130</v>
      </c>
      <c r="D5330" s="1" t="s">
        <v>1799</v>
      </c>
      <c r="E5330" t="s">
        <v>40</v>
      </c>
      <c r="F5330" t="str">
        <f>VLOOKUP(E5330&amp;"*",state_latlong_lookup!$A$1:$D$56,2,FALSE)</f>
        <v>OH</v>
      </c>
      <c r="G5330" t="str">
        <f>VLOOKUP(E5330&amp;"*",state_latlong_lookup!$A$1:$D$56,1,FALSE)</f>
        <v>OHIO</v>
      </c>
      <c r="H5330" t="str">
        <f t="shared" si="167"/>
        <v>112_OH_12</v>
      </c>
      <c r="I5330">
        <f>IF(B5330=2012,IF(D5330="00",K5330,VLOOKUP(H5330,district_latlong_lookup!$A$1:$F$439,5,FALSE)),0)</f>
        <v>40.178404</v>
      </c>
      <c r="J5330">
        <f>IF(B5330=2012,IF(D5330="00",L5330,VLOOKUP(H5330,district_latlong_lookup!$A$1:$F$439,6,FALSE)),0)</f>
        <v>-82.836751000000007</v>
      </c>
      <c r="K5330">
        <f>VLOOKUP(E5330&amp;"*",state_latlong_lookup!$A$1:$D$56,3,FALSE)</f>
        <v>40.373600000000003</v>
      </c>
      <c r="L5330">
        <f>VLOOKUP(E5330&amp;"*",state_latlong_lookup!$A$1:$D$56,4,FALSE)</f>
        <v>-82.775499999999994</v>
      </c>
      <c r="M5330">
        <v>200</v>
      </c>
      <c r="N5330" t="str">
        <f t="shared" si="166"/>
        <v>Republican</v>
      </c>
      <c r="O5330" t="s">
        <v>945</v>
      </c>
      <c r="P5330">
        <v>0.61799999999999999</v>
      </c>
      <c r="Q5330">
        <v>10000</v>
      </c>
    </row>
    <row r="5331" spans="1:18">
      <c r="A5331">
        <v>112</v>
      </c>
      <c r="B5331">
        <f>VLOOKUP(A5331,year_congress_lookup!$A$1:$B$10,2)</f>
        <v>2012</v>
      </c>
      <c r="C5331">
        <v>20740</v>
      </c>
      <c r="D5331" s="1" t="s">
        <v>1800</v>
      </c>
      <c r="E5331" t="s">
        <v>40</v>
      </c>
      <c r="F5331" t="str">
        <f>VLOOKUP(E5331&amp;"*",state_latlong_lookup!$A$1:$D$56,2,FALSE)</f>
        <v>OH</v>
      </c>
      <c r="G5331" t="str">
        <f>VLOOKUP(E5331&amp;"*",state_latlong_lookup!$A$1:$D$56,1,FALSE)</f>
        <v>OHIO</v>
      </c>
      <c r="H5331" t="str">
        <f t="shared" si="167"/>
        <v>112_OH_13</v>
      </c>
      <c r="I5331">
        <f>IF(B5331=2012,IF(D5331="00",K5331,VLOOKUP(H5331,district_latlong_lookup!$A$1:$F$439,5,FALSE)),0)</f>
        <v>41.491961000000003</v>
      </c>
      <c r="J5331">
        <f>IF(B5331=2012,IF(D5331="00",L5331,VLOOKUP(H5331,district_latlong_lookup!$A$1:$F$439,6,FALSE)),0)</f>
        <v>-82.105509999999995</v>
      </c>
      <c r="K5331">
        <f>VLOOKUP(E5331&amp;"*",state_latlong_lookup!$A$1:$D$56,3,FALSE)</f>
        <v>40.373600000000003</v>
      </c>
      <c r="L5331">
        <f>VLOOKUP(E5331&amp;"*",state_latlong_lookup!$A$1:$D$56,4,FALSE)</f>
        <v>-82.775499999999994</v>
      </c>
      <c r="M5331">
        <v>100</v>
      </c>
      <c r="N5331" t="str">
        <f t="shared" si="166"/>
        <v>Democrat</v>
      </c>
      <c r="O5331" t="s">
        <v>1109</v>
      </c>
      <c r="P5331">
        <v>-0.42599999999999999</v>
      </c>
      <c r="Q5331">
        <v>1204000</v>
      </c>
    </row>
    <row r="5332" spans="1:18">
      <c r="A5332">
        <v>112</v>
      </c>
      <c r="B5332">
        <f>VLOOKUP(A5332,year_congress_lookup!$A$1:$B$10,2)</f>
        <v>2012</v>
      </c>
      <c r="C5332">
        <v>29553</v>
      </c>
      <c r="D5332" s="1" t="s">
        <v>1801</v>
      </c>
      <c r="E5332" t="s">
        <v>40</v>
      </c>
      <c r="F5332" t="str">
        <f>VLOOKUP(E5332&amp;"*",state_latlong_lookup!$A$1:$D$56,2,FALSE)</f>
        <v>OH</v>
      </c>
      <c r="G5332" t="str">
        <f>VLOOKUP(E5332&amp;"*",state_latlong_lookup!$A$1:$D$56,1,FALSE)</f>
        <v>OHIO</v>
      </c>
      <c r="H5332" t="str">
        <f t="shared" si="167"/>
        <v>112_OH_14</v>
      </c>
      <c r="I5332">
        <f>IF(B5332=2012,IF(D5332="00",K5332,VLOOKUP(H5332,district_latlong_lookup!$A$1:$F$439,5,FALSE)),0)</f>
        <v>41.568894</v>
      </c>
      <c r="J5332">
        <f>IF(B5332=2012,IF(D5332="00",L5332,VLOOKUP(H5332,district_latlong_lookup!$A$1:$F$439,6,FALSE)),0)</f>
        <v>-81.007512000000006</v>
      </c>
      <c r="K5332">
        <f>VLOOKUP(E5332&amp;"*",state_latlong_lookup!$A$1:$D$56,3,FALSE)</f>
        <v>40.373600000000003</v>
      </c>
      <c r="L5332">
        <f>VLOOKUP(E5332&amp;"*",state_latlong_lookup!$A$1:$D$56,4,FALSE)</f>
        <v>-82.775499999999994</v>
      </c>
      <c r="M5332">
        <v>200</v>
      </c>
      <c r="N5332" t="str">
        <f t="shared" si="166"/>
        <v>Republican</v>
      </c>
      <c r="O5332" t="s">
        <v>1025</v>
      </c>
      <c r="P5332">
        <v>0.438</v>
      </c>
      <c r="Q5332">
        <v>587500</v>
      </c>
      <c r="R5332" t="s">
        <v>1396</v>
      </c>
    </row>
    <row r="5333" spans="1:18">
      <c r="A5333">
        <v>112</v>
      </c>
      <c r="B5333">
        <f>VLOOKUP(A5333,year_congress_lookup!$A$1:$B$10,2)</f>
        <v>2012</v>
      </c>
      <c r="C5333">
        <v>21163</v>
      </c>
      <c r="D5333" s="1" t="s">
        <v>1802</v>
      </c>
      <c r="E5333" t="s">
        <v>40</v>
      </c>
      <c r="F5333" t="str">
        <f>VLOOKUP(E5333&amp;"*",state_latlong_lookup!$A$1:$D$56,2,FALSE)</f>
        <v>OH</v>
      </c>
      <c r="G5333" t="str">
        <f>VLOOKUP(E5333&amp;"*",state_latlong_lookup!$A$1:$D$56,1,FALSE)</f>
        <v>OHIO</v>
      </c>
      <c r="H5333" t="str">
        <f t="shared" si="167"/>
        <v>112_OH_15</v>
      </c>
      <c r="I5333">
        <f>IF(B5333=2012,IF(D5333="00",K5333,VLOOKUP(H5333,district_latlong_lookup!$A$1:$F$439,5,FALSE)),0)</f>
        <v>40.056108999999999</v>
      </c>
      <c r="J5333">
        <f>IF(B5333=2012,IF(D5333="00",L5333,VLOOKUP(H5333,district_latlong_lookup!$A$1:$F$439,6,FALSE)),0)</f>
        <v>-83.308008999999998</v>
      </c>
      <c r="K5333">
        <f>VLOOKUP(E5333&amp;"*",state_latlong_lookup!$A$1:$D$56,3,FALSE)</f>
        <v>40.373600000000003</v>
      </c>
      <c r="L5333">
        <f>VLOOKUP(E5333&amp;"*",state_latlong_lookup!$A$1:$D$56,4,FALSE)</f>
        <v>-82.775499999999994</v>
      </c>
      <c r="M5333">
        <v>200</v>
      </c>
      <c r="N5333" t="str">
        <f t="shared" si="166"/>
        <v>Republican</v>
      </c>
      <c r="O5333" t="s">
        <v>1218</v>
      </c>
      <c r="P5333">
        <v>0.46</v>
      </c>
      <c r="Q5333">
        <v>443500</v>
      </c>
      <c r="R5333" t="s">
        <v>1397</v>
      </c>
    </row>
    <row r="5334" spans="1:18">
      <c r="A5334">
        <v>112</v>
      </c>
      <c r="B5334">
        <f>VLOOKUP(A5334,year_congress_lookup!$A$1:$B$10,2)</f>
        <v>2012</v>
      </c>
      <c r="C5334">
        <v>21164</v>
      </c>
      <c r="D5334" s="1" t="s">
        <v>1803</v>
      </c>
      <c r="E5334" t="s">
        <v>40</v>
      </c>
      <c r="F5334" t="str">
        <f>VLOOKUP(E5334&amp;"*",state_latlong_lookup!$A$1:$D$56,2,FALSE)</f>
        <v>OH</v>
      </c>
      <c r="G5334" t="str">
        <f>VLOOKUP(E5334&amp;"*",state_latlong_lookup!$A$1:$D$56,1,FALSE)</f>
        <v>OHIO</v>
      </c>
      <c r="H5334" t="str">
        <f t="shared" si="167"/>
        <v>112_OH_16</v>
      </c>
      <c r="I5334">
        <f>IF(B5334=2012,IF(D5334="00",K5334,VLOOKUP(H5334,district_latlong_lookup!$A$1:$F$439,5,FALSE)),0)</f>
        <v>40.859948000000003</v>
      </c>
      <c r="J5334">
        <f>IF(B5334=2012,IF(D5334="00",L5334,VLOOKUP(H5334,district_latlong_lookup!$A$1:$F$439,6,FALSE)),0)</f>
        <v>-81.778559999999999</v>
      </c>
      <c r="K5334">
        <f>VLOOKUP(E5334&amp;"*",state_latlong_lookup!$A$1:$D$56,3,FALSE)</f>
        <v>40.373600000000003</v>
      </c>
      <c r="L5334">
        <f>VLOOKUP(E5334&amp;"*",state_latlong_lookup!$A$1:$D$56,4,FALSE)</f>
        <v>-82.775499999999994</v>
      </c>
      <c r="M5334">
        <v>200</v>
      </c>
      <c r="N5334" t="str">
        <f t="shared" si="166"/>
        <v>Republican</v>
      </c>
      <c r="O5334" t="s">
        <v>1219</v>
      </c>
      <c r="P5334">
        <v>0.66500000000000004</v>
      </c>
      <c r="Q5334">
        <v>10000</v>
      </c>
    </row>
    <row r="5335" spans="1:18">
      <c r="A5335">
        <v>112</v>
      </c>
      <c r="B5335">
        <f>VLOOKUP(A5335,year_congress_lookup!$A$1:$B$10,2)</f>
        <v>2012</v>
      </c>
      <c r="C5335">
        <v>20343</v>
      </c>
      <c r="D5335" s="1" t="s">
        <v>1804</v>
      </c>
      <c r="E5335" t="s">
        <v>40</v>
      </c>
      <c r="F5335" t="str">
        <f>VLOOKUP(E5335&amp;"*",state_latlong_lookup!$A$1:$D$56,2,FALSE)</f>
        <v>OH</v>
      </c>
      <c r="G5335" t="str">
        <f>VLOOKUP(E5335&amp;"*",state_latlong_lookup!$A$1:$D$56,1,FALSE)</f>
        <v>OHIO</v>
      </c>
      <c r="H5335" t="str">
        <f t="shared" si="167"/>
        <v>112_OH_17</v>
      </c>
      <c r="I5335">
        <f>IF(B5335=2012,IF(D5335="00",K5335,VLOOKUP(H5335,district_latlong_lookup!$A$1:$F$439,5,FALSE)),0)</f>
        <v>41.179960000000001</v>
      </c>
      <c r="J5335">
        <f>IF(B5335=2012,IF(D5335="00",L5335,VLOOKUP(H5335,district_latlong_lookup!$A$1:$F$439,6,FALSE)),0)</f>
        <v>-80.980035000000001</v>
      </c>
      <c r="K5335">
        <f>VLOOKUP(E5335&amp;"*",state_latlong_lookup!$A$1:$D$56,3,FALSE)</f>
        <v>40.373600000000003</v>
      </c>
      <c r="L5335">
        <f>VLOOKUP(E5335&amp;"*",state_latlong_lookup!$A$1:$D$56,4,FALSE)</f>
        <v>-82.775499999999994</v>
      </c>
      <c r="M5335">
        <v>100</v>
      </c>
      <c r="N5335" t="str">
        <f t="shared" si="166"/>
        <v>Democrat</v>
      </c>
      <c r="O5335" t="s">
        <v>1026</v>
      </c>
      <c r="P5335">
        <v>-0.42</v>
      </c>
      <c r="Q5335">
        <v>382000</v>
      </c>
      <c r="R5335" t="s">
        <v>1398</v>
      </c>
    </row>
    <row r="5336" spans="1:18">
      <c r="A5336">
        <v>112</v>
      </c>
      <c r="B5336">
        <f>VLOOKUP(A5336,year_congress_lookup!$A$1:$B$10,2)</f>
        <v>2012</v>
      </c>
      <c r="C5336">
        <v>21165</v>
      </c>
      <c r="D5336" s="1" t="s">
        <v>1805</v>
      </c>
      <c r="E5336" t="s">
        <v>40</v>
      </c>
      <c r="F5336" t="str">
        <f>VLOOKUP(E5336&amp;"*",state_latlong_lookup!$A$1:$D$56,2,FALSE)</f>
        <v>OH</v>
      </c>
      <c r="G5336" t="str">
        <f>VLOOKUP(E5336&amp;"*",state_latlong_lookup!$A$1:$D$56,1,FALSE)</f>
        <v>OHIO</v>
      </c>
      <c r="H5336" t="str">
        <f t="shared" si="167"/>
        <v>112_OH_18</v>
      </c>
      <c r="I5336">
        <f>IF(B5336=2012,IF(D5336="00",K5336,VLOOKUP(H5336,district_latlong_lookup!$A$1:$F$439,5,FALSE)),0)</f>
        <v>39.955427999999998</v>
      </c>
      <c r="J5336">
        <f>IF(B5336=2012,IF(D5336="00",L5336,VLOOKUP(H5336,district_latlong_lookup!$A$1:$F$439,6,FALSE)),0)</f>
        <v>-82.006416000000002</v>
      </c>
      <c r="K5336">
        <f>VLOOKUP(E5336&amp;"*",state_latlong_lookup!$A$1:$D$56,3,FALSE)</f>
        <v>40.373600000000003</v>
      </c>
      <c r="L5336">
        <f>VLOOKUP(E5336&amp;"*",state_latlong_lookup!$A$1:$D$56,4,FALSE)</f>
        <v>-82.775499999999994</v>
      </c>
      <c r="M5336">
        <v>200</v>
      </c>
      <c r="N5336" t="str">
        <f t="shared" si="166"/>
        <v>Republican</v>
      </c>
      <c r="O5336" t="s">
        <v>1220</v>
      </c>
      <c r="P5336">
        <v>0.56299999999999994</v>
      </c>
      <c r="Q5336">
        <v>1213000</v>
      </c>
    </row>
    <row r="5337" spans="1:18">
      <c r="A5337">
        <v>112</v>
      </c>
      <c r="B5337">
        <f>VLOOKUP(A5337,year_congress_lookup!$A$1:$B$10,2)</f>
        <v>2012</v>
      </c>
      <c r="C5337">
        <v>20131</v>
      </c>
      <c r="D5337" s="1" t="s">
        <v>1787</v>
      </c>
      <c r="E5337" t="s">
        <v>152</v>
      </c>
      <c r="F5337" t="str">
        <f>VLOOKUP(E5337&amp;"*",state_latlong_lookup!$A$1:$D$56,2,FALSE)</f>
        <v>OK</v>
      </c>
      <c r="G5337" t="str">
        <f>VLOOKUP(E5337&amp;"*",state_latlong_lookup!$A$1:$D$56,1,FALSE)</f>
        <v>OKLAHOMA</v>
      </c>
      <c r="H5337" t="str">
        <f t="shared" si="167"/>
        <v>112_OK_01</v>
      </c>
      <c r="I5337">
        <f>IF(B5337=2012,IF(D5337="00",K5337,VLOOKUP(H5337,district_latlong_lookup!$A$1:$F$439,5,FALSE)),0)</f>
        <v>36.224601</v>
      </c>
      <c r="J5337">
        <f>IF(B5337=2012,IF(D5337="00",L5337,VLOOKUP(H5337,district_latlong_lookup!$A$1:$F$439,6,FALSE)),0)</f>
        <v>-95.787501000000006</v>
      </c>
      <c r="K5337">
        <f>VLOOKUP(E5337&amp;"*",state_latlong_lookup!$A$1:$D$56,3,FALSE)</f>
        <v>35.537599999999998</v>
      </c>
      <c r="L5337">
        <f>VLOOKUP(E5337&amp;"*",state_latlong_lookup!$A$1:$D$56,4,FALSE)</f>
        <v>-96.924700000000001</v>
      </c>
      <c r="M5337">
        <v>200</v>
      </c>
      <c r="N5337" t="str">
        <f t="shared" si="166"/>
        <v>Republican</v>
      </c>
      <c r="O5337" t="s">
        <v>144</v>
      </c>
      <c r="P5337">
        <v>0.70099999999999996</v>
      </c>
      <c r="Q5337">
        <v>771500</v>
      </c>
      <c r="R5337" t="s">
        <v>1399</v>
      </c>
    </row>
    <row r="5338" spans="1:18">
      <c r="A5338">
        <v>112</v>
      </c>
      <c r="B5338">
        <f>VLOOKUP(A5338,year_congress_lookup!$A$1:$B$10,2)</f>
        <v>2012</v>
      </c>
      <c r="C5338">
        <v>20523</v>
      </c>
      <c r="D5338" s="1" t="s">
        <v>1788</v>
      </c>
      <c r="E5338" t="s">
        <v>152</v>
      </c>
      <c r="F5338" t="str">
        <f>VLOOKUP(E5338&amp;"*",state_latlong_lookup!$A$1:$D$56,2,FALSE)</f>
        <v>OK</v>
      </c>
      <c r="G5338" t="str">
        <f>VLOOKUP(E5338&amp;"*",state_latlong_lookup!$A$1:$D$56,1,FALSE)</f>
        <v>OKLAHOMA</v>
      </c>
      <c r="H5338" t="str">
        <f t="shared" si="167"/>
        <v>112_OK_02</v>
      </c>
      <c r="I5338">
        <f>IF(B5338=2012,IF(D5338="00",K5338,VLOOKUP(H5338,district_latlong_lookup!$A$1:$F$439,5,FALSE)),0)</f>
        <v>35.167639999999999</v>
      </c>
      <c r="J5338">
        <f>IF(B5338=2012,IF(D5338="00",L5338,VLOOKUP(H5338,district_latlong_lookup!$A$1:$F$439,6,FALSE)),0)</f>
        <v>-95.429676000000001</v>
      </c>
      <c r="K5338">
        <f>VLOOKUP(E5338&amp;"*",state_latlong_lookup!$A$1:$D$56,3,FALSE)</f>
        <v>35.537599999999998</v>
      </c>
      <c r="L5338">
        <f>VLOOKUP(E5338&amp;"*",state_latlong_lookup!$A$1:$D$56,4,FALSE)</f>
        <v>-96.924700000000001</v>
      </c>
      <c r="M5338">
        <v>100</v>
      </c>
      <c r="N5338" t="str">
        <f t="shared" si="166"/>
        <v>Democrat</v>
      </c>
      <c r="O5338" t="s">
        <v>278</v>
      </c>
      <c r="P5338">
        <v>-7.0000000000000007E-2</v>
      </c>
      <c r="Q5338">
        <v>1211500</v>
      </c>
      <c r="R5338" t="s">
        <v>1400</v>
      </c>
    </row>
    <row r="5339" spans="1:18">
      <c r="A5339">
        <v>112</v>
      </c>
      <c r="B5339">
        <f>VLOOKUP(A5339,year_congress_lookup!$A$1:$B$10,2)</f>
        <v>2012</v>
      </c>
      <c r="C5339">
        <v>29393</v>
      </c>
      <c r="D5339" s="1" t="s">
        <v>1789</v>
      </c>
      <c r="E5339" t="s">
        <v>152</v>
      </c>
      <c r="F5339" t="str">
        <f>VLOOKUP(E5339&amp;"*",state_latlong_lookup!$A$1:$D$56,2,FALSE)</f>
        <v>OK</v>
      </c>
      <c r="G5339" t="str">
        <f>VLOOKUP(E5339&amp;"*",state_latlong_lookup!$A$1:$D$56,1,FALSE)</f>
        <v>OKLAHOMA</v>
      </c>
      <c r="H5339" t="str">
        <f t="shared" si="167"/>
        <v>112_OK_03</v>
      </c>
      <c r="I5339">
        <f>IF(B5339=2012,IF(D5339="00",K5339,VLOOKUP(H5339,district_latlong_lookup!$A$1:$F$439,5,FALSE)),0)</f>
        <v>36.105809000000001</v>
      </c>
      <c r="J5339">
        <f>IF(B5339=2012,IF(D5339="00",L5339,VLOOKUP(H5339,district_latlong_lookup!$A$1:$F$439,6,FALSE)),0)</f>
        <v>-98.840225000000004</v>
      </c>
      <c r="K5339">
        <f>VLOOKUP(E5339&amp;"*",state_latlong_lookup!$A$1:$D$56,3,FALSE)</f>
        <v>35.537599999999998</v>
      </c>
      <c r="L5339">
        <f>VLOOKUP(E5339&amp;"*",state_latlong_lookup!$A$1:$D$56,4,FALSE)</f>
        <v>-96.924700000000001</v>
      </c>
      <c r="M5339">
        <v>200</v>
      </c>
      <c r="N5339" t="str">
        <f t="shared" si="166"/>
        <v>Republican</v>
      </c>
      <c r="O5339" t="s">
        <v>175</v>
      </c>
      <c r="P5339">
        <v>0.51200000000000001</v>
      </c>
      <c r="Q5339">
        <v>10000</v>
      </c>
    </row>
    <row r="5340" spans="1:18">
      <c r="A5340">
        <v>112</v>
      </c>
      <c r="B5340">
        <f>VLOOKUP(A5340,year_congress_lookup!$A$1:$B$10,2)</f>
        <v>2012</v>
      </c>
      <c r="C5340">
        <v>20344</v>
      </c>
      <c r="D5340" s="1" t="s">
        <v>1790</v>
      </c>
      <c r="E5340" t="s">
        <v>152</v>
      </c>
      <c r="F5340" t="str">
        <f>VLOOKUP(E5340&amp;"*",state_latlong_lookup!$A$1:$D$56,2,FALSE)</f>
        <v>OK</v>
      </c>
      <c r="G5340" t="str">
        <f>VLOOKUP(E5340&amp;"*",state_latlong_lookup!$A$1:$D$56,1,FALSE)</f>
        <v>OKLAHOMA</v>
      </c>
      <c r="H5340" t="str">
        <f t="shared" si="167"/>
        <v>112_OK_04</v>
      </c>
      <c r="I5340">
        <f>IF(B5340=2012,IF(D5340="00",K5340,VLOOKUP(H5340,district_latlong_lookup!$A$1:$F$439,5,FALSE)),0)</f>
        <v>34.561774999999997</v>
      </c>
      <c r="J5340">
        <f>IF(B5340=2012,IF(D5340="00",L5340,VLOOKUP(H5340,district_latlong_lookup!$A$1:$F$439,6,FALSE)),0)</f>
        <v>-97.691496999999998</v>
      </c>
      <c r="K5340">
        <f>VLOOKUP(E5340&amp;"*",state_latlong_lookup!$A$1:$D$56,3,FALSE)</f>
        <v>35.537599999999998</v>
      </c>
      <c r="L5340">
        <f>VLOOKUP(E5340&amp;"*",state_latlong_lookup!$A$1:$D$56,4,FALSE)</f>
        <v>-96.924700000000001</v>
      </c>
      <c r="M5340">
        <v>200</v>
      </c>
      <c r="N5340" t="str">
        <f t="shared" si="166"/>
        <v>Republican</v>
      </c>
      <c r="O5340" t="s">
        <v>113</v>
      </c>
      <c r="P5340">
        <v>0.46400000000000002</v>
      </c>
      <c r="Q5340">
        <v>414000</v>
      </c>
    </row>
    <row r="5341" spans="1:18">
      <c r="A5341">
        <v>112</v>
      </c>
      <c r="B5341">
        <f>VLOOKUP(A5341,year_congress_lookup!$A$1:$B$10,2)</f>
        <v>2012</v>
      </c>
      <c r="C5341">
        <v>21166</v>
      </c>
      <c r="D5341" s="1" t="s">
        <v>1791</v>
      </c>
      <c r="E5341" t="s">
        <v>152</v>
      </c>
      <c r="F5341" t="str">
        <f>VLOOKUP(E5341&amp;"*",state_latlong_lookup!$A$1:$D$56,2,FALSE)</f>
        <v>OK</v>
      </c>
      <c r="G5341" t="str">
        <f>VLOOKUP(E5341&amp;"*",state_latlong_lookup!$A$1:$D$56,1,FALSE)</f>
        <v>OKLAHOMA</v>
      </c>
      <c r="H5341" t="str">
        <f t="shared" si="167"/>
        <v>112_OK_05</v>
      </c>
      <c r="I5341">
        <f>IF(B5341=2012,IF(D5341="00",K5341,VLOOKUP(H5341,district_latlong_lookup!$A$1:$F$439,5,FALSE)),0)</f>
        <v>35.307879</v>
      </c>
      <c r="J5341">
        <f>IF(B5341=2012,IF(D5341="00",L5341,VLOOKUP(H5341,district_latlong_lookup!$A$1:$F$439,6,FALSE)),0)</f>
        <v>-96.989604</v>
      </c>
      <c r="K5341">
        <f>VLOOKUP(E5341&amp;"*",state_latlong_lookup!$A$1:$D$56,3,FALSE)</f>
        <v>35.537599999999998</v>
      </c>
      <c r="L5341">
        <f>VLOOKUP(E5341&amp;"*",state_latlong_lookup!$A$1:$D$56,4,FALSE)</f>
        <v>-96.924700000000001</v>
      </c>
      <c r="M5341">
        <v>200</v>
      </c>
      <c r="N5341" t="str">
        <f t="shared" si="166"/>
        <v>Republican</v>
      </c>
      <c r="O5341" t="s">
        <v>1221</v>
      </c>
      <c r="P5341">
        <v>0.70299999999999996</v>
      </c>
      <c r="Q5341">
        <v>544500</v>
      </c>
      <c r="R5341" t="s">
        <v>1401</v>
      </c>
    </row>
    <row r="5342" spans="1:18">
      <c r="A5342">
        <v>112</v>
      </c>
      <c r="B5342">
        <f>VLOOKUP(A5342,year_congress_lookup!$A$1:$B$10,2)</f>
        <v>2012</v>
      </c>
      <c r="C5342">
        <v>29931</v>
      </c>
      <c r="D5342" s="1" t="s">
        <v>1787</v>
      </c>
      <c r="E5342" t="s">
        <v>99</v>
      </c>
      <c r="F5342" t="str">
        <f>VLOOKUP(E5342&amp;"*",state_latlong_lookup!$A$1:$D$56,2,FALSE)</f>
        <v>OR</v>
      </c>
      <c r="G5342" t="str">
        <f>VLOOKUP(E5342&amp;"*",state_latlong_lookup!$A$1:$D$56,1,FALSE)</f>
        <v>OREGON</v>
      </c>
      <c r="H5342" t="str">
        <f t="shared" si="167"/>
        <v>112_OR_01</v>
      </c>
      <c r="I5342">
        <f>IF(B5342=2012,IF(D5342="00",K5342,VLOOKUP(H5342,district_latlong_lookup!$A$1:$F$439,5,FALSE)),0)</f>
        <v>45.720516000000003</v>
      </c>
      <c r="J5342">
        <f>IF(B5342=2012,IF(D5342="00",L5342,VLOOKUP(H5342,district_latlong_lookup!$A$1:$F$439,6,FALSE)),0)</f>
        <v>-123.352142</v>
      </c>
      <c r="K5342">
        <f>VLOOKUP(E5342&amp;"*",state_latlong_lookup!$A$1:$D$56,3,FALSE)</f>
        <v>44.5672</v>
      </c>
      <c r="L5342">
        <f>VLOOKUP(E5342&amp;"*",state_latlong_lookup!$A$1:$D$56,4,FALSE)</f>
        <v>-122.12690000000001</v>
      </c>
      <c r="M5342">
        <v>100</v>
      </c>
      <c r="N5342" t="str">
        <f t="shared" si="166"/>
        <v>Democrat</v>
      </c>
      <c r="O5342" t="s">
        <v>1027</v>
      </c>
      <c r="P5342">
        <v>-0.40600000000000003</v>
      </c>
      <c r="Q5342">
        <v>520000</v>
      </c>
      <c r="R5342" t="s">
        <v>1402</v>
      </c>
    </row>
    <row r="5343" spans="1:18">
      <c r="A5343">
        <v>112</v>
      </c>
      <c r="B5343">
        <f>VLOOKUP(A5343,year_congress_lookup!$A$1:$B$10,2)</f>
        <v>2012</v>
      </c>
      <c r="C5343">
        <v>21198</v>
      </c>
      <c r="D5343" s="1" t="s">
        <v>1787</v>
      </c>
      <c r="E5343" t="s">
        <v>99</v>
      </c>
      <c r="F5343" t="str">
        <f>VLOOKUP(E5343&amp;"*",state_latlong_lookup!$A$1:$D$56,2,FALSE)</f>
        <v>OR</v>
      </c>
      <c r="G5343" t="str">
        <f>VLOOKUP(E5343&amp;"*",state_latlong_lookup!$A$1:$D$56,1,FALSE)</f>
        <v>OREGON</v>
      </c>
      <c r="H5343" t="str">
        <f t="shared" si="167"/>
        <v>112_OR_01</v>
      </c>
      <c r="I5343">
        <f>IF(B5343=2012,IF(D5343="00",K5343,VLOOKUP(H5343,district_latlong_lookup!$A$1:$F$439,5,FALSE)),0)</f>
        <v>45.720516000000003</v>
      </c>
      <c r="J5343">
        <f>IF(B5343=2012,IF(D5343="00",L5343,VLOOKUP(H5343,district_latlong_lookup!$A$1:$F$439,6,FALSE)),0)</f>
        <v>-123.352142</v>
      </c>
      <c r="K5343">
        <f>VLOOKUP(E5343&amp;"*",state_latlong_lookup!$A$1:$D$56,3,FALSE)</f>
        <v>44.5672</v>
      </c>
      <c r="L5343">
        <f>VLOOKUP(E5343&amp;"*",state_latlong_lookup!$A$1:$D$56,4,FALSE)</f>
        <v>-122.12690000000001</v>
      </c>
      <c r="M5343">
        <v>100</v>
      </c>
      <c r="N5343" t="str">
        <f t="shared" si="166"/>
        <v>Democrat</v>
      </c>
      <c r="O5343" t="s">
        <v>1222</v>
      </c>
      <c r="P5343">
        <v>-0.41199999999999998</v>
      </c>
      <c r="Q5343">
        <v>909000</v>
      </c>
    </row>
    <row r="5344" spans="1:18">
      <c r="A5344">
        <v>112</v>
      </c>
      <c r="B5344">
        <f>VLOOKUP(A5344,year_congress_lookup!$A$1:$B$10,2)</f>
        <v>2012</v>
      </c>
      <c r="C5344">
        <v>29932</v>
      </c>
      <c r="D5344" s="1" t="s">
        <v>1788</v>
      </c>
      <c r="E5344" t="s">
        <v>99</v>
      </c>
      <c r="F5344" t="str">
        <f>VLOOKUP(E5344&amp;"*",state_latlong_lookup!$A$1:$D$56,2,FALSE)</f>
        <v>OR</v>
      </c>
      <c r="G5344" t="str">
        <f>VLOOKUP(E5344&amp;"*",state_latlong_lookup!$A$1:$D$56,1,FALSE)</f>
        <v>OREGON</v>
      </c>
      <c r="H5344" t="str">
        <f t="shared" si="167"/>
        <v>112_OR_02</v>
      </c>
      <c r="I5344">
        <f>IF(B5344=2012,IF(D5344="00",K5344,VLOOKUP(H5344,district_latlong_lookup!$A$1:$F$439,5,FALSE)),0)</f>
        <v>43.837494</v>
      </c>
      <c r="J5344">
        <f>IF(B5344=2012,IF(D5344="00",L5344,VLOOKUP(H5344,district_latlong_lookup!$A$1:$F$439,6,FALSE)),0)</f>
        <v>-119.59685</v>
      </c>
      <c r="K5344">
        <f>VLOOKUP(E5344&amp;"*",state_latlong_lookup!$A$1:$D$56,3,FALSE)</f>
        <v>44.5672</v>
      </c>
      <c r="L5344">
        <f>VLOOKUP(E5344&amp;"*",state_latlong_lookup!$A$1:$D$56,4,FALSE)</f>
        <v>-122.12690000000001</v>
      </c>
      <c r="M5344">
        <v>200</v>
      </c>
      <c r="N5344" t="str">
        <f t="shared" si="166"/>
        <v>Republican</v>
      </c>
      <c r="O5344" t="s">
        <v>1028</v>
      </c>
      <c r="P5344">
        <v>0.61299999999999999</v>
      </c>
      <c r="Q5344">
        <v>5588500</v>
      </c>
    </row>
    <row r="5345" spans="1:18">
      <c r="A5345">
        <v>112</v>
      </c>
      <c r="B5345">
        <f>VLOOKUP(A5345,year_congress_lookup!$A$1:$B$10,2)</f>
        <v>2012</v>
      </c>
      <c r="C5345">
        <v>29588</v>
      </c>
      <c r="D5345" s="1" t="s">
        <v>1789</v>
      </c>
      <c r="E5345" t="s">
        <v>99</v>
      </c>
      <c r="F5345" t="str">
        <f>VLOOKUP(E5345&amp;"*",state_latlong_lookup!$A$1:$D$56,2,FALSE)</f>
        <v>OR</v>
      </c>
      <c r="G5345" t="str">
        <f>VLOOKUP(E5345&amp;"*",state_latlong_lookup!$A$1:$D$56,1,FALSE)</f>
        <v>OREGON</v>
      </c>
      <c r="H5345" t="str">
        <f t="shared" si="167"/>
        <v>112_OR_03</v>
      </c>
      <c r="I5345">
        <f>IF(B5345=2012,IF(D5345="00",K5345,VLOOKUP(H5345,district_latlong_lookup!$A$1:$F$439,5,FALSE)),0)</f>
        <v>45.431497999999998</v>
      </c>
      <c r="J5345">
        <f>IF(B5345=2012,IF(D5345="00",L5345,VLOOKUP(H5345,district_latlong_lookup!$A$1:$F$439,6,FALSE)),0)</f>
        <v>-122.24610300000001</v>
      </c>
      <c r="K5345">
        <f>VLOOKUP(E5345&amp;"*",state_latlong_lookup!$A$1:$D$56,3,FALSE)</f>
        <v>44.5672</v>
      </c>
      <c r="L5345">
        <f>VLOOKUP(E5345&amp;"*",state_latlong_lookup!$A$1:$D$56,4,FALSE)</f>
        <v>-122.12690000000001</v>
      </c>
      <c r="M5345">
        <v>100</v>
      </c>
      <c r="N5345" t="str">
        <f t="shared" si="166"/>
        <v>Democrat</v>
      </c>
      <c r="O5345" t="s">
        <v>1029</v>
      </c>
      <c r="P5345">
        <v>-0.50600000000000001</v>
      </c>
      <c r="Q5345">
        <v>453000</v>
      </c>
      <c r="R5345" t="s">
        <v>1403</v>
      </c>
    </row>
    <row r="5346" spans="1:18">
      <c r="A5346">
        <v>112</v>
      </c>
      <c r="B5346">
        <f>VLOOKUP(A5346,year_congress_lookup!$A$1:$B$10,2)</f>
        <v>2012</v>
      </c>
      <c r="C5346">
        <v>15410</v>
      </c>
      <c r="D5346" s="1" t="s">
        <v>1790</v>
      </c>
      <c r="E5346" t="s">
        <v>99</v>
      </c>
      <c r="F5346" t="str">
        <f>VLOOKUP(E5346&amp;"*",state_latlong_lookup!$A$1:$D$56,2,FALSE)</f>
        <v>OR</v>
      </c>
      <c r="G5346" t="str">
        <f>VLOOKUP(E5346&amp;"*",state_latlong_lookup!$A$1:$D$56,1,FALSE)</f>
        <v>OREGON</v>
      </c>
      <c r="H5346" t="str">
        <f t="shared" si="167"/>
        <v>112_OR_04</v>
      </c>
      <c r="I5346">
        <f>IF(B5346=2012,IF(D5346="00",K5346,VLOOKUP(H5346,district_latlong_lookup!$A$1:$F$439,5,FALSE)),0)</f>
        <v>43.490431000000001</v>
      </c>
      <c r="J5346">
        <f>IF(B5346=2012,IF(D5346="00",L5346,VLOOKUP(H5346,district_latlong_lookup!$A$1:$F$439,6,FALSE)),0)</f>
        <v>-123.245543</v>
      </c>
      <c r="K5346">
        <f>VLOOKUP(E5346&amp;"*",state_latlong_lookup!$A$1:$D$56,3,FALSE)</f>
        <v>44.5672</v>
      </c>
      <c r="L5346">
        <f>VLOOKUP(E5346&amp;"*",state_latlong_lookup!$A$1:$D$56,4,FALSE)</f>
        <v>-122.12690000000001</v>
      </c>
      <c r="M5346">
        <v>100</v>
      </c>
      <c r="N5346" t="str">
        <f t="shared" si="166"/>
        <v>Democrat</v>
      </c>
      <c r="O5346" t="s">
        <v>676</v>
      </c>
      <c r="P5346">
        <v>-0.54300000000000004</v>
      </c>
      <c r="Q5346">
        <v>572000</v>
      </c>
      <c r="R5346" t="s">
        <v>1404</v>
      </c>
    </row>
    <row r="5347" spans="1:18">
      <c r="A5347">
        <v>112</v>
      </c>
      <c r="B5347">
        <f>VLOOKUP(A5347,year_congress_lookup!$A$1:$B$10,2)</f>
        <v>2012</v>
      </c>
      <c r="C5347">
        <v>20944</v>
      </c>
      <c r="D5347" s="1" t="s">
        <v>1791</v>
      </c>
      <c r="E5347" t="s">
        <v>99</v>
      </c>
      <c r="F5347" t="str">
        <f>VLOOKUP(E5347&amp;"*",state_latlong_lookup!$A$1:$D$56,2,FALSE)</f>
        <v>OR</v>
      </c>
      <c r="G5347" t="str">
        <f>VLOOKUP(E5347&amp;"*",state_latlong_lookup!$A$1:$D$56,1,FALSE)</f>
        <v>OREGON</v>
      </c>
      <c r="H5347" t="str">
        <f t="shared" si="167"/>
        <v>112_OR_05</v>
      </c>
      <c r="I5347">
        <f>IF(B5347=2012,IF(D5347="00",K5347,VLOOKUP(H5347,district_latlong_lookup!$A$1:$F$439,5,FALSE)),0)</f>
        <v>45.017283999999997</v>
      </c>
      <c r="J5347">
        <f>IF(B5347=2012,IF(D5347="00",L5347,VLOOKUP(H5347,district_latlong_lookup!$A$1:$F$439,6,FALSE)),0)</f>
        <v>-123.169399</v>
      </c>
      <c r="K5347">
        <f>VLOOKUP(E5347&amp;"*",state_latlong_lookup!$A$1:$D$56,3,FALSE)</f>
        <v>44.5672</v>
      </c>
      <c r="L5347">
        <f>VLOOKUP(E5347&amp;"*",state_latlong_lookup!$A$1:$D$56,4,FALSE)</f>
        <v>-122.12690000000001</v>
      </c>
      <c r="M5347">
        <v>100</v>
      </c>
      <c r="N5347" t="str">
        <f t="shared" si="166"/>
        <v>Democrat</v>
      </c>
      <c r="O5347" t="s">
        <v>1163</v>
      </c>
      <c r="P5347">
        <v>-0.23300000000000001</v>
      </c>
      <c r="Q5347">
        <v>1768000</v>
      </c>
    </row>
    <row r="5348" spans="1:18">
      <c r="A5348">
        <v>112</v>
      </c>
      <c r="B5348">
        <f>VLOOKUP(A5348,year_congress_lookup!$A$1:$B$10,2)</f>
        <v>2012</v>
      </c>
      <c r="C5348">
        <v>29777</v>
      </c>
      <c r="D5348" s="1" t="s">
        <v>1787</v>
      </c>
      <c r="E5348" t="s">
        <v>12</v>
      </c>
      <c r="F5348" t="str">
        <f>VLOOKUP(E5348&amp;"*",state_latlong_lookup!$A$1:$D$56,2,FALSE)</f>
        <v>PA</v>
      </c>
      <c r="G5348" t="str">
        <f>VLOOKUP(E5348&amp;"*",state_latlong_lookup!$A$1:$D$56,1,FALSE)</f>
        <v>PENNSYLVANIA</v>
      </c>
      <c r="H5348" t="str">
        <f t="shared" si="167"/>
        <v>112_PA_01</v>
      </c>
      <c r="I5348">
        <f>IF(B5348=2012,IF(D5348="00",K5348,VLOOKUP(H5348,district_latlong_lookup!$A$1:$F$439,5,FALSE)),0)</f>
        <v>39.930931999999999</v>
      </c>
      <c r="J5348">
        <f>IF(B5348=2012,IF(D5348="00",L5348,VLOOKUP(H5348,district_latlong_lookup!$A$1:$F$439,6,FALSE)),0)</f>
        <v>-75.212394000000003</v>
      </c>
      <c r="K5348">
        <f>VLOOKUP(E5348&amp;"*",state_latlong_lookup!$A$1:$D$56,3,FALSE)</f>
        <v>40.577300000000001</v>
      </c>
      <c r="L5348">
        <f>VLOOKUP(E5348&amp;"*",state_latlong_lookup!$A$1:$D$56,4,FALSE)</f>
        <v>-77.263999999999996</v>
      </c>
      <c r="M5348">
        <v>100</v>
      </c>
      <c r="N5348" t="str">
        <f t="shared" si="166"/>
        <v>Democrat</v>
      </c>
      <c r="O5348" t="s">
        <v>157</v>
      </c>
      <c r="P5348">
        <v>-0.437</v>
      </c>
      <c r="Q5348">
        <v>773500</v>
      </c>
      <c r="R5348" t="s">
        <v>1405</v>
      </c>
    </row>
    <row r="5349" spans="1:18">
      <c r="A5349">
        <v>112</v>
      </c>
      <c r="B5349">
        <f>VLOOKUP(A5349,year_congress_lookup!$A$1:$B$10,2)</f>
        <v>2012</v>
      </c>
      <c r="C5349">
        <v>29559</v>
      </c>
      <c r="D5349" s="1" t="s">
        <v>1788</v>
      </c>
      <c r="E5349" t="s">
        <v>12</v>
      </c>
      <c r="F5349" t="str">
        <f>VLOOKUP(E5349&amp;"*",state_latlong_lookup!$A$1:$D$56,2,FALSE)</f>
        <v>PA</v>
      </c>
      <c r="G5349" t="str">
        <f>VLOOKUP(E5349&amp;"*",state_latlong_lookup!$A$1:$D$56,1,FALSE)</f>
        <v>PENNSYLVANIA</v>
      </c>
      <c r="H5349" t="str">
        <f t="shared" si="167"/>
        <v>112_PA_02</v>
      </c>
      <c r="I5349">
        <f>IF(B5349=2012,IF(D5349="00",K5349,VLOOKUP(H5349,district_latlong_lookup!$A$1:$F$439,5,FALSE)),0)</f>
        <v>40.015461000000002</v>
      </c>
      <c r="J5349">
        <f>IF(B5349=2012,IF(D5349="00",L5349,VLOOKUP(H5349,district_latlong_lookup!$A$1:$F$439,6,FALSE)),0)</f>
        <v>-75.182928000000004</v>
      </c>
      <c r="K5349">
        <f>VLOOKUP(E5349&amp;"*",state_latlong_lookup!$A$1:$D$56,3,FALSE)</f>
        <v>40.577300000000001</v>
      </c>
      <c r="L5349">
        <f>VLOOKUP(E5349&amp;"*",state_latlong_lookup!$A$1:$D$56,4,FALSE)</f>
        <v>-77.263999999999996</v>
      </c>
      <c r="M5349">
        <v>100</v>
      </c>
      <c r="N5349" t="str">
        <f t="shared" si="166"/>
        <v>Democrat</v>
      </c>
      <c r="O5349" t="s">
        <v>813</v>
      </c>
      <c r="P5349">
        <v>-0.373</v>
      </c>
      <c r="Q5349">
        <v>709000</v>
      </c>
      <c r="R5349" t="s">
        <v>1406</v>
      </c>
    </row>
    <row r="5350" spans="1:18">
      <c r="A5350">
        <v>112</v>
      </c>
      <c r="B5350">
        <f>VLOOKUP(A5350,year_congress_lookup!$A$1:$B$10,2)</f>
        <v>2012</v>
      </c>
      <c r="C5350">
        <v>21167</v>
      </c>
      <c r="D5350" s="1" t="s">
        <v>1789</v>
      </c>
      <c r="E5350" t="s">
        <v>12</v>
      </c>
      <c r="F5350" t="str">
        <f>VLOOKUP(E5350&amp;"*",state_latlong_lookup!$A$1:$D$56,2,FALSE)</f>
        <v>PA</v>
      </c>
      <c r="G5350" t="str">
        <f>VLOOKUP(E5350&amp;"*",state_latlong_lookup!$A$1:$D$56,1,FALSE)</f>
        <v>PENNSYLVANIA</v>
      </c>
      <c r="H5350" t="str">
        <f t="shared" si="167"/>
        <v>112_PA_03</v>
      </c>
      <c r="I5350">
        <f>IF(B5350=2012,IF(D5350="00",K5350,VLOOKUP(H5350,district_latlong_lookup!$A$1:$F$439,5,FALSE)),0)</f>
        <v>41.604579000000001</v>
      </c>
      <c r="J5350">
        <f>IF(B5350=2012,IF(D5350="00",L5350,VLOOKUP(H5350,district_latlong_lookup!$A$1:$F$439,6,FALSE)),0)</f>
        <v>-79.973675999999998</v>
      </c>
      <c r="K5350">
        <f>VLOOKUP(E5350&amp;"*",state_latlong_lookup!$A$1:$D$56,3,FALSE)</f>
        <v>40.577300000000001</v>
      </c>
      <c r="L5350">
        <f>VLOOKUP(E5350&amp;"*",state_latlong_lookup!$A$1:$D$56,4,FALSE)</f>
        <v>-77.263999999999996</v>
      </c>
      <c r="M5350">
        <v>200</v>
      </c>
      <c r="N5350" t="str">
        <f t="shared" si="166"/>
        <v>Republican</v>
      </c>
      <c r="O5350" t="s">
        <v>800</v>
      </c>
      <c r="P5350">
        <v>0.40799999999999997</v>
      </c>
      <c r="Q5350">
        <v>10000</v>
      </c>
      <c r="R5350" t="s">
        <v>1407</v>
      </c>
    </row>
    <row r="5351" spans="1:18">
      <c r="A5351">
        <v>112</v>
      </c>
      <c r="B5351">
        <f>VLOOKUP(A5351,year_congress_lookup!$A$1:$B$10,2)</f>
        <v>2012</v>
      </c>
      <c r="C5351">
        <v>20743</v>
      </c>
      <c r="D5351" s="1" t="s">
        <v>1790</v>
      </c>
      <c r="E5351" t="s">
        <v>12</v>
      </c>
      <c r="F5351" t="str">
        <f>VLOOKUP(E5351&amp;"*",state_latlong_lookup!$A$1:$D$56,2,FALSE)</f>
        <v>PA</v>
      </c>
      <c r="G5351" t="str">
        <f>VLOOKUP(E5351&amp;"*",state_latlong_lookup!$A$1:$D$56,1,FALSE)</f>
        <v>PENNSYLVANIA</v>
      </c>
      <c r="H5351" t="str">
        <f t="shared" si="167"/>
        <v>112_PA_04</v>
      </c>
      <c r="I5351">
        <f>IF(B5351=2012,IF(D5351="00",K5351,VLOOKUP(H5351,district_latlong_lookup!$A$1:$F$439,5,FALSE)),0)</f>
        <v>40.762000999999998</v>
      </c>
      <c r="J5351">
        <f>IF(B5351=2012,IF(D5351="00",L5351,VLOOKUP(H5351,district_latlong_lookup!$A$1:$F$439,6,FALSE)),0)</f>
        <v>-80.19641</v>
      </c>
      <c r="K5351">
        <f>VLOOKUP(E5351&amp;"*",state_latlong_lookup!$A$1:$D$56,3,FALSE)</f>
        <v>40.577300000000001</v>
      </c>
      <c r="L5351">
        <f>VLOOKUP(E5351&amp;"*",state_latlong_lookup!$A$1:$D$56,4,FALSE)</f>
        <v>-77.263999999999996</v>
      </c>
      <c r="M5351">
        <v>100</v>
      </c>
      <c r="N5351" t="str">
        <f t="shared" si="166"/>
        <v>Democrat</v>
      </c>
      <c r="O5351" t="s">
        <v>1112</v>
      </c>
      <c r="P5351">
        <v>-0.13700000000000001</v>
      </c>
      <c r="Q5351">
        <v>2807000</v>
      </c>
      <c r="R5351" t="s">
        <v>1408</v>
      </c>
    </row>
    <row r="5352" spans="1:18">
      <c r="A5352">
        <v>112</v>
      </c>
      <c r="B5352">
        <f>VLOOKUP(A5352,year_congress_lookup!$A$1:$B$10,2)</f>
        <v>2012</v>
      </c>
      <c r="C5352">
        <v>20946</v>
      </c>
      <c r="D5352" s="1" t="s">
        <v>1791</v>
      </c>
      <c r="E5352" t="s">
        <v>12</v>
      </c>
      <c r="F5352" t="str">
        <f>VLOOKUP(E5352&amp;"*",state_latlong_lookup!$A$1:$D$56,2,FALSE)</f>
        <v>PA</v>
      </c>
      <c r="G5352" t="str">
        <f>VLOOKUP(E5352&amp;"*",state_latlong_lookup!$A$1:$D$56,1,FALSE)</f>
        <v>PENNSYLVANIA</v>
      </c>
      <c r="H5352" t="str">
        <f t="shared" si="167"/>
        <v>112_PA_05</v>
      </c>
      <c r="I5352">
        <f>IF(B5352=2012,IF(D5352="00",K5352,VLOOKUP(H5352,district_latlong_lookup!$A$1:$F$439,5,FALSE)),0)</f>
        <v>41.393363999999998</v>
      </c>
      <c r="J5352">
        <f>IF(B5352=2012,IF(D5352="00",L5352,VLOOKUP(H5352,district_latlong_lookup!$A$1:$F$439,6,FALSE)),0)</f>
        <v>-78.297753</v>
      </c>
      <c r="K5352">
        <f>VLOOKUP(E5352&amp;"*",state_latlong_lookup!$A$1:$D$56,3,FALSE)</f>
        <v>40.577300000000001</v>
      </c>
      <c r="L5352">
        <f>VLOOKUP(E5352&amp;"*",state_latlong_lookup!$A$1:$D$56,4,FALSE)</f>
        <v>-77.263999999999996</v>
      </c>
      <c r="M5352">
        <v>200</v>
      </c>
      <c r="N5352" t="str">
        <f t="shared" si="166"/>
        <v>Republican</v>
      </c>
      <c r="O5352" t="s">
        <v>44</v>
      </c>
      <c r="P5352">
        <v>0.45800000000000002</v>
      </c>
      <c r="Q5352">
        <v>464500</v>
      </c>
    </row>
    <row r="5353" spans="1:18">
      <c r="A5353">
        <v>112</v>
      </c>
      <c r="B5353">
        <f>VLOOKUP(A5353,year_congress_lookup!$A$1:$B$10,2)</f>
        <v>2012</v>
      </c>
      <c r="C5353">
        <v>20345</v>
      </c>
      <c r="D5353" s="1" t="s">
        <v>1792</v>
      </c>
      <c r="E5353" t="s">
        <v>12</v>
      </c>
      <c r="F5353" t="str">
        <f>VLOOKUP(E5353&amp;"*",state_latlong_lookup!$A$1:$D$56,2,FALSE)</f>
        <v>PA</v>
      </c>
      <c r="G5353" t="str">
        <f>VLOOKUP(E5353&amp;"*",state_latlong_lookup!$A$1:$D$56,1,FALSE)</f>
        <v>PENNSYLVANIA</v>
      </c>
      <c r="H5353" t="str">
        <f t="shared" si="167"/>
        <v>112_PA_06</v>
      </c>
      <c r="I5353">
        <f>IF(B5353=2012,IF(D5353="00",K5353,VLOOKUP(H5353,district_latlong_lookup!$A$1:$F$439,5,FALSE)),0)</f>
        <v>40.184724000000003</v>
      </c>
      <c r="J5353">
        <f>IF(B5353=2012,IF(D5353="00",L5353,VLOOKUP(H5353,district_latlong_lookup!$A$1:$F$439,6,FALSE)),0)</f>
        <v>-75.703559999999996</v>
      </c>
      <c r="K5353">
        <f>VLOOKUP(E5353&amp;"*",state_latlong_lookup!$A$1:$D$56,3,FALSE)</f>
        <v>40.577300000000001</v>
      </c>
      <c r="L5353">
        <f>VLOOKUP(E5353&amp;"*",state_latlong_lookup!$A$1:$D$56,4,FALSE)</f>
        <v>-77.263999999999996</v>
      </c>
      <c r="M5353">
        <v>200</v>
      </c>
      <c r="N5353" t="str">
        <f t="shared" si="166"/>
        <v>Republican</v>
      </c>
      <c r="O5353" t="s">
        <v>1030</v>
      </c>
      <c r="P5353">
        <v>0.48</v>
      </c>
      <c r="Q5353">
        <v>1670000</v>
      </c>
      <c r="R5353" t="s">
        <v>1409</v>
      </c>
    </row>
    <row r="5354" spans="1:18">
      <c r="A5354">
        <v>112</v>
      </c>
      <c r="B5354">
        <f>VLOOKUP(A5354,year_congress_lookup!$A$1:$B$10,2)</f>
        <v>2012</v>
      </c>
      <c r="C5354">
        <v>21168</v>
      </c>
      <c r="D5354" s="1" t="s">
        <v>1793</v>
      </c>
      <c r="E5354" t="s">
        <v>12</v>
      </c>
      <c r="F5354" t="str">
        <f>VLOOKUP(E5354&amp;"*",state_latlong_lookup!$A$1:$D$56,2,FALSE)</f>
        <v>PA</v>
      </c>
      <c r="G5354" t="str">
        <f>VLOOKUP(E5354&amp;"*",state_latlong_lookup!$A$1:$D$56,1,FALSE)</f>
        <v>PENNSYLVANIA</v>
      </c>
      <c r="H5354" t="str">
        <f t="shared" si="167"/>
        <v>112_PA_07</v>
      </c>
      <c r="I5354">
        <f>IF(B5354=2012,IF(D5354="00",K5354,VLOOKUP(H5354,district_latlong_lookup!$A$1:$F$439,5,FALSE)),0)</f>
        <v>39.979412000000004</v>
      </c>
      <c r="J5354">
        <f>IF(B5354=2012,IF(D5354="00",L5354,VLOOKUP(H5354,district_latlong_lookup!$A$1:$F$439,6,FALSE)),0)</f>
        <v>-75.435416000000004</v>
      </c>
      <c r="K5354">
        <f>VLOOKUP(E5354&amp;"*",state_latlong_lookup!$A$1:$D$56,3,FALSE)</f>
        <v>40.577300000000001</v>
      </c>
      <c r="L5354">
        <f>VLOOKUP(E5354&amp;"*",state_latlong_lookup!$A$1:$D$56,4,FALSE)</f>
        <v>-77.263999999999996</v>
      </c>
      <c r="M5354">
        <v>200</v>
      </c>
      <c r="N5354" t="str">
        <f t="shared" si="166"/>
        <v>Republican</v>
      </c>
      <c r="O5354" t="s">
        <v>560</v>
      </c>
      <c r="P5354">
        <v>0.35599999999999998</v>
      </c>
      <c r="Q5354">
        <v>1234500</v>
      </c>
      <c r="R5354" t="s">
        <v>1410</v>
      </c>
    </row>
    <row r="5355" spans="1:18">
      <c r="A5355">
        <v>112</v>
      </c>
      <c r="B5355">
        <f>VLOOKUP(A5355,year_congress_lookup!$A$1:$B$10,2)</f>
        <v>2012</v>
      </c>
      <c r="C5355">
        <v>20524</v>
      </c>
      <c r="D5355" s="1" t="s">
        <v>1795</v>
      </c>
      <c r="E5355" t="s">
        <v>12</v>
      </c>
      <c r="F5355" t="str">
        <f>VLOOKUP(E5355&amp;"*",state_latlong_lookup!$A$1:$D$56,2,FALSE)</f>
        <v>PA</v>
      </c>
      <c r="G5355" t="str">
        <f>VLOOKUP(E5355&amp;"*",state_latlong_lookup!$A$1:$D$56,1,FALSE)</f>
        <v>PENNSYLVANIA</v>
      </c>
      <c r="H5355" t="str">
        <f t="shared" si="167"/>
        <v>112_PA_08</v>
      </c>
      <c r="I5355">
        <f>IF(B5355=2012,IF(D5355="00",K5355,VLOOKUP(H5355,district_latlong_lookup!$A$1:$F$439,5,FALSE)),0)</f>
        <v>40.338344999999997</v>
      </c>
      <c r="J5355">
        <f>IF(B5355=2012,IF(D5355="00",L5355,VLOOKUP(H5355,district_latlong_lookup!$A$1:$F$439,6,FALSE)),0)</f>
        <v>-75.103627000000003</v>
      </c>
      <c r="K5355">
        <f>VLOOKUP(E5355&amp;"*",state_latlong_lookup!$A$1:$D$56,3,FALSE)</f>
        <v>40.577300000000001</v>
      </c>
      <c r="L5355">
        <f>VLOOKUP(E5355&amp;"*",state_latlong_lookup!$A$1:$D$56,4,FALSE)</f>
        <v>-77.263999999999996</v>
      </c>
      <c r="M5355">
        <v>200</v>
      </c>
      <c r="N5355" t="str">
        <f t="shared" si="166"/>
        <v>Republican</v>
      </c>
      <c r="O5355" t="s">
        <v>1223</v>
      </c>
      <c r="P5355">
        <v>0.43099999999999999</v>
      </c>
      <c r="Q5355">
        <v>4721500</v>
      </c>
      <c r="R5355" t="s">
        <v>1411</v>
      </c>
    </row>
    <row r="5356" spans="1:18">
      <c r="A5356">
        <v>112</v>
      </c>
      <c r="B5356">
        <f>VLOOKUP(A5356,year_congress_lookup!$A$1:$B$10,2)</f>
        <v>2012</v>
      </c>
      <c r="C5356">
        <v>20134</v>
      </c>
      <c r="D5356" s="1" t="s">
        <v>1796</v>
      </c>
      <c r="E5356" t="s">
        <v>12</v>
      </c>
      <c r="F5356" t="str">
        <f>VLOOKUP(E5356&amp;"*",state_latlong_lookup!$A$1:$D$56,2,FALSE)</f>
        <v>PA</v>
      </c>
      <c r="G5356" t="str">
        <f>VLOOKUP(E5356&amp;"*",state_latlong_lookup!$A$1:$D$56,1,FALSE)</f>
        <v>PENNSYLVANIA</v>
      </c>
      <c r="H5356" t="str">
        <f t="shared" si="167"/>
        <v>112_PA_09</v>
      </c>
      <c r="I5356">
        <f>IF(B5356=2012,IF(D5356="00",K5356,VLOOKUP(H5356,district_latlong_lookup!$A$1:$F$439,5,FALSE)),0)</f>
        <v>40.222880000000004</v>
      </c>
      <c r="J5356">
        <f>IF(B5356=2012,IF(D5356="00",L5356,VLOOKUP(H5356,district_latlong_lookup!$A$1:$F$439,6,FALSE)),0)</f>
        <v>-78.319682</v>
      </c>
      <c r="K5356">
        <f>VLOOKUP(E5356&amp;"*",state_latlong_lookup!$A$1:$D$56,3,FALSE)</f>
        <v>40.577300000000001</v>
      </c>
      <c r="L5356">
        <f>VLOOKUP(E5356&amp;"*",state_latlong_lookup!$A$1:$D$56,4,FALSE)</f>
        <v>-77.263999999999996</v>
      </c>
      <c r="M5356">
        <v>200</v>
      </c>
      <c r="N5356" t="str">
        <f t="shared" si="166"/>
        <v>Republican</v>
      </c>
      <c r="O5356" t="s">
        <v>686</v>
      </c>
      <c r="P5356">
        <v>0.50900000000000001</v>
      </c>
      <c r="Q5356">
        <v>3830000</v>
      </c>
      <c r="R5356" t="s">
        <v>1412</v>
      </c>
    </row>
    <row r="5357" spans="1:18">
      <c r="A5357">
        <v>112</v>
      </c>
      <c r="B5357">
        <f>VLOOKUP(A5357,year_congress_lookup!$A$1:$B$10,2)</f>
        <v>2012</v>
      </c>
      <c r="C5357">
        <v>21170</v>
      </c>
      <c r="D5357" s="1" t="s">
        <v>1797</v>
      </c>
      <c r="E5357" t="s">
        <v>12</v>
      </c>
      <c r="F5357" t="str">
        <f>VLOOKUP(E5357&amp;"*",state_latlong_lookup!$A$1:$D$56,2,FALSE)</f>
        <v>PA</v>
      </c>
      <c r="G5357" t="str">
        <f>VLOOKUP(E5357&amp;"*",state_latlong_lookup!$A$1:$D$56,1,FALSE)</f>
        <v>PENNSYLVANIA</v>
      </c>
      <c r="H5357" t="str">
        <f t="shared" si="167"/>
        <v>112_PA_10</v>
      </c>
      <c r="I5357">
        <f>IF(B5357=2012,IF(D5357="00",K5357,VLOOKUP(H5357,district_latlong_lookup!$A$1:$F$439,5,FALSE)),0)</f>
        <v>41.457250000000002</v>
      </c>
      <c r="J5357">
        <f>IF(B5357=2012,IF(D5357="00",L5357,VLOOKUP(H5357,district_latlong_lookup!$A$1:$F$439,6,FALSE)),0)</f>
        <v>-76.163798999999997</v>
      </c>
      <c r="K5357">
        <f>VLOOKUP(E5357&amp;"*",state_latlong_lookup!$A$1:$D$56,3,FALSE)</f>
        <v>40.577300000000001</v>
      </c>
      <c r="L5357">
        <f>VLOOKUP(E5357&amp;"*",state_latlong_lookup!$A$1:$D$56,4,FALSE)</f>
        <v>-77.263999999999996</v>
      </c>
      <c r="M5357">
        <v>200</v>
      </c>
      <c r="N5357" t="str">
        <f t="shared" si="166"/>
        <v>Republican</v>
      </c>
      <c r="O5357" t="s">
        <v>1224</v>
      </c>
      <c r="P5357">
        <v>0.47099999999999997</v>
      </c>
      <c r="Q5357">
        <v>1366500</v>
      </c>
      <c r="R5357" t="s">
        <v>1413</v>
      </c>
    </row>
    <row r="5358" spans="1:18">
      <c r="A5358">
        <v>112</v>
      </c>
      <c r="B5358">
        <f>VLOOKUP(A5358,year_congress_lookup!$A$1:$B$10,2)</f>
        <v>2012</v>
      </c>
      <c r="C5358">
        <v>21171</v>
      </c>
      <c r="D5358" s="1" t="s">
        <v>1798</v>
      </c>
      <c r="E5358" t="s">
        <v>12</v>
      </c>
      <c r="F5358" t="str">
        <f>VLOOKUP(E5358&amp;"*",state_latlong_lookup!$A$1:$D$56,2,FALSE)</f>
        <v>PA</v>
      </c>
      <c r="G5358" t="str">
        <f>VLOOKUP(E5358&amp;"*",state_latlong_lookup!$A$1:$D$56,1,FALSE)</f>
        <v>PENNSYLVANIA</v>
      </c>
      <c r="H5358" t="str">
        <f t="shared" si="167"/>
        <v>112_PA_11</v>
      </c>
      <c r="I5358">
        <f>IF(B5358=2012,IF(D5358="00",K5358,VLOOKUP(H5358,district_latlong_lookup!$A$1:$F$439,5,FALSE)),0)</f>
        <v>41.062446000000001</v>
      </c>
      <c r="J5358">
        <f>IF(B5358=2012,IF(D5358="00",L5358,VLOOKUP(H5358,district_latlong_lookup!$A$1:$F$439,6,FALSE)),0)</f>
        <v>-75.839389999999995</v>
      </c>
      <c r="K5358">
        <f>VLOOKUP(E5358&amp;"*",state_latlong_lookup!$A$1:$D$56,3,FALSE)</f>
        <v>40.577300000000001</v>
      </c>
      <c r="L5358">
        <f>VLOOKUP(E5358&amp;"*",state_latlong_lookup!$A$1:$D$56,4,FALSE)</f>
        <v>-77.263999999999996</v>
      </c>
      <c r="M5358">
        <v>200</v>
      </c>
      <c r="N5358" t="str">
        <f t="shared" si="166"/>
        <v>Republican</v>
      </c>
      <c r="O5358" t="s">
        <v>1225</v>
      </c>
      <c r="P5358">
        <v>0.38100000000000001</v>
      </c>
      <c r="Q5358">
        <v>657500</v>
      </c>
      <c r="R5358" t="s">
        <v>1414</v>
      </c>
    </row>
    <row r="5359" spans="1:18">
      <c r="A5359">
        <v>112</v>
      </c>
      <c r="B5359">
        <f>VLOOKUP(A5359,year_congress_lookup!$A$1:$B$10,2)</f>
        <v>2012</v>
      </c>
      <c r="C5359">
        <v>20960</v>
      </c>
      <c r="D5359" s="1" t="s">
        <v>1799</v>
      </c>
      <c r="E5359" t="s">
        <v>12</v>
      </c>
      <c r="F5359" t="str">
        <f>VLOOKUP(E5359&amp;"*",state_latlong_lookup!$A$1:$D$56,2,FALSE)</f>
        <v>PA</v>
      </c>
      <c r="G5359" t="str">
        <f>VLOOKUP(E5359&amp;"*",state_latlong_lookup!$A$1:$D$56,1,FALSE)</f>
        <v>PENNSYLVANIA</v>
      </c>
      <c r="H5359" t="str">
        <f t="shared" si="167"/>
        <v>112_PA_12</v>
      </c>
      <c r="I5359">
        <f>IF(B5359=2012,IF(D5359="00",K5359,VLOOKUP(H5359,district_latlong_lookup!$A$1:$F$439,5,FALSE)),0)</f>
        <v>40.211658</v>
      </c>
      <c r="J5359">
        <f>IF(B5359=2012,IF(D5359="00",L5359,VLOOKUP(H5359,district_latlong_lookup!$A$1:$F$439,6,FALSE)),0)</f>
        <v>-79.541382999999996</v>
      </c>
      <c r="K5359">
        <f>VLOOKUP(E5359&amp;"*",state_latlong_lookup!$A$1:$D$56,3,FALSE)</f>
        <v>40.577300000000001</v>
      </c>
      <c r="L5359">
        <f>VLOOKUP(E5359&amp;"*",state_latlong_lookup!$A$1:$D$56,4,FALSE)</f>
        <v>-77.263999999999996</v>
      </c>
      <c r="M5359">
        <v>100</v>
      </c>
      <c r="N5359" t="str">
        <f t="shared" si="166"/>
        <v>Democrat</v>
      </c>
      <c r="O5359" t="s">
        <v>1165</v>
      </c>
      <c r="P5359">
        <v>-0.27800000000000002</v>
      </c>
      <c r="Q5359">
        <v>2248000</v>
      </c>
    </row>
    <row r="5360" spans="1:18">
      <c r="A5360">
        <v>112</v>
      </c>
      <c r="B5360">
        <f>VLOOKUP(A5360,year_congress_lookup!$A$1:$B$10,2)</f>
        <v>2012</v>
      </c>
      <c r="C5360">
        <v>20525</v>
      </c>
      <c r="D5360" s="1" t="s">
        <v>1800</v>
      </c>
      <c r="E5360" t="s">
        <v>12</v>
      </c>
      <c r="F5360" t="str">
        <f>VLOOKUP(E5360&amp;"*",state_latlong_lookup!$A$1:$D$56,2,FALSE)</f>
        <v>PA</v>
      </c>
      <c r="G5360" t="str">
        <f>VLOOKUP(E5360&amp;"*",state_latlong_lookup!$A$1:$D$56,1,FALSE)</f>
        <v>PENNSYLVANIA</v>
      </c>
      <c r="H5360" t="str">
        <f t="shared" si="167"/>
        <v>112_PA_13</v>
      </c>
      <c r="I5360">
        <f>IF(B5360=2012,IF(D5360="00",K5360,VLOOKUP(H5360,district_latlong_lookup!$A$1:$F$439,5,FALSE)),0)</f>
        <v>40.194223999999998</v>
      </c>
      <c r="J5360">
        <f>IF(B5360=2012,IF(D5360="00",L5360,VLOOKUP(H5360,district_latlong_lookup!$A$1:$F$439,6,FALSE)),0)</f>
        <v>-75.263651999999993</v>
      </c>
      <c r="K5360">
        <f>VLOOKUP(E5360&amp;"*",state_latlong_lookup!$A$1:$D$56,3,FALSE)</f>
        <v>40.577300000000001</v>
      </c>
      <c r="L5360">
        <f>VLOOKUP(E5360&amp;"*",state_latlong_lookup!$A$1:$D$56,4,FALSE)</f>
        <v>-77.263999999999996</v>
      </c>
      <c r="M5360">
        <v>100</v>
      </c>
      <c r="N5360" t="str">
        <f t="shared" si="166"/>
        <v>Democrat</v>
      </c>
      <c r="O5360" t="s">
        <v>174</v>
      </c>
      <c r="P5360">
        <v>-0.313</v>
      </c>
      <c r="Q5360">
        <v>556000</v>
      </c>
    </row>
    <row r="5361" spans="1:18">
      <c r="A5361">
        <v>112</v>
      </c>
      <c r="B5361">
        <f>VLOOKUP(A5361,year_congress_lookup!$A$1:$B$10,2)</f>
        <v>2012</v>
      </c>
      <c r="C5361">
        <v>29561</v>
      </c>
      <c r="D5361" s="1" t="s">
        <v>1801</v>
      </c>
      <c r="E5361" t="s">
        <v>12</v>
      </c>
      <c r="F5361" t="str">
        <f>VLOOKUP(E5361&amp;"*",state_latlong_lookup!$A$1:$D$56,2,FALSE)</f>
        <v>PA</v>
      </c>
      <c r="G5361" t="str">
        <f>VLOOKUP(E5361&amp;"*",state_latlong_lookup!$A$1:$D$56,1,FALSE)</f>
        <v>PENNSYLVANIA</v>
      </c>
      <c r="H5361" t="str">
        <f t="shared" si="167"/>
        <v>112_PA_14</v>
      </c>
      <c r="I5361">
        <f>IF(B5361=2012,IF(D5361="00",K5361,VLOOKUP(H5361,district_latlong_lookup!$A$1:$F$439,5,FALSE)),0)</f>
        <v>40.416379999999997</v>
      </c>
      <c r="J5361">
        <f>IF(B5361=2012,IF(D5361="00",L5361,VLOOKUP(H5361,district_latlong_lookup!$A$1:$F$439,6,FALSE)),0)</f>
        <v>-79.92895</v>
      </c>
      <c r="K5361">
        <f>VLOOKUP(E5361&amp;"*",state_latlong_lookup!$A$1:$D$56,3,FALSE)</f>
        <v>40.577300000000001</v>
      </c>
      <c r="L5361">
        <f>VLOOKUP(E5361&amp;"*",state_latlong_lookup!$A$1:$D$56,4,FALSE)</f>
        <v>-77.263999999999996</v>
      </c>
      <c r="M5361">
        <v>100</v>
      </c>
      <c r="N5361" t="str">
        <f t="shared" si="166"/>
        <v>Democrat</v>
      </c>
      <c r="O5361" t="s">
        <v>815</v>
      </c>
      <c r="P5361">
        <v>-0.40699999999999997</v>
      </c>
      <c r="Q5361">
        <v>460500</v>
      </c>
      <c r="R5361" t="s">
        <v>1415</v>
      </c>
    </row>
    <row r="5362" spans="1:18">
      <c r="A5362">
        <v>112</v>
      </c>
      <c r="B5362">
        <f>VLOOKUP(A5362,year_congress_lookup!$A$1:$B$10,2)</f>
        <v>2012</v>
      </c>
      <c r="C5362">
        <v>20526</v>
      </c>
      <c r="D5362" s="1" t="s">
        <v>1802</v>
      </c>
      <c r="E5362" t="s">
        <v>12</v>
      </c>
      <c r="F5362" t="str">
        <f>VLOOKUP(E5362&amp;"*",state_latlong_lookup!$A$1:$D$56,2,FALSE)</f>
        <v>PA</v>
      </c>
      <c r="G5362" t="str">
        <f>VLOOKUP(E5362&amp;"*",state_latlong_lookup!$A$1:$D$56,1,FALSE)</f>
        <v>PENNSYLVANIA</v>
      </c>
      <c r="H5362" t="str">
        <f t="shared" si="167"/>
        <v>112_PA_15</v>
      </c>
      <c r="I5362">
        <f>IF(B5362=2012,IF(D5362="00",K5362,VLOOKUP(H5362,district_latlong_lookup!$A$1:$F$439,5,FALSE)),0)</f>
        <v>40.647440000000003</v>
      </c>
      <c r="J5362">
        <f>IF(B5362=2012,IF(D5362="00",L5362,VLOOKUP(H5362,district_latlong_lookup!$A$1:$F$439,6,FALSE)),0)</f>
        <v>-75.469280999999995</v>
      </c>
      <c r="K5362">
        <f>VLOOKUP(E5362&amp;"*",state_latlong_lookup!$A$1:$D$56,3,FALSE)</f>
        <v>40.577300000000001</v>
      </c>
      <c r="L5362">
        <f>VLOOKUP(E5362&amp;"*",state_latlong_lookup!$A$1:$D$56,4,FALSE)</f>
        <v>-77.263999999999996</v>
      </c>
      <c r="M5362">
        <v>200</v>
      </c>
      <c r="N5362" t="str">
        <f t="shared" si="166"/>
        <v>Republican</v>
      </c>
      <c r="O5362" t="s">
        <v>1067</v>
      </c>
      <c r="P5362">
        <v>0.44800000000000001</v>
      </c>
      <c r="Q5362">
        <v>10000</v>
      </c>
      <c r="R5362" t="s">
        <v>1416</v>
      </c>
    </row>
    <row r="5363" spans="1:18">
      <c r="A5363">
        <v>112</v>
      </c>
      <c r="B5363">
        <f>VLOOKUP(A5363,year_congress_lookup!$A$1:$B$10,2)</f>
        <v>2012</v>
      </c>
      <c r="C5363">
        <v>29752</v>
      </c>
      <c r="D5363" s="1" t="s">
        <v>1803</v>
      </c>
      <c r="E5363" t="s">
        <v>12</v>
      </c>
      <c r="F5363" t="str">
        <f>VLOOKUP(E5363&amp;"*",state_latlong_lookup!$A$1:$D$56,2,FALSE)</f>
        <v>PA</v>
      </c>
      <c r="G5363" t="str">
        <f>VLOOKUP(E5363&amp;"*",state_latlong_lookup!$A$1:$D$56,1,FALSE)</f>
        <v>PENNSYLVANIA</v>
      </c>
      <c r="H5363" t="str">
        <f t="shared" si="167"/>
        <v>112_PA_16</v>
      </c>
      <c r="I5363">
        <f>IF(B5363=2012,IF(D5363="00",K5363,VLOOKUP(H5363,district_latlong_lookup!$A$1:$F$439,5,FALSE)),0)</f>
        <v>40.005634999999998</v>
      </c>
      <c r="J5363">
        <f>IF(B5363=2012,IF(D5363="00",L5363,VLOOKUP(H5363,district_latlong_lookup!$A$1:$F$439,6,FALSE)),0)</f>
        <v>-76.152148999999994</v>
      </c>
      <c r="K5363">
        <f>VLOOKUP(E5363&amp;"*",state_latlong_lookup!$A$1:$D$56,3,FALSE)</f>
        <v>40.577300000000001</v>
      </c>
      <c r="L5363">
        <f>VLOOKUP(E5363&amp;"*",state_latlong_lookup!$A$1:$D$56,4,FALSE)</f>
        <v>-77.263999999999996</v>
      </c>
      <c r="M5363">
        <v>200</v>
      </c>
      <c r="N5363" t="str">
        <f t="shared" si="166"/>
        <v>Republican</v>
      </c>
      <c r="O5363" t="s">
        <v>868</v>
      </c>
      <c r="P5363">
        <v>0.78300000000000003</v>
      </c>
      <c r="Q5363">
        <v>10000</v>
      </c>
      <c r="R5363" t="s">
        <v>1417</v>
      </c>
    </row>
    <row r="5364" spans="1:18">
      <c r="A5364">
        <v>112</v>
      </c>
      <c r="B5364">
        <f>VLOOKUP(A5364,year_congress_lookup!$A$1:$B$10,2)</f>
        <v>2012</v>
      </c>
      <c r="C5364">
        <v>29396</v>
      </c>
      <c r="D5364" s="1" t="s">
        <v>1804</v>
      </c>
      <c r="E5364" t="s">
        <v>12</v>
      </c>
      <c r="F5364" t="str">
        <f>VLOOKUP(E5364&amp;"*",state_latlong_lookup!$A$1:$D$56,2,FALSE)</f>
        <v>PA</v>
      </c>
      <c r="G5364" t="str">
        <f>VLOOKUP(E5364&amp;"*",state_latlong_lookup!$A$1:$D$56,1,FALSE)</f>
        <v>PENNSYLVANIA</v>
      </c>
      <c r="H5364" t="str">
        <f t="shared" si="167"/>
        <v>112_PA_17</v>
      </c>
      <c r="I5364">
        <f>IF(B5364=2012,IF(D5364="00",K5364,VLOOKUP(H5364,district_latlong_lookup!$A$1:$F$439,5,FALSE)),0)</f>
        <v>40.507486999999998</v>
      </c>
      <c r="J5364">
        <f>IF(B5364=2012,IF(D5364="00",L5364,VLOOKUP(H5364,district_latlong_lookup!$A$1:$F$439,6,FALSE)),0)</f>
        <v>-76.414265</v>
      </c>
      <c r="K5364">
        <f>VLOOKUP(E5364&amp;"*",state_latlong_lookup!$A$1:$D$56,3,FALSE)</f>
        <v>40.577300000000001</v>
      </c>
      <c r="L5364">
        <f>VLOOKUP(E5364&amp;"*",state_latlong_lookup!$A$1:$D$56,4,FALSE)</f>
        <v>-77.263999999999996</v>
      </c>
      <c r="M5364">
        <v>100</v>
      </c>
      <c r="N5364" t="str">
        <f t="shared" si="166"/>
        <v>Democrat</v>
      </c>
      <c r="O5364" t="s">
        <v>683</v>
      </c>
      <c r="P5364">
        <v>-0.23499999999999999</v>
      </c>
      <c r="Q5364">
        <v>537500</v>
      </c>
      <c r="R5364" t="s">
        <v>1418</v>
      </c>
    </row>
    <row r="5365" spans="1:18">
      <c r="A5365">
        <v>112</v>
      </c>
      <c r="B5365">
        <f>VLOOKUP(A5365,year_congress_lookup!$A$1:$B$10,2)</f>
        <v>2012</v>
      </c>
      <c r="C5365">
        <v>20346</v>
      </c>
      <c r="D5365" s="1" t="s">
        <v>1805</v>
      </c>
      <c r="E5365" t="s">
        <v>12</v>
      </c>
      <c r="F5365" t="str">
        <f>VLOOKUP(E5365&amp;"*",state_latlong_lookup!$A$1:$D$56,2,FALSE)</f>
        <v>PA</v>
      </c>
      <c r="G5365" t="str">
        <f>VLOOKUP(E5365&amp;"*",state_latlong_lookup!$A$1:$D$56,1,FALSE)</f>
        <v>PENNSYLVANIA</v>
      </c>
      <c r="H5365" t="str">
        <f t="shared" si="167"/>
        <v>112_PA_18</v>
      </c>
      <c r="I5365">
        <f>IF(B5365=2012,IF(D5365="00",K5365,VLOOKUP(H5365,district_latlong_lookup!$A$1:$F$439,5,FALSE)),0)</f>
        <v>40.270952999999999</v>
      </c>
      <c r="J5365">
        <f>IF(B5365=2012,IF(D5365="00",L5365,VLOOKUP(H5365,district_latlong_lookup!$A$1:$F$439,6,FALSE)),0)</f>
        <v>-79.954983999999996</v>
      </c>
      <c r="K5365">
        <f>VLOOKUP(E5365&amp;"*",state_latlong_lookup!$A$1:$D$56,3,FALSE)</f>
        <v>40.577300000000001</v>
      </c>
      <c r="L5365">
        <f>VLOOKUP(E5365&amp;"*",state_latlong_lookup!$A$1:$D$56,4,FALSE)</f>
        <v>-77.263999999999996</v>
      </c>
      <c r="M5365">
        <v>200</v>
      </c>
      <c r="N5365" t="str">
        <f t="shared" si="166"/>
        <v>Republican</v>
      </c>
      <c r="O5365" t="s">
        <v>141</v>
      </c>
      <c r="P5365">
        <v>0.39200000000000002</v>
      </c>
      <c r="Q5365">
        <v>1020500</v>
      </c>
      <c r="R5365" t="s">
        <v>1419</v>
      </c>
    </row>
    <row r="5366" spans="1:18">
      <c r="A5366">
        <v>112</v>
      </c>
      <c r="B5366">
        <f>VLOOKUP(A5366,year_congress_lookup!$A$1:$B$10,2)</f>
        <v>2012</v>
      </c>
      <c r="C5366">
        <v>20135</v>
      </c>
      <c r="D5366" s="1" t="s">
        <v>1806</v>
      </c>
      <c r="E5366" t="s">
        <v>12</v>
      </c>
      <c r="F5366" t="str">
        <f>VLOOKUP(E5366&amp;"*",state_latlong_lookup!$A$1:$D$56,2,FALSE)</f>
        <v>PA</v>
      </c>
      <c r="G5366" t="str">
        <f>VLOOKUP(E5366&amp;"*",state_latlong_lookup!$A$1:$D$56,1,FALSE)</f>
        <v>PENNSYLVANIA</v>
      </c>
      <c r="H5366" t="str">
        <f t="shared" si="167"/>
        <v>112_PA_19</v>
      </c>
      <c r="I5366">
        <f>IF(B5366=2012,IF(D5366="00",K5366,VLOOKUP(H5366,district_latlong_lookup!$A$1:$F$439,5,FALSE)),0)</f>
        <v>39.939354000000002</v>
      </c>
      <c r="J5366">
        <f>IF(B5366=2012,IF(D5366="00",L5366,VLOOKUP(H5366,district_latlong_lookup!$A$1:$F$439,6,FALSE)),0)</f>
        <v>-76.934966000000003</v>
      </c>
      <c r="K5366">
        <f>VLOOKUP(E5366&amp;"*",state_latlong_lookup!$A$1:$D$56,3,FALSE)</f>
        <v>40.577300000000001</v>
      </c>
      <c r="L5366">
        <f>VLOOKUP(E5366&amp;"*",state_latlong_lookup!$A$1:$D$56,4,FALSE)</f>
        <v>-77.263999999999996</v>
      </c>
      <c r="M5366">
        <v>200</v>
      </c>
      <c r="N5366" t="str">
        <f t="shared" si="166"/>
        <v>Republican</v>
      </c>
      <c r="O5366" t="s">
        <v>946</v>
      </c>
      <c r="P5366">
        <v>0.48399999999999999</v>
      </c>
      <c r="Q5366">
        <v>696000</v>
      </c>
      <c r="R5366" t="s">
        <v>1420</v>
      </c>
    </row>
    <row r="5367" spans="1:18">
      <c r="A5367">
        <v>112</v>
      </c>
      <c r="B5367">
        <f>VLOOKUP(A5367,year_congress_lookup!$A$1:$B$10,2)</f>
        <v>2012</v>
      </c>
      <c r="C5367">
        <v>21172</v>
      </c>
      <c r="D5367" s="1" t="s">
        <v>1787</v>
      </c>
      <c r="E5367" t="s">
        <v>13</v>
      </c>
      <c r="F5367" t="str">
        <f>VLOOKUP(E5367&amp;"*",state_latlong_lookup!$A$1:$D$56,2,FALSE)</f>
        <v>RI</v>
      </c>
      <c r="G5367" t="str">
        <f>VLOOKUP(E5367&amp;"*",state_latlong_lookup!$A$1:$D$56,1,FALSE)</f>
        <v>RHODE ISLAND</v>
      </c>
      <c r="H5367" t="str">
        <f t="shared" si="167"/>
        <v>112_RI_01</v>
      </c>
      <c r="I5367">
        <f>IF(B5367=2012,IF(D5367="00",K5367,VLOOKUP(H5367,district_latlong_lookup!$A$1:$F$439,5,FALSE)),0)</f>
        <v>41.488191999999998</v>
      </c>
      <c r="J5367">
        <f>IF(B5367=2012,IF(D5367="00",L5367,VLOOKUP(H5367,district_latlong_lookup!$A$1:$F$439,6,FALSE)),0)</f>
        <v>-71.268037000000007</v>
      </c>
      <c r="K5367">
        <f>VLOOKUP(E5367&amp;"*",state_latlong_lookup!$A$1:$D$56,3,FALSE)</f>
        <v>41.677199999999999</v>
      </c>
      <c r="L5367">
        <f>VLOOKUP(E5367&amp;"*",state_latlong_lookup!$A$1:$D$56,4,FALSE)</f>
        <v>-71.510099999999994</v>
      </c>
      <c r="M5367">
        <v>100</v>
      </c>
      <c r="N5367" t="str">
        <f t="shared" si="166"/>
        <v>Democrat</v>
      </c>
      <c r="O5367" t="s">
        <v>1226</v>
      </c>
      <c r="P5367">
        <v>-0.40500000000000003</v>
      </c>
      <c r="Q5367">
        <v>1375500</v>
      </c>
    </row>
    <row r="5368" spans="1:18">
      <c r="A5368">
        <v>112</v>
      </c>
      <c r="B5368">
        <f>VLOOKUP(A5368,year_congress_lookup!$A$1:$B$10,2)</f>
        <v>2012</v>
      </c>
      <c r="C5368">
        <v>20136</v>
      </c>
      <c r="D5368" s="1" t="s">
        <v>1788</v>
      </c>
      <c r="E5368" t="s">
        <v>13</v>
      </c>
      <c r="F5368" t="str">
        <f>VLOOKUP(E5368&amp;"*",state_latlong_lookup!$A$1:$D$56,2,FALSE)</f>
        <v>RI</v>
      </c>
      <c r="G5368" t="str">
        <f>VLOOKUP(E5368&amp;"*",state_latlong_lookup!$A$1:$D$56,1,FALSE)</f>
        <v>RHODE ISLAND</v>
      </c>
      <c r="H5368" t="str">
        <f t="shared" si="167"/>
        <v>112_RI_02</v>
      </c>
      <c r="I5368">
        <f>IF(B5368=2012,IF(D5368="00",K5368,VLOOKUP(H5368,district_latlong_lookup!$A$1:$F$439,5,FALSE)),0)</f>
        <v>41.547697999999997</v>
      </c>
      <c r="J5368">
        <f>IF(B5368=2012,IF(D5368="00",L5368,VLOOKUP(H5368,district_latlong_lookup!$A$1:$F$439,6,FALSE)),0)</f>
        <v>-71.607913999999994</v>
      </c>
      <c r="K5368">
        <f>VLOOKUP(E5368&amp;"*",state_latlong_lookup!$A$1:$D$56,3,FALSE)</f>
        <v>41.677199999999999</v>
      </c>
      <c r="L5368">
        <f>VLOOKUP(E5368&amp;"*",state_latlong_lookup!$A$1:$D$56,4,FALSE)</f>
        <v>-71.510099999999994</v>
      </c>
      <c r="M5368">
        <v>100</v>
      </c>
      <c r="N5368" t="str">
        <f t="shared" si="166"/>
        <v>Democrat</v>
      </c>
      <c r="O5368" t="s">
        <v>947</v>
      </c>
      <c r="P5368">
        <v>-0.35599999999999998</v>
      </c>
      <c r="Q5368">
        <v>317500</v>
      </c>
      <c r="R5368" t="s">
        <v>1421</v>
      </c>
    </row>
    <row r="5369" spans="1:18">
      <c r="A5369">
        <v>112</v>
      </c>
      <c r="B5369">
        <f>VLOOKUP(A5369,year_congress_lookup!$A$1:$B$10,2)</f>
        <v>2012</v>
      </c>
      <c r="C5369">
        <v>21173</v>
      </c>
      <c r="D5369" s="1" t="s">
        <v>1787</v>
      </c>
      <c r="E5369" t="s">
        <v>15</v>
      </c>
      <c r="F5369" t="str">
        <f>VLOOKUP(E5369&amp;"*",state_latlong_lookup!$A$1:$D$56,2,FALSE)</f>
        <v>SC</v>
      </c>
      <c r="G5369" t="str">
        <f>VLOOKUP(E5369&amp;"*",state_latlong_lookup!$A$1:$D$56,1,FALSE)</f>
        <v>SOUTH CAROLINA</v>
      </c>
      <c r="H5369" t="str">
        <f t="shared" si="167"/>
        <v>112_SC_01</v>
      </c>
      <c r="I5369">
        <f>IF(B5369=2012,IF(D5369="00",K5369,VLOOKUP(H5369,district_latlong_lookup!$A$1:$F$439,5,FALSE)),0)</f>
        <v>33.397782999999997</v>
      </c>
      <c r="J5369">
        <f>IF(B5369=2012,IF(D5369="00",L5369,VLOOKUP(H5369,district_latlong_lookup!$A$1:$F$439,6,FALSE)),0)</f>
        <v>-79.393175999999997</v>
      </c>
      <c r="K5369">
        <f>VLOOKUP(E5369&amp;"*",state_latlong_lookup!$A$1:$D$56,3,FALSE)</f>
        <v>33.819099999999999</v>
      </c>
      <c r="L5369">
        <f>VLOOKUP(E5369&amp;"*",state_latlong_lookup!$A$1:$D$56,4,FALSE)</f>
        <v>-80.906599999999997</v>
      </c>
      <c r="M5369">
        <v>200</v>
      </c>
      <c r="N5369" t="str">
        <f t="shared" si="166"/>
        <v>Republican</v>
      </c>
      <c r="O5369" t="s">
        <v>149</v>
      </c>
      <c r="P5369">
        <v>0.86699999999999999</v>
      </c>
      <c r="Q5369">
        <v>14087500</v>
      </c>
      <c r="R5369" t="s">
        <v>1422</v>
      </c>
    </row>
    <row r="5370" spans="1:18">
      <c r="A5370">
        <v>112</v>
      </c>
      <c r="B5370">
        <f>VLOOKUP(A5370,year_congress_lookup!$A$1:$B$10,2)</f>
        <v>2012</v>
      </c>
      <c r="C5370">
        <v>20138</v>
      </c>
      <c r="D5370" s="1" t="s">
        <v>1788</v>
      </c>
      <c r="E5370" t="s">
        <v>15</v>
      </c>
      <c r="F5370" t="str">
        <f>VLOOKUP(E5370&amp;"*",state_latlong_lookup!$A$1:$D$56,2,FALSE)</f>
        <v>SC</v>
      </c>
      <c r="G5370" t="str">
        <f>VLOOKUP(E5370&amp;"*",state_latlong_lookup!$A$1:$D$56,1,FALSE)</f>
        <v>SOUTH CAROLINA</v>
      </c>
      <c r="H5370" t="str">
        <f t="shared" si="167"/>
        <v>112_SC_02</v>
      </c>
      <c r="I5370">
        <f>IF(B5370=2012,IF(D5370="00",K5370,VLOOKUP(H5370,district_latlong_lookup!$A$1:$F$439,5,FALSE)),0)</f>
        <v>33.715493000000002</v>
      </c>
      <c r="J5370">
        <f>IF(B5370=2012,IF(D5370="00",L5370,VLOOKUP(H5370,district_latlong_lookup!$A$1:$F$439,6,FALSE)),0)</f>
        <v>-81.402781000000004</v>
      </c>
      <c r="K5370">
        <f>VLOOKUP(E5370&amp;"*",state_latlong_lookup!$A$1:$D$56,3,FALSE)</f>
        <v>33.819099999999999</v>
      </c>
      <c r="L5370">
        <f>VLOOKUP(E5370&amp;"*",state_latlong_lookup!$A$1:$D$56,4,FALSE)</f>
        <v>-80.906599999999997</v>
      </c>
      <c r="M5370">
        <v>200</v>
      </c>
      <c r="N5370" t="str">
        <f t="shared" si="166"/>
        <v>Republican</v>
      </c>
      <c r="O5370" t="s">
        <v>92</v>
      </c>
      <c r="P5370">
        <v>0.79700000000000004</v>
      </c>
      <c r="Q5370">
        <v>10482500</v>
      </c>
      <c r="R5370" t="s">
        <v>1423</v>
      </c>
    </row>
    <row r="5371" spans="1:18">
      <c r="A5371">
        <v>112</v>
      </c>
      <c r="B5371">
        <f>VLOOKUP(A5371,year_congress_lookup!$A$1:$B$10,2)</f>
        <v>2012</v>
      </c>
      <c r="C5371">
        <v>21174</v>
      </c>
      <c r="D5371" s="1" t="s">
        <v>1789</v>
      </c>
      <c r="E5371" t="s">
        <v>15</v>
      </c>
      <c r="F5371" t="str">
        <f>VLOOKUP(E5371&amp;"*",state_latlong_lookup!$A$1:$D$56,2,FALSE)</f>
        <v>SC</v>
      </c>
      <c r="G5371" t="str">
        <f>VLOOKUP(E5371&amp;"*",state_latlong_lookup!$A$1:$D$56,1,FALSE)</f>
        <v>SOUTH CAROLINA</v>
      </c>
      <c r="H5371" t="str">
        <f t="shared" si="167"/>
        <v>112_SC_03</v>
      </c>
      <c r="I5371">
        <f>IF(B5371=2012,IF(D5371="00",K5371,VLOOKUP(H5371,district_latlong_lookup!$A$1:$F$439,5,FALSE)),0)</f>
        <v>34.250689999999999</v>
      </c>
      <c r="J5371">
        <f>IF(B5371=2012,IF(D5371="00",L5371,VLOOKUP(H5371,district_latlong_lookup!$A$1:$F$439,6,FALSE)),0)</f>
        <v>-82.304015000000007</v>
      </c>
      <c r="K5371">
        <f>VLOOKUP(E5371&amp;"*",state_latlong_lookup!$A$1:$D$56,3,FALSE)</f>
        <v>33.819099999999999</v>
      </c>
      <c r="L5371">
        <f>VLOOKUP(E5371&amp;"*",state_latlong_lookup!$A$1:$D$56,4,FALSE)</f>
        <v>-80.906599999999997</v>
      </c>
      <c r="M5371">
        <v>200</v>
      </c>
      <c r="N5371" t="str">
        <f t="shared" si="166"/>
        <v>Republican</v>
      </c>
      <c r="O5371" t="s">
        <v>1037</v>
      </c>
      <c r="P5371">
        <v>0.91900000000000004</v>
      </c>
      <c r="Q5371">
        <v>685500</v>
      </c>
      <c r="R5371" t="s">
        <v>1424</v>
      </c>
    </row>
    <row r="5372" spans="1:18">
      <c r="A5372">
        <v>112</v>
      </c>
      <c r="B5372">
        <f>VLOOKUP(A5372,year_congress_lookup!$A$1:$B$10,2)</f>
        <v>2012</v>
      </c>
      <c r="C5372">
        <v>21175</v>
      </c>
      <c r="D5372" s="1" t="s">
        <v>1790</v>
      </c>
      <c r="E5372" t="s">
        <v>15</v>
      </c>
      <c r="F5372" t="str">
        <f>VLOOKUP(E5372&amp;"*",state_latlong_lookup!$A$1:$D$56,2,FALSE)</f>
        <v>SC</v>
      </c>
      <c r="G5372" t="str">
        <f>VLOOKUP(E5372&amp;"*",state_latlong_lookup!$A$1:$D$56,1,FALSE)</f>
        <v>SOUTH CAROLINA</v>
      </c>
      <c r="H5372" t="str">
        <f t="shared" si="167"/>
        <v>112_SC_04</v>
      </c>
      <c r="I5372">
        <f>IF(B5372=2012,IF(D5372="00",K5372,VLOOKUP(H5372,district_latlong_lookup!$A$1:$F$439,5,FALSE)),0)</f>
        <v>34.851033000000001</v>
      </c>
      <c r="J5372">
        <f>IF(B5372=2012,IF(D5372="00",L5372,VLOOKUP(H5372,district_latlong_lookup!$A$1:$F$439,6,FALSE)),0)</f>
        <v>-82.044641999999996</v>
      </c>
      <c r="K5372">
        <f>VLOOKUP(E5372&amp;"*",state_latlong_lookup!$A$1:$D$56,3,FALSE)</f>
        <v>33.819099999999999</v>
      </c>
      <c r="L5372">
        <f>VLOOKUP(E5372&amp;"*",state_latlong_lookup!$A$1:$D$56,4,FALSE)</f>
        <v>-80.906599999999997</v>
      </c>
      <c r="M5372">
        <v>200</v>
      </c>
      <c r="N5372" t="str">
        <f t="shared" si="166"/>
        <v>Republican</v>
      </c>
      <c r="O5372" t="s">
        <v>1227</v>
      </c>
      <c r="P5372">
        <v>0.89200000000000002</v>
      </c>
      <c r="Q5372">
        <v>462500</v>
      </c>
      <c r="R5372" t="s">
        <v>1425</v>
      </c>
    </row>
    <row r="5373" spans="1:18">
      <c r="A5373">
        <v>112</v>
      </c>
      <c r="B5373">
        <f>VLOOKUP(A5373,year_congress_lookup!$A$1:$B$10,2)</f>
        <v>2012</v>
      </c>
      <c r="C5373">
        <v>21176</v>
      </c>
      <c r="D5373" s="1" t="s">
        <v>1791</v>
      </c>
      <c r="E5373" t="s">
        <v>15</v>
      </c>
      <c r="F5373" t="str">
        <f>VLOOKUP(E5373&amp;"*",state_latlong_lookup!$A$1:$D$56,2,FALSE)</f>
        <v>SC</v>
      </c>
      <c r="G5373" t="str">
        <f>VLOOKUP(E5373&amp;"*",state_latlong_lookup!$A$1:$D$56,1,FALSE)</f>
        <v>SOUTH CAROLINA</v>
      </c>
      <c r="H5373" t="str">
        <f t="shared" si="167"/>
        <v>112_SC_05</v>
      </c>
      <c r="I5373">
        <f>IF(B5373=2012,IF(D5373="00",K5373,VLOOKUP(H5373,district_latlong_lookup!$A$1:$F$439,5,FALSE)),0)</f>
        <v>34.547615999999998</v>
      </c>
      <c r="J5373">
        <f>IF(B5373=2012,IF(D5373="00",L5373,VLOOKUP(H5373,district_latlong_lookup!$A$1:$F$439,6,FALSE)),0)</f>
        <v>-80.658274000000006</v>
      </c>
      <c r="K5373">
        <f>VLOOKUP(E5373&amp;"*",state_latlong_lookup!$A$1:$D$56,3,FALSE)</f>
        <v>33.819099999999999</v>
      </c>
      <c r="L5373">
        <f>VLOOKUP(E5373&amp;"*",state_latlong_lookup!$A$1:$D$56,4,FALSE)</f>
        <v>-80.906599999999997</v>
      </c>
      <c r="M5373">
        <v>200</v>
      </c>
      <c r="N5373" t="str">
        <f t="shared" si="166"/>
        <v>Republican</v>
      </c>
      <c r="O5373" t="s">
        <v>1228</v>
      </c>
      <c r="P5373">
        <v>1</v>
      </c>
      <c r="Q5373">
        <v>1353500</v>
      </c>
      <c r="R5373" t="s">
        <v>1426</v>
      </c>
    </row>
    <row r="5374" spans="1:18">
      <c r="A5374">
        <v>112</v>
      </c>
      <c r="B5374">
        <f>VLOOKUP(A5374,year_congress_lookup!$A$1:$B$10,2)</f>
        <v>2012</v>
      </c>
      <c r="C5374">
        <v>39301</v>
      </c>
      <c r="D5374" s="1" t="s">
        <v>1792</v>
      </c>
      <c r="E5374" t="s">
        <v>15</v>
      </c>
      <c r="F5374" t="str">
        <f>VLOOKUP(E5374&amp;"*",state_latlong_lookup!$A$1:$D$56,2,FALSE)</f>
        <v>SC</v>
      </c>
      <c r="G5374" t="str">
        <f>VLOOKUP(E5374&amp;"*",state_latlong_lookup!$A$1:$D$56,1,FALSE)</f>
        <v>SOUTH CAROLINA</v>
      </c>
      <c r="H5374" t="str">
        <f t="shared" si="167"/>
        <v>112_SC_06</v>
      </c>
      <c r="I5374">
        <f>IF(B5374=2012,IF(D5374="00",K5374,VLOOKUP(H5374,district_latlong_lookup!$A$1:$F$439,5,FALSE)),0)</f>
        <v>33.509028999999998</v>
      </c>
      <c r="J5374">
        <f>IF(B5374=2012,IF(D5374="00",L5374,VLOOKUP(H5374,district_latlong_lookup!$A$1:$F$439,6,FALSE)),0)</f>
        <v>-80.222284999999999</v>
      </c>
      <c r="K5374">
        <f>VLOOKUP(E5374&amp;"*",state_latlong_lookup!$A$1:$D$56,3,FALSE)</f>
        <v>33.819099999999999</v>
      </c>
      <c r="L5374">
        <f>VLOOKUP(E5374&amp;"*",state_latlong_lookup!$A$1:$D$56,4,FALSE)</f>
        <v>-80.906599999999997</v>
      </c>
      <c r="M5374">
        <v>100</v>
      </c>
      <c r="N5374" t="str">
        <f t="shared" si="166"/>
        <v>Democrat</v>
      </c>
      <c r="O5374" t="s">
        <v>701</v>
      </c>
      <c r="P5374">
        <v>-0.40400000000000003</v>
      </c>
      <c r="Q5374">
        <v>383000</v>
      </c>
      <c r="R5374" t="s">
        <v>1427</v>
      </c>
    </row>
    <row r="5375" spans="1:18">
      <c r="A5375">
        <v>112</v>
      </c>
      <c r="B5375">
        <f>VLOOKUP(A5375,year_congress_lookup!$A$1:$B$10,2)</f>
        <v>2012</v>
      </c>
      <c r="C5375">
        <v>21177</v>
      </c>
      <c r="D5375" s="1" t="s">
        <v>1787</v>
      </c>
      <c r="E5375" t="s">
        <v>129</v>
      </c>
      <c r="F5375" t="str">
        <f>VLOOKUP(E5375&amp;"*",state_latlong_lookup!$A$1:$D$56,2,FALSE)</f>
        <v>SD</v>
      </c>
      <c r="G5375" t="str">
        <f>VLOOKUP(E5375&amp;"*",state_latlong_lookup!$A$1:$D$56,1,FALSE)</f>
        <v>SOUTH DAKOTA</v>
      </c>
      <c r="H5375" t="str">
        <f t="shared" si="167"/>
        <v>112_SD_01</v>
      </c>
      <c r="I5375">
        <f>IF(B5375=2012,IF(D5375="00",K5375,VLOOKUP(H5375,district_latlong_lookup!$A$1:$F$439,5,FALSE)),0)</f>
        <v>44.446795999999999</v>
      </c>
      <c r="J5375">
        <f>IF(B5375=2012,IF(D5375="00",L5375,VLOOKUP(H5375,district_latlong_lookup!$A$1:$F$439,6,FALSE)),0)</f>
        <v>-100.238176</v>
      </c>
      <c r="K5375">
        <f>VLOOKUP(E5375&amp;"*",state_latlong_lookup!$A$1:$D$56,3,FALSE)</f>
        <v>44.285299999999999</v>
      </c>
      <c r="L5375">
        <f>VLOOKUP(E5375&amp;"*",state_latlong_lookup!$A$1:$D$56,4,FALSE)</f>
        <v>-99.463200000000001</v>
      </c>
      <c r="M5375">
        <v>200</v>
      </c>
      <c r="N5375" t="str">
        <f t="shared" si="166"/>
        <v>Republican</v>
      </c>
      <c r="O5375" t="s">
        <v>1229</v>
      </c>
      <c r="P5375">
        <v>0.49299999999999999</v>
      </c>
      <c r="Q5375">
        <v>703000</v>
      </c>
      <c r="R5375" t="s">
        <v>1428</v>
      </c>
    </row>
    <row r="5376" spans="1:18">
      <c r="A5376">
        <v>112</v>
      </c>
      <c r="B5376">
        <f>VLOOKUP(A5376,year_congress_lookup!$A$1:$B$10,2)</f>
        <v>2012</v>
      </c>
      <c r="C5376">
        <v>20947</v>
      </c>
      <c r="D5376" s="1" t="s">
        <v>1787</v>
      </c>
      <c r="E5376" t="s">
        <v>36</v>
      </c>
      <c r="F5376" t="str">
        <f>VLOOKUP(E5376&amp;"*",state_latlong_lookup!$A$1:$D$56,2,FALSE)</f>
        <v>TN</v>
      </c>
      <c r="G5376" t="str">
        <f>VLOOKUP(E5376&amp;"*",state_latlong_lookup!$A$1:$D$56,1,FALSE)</f>
        <v>TENNESSEE</v>
      </c>
      <c r="H5376" t="str">
        <f t="shared" si="167"/>
        <v>112_TN_01</v>
      </c>
      <c r="I5376">
        <f>IF(B5376=2012,IF(D5376="00",K5376,VLOOKUP(H5376,district_latlong_lookup!$A$1:$F$439,5,FALSE)),0)</f>
        <v>36.22786</v>
      </c>
      <c r="J5376">
        <f>IF(B5376=2012,IF(D5376="00",L5376,VLOOKUP(H5376,district_latlong_lookup!$A$1:$F$439,6,FALSE)),0)</f>
        <v>-82.779681999999994</v>
      </c>
      <c r="K5376">
        <f>VLOOKUP(E5376&amp;"*",state_latlong_lookup!$A$1:$D$56,3,FALSE)</f>
        <v>35.744900000000001</v>
      </c>
      <c r="L5376">
        <f>VLOOKUP(E5376&amp;"*",state_latlong_lookup!$A$1:$D$56,4,FALSE)</f>
        <v>-86.748900000000006</v>
      </c>
      <c r="M5376">
        <v>200</v>
      </c>
      <c r="N5376" t="str">
        <f t="shared" si="166"/>
        <v>Republican</v>
      </c>
      <c r="O5376" t="s">
        <v>1167</v>
      </c>
      <c r="P5376">
        <v>0.70199999999999996</v>
      </c>
      <c r="Q5376">
        <v>10000</v>
      </c>
      <c r="R5376" t="s">
        <v>1429</v>
      </c>
    </row>
    <row r="5377" spans="1:18">
      <c r="A5377">
        <v>112</v>
      </c>
      <c r="B5377">
        <f>VLOOKUP(A5377,year_congress_lookup!$A$1:$B$10,2)</f>
        <v>2012</v>
      </c>
      <c r="C5377">
        <v>15455</v>
      </c>
      <c r="D5377" s="1" t="s">
        <v>1788</v>
      </c>
      <c r="E5377" t="s">
        <v>36</v>
      </c>
      <c r="F5377" t="str">
        <f>VLOOKUP(E5377&amp;"*",state_latlong_lookup!$A$1:$D$56,2,FALSE)</f>
        <v>TN</v>
      </c>
      <c r="G5377" t="str">
        <f>VLOOKUP(E5377&amp;"*",state_latlong_lookup!$A$1:$D$56,1,FALSE)</f>
        <v>TENNESSEE</v>
      </c>
      <c r="H5377" t="str">
        <f t="shared" si="167"/>
        <v>112_TN_02</v>
      </c>
      <c r="I5377">
        <f>IF(B5377=2012,IF(D5377="00",K5377,VLOOKUP(H5377,district_latlong_lookup!$A$1:$F$439,5,FALSE)),0)</f>
        <v>35.655906999999999</v>
      </c>
      <c r="J5377">
        <f>IF(B5377=2012,IF(D5377="00",L5377,VLOOKUP(H5377,district_latlong_lookup!$A$1:$F$439,6,FALSE)),0)</f>
        <v>-84.166180999999995</v>
      </c>
      <c r="K5377">
        <f>VLOOKUP(E5377&amp;"*",state_latlong_lookup!$A$1:$D$56,3,FALSE)</f>
        <v>35.744900000000001</v>
      </c>
      <c r="L5377">
        <f>VLOOKUP(E5377&amp;"*",state_latlong_lookup!$A$1:$D$56,4,FALSE)</f>
        <v>-86.748900000000006</v>
      </c>
      <c r="M5377">
        <v>200</v>
      </c>
      <c r="N5377" t="str">
        <f t="shared" si="166"/>
        <v>Republican</v>
      </c>
      <c r="O5377" t="s">
        <v>1037</v>
      </c>
      <c r="P5377">
        <v>0.96299999999999997</v>
      </c>
      <c r="Q5377">
        <v>2258500</v>
      </c>
      <c r="R5377" t="s">
        <v>1430</v>
      </c>
    </row>
    <row r="5378" spans="1:18">
      <c r="A5378">
        <v>112</v>
      </c>
      <c r="B5378">
        <f>VLOOKUP(A5378,year_congress_lookup!$A$1:$B$10,2)</f>
        <v>2012</v>
      </c>
      <c r="C5378">
        <v>21178</v>
      </c>
      <c r="D5378" s="1" t="s">
        <v>1789</v>
      </c>
      <c r="E5378" t="s">
        <v>36</v>
      </c>
      <c r="F5378" t="str">
        <f>VLOOKUP(E5378&amp;"*",state_latlong_lookup!$A$1:$D$56,2,FALSE)</f>
        <v>TN</v>
      </c>
      <c r="G5378" t="str">
        <f>VLOOKUP(E5378&amp;"*",state_latlong_lookup!$A$1:$D$56,1,FALSE)</f>
        <v>TENNESSEE</v>
      </c>
      <c r="H5378" t="str">
        <f t="shared" si="167"/>
        <v>112_TN_03</v>
      </c>
      <c r="I5378">
        <f>IF(B5378=2012,IF(D5378="00",K5378,VLOOKUP(H5378,district_latlong_lookup!$A$1:$F$439,5,FALSE)),0)</f>
        <v>35.383392999999998</v>
      </c>
      <c r="J5378">
        <f>IF(B5378=2012,IF(D5378="00",L5378,VLOOKUP(H5378,district_latlong_lookup!$A$1:$F$439,6,FALSE)),0)</f>
        <v>-84.925824000000006</v>
      </c>
      <c r="K5378">
        <f>VLOOKUP(E5378&amp;"*",state_latlong_lookup!$A$1:$D$56,3,FALSE)</f>
        <v>35.744900000000001</v>
      </c>
      <c r="L5378">
        <f>VLOOKUP(E5378&amp;"*",state_latlong_lookup!$A$1:$D$56,4,FALSE)</f>
        <v>-86.748900000000006</v>
      </c>
      <c r="M5378">
        <v>200</v>
      </c>
      <c r="N5378" t="str">
        <f t="shared" ref="N5378:N5441" si="168">IF(M5378=100,"Democrat",IF(M5378=200,"Republican",IF(M5378=328,"Independent")))</f>
        <v>Republican</v>
      </c>
      <c r="O5378" t="s">
        <v>1230</v>
      </c>
      <c r="P5378">
        <v>0.61499999999999999</v>
      </c>
      <c r="Q5378">
        <v>884000</v>
      </c>
      <c r="R5378" t="s">
        <v>1431</v>
      </c>
    </row>
    <row r="5379" spans="1:18">
      <c r="A5379">
        <v>112</v>
      </c>
      <c r="B5379">
        <f>VLOOKUP(A5379,year_congress_lookup!$A$1:$B$10,2)</f>
        <v>2012</v>
      </c>
      <c r="C5379">
        <v>21179</v>
      </c>
      <c r="D5379" s="1" t="s">
        <v>1790</v>
      </c>
      <c r="E5379" t="s">
        <v>36</v>
      </c>
      <c r="F5379" t="str">
        <f>VLOOKUP(E5379&amp;"*",state_latlong_lookup!$A$1:$D$56,2,FALSE)</f>
        <v>TN</v>
      </c>
      <c r="G5379" t="str">
        <f>VLOOKUP(E5379&amp;"*",state_latlong_lookup!$A$1:$D$56,1,FALSE)</f>
        <v>TENNESSEE</v>
      </c>
      <c r="H5379" t="str">
        <f t="shared" ref="H5379:H5442" si="169">CONCATENATE(A5379,"_",F5379,"_",D5379)</f>
        <v>112_TN_04</v>
      </c>
      <c r="I5379">
        <f>IF(B5379=2012,IF(D5379="00",K5379,VLOOKUP(H5379,district_latlong_lookup!$A$1:$F$439,5,FALSE)),0)</f>
        <v>35.682006000000001</v>
      </c>
      <c r="J5379">
        <f>IF(B5379=2012,IF(D5379="00",L5379,VLOOKUP(H5379,district_latlong_lookup!$A$1:$F$439,6,FALSE)),0)</f>
        <v>-85.835173999999995</v>
      </c>
      <c r="K5379">
        <f>VLOOKUP(E5379&amp;"*",state_latlong_lookup!$A$1:$D$56,3,FALSE)</f>
        <v>35.744900000000001</v>
      </c>
      <c r="L5379">
        <f>VLOOKUP(E5379&amp;"*",state_latlong_lookup!$A$1:$D$56,4,FALSE)</f>
        <v>-86.748900000000006</v>
      </c>
      <c r="M5379">
        <v>200</v>
      </c>
      <c r="N5379" t="str">
        <f t="shared" si="168"/>
        <v>Republican</v>
      </c>
      <c r="O5379" t="s">
        <v>1231</v>
      </c>
      <c r="P5379">
        <v>0.66100000000000003</v>
      </c>
      <c r="Q5379">
        <v>10000</v>
      </c>
      <c r="R5379" t="s">
        <v>1432</v>
      </c>
    </row>
    <row r="5380" spans="1:18">
      <c r="A5380">
        <v>112</v>
      </c>
      <c r="B5380">
        <f>VLOOKUP(A5380,year_congress_lookup!$A$1:$B$10,2)</f>
        <v>2012</v>
      </c>
      <c r="C5380">
        <v>15019</v>
      </c>
      <c r="D5380" s="1" t="s">
        <v>1791</v>
      </c>
      <c r="E5380" t="s">
        <v>36</v>
      </c>
      <c r="F5380" t="str">
        <f>VLOOKUP(E5380&amp;"*",state_latlong_lookup!$A$1:$D$56,2,FALSE)</f>
        <v>TN</v>
      </c>
      <c r="G5380" t="str">
        <f>VLOOKUP(E5380&amp;"*",state_latlong_lookup!$A$1:$D$56,1,FALSE)</f>
        <v>TENNESSEE</v>
      </c>
      <c r="H5380" t="str">
        <f t="shared" si="169"/>
        <v>112_TN_05</v>
      </c>
      <c r="I5380">
        <f>IF(B5380=2012,IF(D5380="00",K5380,VLOOKUP(H5380,district_latlong_lookup!$A$1:$F$439,5,FALSE)),0)</f>
        <v>36.206648000000001</v>
      </c>
      <c r="J5380">
        <f>IF(B5380=2012,IF(D5380="00",L5380,VLOOKUP(H5380,district_latlong_lookup!$A$1:$F$439,6,FALSE)),0)</f>
        <v>-86.729463999999993</v>
      </c>
      <c r="K5380">
        <f>VLOOKUP(E5380&amp;"*",state_latlong_lookup!$A$1:$D$56,3,FALSE)</f>
        <v>35.744900000000001</v>
      </c>
      <c r="L5380">
        <f>VLOOKUP(E5380&amp;"*",state_latlong_lookup!$A$1:$D$56,4,FALSE)</f>
        <v>-86.748900000000006</v>
      </c>
      <c r="M5380">
        <v>100</v>
      </c>
      <c r="N5380" t="str">
        <f t="shared" si="168"/>
        <v>Democrat</v>
      </c>
      <c r="O5380" t="s">
        <v>183</v>
      </c>
      <c r="P5380">
        <v>-0.23499999999999999</v>
      </c>
      <c r="Q5380">
        <v>10000</v>
      </c>
      <c r="R5380" t="s">
        <v>1433</v>
      </c>
    </row>
    <row r="5381" spans="1:18">
      <c r="A5381">
        <v>112</v>
      </c>
      <c r="B5381">
        <f>VLOOKUP(A5381,year_congress_lookup!$A$1:$B$10,2)</f>
        <v>2012</v>
      </c>
      <c r="C5381">
        <v>21180</v>
      </c>
      <c r="D5381" s="1" t="s">
        <v>1792</v>
      </c>
      <c r="E5381" t="s">
        <v>36</v>
      </c>
      <c r="F5381" t="str">
        <f>VLOOKUP(E5381&amp;"*",state_latlong_lookup!$A$1:$D$56,2,FALSE)</f>
        <v>TN</v>
      </c>
      <c r="G5381" t="str">
        <f>VLOOKUP(E5381&amp;"*",state_latlong_lookup!$A$1:$D$56,1,FALSE)</f>
        <v>TENNESSEE</v>
      </c>
      <c r="H5381" t="str">
        <f t="shared" si="169"/>
        <v>112_TN_06</v>
      </c>
      <c r="I5381">
        <f>IF(B5381=2012,IF(D5381="00",K5381,VLOOKUP(H5381,district_latlong_lookup!$A$1:$F$439,5,FALSE)),0)</f>
        <v>36.129340999999997</v>
      </c>
      <c r="J5381">
        <f>IF(B5381=2012,IF(D5381="00",L5381,VLOOKUP(H5381,district_latlong_lookup!$A$1:$F$439,6,FALSE)),0)</f>
        <v>-86.136284000000003</v>
      </c>
      <c r="K5381">
        <f>VLOOKUP(E5381&amp;"*",state_latlong_lookup!$A$1:$D$56,3,FALSE)</f>
        <v>35.744900000000001</v>
      </c>
      <c r="L5381">
        <f>VLOOKUP(E5381&amp;"*",state_latlong_lookup!$A$1:$D$56,4,FALSE)</f>
        <v>-86.748900000000006</v>
      </c>
      <c r="M5381">
        <v>200</v>
      </c>
      <c r="N5381" t="str">
        <f t="shared" si="168"/>
        <v>Republican</v>
      </c>
      <c r="O5381" t="s">
        <v>65</v>
      </c>
      <c r="P5381">
        <v>0.68500000000000005</v>
      </c>
      <c r="Q5381">
        <v>1139500</v>
      </c>
      <c r="R5381" t="s">
        <v>1434</v>
      </c>
    </row>
    <row r="5382" spans="1:18">
      <c r="A5382">
        <v>112</v>
      </c>
      <c r="B5382">
        <f>VLOOKUP(A5382,year_congress_lookup!$A$1:$B$10,2)</f>
        <v>2012</v>
      </c>
      <c r="C5382">
        <v>20351</v>
      </c>
      <c r="D5382" s="1" t="s">
        <v>1793</v>
      </c>
      <c r="E5382" t="s">
        <v>36</v>
      </c>
      <c r="F5382" t="str">
        <f>VLOOKUP(E5382&amp;"*",state_latlong_lookup!$A$1:$D$56,2,FALSE)</f>
        <v>TN</v>
      </c>
      <c r="G5382" t="str">
        <f>VLOOKUP(E5382&amp;"*",state_latlong_lookup!$A$1:$D$56,1,FALSE)</f>
        <v>TENNESSEE</v>
      </c>
      <c r="H5382" t="str">
        <f t="shared" si="169"/>
        <v>112_TN_07</v>
      </c>
      <c r="I5382">
        <f>IF(B5382=2012,IF(D5382="00",K5382,VLOOKUP(H5382,district_latlong_lookup!$A$1:$F$439,5,FALSE)),0)</f>
        <v>35.473014999999997</v>
      </c>
      <c r="J5382">
        <f>IF(B5382=2012,IF(D5382="00",L5382,VLOOKUP(H5382,district_latlong_lookup!$A$1:$F$439,6,FALSE)),0)</f>
        <v>-88.288098000000005</v>
      </c>
      <c r="K5382">
        <f>VLOOKUP(E5382&amp;"*",state_latlong_lookup!$A$1:$D$56,3,FALSE)</f>
        <v>35.744900000000001</v>
      </c>
      <c r="L5382">
        <f>VLOOKUP(E5382&amp;"*",state_latlong_lookup!$A$1:$D$56,4,FALSE)</f>
        <v>-86.748900000000006</v>
      </c>
      <c r="M5382">
        <v>200</v>
      </c>
      <c r="N5382" t="str">
        <f t="shared" si="168"/>
        <v>Republican</v>
      </c>
      <c r="O5382" t="s">
        <v>124</v>
      </c>
      <c r="P5382">
        <v>0.79200000000000004</v>
      </c>
      <c r="Q5382">
        <v>580500</v>
      </c>
      <c r="R5382" t="s">
        <v>1435</v>
      </c>
    </row>
    <row r="5383" spans="1:18">
      <c r="A5383">
        <v>112</v>
      </c>
      <c r="B5383">
        <f>VLOOKUP(A5383,year_congress_lookup!$A$1:$B$10,2)</f>
        <v>2012</v>
      </c>
      <c r="C5383">
        <v>21181</v>
      </c>
      <c r="D5383" s="1" t="s">
        <v>1795</v>
      </c>
      <c r="E5383" t="s">
        <v>36</v>
      </c>
      <c r="F5383" t="str">
        <f>VLOOKUP(E5383&amp;"*",state_latlong_lookup!$A$1:$D$56,2,FALSE)</f>
        <v>TN</v>
      </c>
      <c r="G5383" t="str">
        <f>VLOOKUP(E5383&amp;"*",state_latlong_lookup!$A$1:$D$56,1,FALSE)</f>
        <v>TENNESSEE</v>
      </c>
      <c r="H5383" t="str">
        <f t="shared" si="169"/>
        <v>112_TN_08</v>
      </c>
      <c r="I5383">
        <f>IF(B5383=2012,IF(D5383="00",K5383,VLOOKUP(H5383,district_latlong_lookup!$A$1:$F$439,5,FALSE)),0)</f>
        <v>36.020482999999999</v>
      </c>
      <c r="J5383">
        <f>IF(B5383=2012,IF(D5383="00",L5383,VLOOKUP(H5383,district_latlong_lookup!$A$1:$F$439,6,FALSE)),0)</f>
        <v>-88.684852000000006</v>
      </c>
      <c r="K5383">
        <f>VLOOKUP(E5383&amp;"*",state_latlong_lookup!$A$1:$D$56,3,FALSE)</f>
        <v>35.744900000000001</v>
      </c>
      <c r="L5383">
        <f>VLOOKUP(E5383&amp;"*",state_latlong_lookup!$A$1:$D$56,4,FALSE)</f>
        <v>-86.748900000000006</v>
      </c>
      <c r="M5383">
        <v>200</v>
      </c>
      <c r="N5383" t="str">
        <f t="shared" si="168"/>
        <v>Republican</v>
      </c>
      <c r="O5383" t="s">
        <v>1232</v>
      </c>
      <c r="P5383">
        <v>0.69799999999999995</v>
      </c>
      <c r="Q5383">
        <v>1257000</v>
      </c>
      <c r="R5383" t="s">
        <v>1436</v>
      </c>
    </row>
    <row r="5384" spans="1:18">
      <c r="A5384">
        <v>112</v>
      </c>
      <c r="B5384">
        <f>VLOOKUP(A5384,year_congress_lookup!$A$1:$B$10,2)</f>
        <v>2012</v>
      </c>
      <c r="C5384">
        <v>20748</v>
      </c>
      <c r="D5384" s="1" t="s">
        <v>1796</v>
      </c>
      <c r="E5384" t="s">
        <v>36</v>
      </c>
      <c r="F5384" t="str">
        <f>VLOOKUP(E5384&amp;"*",state_latlong_lookup!$A$1:$D$56,2,FALSE)</f>
        <v>TN</v>
      </c>
      <c r="G5384" t="str">
        <f>VLOOKUP(E5384&amp;"*",state_latlong_lookup!$A$1:$D$56,1,FALSE)</f>
        <v>TENNESSEE</v>
      </c>
      <c r="H5384" t="str">
        <f t="shared" si="169"/>
        <v>112_TN_09</v>
      </c>
      <c r="I5384">
        <f>IF(B5384=2012,IF(D5384="00",K5384,VLOOKUP(H5384,district_latlong_lookup!$A$1:$F$439,5,FALSE)),0)</f>
        <v>35.083030999999998</v>
      </c>
      <c r="J5384">
        <f>IF(B5384=2012,IF(D5384="00",L5384,VLOOKUP(H5384,district_latlong_lookup!$A$1:$F$439,6,FALSE)),0)</f>
        <v>-89.968435999999997</v>
      </c>
      <c r="K5384">
        <f>VLOOKUP(E5384&amp;"*",state_latlong_lookup!$A$1:$D$56,3,FALSE)</f>
        <v>35.744900000000001</v>
      </c>
      <c r="L5384">
        <f>VLOOKUP(E5384&amp;"*",state_latlong_lookup!$A$1:$D$56,4,FALSE)</f>
        <v>-86.748900000000006</v>
      </c>
      <c r="M5384">
        <v>100</v>
      </c>
      <c r="N5384" t="str">
        <f t="shared" si="168"/>
        <v>Democrat</v>
      </c>
      <c r="O5384" t="s">
        <v>265</v>
      </c>
      <c r="P5384">
        <v>-0.41099999999999998</v>
      </c>
      <c r="Q5384">
        <v>10000</v>
      </c>
      <c r="R5384" t="s">
        <v>1437</v>
      </c>
    </row>
    <row r="5385" spans="1:18">
      <c r="A5385">
        <v>112</v>
      </c>
      <c r="B5385">
        <f>VLOOKUP(A5385,year_congress_lookup!$A$1:$B$10,2)</f>
        <v>2012</v>
      </c>
      <c r="C5385">
        <v>20527</v>
      </c>
      <c r="D5385" s="1" t="s">
        <v>1787</v>
      </c>
      <c r="E5385" t="s">
        <v>82</v>
      </c>
      <c r="F5385" t="str">
        <f>VLOOKUP(E5385&amp;"*",state_latlong_lookup!$A$1:$D$56,2,FALSE)</f>
        <v>TX</v>
      </c>
      <c r="G5385" t="str">
        <f>VLOOKUP(E5385&amp;"*",state_latlong_lookup!$A$1:$D$56,1,FALSE)</f>
        <v>TEXAS</v>
      </c>
      <c r="H5385" t="str">
        <f t="shared" si="169"/>
        <v>112_TX_01</v>
      </c>
      <c r="I5385">
        <f>IF(B5385=2012,IF(D5385="00",K5385,VLOOKUP(H5385,district_latlong_lookup!$A$1:$F$439,5,FALSE)),0)</f>
        <v>32.023809999999997</v>
      </c>
      <c r="J5385">
        <f>IF(B5385=2012,IF(D5385="00",L5385,VLOOKUP(H5385,district_latlong_lookup!$A$1:$F$439,6,FALSE)),0)</f>
        <v>-94.519689999999997</v>
      </c>
      <c r="K5385">
        <f>VLOOKUP(E5385&amp;"*",state_latlong_lookup!$A$1:$D$56,3,FALSE)</f>
        <v>31.106000000000002</v>
      </c>
      <c r="L5385">
        <f>VLOOKUP(E5385&amp;"*",state_latlong_lookup!$A$1:$D$56,4,FALSE)</f>
        <v>-97.647499999999994</v>
      </c>
      <c r="M5385">
        <v>200</v>
      </c>
      <c r="N5385" t="str">
        <f t="shared" si="168"/>
        <v>Republican</v>
      </c>
      <c r="O5385" t="s">
        <v>1068</v>
      </c>
      <c r="P5385">
        <v>0.68200000000000005</v>
      </c>
      <c r="Q5385">
        <v>10000</v>
      </c>
      <c r="R5385" t="s">
        <v>1438</v>
      </c>
    </row>
    <row r="5386" spans="1:18">
      <c r="A5386">
        <v>112</v>
      </c>
      <c r="B5386">
        <f>VLOOKUP(A5386,year_congress_lookup!$A$1:$B$10,2)</f>
        <v>2012</v>
      </c>
      <c r="C5386">
        <v>20528</v>
      </c>
      <c r="D5386" s="1" t="s">
        <v>1788</v>
      </c>
      <c r="E5386" t="s">
        <v>82</v>
      </c>
      <c r="F5386" t="str">
        <f>VLOOKUP(E5386&amp;"*",state_latlong_lookup!$A$1:$D$56,2,FALSE)</f>
        <v>TX</v>
      </c>
      <c r="G5386" t="str">
        <f>VLOOKUP(E5386&amp;"*",state_latlong_lookup!$A$1:$D$56,1,FALSE)</f>
        <v>TEXAS</v>
      </c>
      <c r="H5386" t="str">
        <f t="shared" si="169"/>
        <v>112_TX_02</v>
      </c>
      <c r="I5386">
        <f>IF(B5386=2012,IF(D5386="00",K5386,VLOOKUP(H5386,district_latlong_lookup!$A$1:$F$439,5,FALSE)),0)</f>
        <v>29.935241000000001</v>
      </c>
      <c r="J5386">
        <f>IF(B5386=2012,IF(D5386="00",L5386,VLOOKUP(H5386,district_latlong_lookup!$A$1:$F$439,6,FALSE)),0)</f>
        <v>-94.544334000000006</v>
      </c>
      <c r="K5386">
        <f>VLOOKUP(E5386&amp;"*",state_latlong_lookup!$A$1:$D$56,3,FALSE)</f>
        <v>31.106000000000002</v>
      </c>
      <c r="L5386">
        <f>VLOOKUP(E5386&amp;"*",state_latlong_lookup!$A$1:$D$56,4,FALSE)</f>
        <v>-97.647499999999994</v>
      </c>
      <c r="M5386">
        <v>200</v>
      </c>
      <c r="N5386" t="str">
        <f t="shared" si="168"/>
        <v>Republican</v>
      </c>
      <c r="O5386" t="s">
        <v>1069</v>
      </c>
      <c r="P5386">
        <v>0.67100000000000004</v>
      </c>
      <c r="Q5386">
        <v>602500</v>
      </c>
      <c r="R5386" t="s">
        <v>1439</v>
      </c>
    </row>
    <row r="5387" spans="1:18">
      <c r="A5387">
        <v>112</v>
      </c>
      <c r="B5387">
        <f>VLOOKUP(A5387,year_congress_lookup!$A$1:$B$10,2)</f>
        <v>2012</v>
      </c>
      <c r="C5387">
        <v>29143</v>
      </c>
      <c r="D5387" s="1" t="s">
        <v>1789</v>
      </c>
      <c r="E5387" t="s">
        <v>82</v>
      </c>
      <c r="F5387" t="str">
        <f>VLOOKUP(E5387&amp;"*",state_latlong_lookup!$A$1:$D$56,2,FALSE)</f>
        <v>TX</v>
      </c>
      <c r="G5387" t="str">
        <f>VLOOKUP(E5387&amp;"*",state_latlong_lookup!$A$1:$D$56,1,FALSE)</f>
        <v>TEXAS</v>
      </c>
      <c r="H5387" t="str">
        <f t="shared" si="169"/>
        <v>112_TX_03</v>
      </c>
      <c r="I5387">
        <f>IF(B5387=2012,IF(D5387="00",K5387,VLOOKUP(H5387,district_latlong_lookup!$A$1:$F$439,5,FALSE)),0)</f>
        <v>33.042580999999998</v>
      </c>
      <c r="J5387">
        <f>IF(B5387=2012,IF(D5387="00",L5387,VLOOKUP(H5387,district_latlong_lookup!$A$1:$F$439,6,FALSE)),0)</f>
        <v>-96.686046000000005</v>
      </c>
      <c r="K5387">
        <f>VLOOKUP(E5387&amp;"*",state_latlong_lookup!$A$1:$D$56,3,FALSE)</f>
        <v>31.106000000000002</v>
      </c>
      <c r="L5387">
        <f>VLOOKUP(E5387&amp;"*",state_latlong_lookup!$A$1:$D$56,4,FALSE)</f>
        <v>-97.647499999999994</v>
      </c>
      <c r="M5387">
        <v>200</v>
      </c>
      <c r="N5387" t="str">
        <f t="shared" si="168"/>
        <v>Republican</v>
      </c>
      <c r="O5387" t="s">
        <v>1</v>
      </c>
      <c r="P5387">
        <v>0.76400000000000001</v>
      </c>
      <c r="Q5387">
        <v>900000</v>
      </c>
      <c r="R5387" t="s">
        <v>1440</v>
      </c>
    </row>
    <row r="5388" spans="1:18">
      <c r="A5388">
        <v>112</v>
      </c>
      <c r="B5388">
        <f>VLOOKUP(A5388,year_congress_lookup!$A$1:$B$10,2)</f>
        <v>2012</v>
      </c>
      <c r="C5388">
        <v>94828</v>
      </c>
      <c r="D5388" s="1" t="s">
        <v>1790</v>
      </c>
      <c r="E5388" t="s">
        <v>82</v>
      </c>
      <c r="F5388" t="str">
        <f>VLOOKUP(E5388&amp;"*",state_latlong_lookup!$A$1:$D$56,2,FALSE)</f>
        <v>TX</v>
      </c>
      <c r="G5388" t="str">
        <f>VLOOKUP(E5388&amp;"*",state_latlong_lookup!$A$1:$D$56,1,FALSE)</f>
        <v>TEXAS</v>
      </c>
      <c r="H5388" t="str">
        <f t="shared" si="169"/>
        <v>112_TX_04</v>
      </c>
      <c r="I5388">
        <f>IF(B5388=2012,IF(D5388="00",K5388,VLOOKUP(H5388,district_latlong_lookup!$A$1:$F$439,5,FALSE)),0)</f>
        <v>33.359842</v>
      </c>
      <c r="J5388">
        <f>IF(B5388=2012,IF(D5388="00",L5388,VLOOKUP(H5388,district_latlong_lookup!$A$1:$F$439,6,FALSE)),0)</f>
        <v>-95.526737999999995</v>
      </c>
      <c r="K5388">
        <f>VLOOKUP(E5388&amp;"*",state_latlong_lookup!$A$1:$D$56,3,FALSE)</f>
        <v>31.106000000000002</v>
      </c>
      <c r="L5388">
        <f>VLOOKUP(E5388&amp;"*",state_latlong_lookup!$A$1:$D$56,4,FALSE)</f>
        <v>-97.647499999999994</v>
      </c>
      <c r="M5388">
        <v>200</v>
      </c>
      <c r="N5388" t="str">
        <f t="shared" si="168"/>
        <v>Republican</v>
      </c>
      <c r="O5388" t="s">
        <v>1038</v>
      </c>
      <c r="P5388">
        <v>0.63600000000000001</v>
      </c>
      <c r="Q5388">
        <v>900000</v>
      </c>
      <c r="R5388" t="s">
        <v>1441</v>
      </c>
    </row>
    <row r="5389" spans="1:18">
      <c r="A5389">
        <v>112</v>
      </c>
      <c r="B5389">
        <f>VLOOKUP(A5389,year_congress_lookup!$A$1:$B$10,2)</f>
        <v>2012</v>
      </c>
      <c r="C5389">
        <v>20352</v>
      </c>
      <c r="D5389" s="1" t="s">
        <v>1791</v>
      </c>
      <c r="E5389" t="s">
        <v>82</v>
      </c>
      <c r="F5389" t="str">
        <f>VLOOKUP(E5389&amp;"*",state_latlong_lookup!$A$1:$D$56,2,FALSE)</f>
        <v>TX</v>
      </c>
      <c r="G5389" t="str">
        <f>VLOOKUP(E5389&amp;"*",state_latlong_lookup!$A$1:$D$56,1,FALSE)</f>
        <v>TEXAS</v>
      </c>
      <c r="H5389" t="str">
        <f t="shared" si="169"/>
        <v>112_TX_05</v>
      </c>
      <c r="I5389">
        <f>IF(B5389=2012,IF(D5389="00",K5389,VLOOKUP(H5389,district_latlong_lookup!$A$1:$F$439,5,FALSE)),0)</f>
        <v>32.251606000000002</v>
      </c>
      <c r="J5389">
        <f>IF(B5389=2012,IF(D5389="00",L5389,VLOOKUP(H5389,district_latlong_lookup!$A$1:$F$439,6,FALSE)),0)</f>
        <v>-95.697533000000007</v>
      </c>
      <c r="K5389">
        <f>VLOOKUP(E5389&amp;"*",state_latlong_lookup!$A$1:$D$56,3,FALSE)</f>
        <v>31.106000000000002</v>
      </c>
      <c r="L5389">
        <f>VLOOKUP(E5389&amp;"*",state_latlong_lookup!$A$1:$D$56,4,FALSE)</f>
        <v>-97.647499999999994</v>
      </c>
      <c r="M5389">
        <v>200</v>
      </c>
      <c r="N5389" t="str">
        <f t="shared" si="168"/>
        <v>Republican</v>
      </c>
      <c r="O5389" t="s">
        <v>1039</v>
      </c>
      <c r="P5389">
        <v>0.879</v>
      </c>
      <c r="Q5389">
        <v>655500</v>
      </c>
      <c r="R5389" t="s">
        <v>1442</v>
      </c>
    </row>
    <row r="5390" spans="1:18">
      <c r="A5390">
        <v>112</v>
      </c>
      <c r="B5390">
        <f>VLOOKUP(A5390,year_congress_lookup!$A$1:$B$10,2)</f>
        <v>2012</v>
      </c>
      <c r="C5390">
        <v>15085</v>
      </c>
      <c r="D5390" s="1" t="s">
        <v>1792</v>
      </c>
      <c r="E5390" t="s">
        <v>82</v>
      </c>
      <c r="F5390" t="str">
        <f>VLOOKUP(E5390&amp;"*",state_latlong_lookup!$A$1:$D$56,2,FALSE)</f>
        <v>TX</v>
      </c>
      <c r="G5390" t="str">
        <f>VLOOKUP(E5390&amp;"*",state_latlong_lookup!$A$1:$D$56,1,FALSE)</f>
        <v>TEXAS</v>
      </c>
      <c r="H5390" t="str">
        <f t="shared" si="169"/>
        <v>112_TX_06</v>
      </c>
      <c r="I5390">
        <f>IF(B5390=2012,IF(D5390="00",K5390,VLOOKUP(H5390,district_latlong_lookup!$A$1:$F$439,5,FALSE)),0)</f>
        <v>31.699152000000002</v>
      </c>
      <c r="J5390">
        <f>IF(B5390=2012,IF(D5390="00",L5390,VLOOKUP(H5390,district_latlong_lookup!$A$1:$F$439,6,FALSE)),0)</f>
        <v>-96.098574999999997</v>
      </c>
      <c r="K5390">
        <f>VLOOKUP(E5390&amp;"*",state_latlong_lookup!$A$1:$D$56,3,FALSE)</f>
        <v>31.106000000000002</v>
      </c>
      <c r="L5390">
        <f>VLOOKUP(E5390&amp;"*",state_latlong_lookup!$A$1:$D$56,4,FALSE)</f>
        <v>-97.647499999999994</v>
      </c>
      <c r="M5390">
        <v>200</v>
      </c>
      <c r="N5390" t="str">
        <f t="shared" si="168"/>
        <v>Republican</v>
      </c>
      <c r="O5390" t="s">
        <v>713</v>
      </c>
      <c r="P5390">
        <v>0.70199999999999996</v>
      </c>
      <c r="Q5390">
        <v>1375500</v>
      </c>
      <c r="R5390" t="s">
        <v>1443</v>
      </c>
    </row>
    <row r="5391" spans="1:18">
      <c r="A5391">
        <v>112</v>
      </c>
      <c r="B5391">
        <f>VLOOKUP(A5391,year_congress_lookup!$A$1:$B$10,2)</f>
        <v>2012</v>
      </c>
      <c r="C5391">
        <v>20139</v>
      </c>
      <c r="D5391" s="1" t="s">
        <v>1793</v>
      </c>
      <c r="E5391" t="s">
        <v>82</v>
      </c>
      <c r="F5391" t="str">
        <f>VLOOKUP(E5391&amp;"*",state_latlong_lookup!$A$1:$D$56,2,FALSE)</f>
        <v>TX</v>
      </c>
      <c r="G5391" t="str">
        <f>VLOOKUP(E5391&amp;"*",state_latlong_lookup!$A$1:$D$56,1,FALSE)</f>
        <v>TEXAS</v>
      </c>
      <c r="H5391" t="str">
        <f t="shared" si="169"/>
        <v>112_TX_07</v>
      </c>
      <c r="I5391">
        <f>IF(B5391=2012,IF(D5391="00",K5391,VLOOKUP(H5391,district_latlong_lookup!$A$1:$F$439,5,FALSE)),0)</f>
        <v>29.820122999999999</v>
      </c>
      <c r="J5391">
        <f>IF(B5391=2012,IF(D5391="00",L5391,VLOOKUP(H5391,district_latlong_lookup!$A$1:$F$439,6,FALSE)),0)</f>
        <v>-95.559295000000006</v>
      </c>
      <c r="K5391">
        <f>VLOOKUP(E5391&amp;"*",state_latlong_lookup!$A$1:$D$56,3,FALSE)</f>
        <v>31.106000000000002</v>
      </c>
      <c r="L5391">
        <f>VLOOKUP(E5391&amp;"*",state_latlong_lookup!$A$1:$D$56,4,FALSE)</f>
        <v>-97.647499999999994</v>
      </c>
      <c r="M5391">
        <v>200</v>
      </c>
      <c r="N5391" t="str">
        <f t="shared" si="168"/>
        <v>Republican</v>
      </c>
      <c r="O5391" t="s">
        <v>1040</v>
      </c>
      <c r="P5391">
        <v>0.58299999999999996</v>
      </c>
      <c r="Q5391">
        <v>186500</v>
      </c>
      <c r="R5391" t="s">
        <v>1444</v>
      </c>
    </row>
    <row r="5392" spans="1:18">
      <c r="A5392">
        <v>112</v>
      </c>
      <c r="B5392">
        <f>VLOOKUP(A5392,year_congress_lookup!$A$1:$B$10,2)</f>
        <v>2012</v>
      </c>
      <c r="C5392">
        <v>29760</v>
      </c>
      <c r="D5392" s="1" t="s">
        <v>1795</v>
      </c>
      <c r="E5392" t="s">
        <v>82</v>
      </c>
      <c r="F5392" t="str">
        <f>VLOOKUP(E5392&amp;"*",state_latlong_lookup!$A$1:$D$56,2,FALSE)</f>
        <v>TX</v>
      </c>
      <c r="G5392" t="str">
        <f>VLOOKUP(E5392&amp;"*",state_latlong_lookup!$A$1:$D$56,1,FALSE)</f>
        <v>TEXAS</v>
      </c>
      <c r="H5392" t="str">
        <f t="shared" si="169"/>
        <v>112_TX_08</v>
      </c>
      <c r="I5392">
        <f>IF(B5392=2012,IF(D5392="00",K5392,VLOOKUP(H5392,district_latlong_lookup!$A$1:$F$439,5,FALSE)),0)</f>
        <v>30.598807999999998</v>
      </c>
      <c r="J5392">
        <f>IF(B5392=2012,IF(D5392="00",L5392,VLOOKUP(H5392,district_latlong_lookup!$A$1:$F$439,6,FALSE)),0)</f>
        <v>-94.672830000000005</v>
      </c>
      <c r="K5392">
        <f>VLOOKUP(E5392&amp;"*",state_latlong_lookup!$A$1:$D$56,3,FALSE)</f>
        <v>31.106000000000002</v>
      </c>
      <c r="L5392">
        <f>VLOOKUP(E5392&amp;"*",state_latlong_lookup!$A$1:$D$56,4,FALSE)</f>
        <v>-97.647499999999994</v>
      </c>
      <c r="M5392">
        <v>200</v>
      </c>
      <c r="N5392" t="str">
        <f t="shared" si="168"/>
        <v>Republican</v>
      </c>
      <c r="O5392" t="s">
        <v>157</v>
      </c>
      <c r="P5392">
        <v>0.745</v>
      </c>
      <c r="Q5392">
        <v>10000</v>
      </c>
    </row>
    <row r="5393" spans="1:18">
      <c r="A5393">
        <v>112</v>
      </c>
      <c r="B5393">
        <f>VLOOKUP(A5393,year_congress_lookup!$A$1:$B$10,2)</f>
        <v>2012</v>
      </c>
      <c r="C5393">
        <v>20529</v>
      </c>
      <c r="D5393" s="1" t="s">
        <v>1796</v>
      </c>
      <c r="E5393" t="s">
        <v>82</v>
      </c>
      <c r="F5393" t="str">
        <f>VLOOKUP(E5393&amp;"*",state_latlong_lookup!$A$1:$D$56,2,FALSE)</f>
        <v>TX</v>
      </c>
      <c r="G5393" t="str">
        <f>VLOOKUP(E5393&amp;"*",state_latlong_lookup!$A$1:$D$56,1,FALSE)</f>
        <v>TEXAS</v>
      </c>
      <c r="H5393" t="str">
        <f t="shared" si="169"/>
        <v>112_TX_09</v>
      </c>
      <c r="I5393">
        <f>IF(B5393=2012,IF(D5393="00",K5393,VLOOKUP(H5393,district_latlong_lookup!$A$1:$F$439,5,FALSE)),0)</f>
        <v>29.658505000000002</v>
      </c>
      <c r="J5393">
        <f>IF(B5393=2012,IF(D5393="00",L5393,VLOOKUP(H5393,district_latlong_lookup!$A$1:$F$439,6,FALSE)),0)</f>
        <v>-95.493065000000001</v>
      </c>
      <c r="K5393">
        <f>VLOOKUP(E5393&amp;"*",state_latlong_lookup!$A$1:$D$56,3,FALSE)</f>
        <v>31.106000000000002</v>
      </c>
      <c r="L5393">
        <f>VLOOKUP(E5393&amp;"*",state_latlong_lookup!$A$1:$D$56,4,FALSE)</f>
        <v>-97.647499999999994</v>
      </c>
      <c r="M5393">
        <v>100</v>
      </c>
      <c r="N5393" t="str">
        <f t="shared" si="168"/>
        <v>Democrat</v>
      </c>
      <c r="O5393" t="s">
        <v>94</v>
      </c>
      <c r="P5393">
        <v>-0.38300000000000001</v>
      </c>
      <c r="Q5393">
        <v>389500</v>
      </c>
      <c r="R5393" t="s">
        <v>1445</v>
      </c>
    </row>
    <row r="5394" spans="1:18">
      <c r="A5394">
        <v>112</v>
      </c>
      <c r="B5394">
        <f>VLOOKUP(A5394,year_congress_lookup!$A$1:$B$10,2)</f>
        <v>2012</v>
      </c>
      <c r="C5394">
        <v>20530</v>
      </c>
      <c r="D5394" s="1" t="s">
        <v>1797</v>
      </c>
      <c r="E5394" t="s">
        <v>82</v>
      </c>
      <c r="F5394" t="str">
        <f>VLOOKUP(E5394&amp;"*",state_latlong_lookup!$A$1:$D$56,2,FALSE)</f>
        <v>TX</v>
      </c>
      <c r="G5394" t="str">
        <f>VLOOKUP(E5394&amp;"*",state_latlong_lookup!$A$1:$D$56,1,FALSE)</f>
        <v>TEXAS</v>
      </c>
      <c r="H5394" t="str">
        <f t="shared" si="169"/>
        <v>112_TX_10</v>
      </c>
      <c r="I5394">
        <f>IF(B5394=2012,IF(D5394="00",K5394,VLOOKUP(H5394,district_latlong_lookup!$A$1:$F$439,5,FALSE)),0)</f>
        <v>30.174661</v>
      </c>
      <c r="J5394">
        <f>IF(B5394=2012,IF(D5394="00",L5394,VLOOKUP(H5394,district_latlong_lookup!$A$1:$F$439,6,FALSE)),0)</f>
        <v>-96.535801000000006</v>
      </c>
      <c r="K5394">
        <f>VLOOKUP(E5394&amp;"*",state_latlong_lookup!$A$1:$D$56,3,FALSE)</f>
        <v>31.106000000000002</v>
      </c>
      <c r="L5394">
        <f>VLOOKUP(E5394&amp;"*",state_latlong_lookup!$A$1:$D$56,4,FALSE)</f>
        <v>-97.647499999999994</v>
      </c>
      <c r="M5394">
        <v>200</v>
      </c>
      <c r="N5394" t="str">
        <f t="shared" si="168"/>
        <v>Republican</v>
      </c>
      <c r="O5394" t="s">
        <v>1070</v>
      </c>
      <c r="P5394">
        <v>0.62</v>
      </c>
      <c r="Q5394">
        <v>1340000</v>
      </c>
    </row>
    <row r="5395" spans="1:18">
      <c r="A5395">
        <v>112</v>
      </c>
      <c r="B5395">
        <f>VLOOKUP(A5395,year_congress_lookup!$A$1:$B$10,2)</f>
        <v>2012</v>
      </c>
      <c r="C5395">
        <v>20531</v>
      </c>
      <c r="D5395" s="1" t="s">
        <v>1798</v>
      </c>
      <c r="E5395" t="s">
        <v>82</v>
      </c>
      <c r="F5395" t="str">
        <f>VLOOKUP(E5395&amp;"*",state_latlong_lookup!$A$1:$D$56,2,FALSE)</f>
        <v>TX</v>
      </c>
      <c r="G5395" t="str">
        <f>VLOOKUP(E5395&amp;"*",state_latlong_lookup!$A$1:$D$56,1,FALSE)</f>
        <v>TEXAS</v>
      </c>
      <c r="H5395" t="str">
        <f t="shared" si="169"/>
        <v>112_TX_11</v>
      </c>
      <c r="I5395">
        <f>IF(B5395=2012,IF(D5395="00",K5395,VLOOKUP(H5395,district_latlong_lookup!$A$1:$F$439,5,FALSE)),0)</f>
        <v>31.511706</v>
      </c>
      <c r="J5395">
        <f>IF(B5395=2012,IF(D5395="00",L5395,VLOOKUP(H5395,district_latlong_lookup!$A$1:$F$439,6,FALSE)),0)</f>
        <v>-100.560258</v>
      </c>
      <c r="K5395">
        <f>VLOOKUP(E5395&amp;"*",state_latlong_lookup!$A$1:$D$56,3,FALSE)</f>
        <v>31.106000000000002</v>
      </c>
      <c r="L5395">
        <f>VLOOKUP(E5395&amp;"*",state_latlong_lookup!$A$1:$D$56,4,FALSE)</f>
        <v>-97.647499999999994</v>
      </c>
      <c r="M5395">
        <v>200</v>
      </c>
      <c r="N5395" t="str">
        <f t="shared" si="168"/>
        <v>Republican</v>
      </c>
      <c r="O5395" t="s">
        <v>1071</v>
      </c>
      <c r="P5395">
        <v>0.71</v>
      </c>
      <c r="Q5395">
        <v>1465000</v>
      </c>
      <c r="R5395" t="s">
        <v>1446</v>
      </c>
    </row>
    <row r="5396" spans="1:18">
      <c r="A5396">
        <v>112</v>
      </c>
      <c r="B5396">
        <f>VLOOKUP(A5396,year_congress_lookup!$A$1:$B$10,2)</f>
        <v>2012</v>
      </c>
      <c r="C5396">
        <v>29762</v>
      </c>
      <c r="D5396" s="1" t="s">
        <v>1799</v>
      </c>
      <c r="E5396" t="s">
        <v>82</v>
      </c>
      <c r="F5396" t="str">
        <f>VLOOKUP(E5396&amp;"*",state_latlong_lookup!$A$1:$D$56,2,FALSE)</f>
        <v>TX</v>
      </c>
      <c r="G5396" t="str">
        <f>VLOOKUP(E5396&amp;"*",state_latlong_lookup!$A$1:$D$56,1,FALSE)</f>
        <v>TEXAS</v>
      </c>
      <c r="H5396" t="str">
        <f t="shared" si="169"/>
        <v>112_TX_12</v>
      </c>
      <c r="I5396">
        <f>IF(B5396=2012,IF(D5396="00",K5396,VLOOKUP(H5396,district_latlong_lookup!$A$1:$F$439,5,FALSE)),0)</f>
        <v>32.965964999999997</v>
      </c>
      <c r="J5396">
        <f>IF(B5396=2012,IF(D5396="00",L5396,VLOOKUP(H5396,district_latlong_lookup!$A$1:$F$439,6,FALSE)),0)</f>
        <v>-97.674547000000004</v>
      </c>
      <c r="K5396">
        <f>VLOOKUP(E5396&amp;"*",state_latlong_lookup!$A$1:$D$56,3,FALSE)</f>
        <v>31.106000000000002</v>
      </c>
      <c r="L5396">
        <f>VLOOKUP(E5396&amp;"*",state_latlong_lookup!$A$1:$D$56,4,FALSE)</f>
        <v>-97.647499999999994</v>
      </c>
      <c r="M5396">
        <v>200</v>
      </c>
      <c r="N5396" t="str">
        <f t="shared" si="168"/>
        <v>Republican</v>
      </c>
      <c r="O5396" t="s">
        <v>873</v>
      </c>
      <c r="P5396">
        <v>0.61799999999999999</v>
      </c>
      <c r="Q5396">
        <v>2353000</v>
      </c>
      <c r="R5396" t="s">
        <v>1447</v>
      </c>
    </row>
    <row r="5397" spans="1:18">
      <c r="A5397">
        <v>112</v>
      </c>
      <c r="B5397">
        <f>VLOOKUP(A5397,year_congress_lookup!$A$1:$B$10,2)</f>
        <v>2012</v>
      </c>
      <c r="C5397">
        <v>29572</v>
      </c>
      <c r="D5397" s="1" t="s">
        <v>1800</v>
      </c>
      <c r="E5397" t="s">
        <v>82</v>
      </c>
      <c r="F5397" t="str">
        <f>VLOOKUP(E5397&amp;"*",state_latlong_lookup!$A$1:$D$56,2,FALSE)</f>
        <v>TX</v>
      </c>
      <c r="G5397" t="str">
        <f>VLOOKUP(E5397&amp;"*",state_latlong_lookup!$A$1:$D$56,1,FALSE)</f>
        <v>TEXAS</v>
      </c>
      <c r="H5397" t="str">
        <f t="shared" si="169"/>
        <v>112_TX_13</v>
      </c>
      <c r="I5397">
        <f>IF(B5397=2012,IF(D5397="00",K5397,VLOOKUP(H5397,district_latlong_lookup!$A$1:$F$439,5,FALSE)),0)</f>
        <v>34.635131999999999</v>
      </c>
      <c r="J5397">
        <f>IF(B5397=2012,IF(D5397="00",L5397,VLOOKUP(H5397,district_latlong_lookup!$A$1:$F$439,6,FALSE)),0)</f>
        <v>-100.5065</v>
      </c>
      <c r="K5397">
        <f>VLOOKUP(E5397&amp;"*",state_latlong_lookup!$A$1:$D$56,3,FALSE)</f>
        <v>31.106000000000002</v>
      </c>
      <c r="L5397">
        <f>VLOOKUP(E5397&amp;"*",state_latlong_lookup!$A$1:$D$56,4,FALSE)</f>
        <v>-97.647499999999994</v>
      </c>
      <c r="M5397">
        <v>200</v>
      </c>
      <c r="N5397" t="str">
        <f t="shared" si="168"/>
        <v>Republican</v>
      </c>
      <c r="O5397" t="s">
        <v>1041</v>
      </c>
      <c r="P5397">
        <v>0.749</v>
      </c>
      <c r="Q5397">
        <v>5284000</v>
      </c>
      <c r="R5397" t="s">
        <v>1448</v>
      </c>
    </row>
    <row r="5398" spans="1:18">
      <c r="A5398">
        <v>112</v>
      </c>
      <c r="B5398">
        <f>VLOOKUP(A5398,year_congress_lookup!$A$1:$B$10,2)</f>
        <v>2012</v>
      </c>
      <c r="C5398">
        <v>14290</v>
      </c>
      <c r="D5398" s="1" t="s">
        <v>1801</v>
      </c>
      <c r="E5398" t="s">
        <v>82</v>
      </c>
      <c r="F5398" t="str">
        <f>VLOOKUP(E5398&amp;"*",state_latlong_lookup!$A$1:$D$56,2,FALSE)</f>
        <v>TX</v>
      </c>
      <c r="G5398" t="str">
        <f>VLOOKUP(E5398&amp;"*",state_latlong_lookup!$A$1:$D$56,1,FALSE)</f>
        <v>TEXAS</v>
      </c>
      <c r="H5398" t="str">
        <f t="shared" si="169"/>
        <v>112_TX_14</v>
      </c>
      <c r="I5398">
        <f>IF(B5398=2012,IF(D5398="00",K5398,VLOOKUP(H5398,district_latlong_lookup!$A$1:$F$439,5,FALSE)),0)</f>
        <v>28.998255</v>
      </c>
      <c r="J5398">
        <f>IF(B5398=2012,IF(D5398="00",L5398,VLOOKUP(H5398,district_latlong_lookup!$A$1:$F$439,6,FALSE)),0)</f>
        <v>-95.981365999999994</v>
      </c>
      <c r="K5398">
        <f>VLOOKUP(E5398&amp;"*",state_latlong_lookup!$A$1:$D$56,3,FALSE)</f>
        <v>31.106000000000002</v>
      </c>
      <c r="L5398">
        <f>VLOOKUP(E5398&amp;"*",state_latlong_lookup!$A$1:$D$56,4,FALSE)</f>
        <v>-97.647499999999994</v>
      </c>
      <c r="M5398">
        <v>200</v>
      </c>
      <c r="N5398" t="str">
        <f t="shared" si="168"/>
        <v>Republican</v>
      </c>
      <c r="O5398" t="s">
        <v>396</v>
      </c>
      <c r="P5398">
        <v>1.2929999999999999</v>
      </c>
      <c r="Q5398">
        <v>3261500</v>
      </c>
      <c r="R5398" t="s">
        <v>1449</v>
      </c>
    </row>
    <row r="5399" spans="1:18">
      <c r="A5399">
        <v>112</v>
      </c>
      <c r="B5399">
        <f>VLOOKUP(A5399,year_congress_lookup!$A$1:$B$10,2)</f>
        <v>2012</v>
      </c>
      <c r="C5399">
        <v>29763</v>
      </c>
      <c r="D5399" s="1" t="s">
        <v>1802</v>
      </c>
      <c r="E5399" t="s">
        <v>82</v>
      </c>
      <c r="F5399" t="str">
        <f>VLOOKUP(E5399&amp;"*",state_latlong_lookup!$A$1:$D$56,2,FALSE)</f>
        <v>TX</v>
      </c>
      <c r="G5399" t="str">
        <f>VLOOKUP(E5399&amp;"*",state_latlong_lookup!$A$1:$D$56,1,FALSE)</f>
        <v>TEXAS</v>
      </c>
      <c r="H5399" t="str">
        <f t="shared" si="169"/>
        <v>112_TX_15</v>
      </c>
      <c r="I5399">
        <f>IF(B5399=2012,IF(D5399="00",K5399,VLOOKUP(H5399,district_latlong_lookup!$A$1:$F$439,5,FALSE)),0)</f>
        <v>27.927914999999999</v>
      </c>
      <c r="J5399">
        <f>IF(B5399=2012,IF(D5399="00",L5399,VLOOKUP(H5399,district_latlong_lookup!$A$1:$F$439,6,FALSE)),0)</f>
        <v>-97.915046000000004</v>
      </c>
      <c r="K5399">
        <f>VLOOKUP(E5399&amp;"*",state_latlong_lookup!$A$1:$D$56,3,FALSE)</f>
        <v>31.106000000000002</v>
      </c>
      <c r="L5399">
        <f>VLOOKUP(E5399&amp;"*",state_latlong_lookup!$A$1:$D$56,4,FALSE)</f>
        <v>-97.647499999999994</v>
      </c>
      <c r="M5399">
        <v>100</v>
      </c>
      <c r="N5399" t="str">
        <f t="shared" si="168"/>
        <v>Democrat</v>
      </c>
      <c r="O5399" t="s">
        <v>874</v>
      </c>
      <c r="P5399">
        <v>-0.32300000000000001</v>
      </c>
      <c r="Q5399">
        <v>10000</v>
      </c>
    </row>
    <row r="5400" spans="1:18">
      <c r="A5400">
        <v>112</v>
      </c>
      <c r="B5400">
        <f>VLOOKUP(A5400,year_congress_lookup!$A$1:$B$10,2)</f>
        <v>2012</v>
      </c>
      <c r="C5400">
        <v>29764</v>
      </c>
      <c r="D5400" s="1" t="s">
        <v>1803</v>
      </c>
      <c r="E5400" t="s">
        <v>82</v>
      </c>
      <c r="F5400" t="str">
        <f>VLOOKUP(E5400&amp;"*",state_latlong_lookup!$A$1:$D$56,2,FALSE)</f>
        <v>TX</v>
      </c>
      <c r="G5400" t="str">
        <f>VLOOKUP(E5400&amp;"*",state_latlong_lookup!$A$1:$D$56,1,FALSE)</f>
        <v>TEXAS</v>
      </c>
      <c r="H5400" t="str">
        <f t="shared" si="169"/>
        <v>112_TX_16</v>
      </c>
      <c r="I5400">
        <f>IF(B5400=2012,IF(D5400="00",K5400,VLOOKUP(H5400,district_latlong_lookup!$A$1:$F$439,5,FALSE)),0)</f>
        <v>31.823809000000001</v>
      </c>
      <c r="J5400">
        <f>IF(B5400=2012,IF(D5400="00",L5400,VLOOKUP(H5400,district_latlong_lookup!$A$1:$F$439,6,FALSE)),0)</f>
        <v>-106.34112500000001</v>
      </c>
      <c r="K5400">
        <f>VLOOKUP(E5400&amp;"*",state_latlong_lookup!$A$1:$D$56,3,FALSE)</f>
        <v>31.106000000000002</v>
      </c>
      <c r="L5400">
        <f>VLOOKUP(E5400&amp;"*",state_latlong_lookup!$A$1:$D$56,4,FALSE)</f>
        <v>-97.647499999999994</v>
      </c>
      <c r="M5400">
        <v>100</v>
      </c>
      <c r="N5400" t="str">
        <f t="shared" si="168"/>
        <v>Democrat</v>
      </c>
      <c r="O5400" t="s">
        <v>875</v>
      </c>
      <c r="P5400">
        <v>-0.32100000000000001</v>
      </c>
      <c r="Q5400">
        <v>1122500</v>
      </c>
      <c r="R5400" t="s">
        <v>1450</v>
      </c>
    </row>
    <row r="5401" spans="1:18">
      <c r="A5401">
        <v>112</v>
      </c>
      <c r="B5401">
        <f>VLOOKUP(A5401,year_congress_lookup!$A$1:$B$10,2)</f>
        <v>2012</v>
      </c>
      <c r="C5401">
        <v>21182</v>
      </c>
      <c r="D5401" s="1" t="s">
        <v>1804</v>
      </c>
      <c r="E5401" t="s">
        <v>82</v>
      </c>
      <c r="F5401" t="str">
        <f>VLOOKUP(E5401&amp;"*",state_latlong_lookup!$A$1:$D$56,2,FALSE)</f>
        <v>TX</v>
      </c>
      <c r="G5401" t="str">
        <f>VLOOKUP(E5401&amp;"*",state_latlong_lookup!$A$1:$D$56,1,FALSE)</f>
        <v>TEXAS</v>
      </c>
      <c r="H5401" t="str">
        <f t="shared" si="169"/>
        <v>112_TX_17</v>
      </c>
      <c r="I5401">
        <f>IF(B5401=2012,IF(D5401="00",K5401,VLOOKUP(H5401,district_latlong_lookup!$A$1:$F$439,5,FALSE)),0)</f>
        <v>31.515999999999998</v>
      </c>
      <c r="J5401">
        <f>IF(B5401=2012,IF(D5401="00",L5401,VLOOKUP(H5401,district_latlong_lookup!$A$1:$F$439,6,FALSE)),0)</f>
        <v>-96.917240000000007</v>
      </c>
      <c r="K5401">
        <f>VLOOKUP(E5401&amp;"*",state_latlong_lookup!$A$1:$D$56,3,FALSE)</f>
        <v>31.106000000000002</v>
      </c>
      <c r="L5401">
        <f>VLOOKUP(E5401&amp;"*",state_latlong_lookup!$A$1:$D$56,4,FALSE)</f>
        <v>-97.647499999999994</v>
      </c>
      <c r="M5401">
        <v>200</v>
      </c>
      <c r="N5401" t="str">
        <f t="shared" si="168"/>
        <v>Republican</v>
      </c>
      <c r="O5401" t="s">
        <v>1233</v>
      </c>
      <c r="P5401">
        <v>0.69099999999999995</v>
      </c>
      <c r="Q5401">
        <v>10000</v>
      </c>
    </row>
    <row r="5402" spans="1:18">
      <c r="A5402">
        <v>112</v>
      </c>
      <c r="B5402">
        <f>VLOOKUP(A5402,year_congress_lookup!$A$1:$B$10,2)</f>
        <v>2012</v>
      </c>
      <c r="C5402">
        <v>29573</v>
      </c>
      <c r="D5402" s="1" t="s">
        <v>1805</v>
      </c>
      <c r="E5402" t="s">
        <v>82</v>
      </c>
      <c r="F5402" t="str">
        <f>VLOOKUP(E5402&amp;"*",state_latlong_lookup!$A$1:$D$56,2,FALSE)</f>
        <v>TX</v>
      </c>
      <c r="G5402" t="str">
        <f>VLOOKUP(E5402&amp;"*",state_latlong_lookup!$A$1:$D$56,1,FALSE)</f>
        <v>TEXAS</v>
      </c>
      <c r="H5402" t="str">
        <f t="shared" si="169"/>
        <v>112_TX_18</v>
      </c>
      <c r="I5402">
        <f>IF(B5402=2012,IF(D5402="00",K5402,VLOOKUP(H5402,district_latlong_lookup!$A$1:$F$439,5,FALSE)),0)</f>
        <v>29.936278999999999</v>
      </c>
      <c r="J5402">
        <f>IF(B5402=2012,IF(D5402="00",L5402,VLOOKUP(H5402,district_latlong_lookup!$A$1:$F$439,6,FALSE)),0)</f>
        <v>-95.473505000000003</v>
      </c>
      <c r="K5402">
        <f>VLOOKUP(E5402&amp;"*",state_latlong_lookup!$A$1:$D$56,3,FALSE)</f>
        <v>31.106000000000002</v>
      </c>
      <c r="L5402">
        <f>VLOOKUP(E5402&amp;"*",state_latlong_lookup!$A$1:$D$56,4,FALSE)</f>
        <v>-97.647499999999994</v>
      </c>
      <c r="M5402">
        <v>100</v>
      </c>
      <c r="N5402" t="str">
        <f t="shared" si="168"/>
        <v>Democrat</v>
      </c>
      <c r="O5402" t="s">
        <v>1042</v>
      </c>
      <c r="P5402">
        <v>-0.46800000000000003</v>
      </c>
      <c r="Q5402">
        <v>935000</v>
      </c>
      <c r="R5402" t="s">
        <v>1451</v>
      </c>
    </row>
    <row r="5403" spans="1:18">
      <c r="A5403">
        <v>112</v>
      </c>
      <c r="B5403">
        <f>VLOOKUP(A5403,year_congress_lookup!$A$1:$B$10,2)</f>
        <v>2012</v>
      </c>
      <c r="C5403">
        <v>20353</v>
      </c>
      <c r="D5403" s="1" t="s">
        <v>1806</v>
      </c>
      <c r="E5403" t="s">
        <v>82</v>
      </c>
      <c r="F5403" t="str">
        <f>VLOOKUP(E5403&amp;"*",state_latlong_lookup!$A$1:$D$56,2,FALSE)</f>
        <v>TX</v>
      </c>
      <c r="G5403" t="str">
        <f>VLOOKUP(E5403&amp;"*",state_latlong_lookup!$A$1:$D$56,1,FALSE)</f>
        <v>TEXAS</v>
      </c>
      <c r="H5403" t="str">
        <f t="shared" si="169"/>
        <v>112_TX_19</v>
      </c>
      <c r="I5403">
        <f>IF(B5403=2012,IF(D5403="00",K5403,VLOOKUP(H5403,district_latlong_lookup!$A$1:$F$439,5,FALSE)),0)</f>
        <v>33.341296</v>
      </c>
      <c r="J5403">
        <f>IF(B5403=2012,IF(D5403="00",L5403,VLOOKUP(H5403,district_latlong_lookup!$A$1:$F$439,6,FALSE)),0)</f>
        <v>-101.24334399999999</v>
      </c>
      <c r="K5403">
        <f>VLOOKUP(E5403&amp;"*",state_latlong_lookup!$A$1:$D$56,3,FALSE)</f>
        <v>31.106000000000002</v>
      </c>
      <c r="L5403">
        <f>VLOOKUP(E5403&amp;"*",state_latlong_lookup!$A$1:$D$56,4,FALSE)</f>
        <v>-97.647499999999994</v>
      </c>
      <c r="M5403">
        <v>200</v>
      </c>
      <c r="N5403" t="str">
        <f t="shared" si="168"/>
        <v>Republican</v>
      </c>
      <c r="O5403" t="s">
        <v>1072</v>
      </c>
      <c r="P5403">
        <v>0.80300000000000005</v>
      </c>
      <c r="Q5403">
        <v>10000</v>
      </c>
      <c r="R5403" t="s">
        <v>1452</v>
      </c>
    </row>
    <row r="5404" spans="1:18">
      <c r="A5404">
        <v>112</v>
      </c>
      <c r="B5404">
        <f>VLOOKUP(A5404,year_congress_lookup!$A$1:$B$10,2)</f>
        <v>2012</v>
      </c>
      <c r="C5404">
        <v>29943</v>
      </c>
      <c r="D5404" s="1" t="s">
        <v>1807</v>
      </c>
      <c r="E5404" t="s">
        <v>82</v>
      </c>
      <c r="F5404" t="str">
        <f>VLOOKUP(E5404&amp;"*",state_latlong_lookup!$A$1:$D$56,2,FALSE)</f>
        <v>TX</v>
      </c>
      <c r="G5404" t="str">
        <f>VLOOKUP(E5404&amp;"*",state_latlong_lookup!$A$1:$D$56,1,FALSE)</f>
        <v>TEXAS</v>
      </c>
      <c r="H5404" t="str">
        <f t="shared" si="169"/>
        <v>112_TX_20</v>
      </c>
      <c r="I5404">
        <f>IF(B5404=2012,IF(D5404="00",K5404,VLOOKUP(H5404,district_latlong_lookup!$A$1:$F$439,5,FALSE)),0)</f>
        <v>29.445993000000001</v>
      </c>
      <c r="J5404">
        <f>IF(B5404=2012,IF(D5404="00",L5404,VLOOKUP(H5404,district_latlong_lookup!$A$1:$F$439,6,FALSE)),0)</f>
        <v>-98.569817999999998</v>
      </c>
      <c r="K5404">
        <f>VLOOKUP(E5404&amp;"*",state_latlong_lookup!$A$1:$D$56,3,FALSE)</f>
        <v>31.106000000000002</v>
      </c>
      <c r="L5404">
        <f>VLOOKUP(E5404&amp;"*",state_latlong_lookup!$A$1:$D$56,4,FALSE)</f>
        <v>-97.647499999999994</v>
      </c>
      <c r="M5404">
        <v>100</v>
      </c>
      <c r="N5404" t="str">
        <f t="shared" si="168"/>
        <v>Democrat</v>
      </c>
      <c r="O5404" t="s">
        <v>725</v>
      </c>
      <c r="P5404">
        <v>-0.30399999999999999</v>
      </c>
      <c r="Q5404">
        <v>356500</v>
      </c>
      <c r="R5404" t="s">
        <v>1453</v>
      </c>
    </row>
    <row r="5405" spans="1:18">
      <c r="A5405">
        <v>112</v>
      </c>
      <c r="B5405">
        <f>VLOOKUP(A5405,year_congress_lookup!$A$1:$B$10,2)</f>
        <v>2012</v>
      </c>
      <c r="C5405">
        <v>15445</v>
      </c>
      <c r="D5405" s="1" t="s">
        <v>1808</v>
      </c>
      <c r="E5405" t="s">
        <v>82</v>
      </c>
      <c r="F5405" t="str">
        <f>VLOOKUP(E5405&amp;"*",state_latlong_lookup!$A$1:$D$56,2,FALSE)</f>
        <v>TX</v>
      </c>
      <c r="G5405" t="str">
        <f>VLOOKUP(E5405&amp;"*",state_latlong_lookup!$A$1:$D$56,1,FALSE)</f>
        <v>TEXAS</v>
      </c>
      <c r="H5405" t="str">
        <f t="shared" si="169"/>
        <v>112_TX_21</v>
      </c>
      <c r="I5405">
        <f>IF(B5405=2012,IF(D5405="00",K5405,VLOOKUP(H5405,district_latlong_lookup!$A$1:$F$439,5,FALSE)),0)</f>
        <v>29.974830999999998</v>
      </c>
      <c r="J5405">
        <f>IF(B5405=2012,IF(D5405="00",L5405,VLOOKUP(H5405,district_latlong_lookup!$A$1:$F$439,6,FALSE)),0)</f>
        <v>-98.918559999999999</v>
      </c>
      <c r="K5405">
        <f>VLOOKUP(E5405&amp;"*",state_latlong_lookup!$A$1:$D$56,3,FALSE)</f>
        <v>31.106000000000002</v>
      </c>
      <c r="L5405">
        <f>VLOOKUP(E5405&amp;"*",state_latlong_lookup!$A$1:$D$56,4,FALSE)</f>
        <v>-97.647499999999994</v>
      </c>
      <c r="M5405">
        <v>200</v>
      </c>
      <c r="N5405" t="str">
        <f t="shared" si="168"/>
        <v>Republican</v>
      </c>
      <c r="O5405" t="s">
        <v>100</v>
      </c>
      <c r="P5405">
        <v>0.60399999999999998</v>
      </c>
      <c r="Q5405">
        <v>1043000</v>
      </c>
      <c r="R5405" t="s">
        <v>1454</v>
      </c>
    </row>
    <row r="5406" spans="1:18">
      <c r="A5406">
        <v>112</v>
      </c>
      <c r="B5406">
        <f>VLOOKUP(A5406,year_congress_lookup!$A$1:$B$10,2)</f>
        <v>2012</v>
      </c>
      <c r="C5406">
        <v>20948</v>
      </c>
      <c r="D5406" s="1" t="s">
        <v>1809</v>
      </c>
      <c r="E5406" t="s">
        <v>82</v>
      </c>
      <c r="F5406" t="str">
        <f>VLOOKUP(E5406&amp;"*",state_latlong_lookup!$A$1:$D$56,2,FALSE)</f>
        <v>TX</v>
      </c>
      <c r="G5406" t="str">
        <f>VLOOKUP(E5406&amp;"*",state_latlong_lookup!$A$1:$D$56,1,FALSE)</f>
        <v>TEXAS</v>
      </c>
      <c r="H5406" t="str">
        <f t="shared" si="169"/>
        <v>112_TX_22</v>
      </c>
      <c r="I5406">
        <f>IF(B5406=2012,IF(D5406="00",K5406,VLOOKUP(H5406,district_latlong_lookup!$A$1:$F$439,5,FALSE)),0)</f>
        <v>29.484137</v>
      </c>
      <c r="J5406">
        <f>IF(B5406=2012,IF(D5406="00",L5406,VLOOKUP(H5406,district_latlong_lookup!$A$1:$F$439,6,FALSE)),0)</f>
        <v>-95.483951000000005</v>
      </c>
      <c r="K5406">
        <f>VLOOKUP(E5406&amp;"*",state_latlong_lookup!$A$1:$D$56,3,FALSE)</f>
        <v>31.106000000000002</v>
      </c>
      <c r="L5406">
        <f>VLOOKUP(E5406&amp;"*",state_latlong_lookup!$A$1:$D$56,4,FALSE)</f>
        <v>-97.647499999999994</v>
      </c>
      <c r="M5406">
        <v>200</v>
      </c>
      <c r="N5406" t="str">
        <f t="shared" si="168"/>
        <v>Republican</v>
      </c>
      <c r="O5406" t="s">
        <v>1168</v>
      </c>
      <c r="P5406">
        <v>0.66800000000000004</v>
      </c>
      <c r="Q5406">
        <v>778000</v>
      </c>
      <c r="R5406" t="s">
        <v>1455</v>
      </c>
    </row>
    <row r="5407" spans="1:18">
      <c r="A5407">
        <v>112</v>
      </c>
      <c r="B5407">
        <f>VLOOKUP(A5407,year_congress_lookup!$A$1:$B$10,2)</f>
        <v>2012</v>
      </c>
      <c r="C5407">
        <v>21183</v>
      </c>
      <c r="D5407" s="1" t="s">
        <v>1810</v>
      </c>
      <c r="E5407" t="s">
        <v>82</v>
      </c>
      <c r="F5407" t="str">
        <f>VLOOKUP(E5407&amp;"*",state_latlong_lookup!$A$1:$D$56,2,FALSE)</f>
        <v>TX</v>
      </c>
      <c r="G5407" t="str">
        <f>VLOOKUP(E5407&amp;"*",state_latlong_lookup!$A$1:$D$56,1,FALSE)</f>
        <v>TEXAS</v>
      </c>
      <c r="H5407" t="str">
        <f t="shared" si="169"/>
        <v>112_TX_23</v>
      </c>
      <c r="I5407">
        <f>IF(B5407=2012,IF(D5407="00",K5407,VLOOKUP(H5407,district_latlong_lookup!$A$1:$F$439,5,FALSE)),0)</f>
        <v>30.299561000000001</v>
      </c>
      <c r="J5407">
        <f>IF(B5407=2012,IF(D5407="00",L5407,VLOOKUP(H5407,district_latlong_lookup!$A$1:$F$439,6,FALSE)),0)</f>
        <v>-102.58381799999999</v>
      </c>
      <c r="K5407">
        <f>VLOOKUP(E5407&amp;"*",state_latlong_lookup!$A$1:$D$56,3,FALSE)</f>
        <v>31.106000000000002</v>
      </c>
      <c r="L5407">
        <f>VLOOKUP(E5407&amp;"*",state_latlong_lookup!$A$1:$D$56,4,FALSE)</f>
        <v>-97.647499999999994</v>
      </c>
      <c r="M5407">
        <v>200</v>
      </c>
      <c r="N5407" t="str">
        <f t="shared" si="168"/>
        <v>Republican</v>
      </c>
      <c r="O5407" t="s">
        <v>1234</v>
      </c>
      <c r="P5407">
        <v>0.63400000000000001</v>
      </c>
      <c r="Q5407">
        <v>590000</v>
      </c>
      <c r="R5407" t="s">
        <v>1456</v>
      </c>
    </row>
    <row r="5408" spans="1:18">
      <c r="A5408">
        <v>112</v>
      </c>
      <c r="B5408">
        <f>VLOOKUP(A5408,year_congress_lookup!$A$1:$B$10,2)</f>
        <v>2012</v>
      </c>
      <c r="C5408">
        <v>20532</v>
      </c>
      <c r="D5408" s="1" t="s">
        <v>1811</v>
      </c>
      <c r="E5408" t="s">
        <v>82</v>
      </c>
      <c r="F5408" t="str">
        <f>VLOOKUP(E5408&amp;"*",state_latlong_lookup!$A$1:$D$56,2,FALSE)</f>
        <v>TX</v>
      </c>
      <c r="G5408" t="str">
        <f>VLOOKUP(E5408&amp;"*",state_latlong_lookup!$A$1:$D$56,1,FALSE)</f>
        <v>TEXAS</v>
      </c>
      <c r="H5408" t="str">
        <f t="shared" si="169"/>
        <v>112_TX_24</v>
      </c>
      <c r="I5408">
        <f>IF(B5408=2012,IF(D5408="00",K5408,VLOOKUP(H5408,district_latlong_lookup!$A$1:$F$439,5,FALSE)),0)</f>
        <v>32.833604999999999</v>
      </c>
      <c r="J5408">
        <f>IF(B5408=2012,IF(D5408="00",L5408,VLOOKUP(H5408,district_latlong_lookup!$A$1:$F$439,6,FALSE)),0)</f>
        <v>-97.005134999999996</v>
      </c>
      <c r="K5408">
        <f>VLOOKUP(E5408&amp;"*",state_latlong_lookup!$A$1:$D$56,3,FALSE)</f>
        <v>31.106000000000002</v>
      </c>
      <c r="L5408">
        <f>VLOOKUP(E5408&amp;"*",state_latlong_lookup!$A$1:$D$56,4,FALSE)</f>
        <v>-97.647499999999994</v>
      </c>
      <c r="M5408">
        <v>200</v>
      </c>
      <c r="N5408" t="str">
        <f t="shared" si="168"/>
        <v>Republican</v>
      </c>
      <c r="O5408" t="s">
        <v>1073</v>
      </c>
      <c r="P5408">
        <v>0.71299999999999997</v>
      </c>
      <c r="Q5408">
        <v>1448500</v>
      </c>
      <c r="R5408" t="s">
        <v>1457</v>
      </c>
    </row>
    <row r="5409" spans="1:18">
      <c r="A5409">
        <v>112</v>
      </c>
      <c r="B5409">
        <f>VLOOKUP(A5409,year_congress_lookup!$A$1:$B$10,2)</f>
        <v>2012</v>
      </c>
      <c r="C5409">
        <v>29571</v>
      </c>
      <c r="D5409" s="1" t="s">
        <v>1812</v>
      </c>
      <c r="E5409" t="s">
        <v>82</v>
      </c>
      <c r="F5409" t="str">
        <f>VLOOKUP(E5409&amp;"*",state_latlong_lookup!$A$1:$D$56,2,FALSE)</f>
        <v>TX</v>
      </c>
      <c r="G5409" t="str">
        <f>VLOOKUP(E5409&amp;"*",state_latlong_lookup!$A$1:$D$56,1,FALSE)</f>
        <v>TEXAS</v>
      </c>
      <c r="H5409" t="str">
        <f t="shared" si="169"/>
        <v>112_TX_25</v>
      </c>
      <c r="I5409">
        <f>IF(B5409=2012,IF(D5409="00",K5409,VLOOKUP(H5409,district_latlong_lookup!$A$1:$F$439,5,FALSE)),0)</f>
        <v>29.74108</v>
      </c>
      <c r="J5409">
        <f>IF(B5409=2012,IF(D5409="00",L5409,VLOOKUP(H5409,district_latlong_lookup!$A$1:$F$439,6,FALSE)),0)</f>
        <v>-97.236582999999996</v>
      </c>
      <c r="K5409">
        <f>VLOOKUP(E5409&amp;"*",state_latlong_lookup!$A$1:$D$56,3,FALSE)</f>
        <v>31.106000000000002</v>
      </c>
      <c r="L5409">
        <f>VLOOKUP(E5409&amp;"*",state_latlong_lookup!$A$1:$D$56,4,FALSE)</f>
        <v>-97.647499999999994</v>
      </c>
      <c r="M5409">
        <v>100</v>
      </c>
      <c r="N5409" t="str">
        <f t="shared" si="168"/>
        <v>Democrat</v>
      </c>
      <c r="O5409" t="s">
        <v>821</v>
      </c>
      <c r="P5409">
        <v>-0.434</v>
      </c>
      <c r="Q5409">
        <v>677000</v>
      </c>
      <c r="R5409" t="s">
        <v>1458</v>
      </c>
    </row>
    <row r="5410" spans="1:18">
      <c r="A5410">
        <v>112</v>
      </c>
      <c r="B5410">
        <f>VLOOKUP(A5410,year_congress_lookup!$A$1:$B$10,2)</f>
        <v>2012</v>
      </c>
      <c r="C5410">
        <v>20355</v>
      </c>
      <c r="D5410" s="1" t="s">
        <v>1813</v>
      </c>
      <c r="E5410" t="s">
        <v>82</v>
      </c>
      <c r="F5410" t="str">
        <f>VLOOKUP(E5410&amp;"*",state_latlong_lookup!$A$1:$D$56,2,FALSE)</f>
        <v>TX</v>
      </c>
      <c r="G5410" t="str">
        <f>VLOOKUP(E5410&amp;"*",state_latlong_lookup!$A$1:$D$56,1,FALSE)</f>
        <v>TEXAS</v>
      </c>
      <c r="H5410" t="str">
        <f t="shared" si="169"/>
        <v>112_TX_26</v>
      </c>
      <c r="I5410">
        <f>IF(B5410=2012,IF(D5410="00",K5410,VLOOKUP(H5410,district_latlong_lookup!$A$1:$F$439,5,FALSE)),0)</f>
        <v>33.274481999999999</v>
      </c>
      <c r="J5410">
        <f>IF(B5410=2012,IF(D5410="00",L5410,VLOOKUP(H5410,district_latlong_lookup!$A$1:$F$439,6,FALSE)),0)</f>
        <v>-97.118651999999997</v>
      </c>
      <c r="K5410">
        <f>VLOOKUP(E5410&amp;"*",state_latlong_lookup!$A$1:$D$56,3,FALSE)</f>
        <v>31.106000000000002</v>
      </c>
      <c r="L5410">
        <f>VLOOKUP(E5410&amp;"*",state_latlong_lookup!$A$1:$D$56,4,FALSE)</f>
        <v>-97.647499999999994</v>
      </c>
      <c r="M5410">
        <v>200</v>
      </c>
      <c r="N5410" t="str">
        <f t="shared" si="168"/>
        <v>Republican</v>
      </c>
      <c r="O5410" t="s">
        <v>1044</v>
      </c>
      <c r="P5410">
        <v>0.86499999999999999</v>
      </c>
      <c r="Q5410">
        <v>1398500</v>
      </c>
      <c r="R5410" t="s">
        <v>1459</v>
      </c>
    </row>
    <row r="5411" spans="1:18">
      <c r="A5411">
        <v>112</v>
      </c>
      <c r="B5411">
        <f>VLOOKUP(A5411,year_congress_lookup!$A$1:$B$10,2)</f>
        <v>2012</v>
      </c>
      <c r="C5411">
        <v>21184</v>
      </c>
      <c r="D5411" s="1" t="s">
        <v>1814</v>
      </c>
      <c r="E5411" t="s">
        <v>82</v>
      </c>
      <c r="F5411" t="str">
        <f>VLOOKUP(E5411&amp;"*",state_latlong_lookup!$A$1:$D$56,2,FALSE)</f>
        <v>TX</v>
      </c>
      <c r="G5411" t="str">
        <f>VLOOKUP(E5411&amp;"*",state_latlong_lookup!$A$1:$D$56,1,FALSE)</f>
        <v>TEXAS</v>
      </c>
      <c r="H5411" t="str">
        <f t="shared" si="169"/>
        <v>112_TX_27</v>
      </c>
      <c r="I5411">
        <f>IF(B5411=2012,IF(D5411="00",K5411,VLOOKUP(H5411,district_latlong_lookup!$A$1:$F$439,5,FALSE)),0)</f>
        <v>26.995968000000001</v>
      </c>
      <c r="J5411">
        <f>IF(B5411=2012,IF(D5411="00",L5411,VLOOKUP(H5411,district_latlong_lookup!$A$1:$F$439,6,FALSE)),0)</f>
        <v>-97.568963999999994</v>
      </c>
      <c r="K5411">
        <f>VLOOKUP(E5411&amp;"*",state_latlong_lookup!$A$1:$D$56,3,FALSE)</f>
        <v>31.106000000000002</v>
      </c>
      <c r="L5411">
        <f>VLOOKUP(E5411&amp;"*",state_latlong_lookup!$A$1:$D$56,4,FALSE)</f>
        <v>-97.647499999999994</v>
      </c>
      <c r="M5411">
        <v>200</v>
      </c>
      <c r="N5411" t="str">
        <f t="shared" si="168"/>
        <v>Republican</v>
      </c>
      <c r="O5411" t="s">
        <v>1235</v>
      </c>
      <c r="P5411">
        <v>0.68600000000000005</v>
      </c>
      <c r="Q5411">
        <v>10000</v>
      </c>
      <c r="R5411" t="s">
        <v>1460</v>
      </c>
    </row>
    <row r="5412" spans="1:18">
      <c r="A5412">
        <v>112</v>
      </c>
      <c r="B5412">
        <f>VLOOKUP(A5412,year_congress_lookup!$A$1:$B$10,2)</f>
        <v>2012</v>
      </c>
      <c r="C5412">
        <v>20533</v>
      </c>
      <c r="D5412" s="1" t="s">
        <v>1815</v>
      </c>
      <c r="E5412" t="s">
        <v>82</v>
      </c>
      <c r="F5412" t="str">
        <f>VLOOKUP(E5412&amp;"*",state_latlong_lookup!$A$1:$D$56,2,FALSE)</f>
        <v>TX</v>
      </c>
      <c r="G5412" t="str">
        <f>VLOOKUP(E5412&amp;"*",state_latlong_lookup!$A$1:$D$56,1,FALSE)</f>
        <v>TEXAS</v>
      </c>
      <c r="H5412" t="str">
        <f t="shared" si="169"/>
        <v>112_TX_28</v>
      </c>
      <c r="I5412">
        <f>IF(B5412=2012,IF(D5412="00",K5412,VLOOKUP(H5412,district_latlong_lookup!$A$1:$F$439,5,FALSE)),0)</f>
        <v>27.989995</v>
      </c>
      <c r="J5412">
        <f>IF(B5412=2012,IF(D5412="00",L5412,VLOOKUP(H5412,district_latlong_lookup!$A$1:$F$439,6,FALSE)),0)</f>
        <v>-98.879458</v>
      </c>
      <c r="K5412">
        <f>VLOOKUP(E5412&amp;"*",state_latlong_lookup!$A$1:$D$56,3,FALSE)</f>
        <v>31.106000000000002</v>
      </c>
      <c r="L5412">
        <f>VLOOKUP(E5412&amp;"*",state_latlong_lookup!$A$1:$D$56,4,FALSE)</f>
        <v>-97.647499999999994</v>
      </c>
      <c r="M5412">
        <v>100</v>
      </c>
      <c r="N5412" t="str">
        <f t="shared" si="168"/>
        <v>Democrat</v>
      </c>
      <c r="O5412" t="s">
        <v>1074</v>
      </c>
      <c r="P5412">
        <v>-0.192</v>
      </c>
      <c r="Q5412">
        <v>7555000</v>
      </c>
    </row>
    <row r="5413" spans="1:18">
      <c r="A5413">
        <v>112</v>
      </c>
      <c r="B5413">
        <f>VLOOKUP(A5413,year_congress_lookup!$A$1:$B$10,2)</f>
        <v>2012</v>
      </c>
      <c r="C5413">
        <v>39304</v>
      </c>
      <c r="D5413" s="1" t="s">
        <v>1816</v>
      </c>
      <c r="E5413" t="s">
        <v>82</v>
      </c>
      <c r="F5413" t="str">
        <f>VLOOKUP(E5413&amp;"*",state_latlong_lookup!$A$1:$D$56,2,FALSE)</f>
        <v>TX</v>
      </c>
      <c r="G5413" t="str">
        <f>VLOOKUP(E5413&amp;"*",state_latlong_lookup!$A$1:$D$56,1,FALSE)</f>
        <v>TEXAS</v>
      </c>
      <c r="H5413" t="str">
        <f t="shared" si="169"/>
        <v>112_TX_29</v>
      </c>
      <c r="I5413">
        <f>IF(B5413=2012,IF(D5413="00",K5413,VLOOKUP(H5413,district_latlong_lookup!$A$1:$F$439,5,FALSE)),0)</f>
        <v>29.784336</v>
      </c>
      <c r="J5413">
        <f>IF(B5413=2012,IF(D5413="00",L5413,VLOOKUP(H5413,district_latlong_lookup!$A$1:$F$439,6,FALSE)),0)</f>
        <v>-95.207185999999993</v>
      </c>
      <c r="K5413">
        <f>VLOOKUP(E5413&amp;"*",state_latlong_lookup!$A$1:$D$56,3,FALSE)</f>
        <v>31.106000000000002</v>
      </c>
      <c r="L5413">
        <f>VLOOKUP(E5413&amp;"*",state_latlong_lookup!$A$1:$D$56,4,FALSE)</f>
        <v>-97.647499999999994</v>
      </c>
      <c r="M5413">
        <v>100</v>
      </c>
      <c r="N5413" t="str">
        <f t="shared" si="168"/>
        <v>Democrat</v>
      </c>
      <c r="O5413" t="s">
        <v>94</v>
      </c>
      <c r="P5413">
        <v>-0.32200000000000001</v>
      </c>
      <c r="Q5413">
        <v>1372500</v>
      </c>
      <c r="R5413" t="s">
        <v>1461</v>
      </c>
    </row>
    <row r="5414" spans="1:18">
      <c r="A5414">
        <v>112</v>
      </c>
      <c r="B5414">
        <f>VLOOKUP(A5414,year_congress_lookup!$A$1:$B$10,2)</f>
        <v>2012</v>
      </c>
      <c r="C5414">
        <v>39305</v>
      </c>
      <c r="D5414" s="1" t="s">
        <v>1817</v>
      </c>
      <c r="E5414" t="s">
        <v>82</v>
      </c>
      <c r="F5414" t="str">
        <f>VLOOKUP(E5414&amp;"*",state_latlong_lookup!$A$1:$D$56,2,FALSE)</f>
        <v>TX</v>
      </c>
      <c r="G5414" t="str">
        <f>VLOOKUP(E5414&amp;"*",state_latlong_lookup!$A$1:$D$56,1,FALSE)</f>
        <v>TEXAS</v>
      </c>
      <c r="H5414" t="str">
        <f t="shared" si="169"/>
        <v>112_TX_30</v>
      </c>
      <c r="I5414">
        <f>IF(B5414=2012,IF(D5414="00",K5414,VLOOKUP(H5414,district_latlong_lookup!$A$1:$F$439,5,FALSE)),0)</f>
        <v>32.677129999999998</v>
      </c>
      <c r="J5414">
        <f>IF(B5414=2012,IF(D5414="00",L5414,VLOOKUP(H5414,district_latlong_lookup!$A$1:$F$439,6,FALSE)),0)</f>
        <v>-96.756960000000007</v>
      </c>
      <c r="K5414">
        <f>VLOOKUP(E5414&amp;"*",state_latlong_lookup!$A$1:$D$56,3,FALSE)</f>
        <v>31.106000000000002</v>
      </c>
      <c r="L5414">
        <f>VLOOKUP(E5414&amp;"*",state_latlong_lookup!$A$1:$D$56,4,FALSE)</f>
        <v>-97.647499999999994</v>
      </c>
      <c r="M5414">
        <v>100</v>
      </c>
      <c r="N5414" t="str">
        <f t="shared" si="168"/>
        <v>Democrat</v>
      </c>
      <c r="O5414" t="s">
        <v>1</v>
      </c>
      <c r="P5414">
        <v>-0.45700000000000002</v>
      </c>
      <c r="Q5414">
        <v>12957500</v>
      </c>
    </row>
    <row r="5415" spans="1:18">
      <c r="A5415">
        <v>112</v>
      </c>
      <c r="B5415">
        <f>VLOOKUP(A5415,year_congress_lookup!$A$1:$B$10,2)</f>
        <v>2012</v>
      </c>
      <c r="C5415">
        <v>20356</v>
      </c>
      <c r="D5415" s="1" t="s">
        <v>1818</v>
      </c>
      <c r="E5415" t="s">
        <v>82</v>
      </c>
      <c r="F5415" t="str">
        <f>VLOOKUP(E5415&amp;"*",state_latlong_lookup!$A$1:$D$56,2,FALSE)</f>
        <v>TX</v>
      </c>
      <c r="G5415" t="str">
        <f>VLOOKUP(E5415&amp;"*",state_latlong_lookup!$A$1:$D$56,1,FALSE)</f>
        <v>TEXAS</v>
      </c>
      <c r="H5415" t="str">
        <f t="shared" si="169"/>
        <v>112_TX_31</v>
      </c>
      <c r="I5415">
        <f>IF(B5415=2012,IF(D5415="00",K5415,VLOOKUP(H5415,district_latlong_lookup!$A$1:$F$439,5,FALSE)),0)</f>
        <v>31.280636999999999</v>
      </c>
      <c r="J5415">
        <f>IF(B5415=2012,IF(D5415="00",L5415,VLOOKUP(H5415,district_latlong_lookup!$A$1:$F$439,6,FALSE)),0)</f>
        <v>-97.595613999999998</v>
      </c>
      <c r="K5415">
        <f>VLOOKUP(E5415&amp;"*",state_latlong_lookup!$A$1:$D$56,3,FALSE)</f>
        <v>31.106000000000002</v>
      </c>
      <c r="L5415">
        <f>VLOOKUP(E5415&amp;"*",state_latlong_lookup!$A$1:$D$56,4,FALSE)</f>
        <v>-97.647499999999994</v>
      </c>
      <c r="M5415">
        <v>200</v>
      </c>
      <c r="N5415" t="str">
        <f t="shared" si="168"/>
        <v>Republican</v>
      </c>
      <c r="O5415" t="s">
        <v>139</v>
      </c>
      <c r="P5415">
        <v>0.53600000000000003</v>
      </c>
      <c r="Q5415">
        <v>533500</v>
      </c>
      <c r="R5415" t="s">
        <v>1462</v>
      </c>
    </row>
    <row r="5416" spans="1:18">
      <c r="A5416">
        <v>112</v>
      </c>
      <c r="B5416">
        <f>VLOOKUP(A5416,year_congress_lookup!$A$1:$B$10,2)</f>
        <v>2012</v>
      </c>
      <c r="C5416">
        <v>29759</v>
      </c>
      <c r="D5416" s="1" t="s">
        <v>1819</v>
      </c>
      <c r="E5416" t="s">
        <v>82</v>
      </c>
      <c r="F5416" t="str">
        <f>VLOOKUP(E5416&amp;"*",state_latlong_lookup!$A$1:$D$56,2,FALSE)</f>
        <v>TX</v>
      </c>
      <c r="G5416" t="str">
        <f>VLOOKUP(E5416&amp;"*",state_latlong_lookup!$A$1:$D$56,1,FALSE)</f>
        <v>TEXAS</v>
      </c>
      <c r="H5416" t="str">
        <f t="shared" si="169"/>
        <v>112_TX_32</v>
      </c>
      <c r="I5416">
        <f>IF(B5416=2012,IF(D5416="00",K5416,VLOOKUP(H5416,district_latlong_lookup!$A$1:$F$439,5,FALSE)),0)</f>
        <v>32.860138999999997</v>
      </c>
      <c r="J5416">
        <f>IF(B5416=2012,IF(D5416="00",L5416,VLOOKUP(H5416,district_latlong_lookup!$A$1:$F$439,6,FALSE)),0)</f>
        <v>-96.854089000000002</v>
      </c>
      <c r="K5416">
        <f>VLOOKUP(E5416&amp;"*",state_latlong_lookup!$A$1:$D$56,3,FALSE)</f>
        <v>31.106000000000002</v>
      </c>
      <c r="L5416">
        <f>VLOOKUP(E5416&amp;"*",state_latlong_lookup!$A$1:$D$56,4,FALSE)</f>
        <v>-97.647499999999994</v>
      </c>
      <c r="M5416">
        <v>200</v>
      </c>
      <c r="N5416" t="str">
        <f t="shared" si="168"/>
        <v>Republican</v>
      </c>
      <c r="O5416" t="s">
        <v>312</v>
      </c>
      <c r="P5416">
        <v>0.79800000000000004</v>
      </c>
      <c r="Q5416">
        <v>10000</v>
      </c>
      <c r="R5416" t="s">
        <v>1463</v>
      </c>
    </row>
    <row r="5417" spans="1:18">
      <c r="A5417">
        <v>112</v>
      </c>
      <c r="B5417">
        <f>VLOOKUP(A5417,year_congress_lookup!$A$1:$B$10,2)</f>
        <v>2012</v>
      </c>
      <c r="C5417">
        <v>20357</v>
      </c>
      <c r="D5417" s="1" t="s">
        <v>1787</v>
      </c>
      <c r="E5417" t="s">
        <v>142</v>
      </c>
      <c r="F5417" t="str">
        <f>VLOOKUP(E5417&amp;"*",state_latlong_lookup!$A$1:$D$56,2,FALSE)</f>
        <v>UT</v>
      </c>
      <c r="G5417" t="str">
        <f>VLOOKUP(E5417&amp;"*",state_latlong_lookup!$A$1:$D$56,1,FALSE)</f>
        <v>UTAH</v>
      </c>
      <c r="H5417" t="str">
        <f t="shared" si="169"/>
        <v>112_UT_01</v>
      </c>
      <c r="I5417">
        <f>IF(B5417=2012,IF(D5417="00",K5417,VLOOKUP(H5417,district_latlong_lookup!$A$1:$F$439,5,FALSE)),0)</f>
        <v>40.948709999999998</v>
      </c>
      <c r="J5417">
        <f>IF(B5417=2012,IF(D5417="00",L5417,VLOOKUP(H5417,district_latlong_lookup!$A$1:$F$439,6,FALSE)),0)</f>
        <v>-112.726568</v>
      </c>
      <c r="K5417">
        <f>VLOOKUP(E5417&amp;"*",state_latlong_lookup!$A$1:$D$56,3,FALSE)</f>
        <v>40.113500000000002</v>
      </c>
      <c r="L5417">
        <f>VLOOKUP(E5417&amp;"*",state_latlong_lookup!$A$1:$D$56,4,FALSE)</f>
        <v>-111.8535</v>
      </c>
      <c r="M5417">
        <v>200</v>
      </c>
      <c r="N5417" t="str">
        <f t="shared" si="168"/>
        <v>Republican</v>
      </c>
      <c r="O5417" t="s">
        <v>499</v>
      </c>
      <c r="P5417">
        <v>0.745</v>
      </c>
      <c r="Q5417">
        <v>10000</v>
      </c>
      <c r="R5417" t="s">
        <v>1464</v>
      </c>
    </row>
    <row r="5418" spans="1:18">
      <c r="A5418">
        <v>112</v>
      </c>
      <c r="B5418">
        <f>VLOOKUP(A5418,year_congress_lookup!$A$1:$B$10,2)</f>
        <v>2012</v>
      </c>
      <c r="C5418">
        <v>20140</v>
      </c>
      <c r="D5418" s="1" t="s">
        <v>1788</v>
      </c>
      <c r="E5418" t="s">
        <v>142</v>
      </c>
      <c r="F5418" t="str">
        <f>VLOOKUP(E5418&amp;"*",state_latlong_lookup!$A$1:$D$56,2,FALSE)</f>
        <v>UT</v>
      </c>
      <c r="G5418" t="str">
        <f>VLOOKUP(E5418&amp;"*",state_latlong_lookup!$A$1:$D$56,1,FALSE)</f>
        <v>UTAH</v>
      </c>
      <c r="H5418" t="str">
        <f t="shared" si="169"/>
        <v>112_UT_02</v>
      </c>
      <c r="I5418">
        <f>IF(B5418=2012,IF(D5418="00",K5418,VLOOKUP(H5418,district_latlong_lookup!$A$1:$F$439,5,FALSE)),0)</f>
        <v>38.582928000000003</v>
      </c>
      <c r="J5418">
        <f>IF(B5418=2012,IF(D5418="00",L5418,VLOOKUP(H5418,district_latlong_lookup!$A$1:$F$439,6,FALSE)),0)</f>
        <v>-110.90429899999999</v>
      </c>
      <c r="K5418">
        <f>VLOOKUP(E5418&amp;"*",state_latlong_lookup!$A$1:$D$56,3,FALSE)</f>
        <v>40.113500000000002</v>
      </c>
      <c r="L5418">
        <f>VLOOKUP(E5418&amp;"*",state_latlong_lookup!$A$1:$D$56,4,FALSE)</f>
        <v>-111.8535</v>
      </c>
      <c r="M5418">
        <v>100</v>
      </c>
      <c r="N5418" t="str">
        <f t="shared" si="168"/>
        <v>Democrat</v>
      </c>
      <c r="O5418" t="s">
        <v>948</v>
      </c>
      <c r="P5418">
        <v>-8.5000000000000006E-2</v>
      </c>
      <c r="Q5418">
        <v>765500</v>
      </c>
    </row>
    <row r="5419" spans="1:18">
      <c r="A5419">
        <v>112</v>
      </c>
      <c r="B5419">
        <f>VLOOKUP(A5419,year_congress_lookup!$A$1:$B$10,2)</f>
        <v>2012</v>
      </c>
      <c r="C5419">
        <v>20949</v>
      </c>
      <c r="D5419" s="1" t="s">
        <v>1789</v>
      </c>
      <c r="E5419" t="s">
        <v>142</v>
      </c>
      <c r="F5419" t="str">
        <f>VLOOKUP(E5419&amp;"*",state_latlong_lookup!$A$1:$D$56,2,FALSE)</f>
        <v>UT</v>
      </c>
      <c r="G5419" t="str">
        <f>VLOOKUP(E5419&amp;"*",state_latlong_lookup!$A$1:$D$56,1,FALSE)</f>
        <v>UTAH</v>
      </c>
      <c r="H5419" t="str">
        <f t="shared" si="169"/>
        <v>112_UT_03</v>
      </c>
      <c r="I5419">
        <f>IF(B5419=2012,IF(D5419="00",K5419,VLOOKUP(H5419,district_latlong_lookup!$A$1:$F$439,5,FALSE)),0)</f>
        <v>39.132153000000002</v>
      </c>
      <c r="J5419">
        <f>IF(B5419=2012,IF(D5419="00",L5419,VLOOKUP(H5419,district_latlong_lookup!$A$1:$F$439,6,FALSE)),0)</f>
        <v>-112.548081</v>
      </c>
      <c r="K5419">
        <f>VLOOKUP(E5419&amp;"*",state_latlong_lookup!$A$1:$D$56,3,FALSE)</f>
        <v>40.113500000000002</v>
      </c>
      <c r="L5419">
        <f>VLOOKUP(E5419&amp;"*",state_latlong_lookup!$A$1:$D$56,4,FALSE)</f>
        <v>-111.8535</v>
      </c>
      <c r="M5419">
        <v>200</v>
      </c>
      <c r="N5419" t="str">
        <f t="shared" si="168"/>
        <v>Republican</v>
      </c>
      <c r="O5419" t="s">
        <v>1169</v>
      </c>
      <c r="P5419">
        <v>0.96299999999999997</v>
      </c>
      <c r="Q5419">
        <v>667500</v>
      </c>
      <c r="R5419" t="s">
        <v>1465</v>
      </c>
    </row>
    <row r="5420" spans="1:18">
      <c r="A5420">
        <v>112</v>
      </c>
      <c r="B5420">
        <f>VLOOKUP(A5420,year_congress_lookup!$A$1:$B$10,2)</f>
        <v>2012</v>
      </c>
      <c r="C5420">
        <v>20750</v>
      </c>
      <c r="D5420" s="1" t="s">
        <v>1787</v>
      </c>
      <c r="E5420" t="s">
        <v>21</v>
      </c>
      <c r="F5420" t="str">
        <f>VLOOKUP(E5420&amp;"*",state_latlong_lookup!$A$1:$D$56,2,FALSE)</f>
        <v>VT</v>
      </c>
      <c r="G5420" t="str">
        <f>VLOOKUP(E5420&amp;"*",state_latlong_lookup!$A$1:$D$56,1,FALSE)</f>
        <v>VERMONT</v>
      </c>
      <c r="H5420" t="str">
        <f t="shared" si="169"/>
        <v>112_VT_01</v>
      </c>
      <c r="I5420">
        <f>IF(B5420=2012,IF(D5420="00",K5420,VLOOKUP(H5420,district_latlong_lookup!$A$1:$F$439,5,FALSE)),0)</f>
        <v>44.060547999999997</v>
      </c>
      <c r="J5420">
        <f>IF(B5420=2012,IF(D5420="00",L5420,VLOOKUP(H5420,district_latlong_lookup!$A$1:$F$439,6,FALSE)),0)</f>
        <v>-72.673354000000003</v>
      </c>
      <c r="K5420">
        <f>VLOOKUP(E5420&amp;"*",state_latlong_lookup!$A$1:$D$56,3,FALSE)</f>
        <v>44.040700000000001</v>
      </c>
      <c r="L5420">
        <f>VLOOKUP(E5420&amp;"*",state_latlong_lookup!$A$1:$D$56,4,FALSE)</f>
        <v>-72.709299999999999</v>
      </c>
      <c r="M5420">
        <v>100</v>
      </c>
      <c r="N5420" t="str">
        <f t="shared" si="168"/>
        <v>Democrat</v>
      </c>
      <c r="O5420" t="s">
        <v>114</v>
      </c>
      <c r="P5420">
        <v>-0.47399999999999998</v>
      </c>
      <c r="Q5420">
        <v>690500</v>
      </c>
      <c r="R5420" t="s">
        <v>1466</v>
      </c>
    </row>
    <row r="5421" spans="1:18">
      <c r="A5421">
        <v>112</v>
      </c>
      <c r="B5421">
        <f>VLOOKUP(A5421,year_congress_lookup!$A$1:$B$10,2)</f>
        <v>2012</v>
      </c>
      <c r="C5421">
        <v>20756</v>
      </c>
      <c r="D5421" s="1" t="s">
        <v>1787</v>
      </c>
      <c r="E5421" t="s">
        <v>16</v>
      </c>
      <c r="F5421" t="str">
        <f>VLOOKUP(E5421&amp;"*",state_latlong_lookup!$A$1:$D$56,2,FALSE)</f>
        <v>VA</v>
      </c>
      <c r="G5421" t="str">
        <f>VLOOKUP(E5421&amp;"*",state_latlong_lookup!$A$1:$D$56,1,FALSE)</f>
        <v>VIRGINIA</v>
      </c>
      <c r="H5421" t="str">
        <f t="shared" si="169"/>
        <v>112_VA_01</v>
      </c>
      <c r="I5421">
        <f>IF(B5421=2012,IF(D5421="00",K5421,VLOOKUP(H5421,district_latlong_lookup!$A$1:$F$439,5,FALSE)),0)</f>
        <v>37.874093000000002</v>
      </c>
      <c r="J5421">
        <f>IF(B5421=2012,IF(D5421="00",L5421,VLOOKUP(H5421,district_latlong_lookup!$A$1:$F$439,6,FALSE)),0)</f>
        <v>-76.895356000000007</v>
      </c>
      <c r="K5421">
        <f>VLOOKUP(E5421&amp;"*",state_latlong_lookup!$A$1:$D$56,3,FALSE)</f>
        <v>37.768000000000001</v>
      </c>
      <c r="L5421">
        <f>VLOOKUP(E5421&amp;"*",state_latlong_lookup!$A$1:$D$56,4,FALSE)</f>
        <v>-78.205699999999993</v>
      </c>
      <c r="M5421">
        <v>200</v>
      </c>
      <c r="N5421" t="str">
        <f t="shared" si="168"/>
        <v>Republican</v>
      </c>
      <c r="O5421" t="s">
        <v>1115</v>
      </c>
      <c r="P5421">
        <v>0.58499999999999996</v>
      </c>
      <c r="Q5421">
        <v>828000</v>
      </c>
      <c r="R5421" t="s">
        <v>1467</v>
      </c>
    </row>
    <row r="5422" spans="1:18">
      <c r="A5422">
        <v>112</v>
      </c>
      <c r="B5422">
        <f>VLOOKUP(A5422,year_congress_lookup!$A$1:$B$10,2)</f>
        <v>2012</v>
      </c>
      <c r="C5422">
        <v>21185</v>
      </c>
      <c r="D5422" s="1" t="s">
        <v>1788</v>
      </c>
      <c r="E5422" t="s">
        <v>16</v>
      </c>
      <c r="F5422" t="str">
        <f>VLOOKUP(E5422&amp;"*",state_latlong_lookup!$A$1:$D$56,2,FALSE)</f>
        <v>VA</v>
      </c>
      <c r="G5422" t="str">
        <f>VLOOKUP(E5422&amp;"*",state_latlong_lookup!$A$1:$D$56,1,FALSE)</f>
        <v>VIRGINIA</v>
      </c>
      <c r="H5422" t="str">
        <f t="shared" si="169"/>
        <v>112_VA_02</v>
      </c>
      <c r="I5422">
        <f>IF(B5422=2012,IF(D5422="00",K5422,VLOOKUP(H5422,district_latlong_lookup!$A$1:$F$439,5,FALSE)),0)</f>
        <v>37.407764</v>
      </c>
      <c r="J5422">
        <f>IF(B5422=2012,IF(D5422="00",L5422,VLOOKUP(H5422,district_latlong_lookup!$A$1:$F$439,6,FALSE)),0)</f>
        <v>-75.887529000000001</v>
      </c>
      <c r="K5422">
        <f>VLOOKUP(E5422&amp;"*",state_latlong_lookup!$A$1:$D$56,3,FALSE)</f>
        <v>37.768000000000001</v>
      </c>
      <c r="L5422">
        <f>VLOOKUP(E5422&amp;"*",state_latlong_lookup!$A$1:$D$56,4,FALSE)</f>
        <v>-78.205699999999993</v>
      </c>
      <c r="M5422">
        <v>200</v>
      </c>
      <c r="N5422" t="str">
        <f t="shared" si="168"/>
        <v>Republican</v>
      </c>
      <c r="O5422" t="s">
        <v>1236</v>
      </c>
      <c r="P5422">
        <v>0.73099999999999998</v>
      </c>
      <c r="Q5422">
        <v>710500</v>
      </c>
      <c r="R5422" t="s">
        <v>1468</v>
      </c>
    </row>
    <row r="5423" spans="1:18">
      <c r="A5423">
        <v>112</v>
      </c>
      <c r="B5423">
        <f>VLOOKUP(A5423,year_congress_lookup!$A$1:$B$10,2)</f>
        <v>2012</v>
      </c>
      <c r="C5423">
        <v>39307</v>
      </c>
      <c r="D5423" s="1" t="s">
        <v>1789</v>
      </c>
      <c r="E5423" t="s">
        <v>16</v>
      </c>
      <c r="F5423" t="str">
        <f>VLOOKUP(E5423&amp;"*",state_latlong_lookup!$A$1:$D$56,2,FALSE)</f>
        <v>VA</v>
      </c>
      <c r="G5423" t="str">
        <f>VLOOKUP(E5423&amp;"*",state_latlong_lookup!$A$1:$D$56,1,FALSE)</f>
        <v>VIRGINIA</v>
      </c>
      <c r="H5423" t="str">
        <f t="shared" si="169"/>
        <v>112_VA_03</v>
      </c>
      <c r="I5423">
        <f>IF(B5423=2012,IF(D5423="00",K5423,VLOOKUP(H5423,district_latlong_lookup!$A$1:$F$439,5,FALSE)),0)</f>
        <v>37.272748999999997</v>
      </c>
      <c r="J5423">
        <f>IF(B5423=2012,IF(D5423="00",L5423,VLOOKUP(H5423,district_latlong_lookup!$A$1:$F$439,6,FALSE)),0)</f>
        <v>-76.968863999999996</v>
      </c>
      <c r="K5423">
        <f>VLOOKUP(E5423&amp;"*",state_latlong_lookup!$A$1:$D$56,3,FALSE)</f>
        <v>37.768000000000001</v>
      </c>
      <c r="L5423">
        <f>VLOOKUP(E5423&amp;"*",state_latlong_lookup!$A$1:$D$56,4,FALSE)</f>
        <v>-78.205699999999993</v>
      </c>
      <c r="M5423">
        <v>100</v>
      </c>
      <c r="N5423" t="str">
        <f t="shared" si="168"/>
        <v>Democrat</v>
      </c>
      <c r="O5423" t="s">
        <v>149</v>
      </c>
      <c r="P5423">
        <v>-0.41699999999999998</v>
      </c>
      <c r="Q5423">
        <v>10000</v>
      </c>
      <c r="R5423" t="s">
        <v>1469</v>
      </c>
    </row>
    <row r="5424" spans="1:18">
      <c r="A5424">
        <v>112</v>
      </c>
      <c r="B5424">
        <f>VLOOKUP(A5424,year_congress_lookup!$A$1:$B$10,2)</f>
        <v>2012</v>
      </c>
      <c r="C5424">
        <v>20143</v>
      </c>
      <c r="D5424" s="1" t="s">
        <v>1790</v>
      </c>
      <c r="E5424" t="s">
        <v>16</v>
      </c>
      <c r="F5424" t="str">
        <f>VLOOKUP(E5424&amp;"*",state_latlong_lookup!$A$1:$D$56,2,FALSE)</f>
        <v>VA</v>
      </c>
      <c r="G5424" t="str">
        <f>VLOOKUP(E5424&amp;"*",state_latlong_lookup!$A$1:$D$56,1,FALSE)</f>
        <v>VIRGINIA</v>
      </c>
      <c r="H5424" t="str">
        <f t="shared" si="169"/>
        <v>112_VA_04</v>
      </c>
      <c r="I5424">
        <f>IF(B5424=2012,IF(D5424="00",K5424,VLOOKUP(H5424,district_latlong_lookup!$A$1:$F$439,5,FALSE)),0)</f>
        <v>36.975937000000002</v>
      </c>
      <c r="J5424">
        <f>IF(B5424=2012,IF(D5424="00",L5424,VLOOKUP(H5424,district_latlong_lookup!$A$1:$F$439,6,FALSE)),0)</f>
        <v>-77.324461999999997</v>
      </c>
      <c r="K5424">
        <f>VLOOKUP(E5424&amp;"*",state_latlong_lookup!$A$1:$D$56,3,FALSE)</f>
        <v>37.768000000000001</v>
      </c>
      <c r="L5424">
        <f>VLOOKUP(E5424&amp;"*",state_latlong_lookup!$A$1:$D$56,4,FALSE)</f>
        <v>-78.205699999999993</v>
      </c>
      <c r="M5424">
        <v>200</v>
      </c>
      <c r="N5424" t="str">
        <f t="shared" si="168"/>
        <v>Republican</v>
      </c>
      <c r="O5424" t="s">
        <v>798</v>
      </c>
      <c r="P5424">
        <v>0.58699999999999997</v>
      </c>
      <c r="Q5424">
        <v>2821000</v>
      </c>
      <c r="R5424" t="s">
        <v>1470</v>
      </c>
    </row>
    <row r="5425" spans="1:18">
      <c r="A5425">
        <v>112</v>
      </c>
      <c r="B5425">
        <f>VLOOKUP(A5425,year_congress_lookup!$A$1:$B$10,2)</f>
        <v>2012</v>
      </c>
      <c r="C5425">
        <v>21186</v>
      </c>
      <c r="D5425" s="1" t="s">
        <v>1791</v>
      </c>
      <c r="E5425" t="s">
        <v>16</v>
      </c>
      <c r="F5425" t="str">
        <f>VLOOKUP(E5425&amp;"*",state_latlong_lookup!$A$1:$D$56,2,FALSE)</f>
        <v>VA</v>
      </c>
      <c r="G5425" t="str">
        <f>VLOOKUP(E5425&amp;"*",state_latlong_lookup!$A$1:$D$56,1,FALSE)</f>
        <v>VIRGINIA</v>
      </c>
      <c r="H5425" t="str">
        <f t="shared" si="169"/>
        <v>112_VA_05</v>
      </c>
      <c r="I5425">
        <f>IF(B5425=2012,IF(D5425="00",K5425,VLOOKUP(H5425,district_latlong_lookup!$A$1:$F$439,5,FALSE)),0)</f>
        <v>37.186115000000001</v>
      </c>
      <c r="J5425">
        <f>IF(B5425=2012,IF(D5425="00",L5425,VLOOKUP(H5425,district_latlong_lookup!$A$1:$F$439,6,FALSE)),0)</f>
        <v>-78.850453999999999</v>
      </c>
      <c r="K5425">
        <f>VLOOKUP(E5425&amp;"*",state_latlong_lookup!$A$1:$D$56,3,FALSE)</f>
        <v>37.768000000000001</v>
      </c>
      <c r="L5425">
        <f>VLOOKUP(E5425&amp;"*",state_latlong_lookup!$A$1:$D$56,4,FALSE)</f>
        <v>-78.205699999999993</v>
      </c>
      <c r="M5425">
        <v>200</v>
      </c>
      <c r="N5425" t="str">
        <f t="shared" si="168"/>
        <v>Republican</v>
      </c>
      <c r="O5425" t="s">
        <v>1237</v>
      </c>
      <c r="P5425">
        <v>0.78800000000000003</v>
      </c>
      <c r="Q5425">
        <v>10000</v>
      </c>
    </row>
    <row r="5426" spans="1:18">
      <c r="A5426">
        <v>112</v>
      </c>
      <c r="B5426">
        <f>VLOOKUP(A5426,year_congress_lookup!$A$1:$B$10,2)</f>
        <v>2012</v>
      </c>
      <c r="C5426">
        <v>39308</v>
      </c>
      <c r="D5426" s="1" t="s">
        <v>1792</v>
      </c>
      <c r="E5426" t="s">
        <v>16</v>
      </c>
      <c r="F5426" t="str">
        <f>VLOOKUP(E5426&amp;"*",state_latlong_lookup!$A$1:$D$56,2,FALSE)</f>
        <v>VA</v>
      </c>
      <c r="G5426" t="str">
        <f>VLOOKUP(E5426&amp;"*",state_latlong_lookup!$A$1:$D$56,1,FALSE)</f>
        <v>VIRGINIA</v>
      </c>
      <c r="H5426" t="str">
        <f t="shared" si="169"/>
        <v>112_VA_06</v>
      </c>
      <c r="I5426">
        <f>IF(B5426=2012,IF(D5426="00",K5426,VLOOKUP(H5426,district_latlong_lookup!$A$1:$F$439,5,FALSE)),0)</f>
        <v>38.066262999999999</v>
      </c>
      <c r="J5426">
        <f>IF(B5426=2012,IF(D5426="00",L5426,VLOOKUP(H5426,district_latlong_lookup!$A$1:$F$439,6,FALSE)),0)</f>
        <v>-79.317346999999998</v>
      </c>
      <c r="K5426">
        <f>VLOOKUP(E5426&amp;"*",state_latlong_lookup!$A$1:$D$56,3,FALSE)</f>
        <v>37.768000000000001</v>
      </c>
      <c r="L5426">
        <f>VLOOKUP(E5426&amp;"*",state_latlong_lookup!$A$1:$D$56,4,FALSE)</f>
        <v>-78.205699999999993</v>
      </c>
      <c r="M5426">
        <v>200</v>
      </c>
      <c r="N5426" t="str">
        <f t="shared" si="168"/>
        <v>Republican</v>
      </c>
      <c r="O5426" t="s">
        <v>1046</v>
      </c>
      <c r="P5426">
        <v>0.752</v>
      </c>
      <c r="Q5426">
        <v>633500</v>
      </c>
      <c r="R5426" t="s">
        <v>1471</v>
      </c>
    </row>
    <row r="5427" spans="1:18">
      <c r="A5427">
        <v>112</v>
      </c>
      <c r="B5427">
        <f>VLOOKUP(A5427,year_congress_lookup!$A$1:$B$10,2)</f>
        <v>2012</v>
      </c>
      <c r="C5427">
        <v>20144</v>
      </c>
      <c r="D5427" s="1" t="s">
        <v>1793</v>
      </c>
      <c r="E5427" t="s">
        <v>16</v>
      </c>
      <c r="F5427" t="str">
        <f>VLOOKUP(E5427&amp;"*",state_latlong_lookup!$A$1:$D$56,2,FALSE)</f>
        <v>VA</v>
      </c>
      <c r="G5427" t="str">
        <f>VLOOKUP(E5427&amp;"*",state_latlong_lookup!$A$1:$D$56,1,FALSE)</f>
        <v>VIRGINIA</v>
      </c>
      <c r="H5427" t="str">
        <f t="shared" si="169"/>
        <v>112_VA_07</v>
      </c>
      <c r="I5427">
        <f>IF(B5427=2012,IF(D5427="00",K5427,VLOOKUP(H5427,district_latlong_lookup!$A$1:$F$439,5,FALSE)),0)</f>
        <v>38.133406000000001</v>
      </c>
      <c r="J5427">
        <f>IF(B5427=2012,IF(D5427="00",L5427,VLOOKUP(H5427,district_latlong_lookup!$A$1:$F$439,6,FALSE)),0)</f>
        <v>-77.927840000000003</v>
      </c>
      <c r="K5427">
        <f>VLOOKUP(E5427&amp;"*",state_latlong_lookup!$A$1:$D$56,3,FALSE)</f>
        <v>37.768000000000001</v>
      </c>
      <c r="L5427">
        <f>VLOOKUP(E5427&amp;"*",state_latlong_lookup!$A$1:$D$56,4,FALSE)</f>
        <v>-78.205699999999993</v>
      </c>
      <c r="M5427">
        <v>200</v>
      </c>
      <c r="N5427" t="str">
        <f t="shared" si="168"/>
        <v>Republican</v>
      </c>
      <c r="O5427" t="s">
        <v>950</v>
      </c>
      <c r="P5427">
        <v>0.76100000000000001</v>
      </c>
      <c r="Q5427">
        <v>510500</v>
      </c>
      <c r="R5427" t="s">
        <v>1472</v>
      </c>
    </row>
    <row r="5428" spans="1:18">
      <c r="A5428">
        <v>112</v>
      </c>
      <c r="B5428">
        <f>VLOOKUP(A5428,year_congress_lookup!$A$1:$B$10,2)</f>
        <v>2012</v>
      </c>
      <c r="C5428">
        <v>29149</v>
      </c>
      <c r="D5428" s="1" t="s">
        <v>1795</v>
      </c>
      <c r="E5428" t="s">
        <v>16</v>
      </c>
      <c r="F5428" t="str">
        <f>VLOOKUP(E5428&amp;"*",state_latlong_lookup!$A$1:$D$56,2,FALSE)</f>
        <v>VA</v>
      </c>
      <c r="G5428" t="str">
        <f>VLOOKUP(E5428&amp;"*",state_latlong_lookup!$A$1:$D$56,1,FALSE)</f>
        <v>VIRGINIA</v>
      </c>
      <c r="H5428" t="str">
        <f t="shared" si="169"/>
        <v>112_VA_08</v>
      </c>
      <c r="I5428">
        <f>IF(B5428=2012,IF(D5428="00",K5428,VLOOKUP(H5428,district_latlong_lookup!$A$1:$F$439,5,FALSE)),0)</f>
        <v>38.855947</v>
      </c>
      <c r="J5428">
        <f>IF(B5428=2012,IF(D5428="00",L5428,VLOOKUP(H5428,district_latlong_lookup!$A$1:$F$439,6,FALSE)),0)</f>
        <v>-77.21405</v>
      </c>
      <c r="K5428">
        <f>VLOOKUP(E5428&amp;"*",state_latlong_lookup!$A$1:$D$56,3,FALSE)</f>
        <v>37.768000000000001</v>
      </c>
      <c r="L5428">
        <f>VLOOKUP(E5428&amp;"*",state_latlong_lookup!$A$1:$D$56,4,FALSE)</f>
        <v>-78.205699999999993</v>
      </c>
      <c r="M5428">
        <v>100</v>
      </c>
      <c r="N5428" t="str">
        <f t="shared" si="168"/>
        <v>Democrat</v>
      </c>
      <c r="O5428" t="s">
        <v>395</v>
      </c>
      <c r="P5428">
        <v>-0.33700000000000002</v>
      </c>
      <c r="Q5428">
        <v>10000</v>
      </c>
      <c r="R5428" t="s">
        <v>1473</v>
      </c>
    </row>
    <row r="5429" spans="1:18">
      <c r="A5429">
        <v>112</v>
      </c>
      <c r="B5429">
        <f>VLOOKUP(A5429,year_congress_lookup!$A$1:$B$10,2)</f>
        <v>2012</v>
      </c>
      <c r="C5429">
        <v>21191</v>
      </c>
      <c r="D5429" s="1" t="s">
        <v>1796</v>
      </c>
      <c r="E5429" t="s">
        <v>16</v>
      </c>
      <c r="F5429" t="str">
        <f>VLOOKUP(E5429&amp;"*",state_latlong_lookup!$A$1:$D$56,2,FALSE)</f>
        <v>VA</v>
      </c>
      <c r="G5429" t="str">
        <f>VLOOKUP(E5429&amp;"*",state_latlong_lookup!$A$1:$D$56,1,FALSE)</f>
        <v>VIRGINIA</v>
      </c>
      <c r="H5429" t="str">
        <f t="shared" si="169"/>
        <v>112_VA_09</v>
      </c>
      <c r="I5429">
        <f>IF(B5429=2012,IF(D5429="00",K5429,VLOOKUP(H5429,district_latlong_lookup!$A$1:$F$439,5,FALSE)),0)</f>
        <v>36.983356000000001</v>
      </c>
      <c r="J5429">
        <f>IF(B5429=2012,IF(D5429="00",L5429,VLOOKUP(H5429,district_latlong_lookup!$A$1:$F$439,6,FALSE)),0)</f>
        <v>-81.350661000000002</v>
      </c>
      <c r="K5429">
        <f>VLOOKUP(E5429&amp;"*",state_latlong_lookup!$A$1:$D$56,3,FALSE)</f>
        <v>37.768000000000001</v>
      </c>
      <c r="L5429">
        <f>VLOOKUP(E5429&amp;"*",state_latlong_lookup!$A$1:$D$56,4,FALSE)</f>
        <v>-78.205699999999993</v>
      </c>
      <c r="M5429">
        <v>200</v>
      </c>
      <c r="N5429" t="str">
        <f t="shared" si="168"/>
        <v>Republican</v>
      </c>
      <c r="O5429" t="s">
        <v>1117</v>
      </c>
      <c r="P5429">
        <v>0.85699999999999998</v>
      </c>
      <c r="Q5429">
        <v>266000</v>
      </c>
      <c r="R5429" t="s">
        <v>1474</v>
      </c>
    </row>
    <row r="5430" spans="1:18">
      <c r="A5430">
        <v>112</v>
      </c>
      <c r="B5430">
        <f>VLOOKUP(A5430,year_congress_lookup!$A$1:$B$10,2)</f>
        <v>2012</v>
      </c>
      <c r="C5430">
        <v>14869</v>
      </c>
      <c r="D5430" s="1" t="s">
        <v>1797</v>
      </c>
      <c r="E5430" t="s">
        <v>16</v>
      </c>
      <c r="F5430" t="str">
        <f>VLOOKUP(E5430&amp;"*",state_latlong_lookup!$A$1:$D$56,2,FALSE)</f>
        <v>VA</v>
      </c>
      <c r="G5430" t="str">
        <f>VLOOKUP(E5430&amp;"*",state_latlong_lookup!$A$1:$D$56,1,FALSE)</f>
        <v>VIRGINIA</v>
      </c>
      <c r="H5430" t="str">
        <f t="shared" si="169"/>
        <v>112_VA_10</v>
      </c>
      <c r="I5430">
        <f>IF(B5430=2012,IF(D5430="00",K5430,VLOOKUP(H5430,district_latlong_lookup!$A$1:$F$439,5,FALSE)),0)</f>
        <v>39.030489000000003</v>
      </c>
      <c r="J5430">
        <f>IF(B5430=2012,IF(D5430="00",L5430,VLOOKUP(H5430,district_latlong_lookup!$A$1:$F$439,6,FALSE)),0)</f>
        <v>-77.899935999999997</v>
      </c>
      <c r="K5430">
        <f>VLOOKUP(E5430&amp;"*",state_latlong_lookup!$A$1:$D$56,3,FALSE)</f>
        <v>37.768000000000001</v>
      </c>
      <c r="L5430">
        <f>VLOOKUP(E5430&amp;"*",state_latlong_lookup!$A$1:$D$56,4,FALSE)</f>
        <v>-78.205699999999993</v>
      </c>
      <c r="M5430">
        <v>200</v>
      </c>
      <c r="N5430" t="str">
        <f t="shared" si="168"/>
        <v>Republican</v>
      </c>
      <c r="O5430" t="s">
        <v>745</v>
      </c>
      <c r="P5430">
        <v>0.50900000000000001</v>
      </c>
      <c r="Q5430">
        <v>275250</v>
      </c>
      <c r="R5430" t="s">
        <v>1475</v>
      </c>
    </row>
    <row r="5431" spans="1:18">
      <c r="A5431">
        <v>112</v>
      </c>
      <c r="B5431">
        <f>VLOOKUP(A5431,year_congress_lookup!$A$1:$B$10,2)</f>
        <v>2012</v>
      </c>
      <c r="C5431">
        <v>20952</v>
      </c>
      <c r="D5431" s="1" t="s">
        <v>1798</v>
      </c>
      <c r="E5431" t="s">
        <v>16</v>
      </c>
      <c r="F5431" t="str">
        <f>VLOOKUP(E5431&amp;"*",state_latlong_lookup!$A$1:$D$56,2,FALSE)</f>
        <v>VA</v>
      </c>
      <c r="G5431" t="str">
        <f>VLOOKUP(E5431&amp;"*",state_latlong_lookup!$A$1:$D$56,1,FALSE)</f>
        <v>VIRGINIA</v>
      </c>
      <c r="H5431" t="str">
        <f t="shared" si="169"/>
        <v>112_VA_11</v>
      </c>
      <c r="I5431">
        <f>IF(B5431=2012,IF(D5431="00",K5431,VLOOKUP(H5431,district_latlong_lookup!$A$1:$F$439,5,FALSE)),0)</f>
        <v>38.745899999999999</v>
      </c>
      <c r="J5431">
        <f>IF(B5431=2012,IF(D5431="00",L5431,VLOOKUP(H5431,district_latlong_lookup!$A$1:$F$439,6,FALSE)),0)</f>
        <v>-77.368547000000007</v>
      </c>
      <c r="K5431">
        <f>VLOOKUP(E5431&amp;"*",state_latlong_lookup!$A$1:$D$56,3,FALSE)</f>
        <v>37.768000000000001</v>
      </c>
      <c r="L5431">
        <f>VLOOKUP(E5431&amp;"*",state_latlong_lookup!$A$1:$D$56,4,FALSE)</f>
        <v>-78.205699999999993</v>
      </c>
      <c r="M5431">
        <v>100</v>
      </c>
      <c r="N5431" t="str">
        <f t="shared" si="168"/>
        <v>Democrat</v>
      </c>
      <c r="O5431" t="s">
        <v>1171</v>
      </c>
      <c r="P5431">
        <v>-0.27</v>
      </c>
      <c r="Q5431">
        <v>469750</v>
      </c>
      <c r="R5431" t="s">
        <v>1476</v>
      </c>
    </row>
    <row r="5432" spans="1:18">
      <c r="A5432">
        <v>112</v>
      </c>
      <c r="B5432">
        <f>VLOOKUP(A5432,year_congress_lookup!$A$1:$B$10,2)</f>
        <v>2012</v>
      </c>
      <c r="C5432">
        <v>29937</v>
      </c>
      <c r="D5432" s="1" t="s">
        <v>1787</v>
      </c>
      <c r="E5432" t="s">
        <v>130</v>
      </c>
      <c r="F5432" t="str">
        <f>VLOOKUP(E5432&amp;"*",state_latlong_lookup!$A$1:$D$56,2,FALSE)</f>
        <v>WA</v>
      </c>
      <c r="G5432" t="str">
        <f>VLOOKUP(E5432&amp;"*",state_latlong_lookup!$A$1:$D$56,1,FALSE)</f>
        <v>WASHINGTON</v>
      </c>
      <c r="H5432" t="str">
        <f t="shared" si="169"/>
        <v>112_WA_01</v>
      </c>
      <c r="I5432">
        <f>IF(B5432=2012,IF(D5432="00",K5432,VLOOKUP(H5432,district_latlong_lookup!$A$1:$F$439,5,FALSE)),0)</f>
        <v>47.764420000000001</v>
      </c>
      <c r="J5432">
        <f>IF(B5432=2012,IF(D5432="00",L5432,VLOOKUP(H5432,district_latlong_lookup!$A$1:$F$439,6,FALSE)),0)</f>
        <v>-122.47194399999999</v>
      </c>
      <c r="K5432">
        <f>VLOOKUP(E5432&amp;"*",state_latlong_lookup!$A$1:$D$56,3,FALSE)</f>
        <v>47.3917</v>
      </c>
      <c r="L5432">
        <f>VLOOKUP(E5432&amp;"*",state_latlong_lookup!$A$1:$D$56,4,FALSE)</f>
        <v>-121.57080000000001</v>
      </c>
      <c r="M5432">
        <v>100</v>
      </c>
      <c r="N5432" t="str">
        <f t="shared" si="168"/>
        <v>Democrat</v>
      </c>
      <c r="O5432" t="s">
        <v>748</v>
      </c>
      <c r="P5432">
        <v>-0.38</v>
      </c>
      <c r="Q5432">
        <v>445750</v>
      </c>
    </row>
    <row r="5433" spans="1:18">
      <c r="A5433">
        <v>112</v>
      </c>
      <c r="B5433">
        <f>VLOOKUP(A5433,year_congress_lookup!$A$1:$B$10,2)</f>
        <v>2012</v>
      </c>
      <c r="C5433">
        <v>31101</v>
      </c>
      <c r="D5433" s="1" t="s">
        <v>1787</v>
      </c>
      <c r="E5433" t="s">
        <v>130</v>
      </c>
      <c r="F5433" t="str">
        <f>VLOOKUP(E5433&amp;"*",state_latlong_lookup!$A$1:$D$56,2,FALSE)</f>
        <v>WA</v>
      </c>
      <c r="G5433" t="str">
        <f>VLOOKUP(E5433&amp;"*",state_latlong_lookup!$A$1:$D$56,1,FALSE)</f>
        <v>WASHINGTON</v>
      </c>
      <c r="H5433" t="str">
        <f t="shared" si="169"/>
        <v>112_WA_01</v>
      </c>
      <c r="I5433">
        <f>IF(B5433=2012,IF(D5433="00",K5433,VLOOKUP(H5433,district_latlong_lookup!$A$1:$F$439,5,FALSE)),0)</f>
        <v>47.764420000000001</v>
      </c>
      <c r="J5433">
        <f>IF(B5433=2012,IF(D5433="00",L5433,VLOOKUP(H5433,district_latlong_lookup!$A$1:$F$439,6,FALSE)),0)</f>
        <v>-122.47194399999999</v>
      </c>
      <c r="K5433">
        <f>VLOOKUP(E5433&amp;"*",state_latlong_lookup!$A$1:$D$56,3,FALSE)</f>
        <v>47.3917</v>
      </c>
      <c r="L5433">
        <f>VLOOKUP(E5433&amp;"*",state_latlong_lookup!$A$1:$D$56,4,FALSE)</f>
        <v>-121.57080000000001</v>
      </c>
      <c r="M5433">
        <v>100</v>
      </c>
      <c r="N5433" t="str">
        <f t="shared" si="168"/>
        <v>Democrat</v>
      </c>
      <c r="O5433" t="s">
        <v>1238</v>
      </c>
      <c r="P5433">
        <v>-0.28100000000000003</v>
      </c>
      <c r="Q5433">
        <v>265250</v>
      </c>
      <c r="R5433" t="s">
        <v>1477</v>
      </c>
    </row>
    <row r="5434" spans="1:18">
      <c r="A5434">
        <v>112</v>
      </c>
      <c r="B5434">
        <f>VLOOKUP(A5434,year_congress_lookup!$A$1:$B$10,2)</f>
        <v>2012</v>
      </c>
      <c r="C5434">
        <v>20145</v>
      </c>
      <c r="D5434" s="1" t="s">
        <v>1788</v>
      </c>
      <c r="E5434" t="s">
        <v>130</v>
      </c>
      <c r="F5434" t="str">
        <f>VLOOKUP(E5434&amp;"*",state_latlong_lookup!$A$1:$D$56,2,FALSE)</f>
        <v>WA</v>
      </c>
      <c r="G5434" t="str">
        <f>VLOOKUP(E5434&amp;"*",state_latlong_lookup!$A$1:$D$56,1,FALSE)</f>
        <v>WASHINGTON</v>
      </c>
      <c r="H5434" t="str">
        <f t="shared" si="169"/>
        <v>112_WA_02</v>
      </c>
      <c r="I5434">
        <f>IF(B5434=2012,IF(D5434="00",K5434,VLOOKUP(H5434,district_latlong_lookup!$A$1:$F$439,5,FALSE)),0)</f>
        <v>48.410553</v>
      </c>
      <c r="J5434">
        <f>IF(B5434=2012,IF(D5434="00",L5434,VLOOKUP(H5434,district_latlong_lookup!$A$1:$F$439,6,FALSE)),0)</f>
        <v>-121.885384</v>
      </c>
      <c r="K5434">
        <f>VLOOKUP(E5434&amp;"*",state_latlong_lookup!$A$1:$D$56,3,FALSE)</f>
        <v>47.3917</v>
      </c>
      <c r="L5434">
        <f>VLOOKUP(E5434&amp;"*",state_latlong_lookup!$A$1:$D$56,4,FALSE)</f>
        <v>-121.57080000000001</v>
      </c>
      <c r="M5434">
        <v>100</v>
      </c>
      <c r="N5434" t="str">
        <f t="shared" si="168"/>
        <v>Democrat</v>
      </c>
      <c r="O5434" t="s">
        <v>951</v>
      </c>
      <c r="P5434">
        <v>-0.32900000000000001</v>
      </c>
      <c r="Q5434">
        <v>15000</v>
      </c>
    </row>
    <row r="5435" spans="1:18">
      <c r="A5435">
        <v>112</v>
      </c>
      <c r="B5435">
        <f>VLOOKUP(A5435,year_congress_lookup!$A$1:$B$10,2)</f>
        <v>2012</v>
      </c>
      <c r="C5435">
        <v>21187</v>
      </c>
      <c r="D5435" s="1" t="s">
        <v>1789</v>
      </c>
      <c r="E5435" t="s">
        <v>130</v>
      </c>
      <c r="F5435" t="str">
        <f>VLOOKUP(E5435&amp;"*",state_latlong_lookup!$A$1:$D$56,2,FALSE)</f>
        <v>WA</v>
      </c>
      <c r="G5435" t="str">
        <f>VLOOKUP(E5435&amp;"*",state_latlong_lookup!$A$1:$D$56,1,FALSE)</f>
        <v>WASHINGTON</v>
      </c>
      <c r="H5435" t="str">
        <f t="shared" si="169"/>
        <v>112_WA_03</v>
      </c>
      <c r="I5435">
        <f>IF(B5435=2012,IF(D5435="00",K5435,VLOOKUP(H5435,district_latlong_lookup!$A$1:$F$439,5,FALSE)),0)</f>
        <v>46.359715999999999</v>
      </c>
      <c r="J5435">
        <f>IF(B5435=2012,IF(D5435="00",L5435,VLOOKUP(H5435,district_latlong_lookup!$A$1:$F$439,6,FALSE)),0)</f>
        <v>-122.627959</v>
      </c>
      <c r="K5435">
        <f>VLOOKUP(E5435&amp;"*",state_latlong_lookup!$A$1:$D$56,3,FALSE)</f>
        <v>47.3917</v>
      </c>
      <c r="L5435">
        <f>VLOOKUP(E5435&amp;"*",state_latlong_lookup!$A$1:$D$56,4,FALSE)</f>
        <v>-121.57080000000001</v>
      </c>
      <c r="M5435">
        <v>200</v>
      </c>
      <c r="N5435" t="str">
        <f t="shared" si="168"/>
        <v>Republican</v>
      </c>
      <c r="O5435" t="s">
        <v>1239</v>
      </c>
      <c r="P5435">
        <v>0.72199999999999998</v>
      </c>
      <c r="Q5435">
        <v>15000</v>
      </c>
      <c r="R5435" t="s">
        <v>1478</v>
      </c>
    </row>
    <row r="5436" spans="1:18">
      <c r="A5436">
        <v>112</v>
      </c>
      <c r="B5436">
        <f>VLOOKUP(A5436,year_congress_lookup!$A$1:$B$10,2)</f>
        <v>2012</v>
      </c>
      <c r="C5436">
        <v>29580</v>
      </c>
      <c r="D5436" s="1" t="s">
        <v>1790</v>
      </c>
      <c r="E5436" t="s">
        <v>130</v>
      </c>
      <c r="F5436" t="str">
        <f>VLOOKUP(E5436&amp;"*",state_latlong_lookup!$A$1:$D$56,2,FALSE)</f>
        <v>WA</v>
      </c>
      <c r="G5436" t="str">
        <f>VLOOKUP(E5436&amp;"*",state_latlong_lookup!$A$1:$D$56,1,FALSE)</f>
        <v>WASHINGTON</v>
      </c>
      <c r="H5436" t="str">
        <f t="shared" si="169"/>
        <v>112_WA_04</v>
      </c>
      <c r="I5436">
        <f>IF(B5436=2012,IF(D5436="00",K5436,VLOOKUP(H5436,district_latlong_lookup!$A$1:$F$439,5,FALSE)),0)</f>
        <v>46.905199000000003</v>
      </c>
      <c r="J5436">
        <f>IF(B5436=2012,IF(D5436="00",L5436,VLOOKUP(H5436,district_latlong_lookup!$A$1:$F$439,6,FALSE)),0)</f>
        <v>-120.17806400000001</v>
      </c>
      <c r="K5436">
        <f>VLOOKUP(E5436&amp;"*",state_latlong_lookup!$A$1:$D$56,3,FALSE)</f>
        <v>47.3917</v>
      </c>
      <c r="L5436">
        <f>VLOOKUP(E5436&amp;"*",state_latlong_lookup!$A$1:$D$56,4,FALSE)</f>
        <v>-121.57080000000001</v>
      </c>
      <c r="M5436">
        <v>200</v>
      </c>
      <c r="N5436" t="str">
        <f t="shared" si="168"/>
        <v>Republican</v>
      </c>
      <c r="O5436" t="s">
        <v>163</v>
      </c>
      <c r="P5436">
        <v>0.58799999999999997</v>
      </c>
      <c r="Q5436">
        <v>15000</v>
      </c>
      <c r="R5436" t="s">
        <v>1479</v>
      </c>
    </row>
    <row r="5437" spans="1:18">
      <c r="A5437">
        <v>112</v>
      </c>
      <c r="B5437">
        <f>VLOOKUP(A5437,year_congress_lookup!$A$1:$B$10,2)</f>
        <v>2012</v>
      </c>
      <c r="C5437">
        <v>20535</v>
      </c>
      <c r="D5437" s="1" t="s">
        <v>1791</v>
      </c>
      <c r="E5437" t="s">
        <v>130</v>
      </c>
      <c r="F5437" t="str">
        <f>VLOOKUP(E5437&amp;"*",state_latlong_lookup!$A$1:$D$56,2,FALSE)</f>
        <v>WA</v>
      </c>
      <c r="G5437" t="str">
        <f>VLOOKUP(E5437&amp;"*",state_latlong_lookup!$A$1:$D$56,1,FALSE)</f>
        <v>WASHINGTON</v>
      </c>
      <c r="H5437" t="str">
        <f t="shared" si="169"/>
        <v>112_WA_05</v>
      </c>
      <c r="I5437">
        <f>IF(B5437=2012,IF(D5437="00",K5437,VLOOKUP(H5437,district_latlong_lookup!$A$1:$F$439,5,FALSE)),0)</f>
        <v>47.736756999999997</v>
      </c>
      <c r="J5437">
        <f>IF(B5437=2012,IF(D5437="00",L5437,VLOOKUP(H5437,district_latlong_lookup!$A$1:$F$439,6,FALSE)),0)</f>
        <v>-118.343628</v>
      </c>
      <c r="K5437">
        <f>VLOOKUP(E5437&amp;"*",state_latlong_lookup!$A$1:$D$56,3,FALSE)</f>
        <v>47.3917</v>
      </c>
      <c r="L5437">
        <f>VLOOKUP(E5437&amp;"*",state_latlong_lookup!$A$1:$D$56,4,FALSE)</f>
        <v>-121.57080000000001</v>
      </c>
      <c r="M5437">
        <v>200</v>
      </c>
      <c r="N5437" t="str">
        <f t="shared" si="168"/>
        <v>Republican</v>
      </c>
      <c r="O5437" t="s">
        <v>1172</v>
      </c>
      <c r="P5437">
        <v>0.59799999999999998</v>
      </c>
      <c r="Q5437">
        <v>116750</v>
      </c>
    </row>
    <row r="5438" spans="1:18">
      <c r="A5438">
        <v>112</v>
      </c>
      <c r="B5438">
        <f>VLOOKUP(A5438,year_congress_lookup!$A$1:$B$10,2)</f>
        <v>2012</v>
      </c>
      <c r="C5438">
        <v>14413</v>
      </c>
      <c r="D5438" s="1" t="s">
        <v>1792</v>
      </c>
      <c r="E5438" t="s">
        <v>130</v>
      </c>
      <c r="F5438" t="str">
        <f>VLOOKUP(E5438&amp;"*",state_latlong_lookup!$A$1:$D$56,2,FALSE)</f>
        <v>WA</v>
      </c>
      <c r="G5438" t="str">
        <f>VLOOKUP(E5438&amp;"*",state_latlong_lookup!$A$1:$D$56,1,FALSE)</f>
        <v>WASHINGTON</v>
      </c>
      <c r="H5438" t="str">
        <f t="shared" si="169"/>
        <v>112_WA_06</v>
      </c>
      <c r="I5438">
        <f>IF(B5438=2012,IF(D5438="00",K5438,VLOOKUP(H5438,district_latlong_lookup!$A$1:$F$439,5,FALSE)),0)</f>
        <v>47.650364000000003</v>
      </c>
      <c r="J5438">
        <f>IF(B5438=2012,IF(D5438="00",L5438,VLOOKUP(H5438,district_latlong_lookup!$A$1:$F$439,6,FALSE)),0)</f>
        <v>-123.67403299999999</v>
      </c>
      <c r="K5438">
        <f>VLOOKUP(E5438&amp;"*",state_latlong_lookup!$A$1:$D$56,3,FALSE)</f>
        <v>47.3917</v>
      </c>
      <c r="L5438">
        <f>VLOOKUP(E5438&amp;"*",state_latlong_lookup!$A$1:$D$56,4,FALSE)</f>
        <v>-121.57080000000001</v>
      </c>
      <c r="M5438">
        <v>100</v>
      </c>
      <c r="N5438" t="str">
        <f t="shared" si="168"/>
        <v>Democrat</v>
      </c>
      <c r="O5438" t="s">
        <v>750</v>
      </c>
      <c r="P5438">
        <v>-0.28899999999999998</v>
      </c>
      <c r="Q5438">
        <v>248250</v>
      </c>
    </row>
    <row r="5439" spans="1:18">
      <c r="A5439">
        <v>112</v>
      </c>
      <c r="B5439">
        <f>VLOOKUP(A5439,year_congress_lookup!$A$1:$B$10,2)</f>
        <v>2012</v>
      </c>
      <c r="C5439">
        <v>15613</v>
      </c>
      <c r="D5439" s="1" t="s">
        <v>1793</v>
      </c>
      <c r="E5439" t="s">
        <v>130</v>
      </c>
      <c r="F5439" t="str">
        <f>VLOOKUP(E5439&amp;"*",state_latlong_lookup!$A$1:$D$56,2,FALSE)</f>
        <v>WA</v>
      </c>
      <c r="G5439" t="str">
        <f>VLOOKUP(E5439&amp;"*",state_latlong_lookup!$A$1:$D$56,1,FALSE)</f>
        <v>WASHINGTON</v>
      </c>
      <c r="H5439" t="str">
        <f t="shared" si="169"/>
        <v>112_WA_07</v>
      </c>
      <c r="I5439">
        <f>IF(B5439=2012,IF(D5439="00",K5439,VLOOKUP(H5439,district_latlong_lookup!$A$1:$F$439,5,FALSE)),0)</f>
        <v>47.538269</v>
      </c>
      <c r="J5439">
        <f>IF(B5439=2012,IF(D5439="00",L5439,VLOOKUP(H5439,district_latlong_lookup!$A$1:$F$439,6,FALSE)),0)</f>
        <v>-122.380146</v>
      </c>
      <c r="K5439">
        <f>VLOOKUP(E5439&amp;"*",state_latlong_lookup!$A$1:$D$56,3,FALSE)</f>
        <v>47.3917</v>
      </c>
      <c r="L5439">
        <f>VLOOKUP(E5439&amp;"*",state_latlong_lookup!$A$1:$D$56,4,FALSE)</f>
        <v>-121.57080000000001</v>
      </c>
      <c r="M5439">
        <v>100</v>
      </c>
      <c r="N5439" t="str">
        <f t="shared" si="168"/>
        <v>Democrat</v>
      </c>
      <c r="O5439" t="s">
        <v>1048</v>
      </c>
      <c r="P5439">
        <v>-0.72199999999999998</v>
      </c>
      <c r="Q5439">
        <v>287750</v>
      </c>
      <c r="R5439" t="s">
        <v>1480</v>
      </c>
    </row>
    <row r="5440" spans="1:18">
      <c r="A5440">
        <v>112</v>
      </c>
      <c r="B5440">
        <f>VLOOKUP(A5440,year_congress_lookup!$A$1:$B$10,2)</f>
        <v>2012</v>
      </c>
      <c r="C5440">
        <v>20536</v>
      </c>
      <c r="D5440" s="1" t="s">
        <v>1795</v>
      </c>
      <c r="E5440" t="s">
        <v>130</v>
      </c>
      <c r="F5440" t="str">
        <f>VLOOKUP(E5440&amp;"*",state_latlong_lookup!$A$1:$D$56,2,FALSE)</f>
        <v>WA</v>
      </c>
      <c r="G5440" t="str">
        <f>VLOOKUP(E5440&amp;"*",state_latlong_lookup!$A$1:$D$56,1,FALSE)</f>
        <v>WASHINGTON</v>
      </c>
      <c r="H5440" t="str">
        <f t="shared" si="169"/>
        <v>112_WA_08</v>
      </c>
      <c r="I5440">
        <f>IF(B5440=2012,IF(D5440="00",K5440,VLOOKUP(H5440,district_latlong_lookup!$A$1:$F$439,5,FALSE)),0)</f>
        <v>47.222493999999998</v>
      </c>
      <c r="J5440">
        <f>IF(B5440=2012,IF(D5440="00",L5440,VLOOKUP(H5440,district_latlong_lookup!$A$1:$F$439,6,FALSE)),0)</f>
        <v>-121.84937600000001</v>
      </c>
      <c r="K5440">
        <f>VLOOKUP(E5440&amp;"*",state_latlong_lookup!$A$1:$D$56,3,FALSE)</f>
        <v>47.3917</v>
      </c>
      <c r="L5440">
        <f>VLOOKUP(E5440&amp;"*",state_latlong_lookup!$A$1:$D$56,4,FALSE)</f>
        <v>-121.57080000000001</v>
      </c>
      <c r="M5440">
        <v>200</v>
      </c>
      <c r="N5440" t="str">
        <f t="shared" si="168"/>
        <v>Republican</v>
      </c>
      <c r="O5440" t="s">
        <v>1076</v>
      </c>
      <c r="P5440">
        <v>0.48</v>
      </c>
      <c r="Q5440">
        <v>252500</v>
      </c>
    </row>
    <row r="5441" spans="1:18">
      <c r="A5441">
        <v>112</v>
      </c>
      <c r="B5441">
        <f>VLOOKUP(A5441,year_congress_lookup!$A$1:$B$10,2)</f>
        <v>2012</v>
      </c>
      <c r="C5441">
        <v>29768</v>
      </c>
      <c r="D5441" s="1" t="s">
        <v>1796</v>
      </c>
      <c r="E5441" t="s">
        <v>130</v>
      </c>
      <c r="F5441" t="str">
        <f>VLOOKUP(E5441&amp;"*",state_latlong_lookup!$A$1:$D$56,2,FALSE)</f>
        <v>WA</v>
      </c>
      <c r="G5441" t="str">
        <f>VLOOKUP(E5441&amp;"*",state_latlong_lookup!$A$1:$D$56,1,FALSE)</f>
        <v>WASHINGTON</v>
      </c>
      <c r="H5441" t="str">
        <f t="shared" si="169"/>
        <v>112_WA_09</v>
      </c>
      <c r="I5441">
        <f>IF(B5441=2012,IF(D5441="00",K5441,VLOOKUP(H5441,district_latlong_lookup!$A$1:$F$439,5,FALSE)),0)</f>
        <v>47.132584000000001</v>
      </c>
      <c r="J5441">
        <f>IF(B5441=2012,IF(D5441="00",L5441,VLOOKUP(H5441,district_latlong_lookup!$A$1:$F$439,6,FALSE)),0)</f>
        <v>-122.512721</v>
      </c>
      <c r="K5441">
        <f>VLOOKUP(E5441&amp;"*",state_latlong_lookup!$A$1:$D$56,3,FALSE)</f>
        <v>47.3917</v>
      </c>
      <c r="L5441">
        <f>VLOOKUP(E5441&amp;"*",state_latlong_lookup!$A$1:$D$56,4,FALSE)</f>
        <v>-121.57080000000001</v>
      </c>
      <c r="M5441">
        <v>100</v>
      </c>
      <c r="N5441" t="str">
        <f t="shared" si="168"/>
        <v>Democrat</v>
      </c>
      <c r="O5441" t="s">
        <v>100</v>
      </c>
      <c r="P5441">
        <v>-0.253</v>
      </c>
      <c r="Q5441">
        <v>147250</v>
      </c>
      <c r="R5441" t="s">
        <v>1481</v>
      </c>
    </row>
    <row r="5442" spans="1:18">
      <c r="A5442">
        <v>112</v>
      </c>
      <c r="B5442">
        <f>VLOOKUP(A5442,year_congress_lookup!$A$1:$B$10,2)</f>
        <v>2012</v>
      </c>
      <c r="C5442">
        <v>21188</v>
      </c>
      <c r="D5442" s="1" t="s">
        <v>1787</v>
      </c>
      <c r="E5442" t="s">
        <v>111</v>
      </c>
      <c r="F5442" t="str">
        <f>VLOOKUP(E5442&amp;"*",state_latlong_lookup!$A$1:$D$56,2,FALSE)</f>
        <v>WV</v>
      </c>
      <c r="G5442" t="str">
        <f>VLOOKUP(E5442&amp;"*",state_latlong_lookup!$A$1:$D$56,1,FALSE)</f>
        <v>WEST VIRGINIA</v>
      </c>
      <c r="H5442" t="str">
        <f t="shared" si="169"/>
        <v>112_WV_01</v>
      </c>
      <c r="I5442">
        <f>IF(B5442=2012,IF(D5442="00",K5442,VLOOKUP(H5442,district_latlong_lookup!$A$1:$F$439,5,FALSE)),0)</f>
        <v>39.381985999999998</v>
      </c>
      <c r="J5442">
        <f>IF(B5442=2012,IF(D5442="00",L5442,VLOOKUP(H5442,district_latlong_lookup!$A$1:$F$439,6,FALSE)),0)</f>
        <v>-80.268496999999996</v>
      </c>
      <c r="K5442">
        <f>VLOOKUP(E5442&amp;"*",state_latlong_lookup!$A$1:$D$56,3,FALSE)</f>
        <v>38.468000000000004</v>
      </c>
      <c r="L5442">
        <f>VLOOKUP(E5442&amp;"*",state_latlong_lookup!$A$1:$D$56,4,FALSE)</f>
        <v>-80.9696</v>
      </c>
      <c r="M5442">
        <v>200</v>
      </c>
      <c r="N5442" t="str">
        <f t="shared" ref="N5442:N5453" si="170">IF(M5442=100,"Democrat",IF(M5442=200,"Republican",IF(M5442=328,"Independent")))</f>
        <v>Republican</v>
      </c>
      <c r="O5442" t="s">
        <v>52</v>
      </c>
      <c r="P5442">
        <v>0.39700000000000002</v>
      </c>
      <c r="Q5442">
        <v>272500</v>
      </c>
      <c r="R5442" t="s">
        <v>1482</v>
      </c>
    </row>
    <row r="5443" spans="1:18">
      <c r="A5443">
        <v>112</v>
      </c>
      <c r="B5443">
        <f>VLOOKUP(A5443,year_congress_lookup!$A$1:$B$10,2)</f>
        <v>2012</v>
      </c>
      <c r="C5443">
        <v>20146</v>
      </c>
      <c r="D5443" s="1" t="s">
        <v>1788</v>
      </c>
      <c r="E5443" t="s">
        <v>111</v>
      </c>
      <c r="F5443" t="str">
        <f>VLOOKUP(E5443&amp;"*",state_latlong_lookup!$A$1:$D$56,2,FALSE)</f>
        <v>WV</v>
      </c>
      <c r="G5443" t="str">
        <f>VLOOKUP(E5443&amp;"*",state_latlong_lookup!$A$1:$D$56,1,FALSE)</f>
        <v>WEST VIRGINIA</v>
      </c>
      <c r="H5443" t="str">
        <f t="shared" ref="H5443:H5453" si="171">CONCATENATE(A5443,"_",F5443,"_",D5443)</f>
        <v>112_WV_02</v>
      </c>
      <c r="I5443">
        <f>IF(B5443=2012,IF(D5443="00",K5443,VLOOKUP(H5443,district_latlong_lookup!$A$1:$F$439,5,FALSE)),0)</f>
        <v>38.837302000000001</v>
      </c>
      <c r="J5443">
        <f>IF(B5443=2012,IF(D5443="00",L5443,VLOOKUP(H5443,district_latlong_lookup!$A$1:$F$439,6,FALSE)),0)</f>
        <v>-80.296257999999995</v>
      </c>
      <c r="K5443">
        <f>VLOOKUP(E5443&amp;"*",state_latlong_lookup!$A$1:$D$56,3,FALSE)</f>
        <v>38.468000000000004</v>
      </c>
      <c r="L5443">
        <f>VLOOKUP(E5443&amp;"*",state_latlong_lookup!$A$1:$D$56,4,FALSE)</f>
        <v>-80.9696</v>
      </c>
      <c r="M5443">
        <v>200</v>
      </c>
      <c r="N5443" t="str">
        <f t="shared" si="170"/>
        <v>Republican</v>
      </c>
      <c r="O5443" t="s">
        <v>952</v>
      </c>
      <c r="P5443">
        <v>0.48199999999999998</v>
      </c>
      <c r="Q5443">
        <v>861000</v>
      </c>
      <c r="R5443" t="s">
        <v>1483</v>
      </c>
    </row>
    <row r="5444" spans="1:18">
      <c r="A5444">
        <v>112</v>
      </c>
      <c r="B5444">
        <f>VLOOKUP(A5444,year_congress_lookup!$A$1:$B$10,2)</f>
        <v>2012</v>
      </c>
      <c r="C5444">
        <v>14448</v>
      </c>
      <c r="D5444" s="1" t="s">
        <v>1789</v>
      </c>
      <c r="E5444" t="s">
        <v>111</v>
      </c>
      <c r="F5444" t="str">
        <f>VLOOKUP(E5444&amp;"*",state_latlong_lookup!$A$1:$D$56,2,FALSE)</f>
        <v>WV</v>
      </c>
      <c r="G5444" t="str">
        <f>VLOOKUP(E5444&amp;"*",state_latlong_lookup!$A$1:$D$56,1,FALSE)</f>
        <v>WEST VIRGINIA</v>
      </c>
      <c r="H5444" t="str">
        <f t="shared" si="171"/>
        <v>112_WV_03</v>
      </c>
      <c r="I5444">
        <f>IF(B5444=2012,IF(D5444="00",K5444,VLOOKUP(H5444,district_latlong_lookup!$A$1:$F$439,5,FALSE)),0)</f>
        <v>37.959803000000001</v>
      </c>
      <c r="J5444">
        <f>IF(B5444=2012,IF(D5444="00",L5444,VLOOKUP(H5444,district_latlong_lookup!$A$1:$F$439,6,FALSE)),0)</f>
        <v>-81.160419000000005</v>
      </c>
      <c r="K5444">
        <f>VLOOKUP(E5444&amp;"*",state_latlong_lookup!$A$1:$D$56,3,FALSE)</f>
        <v>38.468000000000004</v>
      </c>
      <c r="L5444">
        <f>VLOOKUP(E5444&amp;"*",state_latlong_lookup!$A$1:$D$56,4,FALSE)</f>
        <v>-80.9696</v>
      </c>
      <c r="M5444">
        <v>100</v>
      </c>
      <c r="N5444" t="str">
        <f t="shared" si="170"/>
        <v>Democrat</v>
      </c>
      <c r="O5444" t="s">
        <v>756</v>
      </c>
      <c r="P5444">
        <v>-0.32300000000000001</v>
      </c>
      <c r="Q5444">
        <v>494250</v>
      </c>
    </row>
    <row r="5445" spans="1:18">
      <c r="A5445">
        <v>112</v>
      </c>
      <c r="B5445">
        <f>VLOOKUP(A5445,year_congress_lookup!$A$1:$B$10,2)</f>
        <v>2012</v>
      </c>
      <c r="C5445">
        <v>29939</v>
      </c>
      <c r="D5445" s="1" t="s">
        <v>1787</v>
      </c>
      <c r="E5445" t="s">
        <v>89</v>
      </c>
      <c r="F5445" t="str">
        <f>VLOOKUP(E5445&amp;"*",state_latlong_lookup!$A$1:$D$56,2,FALSE)</f>
        <v>WI</v>
      </c>
      <c r="G5445" t="str">
        <f>VLOOKUP(E5445&amp;"*",state_latlong_lookup!$A$1:$D$56,1,FALSE)</f>
        <v>WISCONSIN</v>
      </c>
      <c r="H5445" t="str">
        <f t="shared" si="171"/>
        <v>112_WI_01</v>
      </c>
      <c r="I5445">
        <f>IF(B5445=2012,IF(D5445="00",K5445,VLOOKUP(H5445,district_latlong_lookup!$A$1:$F$439,5,FALSE)),0)</f>
        <v>42.700001</v>
      </c>
      <c r="J5445">
        <f>IF(B5445=2012,IF(D5445="00",L5445,VLOOKUP(H5445,district_latlong_lookup!$A$1:$F$439,6,FALSE)),0)</f>
        <v>-88.378414000000006</v>
      </c>
      <c r="K5445">
        <f>VLOOKUP(E5445&amp;"*",state_latlong_lookup!$A$1:$D$56,3,FALSE)</f>
        <v>44.256300000000003</v>
      </c>
      <c r="L5445">
        <f>VLOOKUP(E5445&amp;"*",state_latlong_lookup!$A$1:$D$56,4,FALSE)</f>
        <v>-89.638499999999993</v>
      </c>
      <c r="M5445">
        <v>200</v>
      </c>
      <c r="N5445" t="str">
        <f t="shared" si="170"/>
        <v>Republican</v>
      </c>
      <c r="O5445" t="s">
        <v>1026</v>
      </c>
      <c r="P5445">
        <v>0.873</v>
      </c>
      <c r="Q5445">
        <v>845000</v>
      </c>
    </row>
    <row r="5446" spans="1:18">
      <c r="A5446">
        <v>112</v>
      </c>
      <c r="B5446">
        <f>VLOOKUP(A5446,year_congress_lookup!$A$1:$B$10,2)</f>
        <v>2012</v>
      </c>
      <c r="C5446">
        <v>29940</v>
      </c>
      <c r="D5446" s="1" t="s">
        <v>1788</v>
      </c>
      <c r="E5446" t="s">
        <v>89</v>
      </c>
      <c r="F5446" t="str">
        <f>VLOOKUP(E5446&amp;"*",state_latlong_lookup!$A$1:$D$56,2,FALSE)</f>
        <v>WI</v>
      </c>
      <c r="G5446" t="str">
        <f>VLOOKUP(E5446&amp;"*",state_latlong_lookup!$A$1:$D$56,1,FALSE)</f>
        <v>WISCONSIN</v>
      </c>
      <c r="H5446" t="str">
        <f t="shared" si="171"/>
        <v>112_WI_02</v>
      </c>
      <c r="I5446">
        <f>IF(B5446=2012,IF(D5446="00",K5446,VLOOKUP(H5446,district_latlong_lookup!$A$1:$F$439,5,FALSE)),0)</f>
        <v>43.063960999999999</v>
      </c>
      <c r="J5446">
        <f>IF(B5446=2012,IF(D5446="00",L5446,VLOOKUP(H5446,district_latlong_lookup!$A$1:$F$439,6,FALSE)),0)</f>
        <v>-89.347712999999999</v>
      </c>
      <c r="K5446">
        <f>VLOOKUP(E5446&amp;"*",state_latlong_lookup!$A$1:$D$56,3,FALSE)</f>
        <v>44.256300000000003</v>
      </c>
      <c r="L5446">
        <f>VLOOKUP(E5446&amp;"*",state_latlong_lookup!$A$1:$D$56,4,FALSE)</f>
        <v>-89.638499999999993</v>
      </c>
      <c r="M5446">
        <v>100</v>
      </c>
      <c r="N5446" t="str">
        <f t="shared" si="170"/>
        <v>Democrat</v>
      </c>
      <c r="O5446" t="s">
        <v>37</v>
      </c>
      <c r="P5446">
        <v>-0.55400000000000005</v>
      </c>
      <c r="Q5446">
        <v>282000</v>
      </c>
    </row>
    <row r="5447" spans="1:18">
      <c r="A5447">
        <v>112</v>
      </c>
      <c r="B5447">
        <f>VLOOKUP(A5447,year_congress_lookup!$A$1:$B$10,2)</f>
        <v>2012</v>
      </c>
      <c r="C5447">
        <v>29769</v>
      </c>
      <c r="D5447" s="1" t="s">
        <v>1789</v>
      </c>
      <c r="E5447" t="s">
        <v>89</v>
      </c>
      <c r="F5447" t="str">
        <f>VLOOKUP(E5447&amp;"*",state_latlong_lookup!$A$1:$D$56,2,FALSE)</f>
        <v>WI</v>
      </c>
      <c r="G5447" t="str">
        <f>VLOOKUP(E5447&amp;"*",state_latlong_lookup!$A$1:$D$56,1,FALSE)</f>
        <v>WISCONSIN</v>
      </c>
      <c r="H5447" t="str">
        <f t="shared" si="171"/>
        <v>112_WI_03</v>
      </c>
      <c r="I5447">
        <f>IF(B5447=2012,IF(D5447="00",K5447,VLOOKUP(H5447,district_latlong_lookup!$A$1:$F$439,5,FALSE)),0)</f>
        <v>43.970553000000002</v>
      </c>
      <c r="J5447">
        <f>IF(B5447=2012,IF(D5447="00",L5447,VLOOKUP(H5447,district_latlong_lookup!$A$1:$F$439,6,FALSE)),0)</f>
        <v>-90.982330000000005</v>
      </c>
      <c r="K5447">
        <f>VLOOKUP(E5447&amp;"*",state_latlong_lookup!$A$1:$D$56,3,FALSE)</f>
        <v>44.256300000000003</v>
      </c>
      <c r="L5447">
        <f>VLOOKUP(E5447&amp;"*",state_latlong_lookup!$A$1:$D$56,4,FALSE)</f>
        <v>-89.638499999999993</v>
      </c>
      <c r="M5447">
        <v>100</v>
      </c>
      <c r="N5447" t="str">
        <f t="shared" si="170"/>
        <v>Democrat</v>
      </c>
      <c r="O5447" t="s">
        <v>880</v>
      </c>
      <c r="P5447">
        <v>-0.29399999999999998</v>
      </c>
      <c r="Q5447">
        <v>4854750</v>
      </c>
    </row>
    <row r="5448" spans="1:18">
      <c r="A5448">
        <v>112</v>
      </c>
      <c r="B5448">
        <f>VLOOKUP(A5448,year_congress_lookup!$A$1:$B$10,2)</f>
        <v>2012</v>
      </c>
      <c r="C5448">
        <v>20537</v>
      </c>
      <c r="D5448" s="1" t="s">
        <v>1790</v>
      </c>
      <c r="E5448" t="s">
        <v>89</v>
      </c>
      <c r="F5448" t="str">
        <f>VLOOKUP(E5448&amp;"*",state_latlong_lookup!$A$1:$D$56,2,FALSE)</f>
        <v>WI</v>
      </c>
      <c r="G5448" t="str">
        <f>VLOOKUP(E5448&amp;"*",state_latlong_lookup!$A$1:$D$56,1,FALSE)</f>
        <v>WISCONSIN</v>
      </c>
      <c r="H5448" t="str">
        <f t="shared" si="171"/>
        <v>112_WI_04</v>
      </c>
      <c r="I5448">
        <f>IF(B5448=2012,IF(D5448="00",K5448,VLOOKUP(H5448,district_latlong_lookup!$A$1:$F$439,5,FALSE)),0)</f>
        <v>43.048321999999999</v>
      </c>
      <c r="J5448">
        <f>IF(B5448=2012,IF(D5448="00",L5448,VLOOKUP(H5448,district_latlong_lookup!$A$1:$F$439,6,FALSE)),0)</f>
        <v>-87.956916000000007</v>
      </c>
      <c r="K5448">
        <f>VLOOKUP(E5448&amp;"*",state_latlong_lookup!$A$1:$D$56,3,FALSE)</f>
        <v>44.256300000000003</v>
      </c>
      <c r="L5448">
        <f>VLOOKUP(E5448&amp;"*",state_latlong_lookup!$A$1:$D$56,4,FALSE)</f>
        <v>-89.638499999999993</v>
      </c>
      <c r="M5448">
        <v>100</v>
      </c>
      <c r="N5448" t="str">
        <f t="shared" si="170"/>
        <v>Democrat</v>
      </c>
      <c r="O5448" t="s">
        <v>55</v>
      </c>
      <c r="P5448">
        <v>-0.53800000000000003</v>
      </c>
      <c r="Q5448">
        <v>252500</v>
      </c>
    </row>
    <row r="5449" spans="1:18">
      <c r="A5449">
        <v>112</v>
      </c>
      <c r="B5449">
        <f>VLOOKUP(A5449,year_congress_lookup!$A$1:$B$10,2)</f>
        <v>2012</v>
      </c>
      <c r="C5449">
        <v>14657</v>
      </c>
      <c r="D5449" s="1" t="s">
        <v>1791</v>
      </c>
      <c r="E5449" t="s">
        <v>89</v>
      </c>
      <c r="F5449" t="str">
        <f>VLOOKUP(E5449&amp;"*",state_latlong_lookup!$A$1:$D$56,2,FALSE)</f>
        <v>WI</v>
      </c>
      <c r="G5449" t="str">
        <f>VLOOKUP(E5449&amp;"*",state_latlong_lookup!$A$1:$D$56,1,FALSE)</f>
        <v>WISCONSIN</v>
      </c>
      <c r="H5449" t="str">
        <f t="shared" si="171"/>
        <v>112_WI_05</v>
      </c>
      <c r="I5449">
        <f>IF(B5449=2012,IF(D5449="00",K5449,VLOOKUP(H5449,district_latlong_lookup!$A$1:$F$439,5,FALSE)),0)</f>
        <v>43.215003000000003</v>
      </c>
      <c r="J5449">
        <f>IF(B5449=2012,IF(D5449="00",L5449,VLOOKUP(H5449,district_latlong_lookup!$A$1:$F$439,6,FALSE)),0)</f>
        <v>-88.249690000000001</v>
      </c>
      <c r="K5449">
        <f>VLOOKUP(E5449&amp;"*",state_latlong_lookup!$A$1:$D$56,3,FALSE)</f>
        <v>44.256300000000003</v>
      </c>
      <c r="L5449">
        <f>VLOOKUP(E5449&amp;"*",state_latlong_lookup!$A$1:$D$56,4,FALSE)</f>
        <v>-89.638499999999993</v>
      </c>
      <c r="M5449">
        <v>200</v>
      </c>
      <c r="N5449" t="str">
        <f t="shared" si="170"/>
        <v>Republican</v>
      </c>
      <c r="O5449" t="s">
        <v>1049</v>
      </c>
      <c r="P5449">
        <v>1.2</v>
      </c>
      <c r="Q5449">
        <v>15000</v>
      </c>
      <c r="R5449" t="s">
        <v>1484</v>
      </c>
    </row>
    <row r="5450" spans="1:18">
      <c r="A5450">
        <v>112</v>
      </c>
      <c r="B5450">
        <f>VLOOKUP(A5450,year_congress_lookup!$A$1:$B$10,2)</f>
        <v>2012</v>
      </c>
      <c r="C5450">
        <v>14675</v>
      </c>
      <c r="D5450" s="1" t="s">
        <v>1792</v>
      </c>
      <c r="E5450" t="s">
        <v>89</v>
      </c>
      <c r="F5450" t="str">
        <f>VLOOKUP(E5450&amp;"*",state_latlong_lookup!$A$1:$D$56,2,FALSE)</f>
        <v>WI</v>
      </c>
      <c r="G5450" t="str">
        <f>VLOOKUP(E5450&amp;"*",state_latlong_lookup!$A$1:$D$56,1,FALSE)</f>
        <v>WISCONSIN</v>
      </c>
      <c r="H5450" t="str">
        <f t="shared" si="171"/>
        <v>112_WI_06</v>
      </c>
      <c r="I5450">
        <f>IF(B5450=2012,IF(D5450="00",K5450,VLOOKUP(H5450,district_latlong_lookup!$A$1:$F$439,5,FALSE)),0)</f>
        <v>43.848041000000002</v>
      </c>
      <c r="J5450">
        <f>IF(B5450=2012,IF(D5450="00",L5450,VLOOKUP(H5450,district_latlong_lookup!$A$1:$F$439,6,FALSE)),0)</f>
        <v>-88.738962999999998</v>
      </c>
      <c r="K5450">
        <f>VLOOKUP(E5450&amp;"*",state_latlong_lookup!$A$1:$D$56,3,FALSE)</f>
        <v>44.256300000000003</v>
      </c>
      <c r="L5450">
        <f>VLOOKUP(E5450&amp;"*",state_latlong_lookup!$A$1:$D$56,4,FALSE)</f>
        <v>-89.638499999999993</v>
      </c>
      <c r="M5450">
        <v>200</v>
      </c>
      <c r="N5450" t="str">
        <f t="shared" si="170"/>
        <v>Republican</v>
      </c>
      <c r="O5450" t="s">
        <v>762</v>
      </c>
      <c r="P5450">
        <v>0.77600000000000002</v>
      </c>
      <c r="Q5450">
        <v>398750</v>
      </c>
      <c r="R5450" t="s">
        <v>1485</v>
      </c>
    </row>
    <row r="5451" spans="1:18">
      <c r="A5451">
        <v>112</v>
      </c>
      <c r="B5451">
        <f>VLOOKUP(A5451,year_congress_lookup!$A$1:$B$10,2)</f>
        <v>2012</v>
      </c>
      <c r="C5451">
        <v>21189</v>
      </c>
      <c r="D5451" s="1" t="s">
        <v>1793</v>
      </c>
      <c r="E5451" t="s">
        <v>89</v>
      </c>
      <c r="F5451" t="str">
        <f>VLOOKUP(E5451&amp;"*",state_latlong_lookup!$A$1:$D$56,2,FALSE)</f>
        <v>WI</v>
      </c>
      <c r="G5451" t="str">
        <f>VLOOKUP(E5451&amp;"*",state_latlong_lookup!$A$1:$D$56,1,FALSE)</f>
        <v>WISCONSIN</v>
      </c>
      <c r="H5451" t="str">
        <f t="shared" si="171"/>
        <v>112_WI_07</v>
      </c>
      <c r="I5451">
        <f>IF(B5451=2012,IF(D5451="00",K5451,VLOOKUP(H5451,district_latlong_lookup!$A$1:$F$439,5,FALSE)),0)</f>
        <v>45.588489000000003</v>
      </c>
      <c r="J5451">
        <f>IF(B5451=2012,IF(D5451="00",L5451,VLOOKUP(H5451,district_latlong_lookup!$A$1:$F$439,6,FALSE)),0)</f>
        <v>-90.846643</v>
      </c>
      <c r="K5451">
        <f>VLOOKUP(E5451&amp;"*",state_latlong_lookup!$A$1:$D$56,3,FALSE)</f>
        <v>44.256300000000003</v>
      </c>
      <c r="L5451">
        <f>VLOOKUP(E5451&amp;"*",state_latlong_lookup!$A$1:$D$56,4,FALSE)</f>
        <v>-89.638499999999993</v>
      </c>
      <c r="M5451">
        <v>200</v>
      </c>
      <c r="N5451" t="str">
        <f t="shared" si="170"/>
        <v>Republican</v>
      </c>
      <c r="O5451" t="s">
        <v>171</v>
      </c>
      <c r="P5451">
        <v>0.78100000000000003</v>
      </c>
      <c r="Q5451">
        <v>15000</v>
      </c>
      <c r="R5451" t="s">
        <v>1486</v>
      </c>
    </row>
    <row r="5452" spans="1:18">
      <c r="A5452">
        <v>112</v>
      </c>
      <c r="B5452">
        <f>VLOOKUP(A5452,year_congress_lookup!$A$1:$B$10,2)</f>
        <v>2012</v>
      </c>
      <c r="C5452">
        <v>21190</v>
      </c>
      <c r="D5452" s="1" t="s">
        <v>1795</v>
      </c>
      <c r="E5452" t="s">
        <v>89</v>
      </c>
      <c r="F5452" t="str">
        <f>VLOOKUP(E5452&amp;"*",state_latlong_lookup!$A$1:$D$56,2,FALSE)</f>
        <v>WI</v>
      </c>
      <c r="G5452" t="str">
        <f>VLOOKUP(E5452&amp;"*",state_latlong_lookup!$A$1:$D$56,1,FALSE)</f>
        <v>WISCONSIN</v>
      </c>
      <c r="H5452" t="str">
        <f t="shared" si="171"/>
        <v>112_WI_08</v>
      </c>
      <c r="I5452">
        <f>IF(B5452=2012,IF(D5452="00",K5452,VLOOKUP(H5452,district_latlong_lookup!$A$1:$F$439,5,FALSE)),0)</f>
        <v>45.190035999999999</v>
      </c>
      <c r="J5452">
        <f>IF(B5452=2012,IF(D5452="00",L5452,VLOOKUP(H5452,district_latlong_lookup!$A$1:$F$439,6,FALSE)),0)</f>
        <v>-88.563259000000002</v>
      </c>
      <c r="K5452">
        <f>VLOOKUP(E5452&amp;"*",state_latlong_lookup!$A$1:$D$56,3,FALSE)</f>
        <v>44.256300000000003</v>
      </c>
      <c r="L5452">
        <f>VLOOKUP(E5452&amp;"*",state_latlong_lookup!$A$1:$D$56,4,FALSE)</f>
        <v>-89.638499999999993</v>
      </c>
      <c r="M5452">
        <v>200</v>
      </c>
      <c r="N5452" t="str">
        <f t="shared" si="170"/>
        <v>Republican</v>
      </c>
      <c r="O5452" t="s">
        <v>1240</v>
      </c>
      <c r="P5452">
        <v>0.88600000000000001</v>
      </c>
      <c r="Q5452">
        <v>488500</v>
      </c>
      <c r="R5452" t="s">
        <v>1487</v>
      </c>
    </row>
    <row r="5453" spans="1:18">
      <c r="A5453">
        <v>112</v>
      </c>
      <c r="B5453">
        <f>VLOOKUP(A5453,year_congress_lookup!$A$1:$B$10,2)</f>
        <v>2012</v>
      </c>
      <c r="C5453">
        <v>20953</v>
      </c>
      <c r="D5453" s="1" t="s">
        <v>1787</v>
      </c>
      <c r="E5453" t="s">
        <v>131</v>
      </c>
      <c r="F5453" t="str">
        <f>VLOOKUP(E5453&amp;"*",state_latlong_lookup!$A$1:$D$56,2,FALSE)</f>
        <v>WY</v>
      </c>
      <c r="G5453" t="str">
        <f>VLOOKUP(E5453&amp;"*",state_latlong_lookup!$A$1:$D$56,1,FALSE)</f>
        <v>WYOMING</v>
      </c>
      <c r="H5453" t="str">
        <f t="shared" si="171"/>
        <v>112_WY_01</v>
      </c>
      <c r="I5453">
        <f>IF(B5453=2012,IF(D5453="00",K5453,VLOOKUP(H5453,district_latlong_lookup!$A$1:$F$439,5,FALSE)),0)</f>
        <v>42.991802</v>
      </c>
      <c r="J5453">
        <f>IF(B5453=2012,IF(D5453="00",L5453,VLOOKUP(H5453,district_latlong_lookup!$A$1:$F$439,6,FALSE)),0)</f>
        <v>-107.54192500000001</v>
      </c>
      <c r="K5453">
        <f>VLOOKUP(E5453&amp;"*",state_latlong_lookup!$A$1:$D$56,3,FALSE)</f>
        <v>42.747500000000002</v>
      </c>
      <c r="L5453">
        <f>VLOOKUP(E5453&amp;"*",state_latlong_lookup!$A$1:$D$56,4,FALSE)</f>
        <v>-107.2085</v>
      </c>
      <c r="M5453">
        <v>200</v>
      </c>
      <c r="N5453" t="str">
        <f t="shared" si="170"/>
        <v>Republican</v>
      </c>
      <c r="O5453" t="s">
        <v>1173</v>
      </c>
      <c r="P5453">
        <v>0.93200000000000005</v>
      </c>
      <c r="Q5453">
        <v>228000</v>
      </c>
      <c r="R5453" t="s">
        <v>1488</v>
      </c>
    </row>
  </sheetData>
  <pageMargins left="0.7" right="0.7" top="0.75" bottom="0.75" header="0.3" footer="0.3"/>
  <pageSetup orientation="portrait" horizontalDpi="4294967292" verticalDpi="4294967292"/>
  <ignoredErrors>
    <ignoredError sqref="D2:D545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" sqref="C1:C10"/>
    </sheetView>
  </sheetViews>
  <sheetFormatPr baseColWidth="10" defaultRowHeight="14" x14ac:dyDescent="0"/>
  <sheetData>
    <row r="1" spans="1:2">
      <c r="A1">
        <v>103</v>
      </c>
      <c r="B1">
        <v>1994</v>
      </c>
    </row>
    <row r="2" spans="1:2">
      <c r="A2">
        <v>104</v>
      </c>
      <c r="B2">
        <v>1996</v>
      </c>
    </row>
    <row r="3" spans="1:2">
      <c r="A3">
        <v>105</v>
      </c>
      <c r="B3">
        <v>1998</v>
      </c>
    </row>
    <row r="4" spans="1:2">
      <c r="A4">
        <v>106</v>
      </c>
      <c r="B4">
        <v>2000</v>
      </c>
    </row>
    <row r="5" spans="1:2">
      <c r="A5">
        <v>107</v>
      </c>
      <c r="B5">
        <v>2002</v>
      </c>
    </row>
    <row r="6" spans="1:2">
      <c r="A6">
        <v>108</v>
      </c>
      <c r="B6">
        <v>2004</v>
      </c>
    </row>
    <row r="7" spans="1:2">
      <c r="A7">
        <v>109</v>
      </c>
      <c r="B7">
        <v>2006</v>
      </c>
    </row>
    <row r="8" spans="1:2">
      <c r="A8">
        <v>110</v>
      </c>
      <c r="B8">
        <v>2008</v>
      </c>
    </row>
    <row r="9" spans="1:2">
      <c r="A9">
        <v>111</v>
      </c>
      <c r="B9">
        <v>2010</v>
      </c>
    </row>
    <row r="10" spans="1:2">
      <c r="A10">
        <v>112</v>
      </c>
      <c r="B10">
        <v>2012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A10" sqref="A10:XFD10"/>
    </sheetView>
  </sheetViews>
  <sheetFormatPr baseColWidth="10" defaultRowHeight="14" x14ac:dyDescent="0"/>
  <cols>
    <col min="1" max="1" width="18.6640625" customWidth="1"/>
    <col min="4" max="4" width="20.33203125" customWidth="1"/>
    <col min="5" max="5" width="22.33203125" customWidth="1"/>
  </cols>
  <sheetData>
    <row r="1" spans="1:4">
      <c r="A1" t="s">
        <v>1739</v>
      </c>
      <c r="B1" t="s">
        <v>1681</v>
      </c>
      <c r="C1" t="s">
        <v>1682</v>
      </c>
      <c r="D1" t="s">
        <v>1683</v>
      </c>
    </row>
    <row r="2" spans="1:4">
      <c r="A2" t="s">
        <v>198</v>
      </c>
      <c r="B2" t="s">
        <v>1684</v>
      </c>
      <c r="C2">
        <v>61.384999999999998</v>
      </c>
      <c r="D2">
        <v>-152.26830000000001</v>
      </c>
    </row>
    <row r="3" spans="1:4">
      <c r="A3" t="s">
        <v>48</v>
      </c>
      <c r="B3" t="s">
        <v>1685</v>
      </c>
      <c r="C3">
        <v>32.798999999999999</v>
      </c>
      <c r="D3">
        <v>-86.807299999999998</v>
      </c>
    </row>
    <row r="4" spans="1:4">
      <c r="A4" t="s">
        <v>1740</v>
      </c>
      <c r="B4" t="s">
        <v>1686</v>
      </c>
      <c r="C4">
        <v>34.951300000000003</v>
      </c>
      <c r="D4">
        <v>-92.380899999999997</v>
      </c>
    </row>
    <row r="5" spans="1:4">
      <c r="A5" t="s">
        <v>1769</v>
      </c>
      <c r="B5" t="s">
        <v>1687</v>
      </c>
      <c r="C5">
        <v>14.2417</v>
      </c>
      <c r="D5">
        <v>-170.71969999999999</v>
      </c>
    </row>
    <row r="6" spans="1:4">
      <c r="A6" t="s">
        <v>155</v>
      </c>
      <c r="B6" t="s">
        <v>1688</v>
      </c>
      <c r="C6">
        <v>33.7712</v>
      </c>
      <c r="D6">
        <v>-111.3877</v>
      </c>
    </row>
    <row r="7" spans="1:4">
      <c r="A7" t="s">
        <v>1741</v>
      </c>
      <c r="B7" t="s">
        <v>1689</v>
      </c>
      <c r="C7">
        <v>36.17</v>
      </c>
      <c r="D7">
        <v>-119.7462</v>
      </c>
    </row>
    <row r="8" spans="1:4">
      <c r="A8" t="s">
        <v>1770</v>
      </c>
      <c r="B8" t="s">
        <v>1690</v>
      </c>
      <c r="C8">
        <v>39.064599999999999</v>
      </c>
      <c r="D8">
        <v>-105.3272</v>
      </c>
    </row>
    <row r="9" spans="1:4">
      <c r="A9" t="s">
        <v>1768</v>
      </c>
      <c r="B9" t="s">
        <v>1691</v>
      </c>
      <c r="C9">
        <v>41.583399999999997</v>
      </c>
      <c r="D9">
        <v>-72.762200000000007</v>
      </c>
    </row>
    <row r="10" spans="1:4">
      <c r="A10" t="s">
        <v>1742</v>
      </c>
      <c r="B10" t="s">
        <v>1693</v>
      </c>
      <c r="C10">
        <v>39.349800000000002</v>
      </c>
      <c r="D10">
        <v>-75.514799999999994</v>
      </c>
    </row>
    <row r="11" spans="1:4">
      <c r="A11" t="s">
        <v>81</v>
      </c>
      <c r="B11" t="s">
        <v>1694</v>
      </c>
      <c r="C11">
        <v>27.833300000000001</v>
      </c>
      <c r="D11">
        <v>-81.716999999999999</v>
      </c>
    </row>
    <row r="12" spans="1:4">
      <c r="A12" t="s">
        <v>4</v>
      </c>
      <c r="B12" t="s">
        <v>1695</v>
      </c>
      <c r="C12">
        <v>32.986600000000003</v>
      </c>
      <c r="D12">
        <v>-83.648700000000005</v>
      </c>
    </row>
    <row r="13" spans="1:4">
      <c r="A13" t="s">
        <v>201</v>
      </c>
      <c r="B13" t="s">
        <v>1696</v>
      </c>
      <c r="C13">
        <v>21.1098</v>
      </c>
      <c r="D13">
        <v>-157.53110000000001</v>
      </c>
    </row>
    <row r="14" spans="1:4">
      <c r="A14" t="s">
        <v>84</v>
      </c>
      <c r="B14" t="s">
        <v>1697</v>
      </c>
      <c r="C14">
        <v>42.004600000000003</v>
      </c>
      <c r="D14">
        <v>-93.213999999999999</v>
      </c>
    </row>
    <row r="15" spans="1:4">
      <c r="A15" t="s">
        <v>125</v>
      </c>
      <c r="B15" t="s">
        <v>1698</v>
      </c>
      <c r="C15">
        <v>44.239400000000003</v>
      </c>
      <c r="D15">
        <v>-114.5103</v>
      </c>
    </row>
    <row r="16" spans="1:4">
      <c r="A16" t="s">
        <v>1743</v>
      </c>
      <c r="B16" t="s">
        <v>1699</v>
      </c>
      <c r="C16">
        <v>40.336300000000001</v>
      </c>
      <c r="D16">
        <v>-89.002200000000002</v>
      </c>
    </row>
    <row r="17" spans="1:4">
      <c r="A17" t="s">
        <v>45</v>
      </c>
      <c r="B17" t="s">
        <v>1700</v>
      </c>
      <c r="C17">
        <v>39.864699999999999</v>
      </c>
      <c r="D17">
        <v>-86.260400000000004</v>
      </c>
    </row>
    <row r="18" spans="1:4">
      <c r="A18" t="s">
        <v>105</v>
      </c>
      <c r="B18" t="s">
        <v>1701</v>
      </c>
      <c r="C18">
        <v>38.511099999999999</v>
      </c>
      <c r="D18">
        <v>-96.8005</v>
      </c>
    </row>
    <row r="19" spans="1:4">
      <c r="A19" t="s">
        <v>1744</v>
      </c>
      <c r="B19" t="s">
        <v>1702</v>
      </c>
      <c r="C19">
        <v>37.668999999999997</v>
      </c>
      <c r="D19">
        <v>-84.651399999999995</v>
      </c>
    </row>
    <row r="20" spans="1:4">
      <c r="A20" t="s">
        <v>1745</v>
      </c>
      <c r="B20" t="s">
        <v>1703</v>
      </c>
      <c r="C20">
        <v>31.180099999999999</v>
      </c>
      <c r="D20">
        <v>-91.874899999999997</v>
      </c>
    </row>
    <row r="21" spans="1:4">
      <c r="A21" t="s">
        <v>1747</v>
      </c>
      <c r="B21" t="s">
        <v>1704</v>
      </c>
      <c r="C21">
        <v>42.237299999999998</v>
      </c>
      <c r="D21">
        <v>-71.531400000000005</v>
      </c>
    </row>
    <row r="22" spans="1:4">
      <c r="A22" t="s">
        <v>1746</v>
      </c>
      <c r="B22" t="s">
        <v>1705</v>
      </c>
      <c r="C22">
        <v>39.072400000000002</v>
      </c>
      <c r="D22">
        <v>-76.790199999999999</v>
      </c>
    </row>
    <row r="23" spans="1:4">
      <c r="A23" t="s">
        <v>49</v>
      </c>
      <c r="B23" t="s">
        <v>1706</v>
      </c>
      <c r="C23">
        <v>44.607399999999998</v>
      </c>
      <c r="D23">
        <v>-69.3977</v>
      </c>
    </row>
    <row r="24" spans="1:4">
      <c r="A24" t="s">
        <v>1748</v>
      </c>
      <c r="B24" t="s">
        <v>1707</v>
      </c>
      <c r="C24">
        <v>43.3504</v>
      </c>
      <c r="D24">
        <v>-84.560299999999998</v>
      </c>
    </row>
    <row r="25" spans="1:4">
      <c r="A25" t="s">
        <v>1749</v>
      </c>
      <c r="B25" t="s">
        <v>1708</v>
      </c>
      <c r="C25">
        <v>45.732599999999998</v>
      </c>
      <c r="D25">
        <v>-93.919600000000003</v>
      </c>
    </row>
    <row r="26" spans="1:4">
      <c r="A26" t="s">
        <v>1751</v>
      </c>
      <c r="B26" t="s">
        <v>1709</v>
      </c>
      <c r="C26">
        <v>38.462299999999999</v>
      </c>
      <c r="D26">
        <v>-92.302000000000007</v>
      </c>
    </row>
    <row r="27" spans="1:4">
      <c r="A27" t="s">
        <v>1774</v>
      </c>
      <c r="B27" t="s">
        <v>1710</v>
      </c>
      <c r="C27">
        <v>14.8058</v>
      </c>
      <c r="D27">
        <v>145.5505</v>
      </c>
    </row>
    <row r="28" spans="1:4">
      <c r="A28" t="s">
        <v>1750</v>
      </c>
      <c r="B28" t="s">
        <v>1711</v>
      </c>
      <c r="C28">
        <v>32.767299999999999</v>
      </c>
      <c r="D28">
        <v>-89.681200000000004</v>
      </c>
    </row>
    <row r="29" spans="1:4">
      <c r="A29" t="s">
        <v>127</v>
      </c>
      <c r="B29" t="s">
        <v>1712</v>
      </c>
      <c r="C29">
        <v>46.904800000000002</v>
      </c>
      <c r="D29">
        <v>-110.3261</v>
      </c>
    </row>
    <row r="30" spans="1:4">
      <c r="A30" t="s">
        <v>1757</v>
      </c>
      <c r="B30" t="s">
        <v>1713</v>
      </c>
      <c r="C30">
        <v>35.641100000000002</v>
      </c>
      <c r="D30">
        <v>-79.843100000000007</v>
      </c>
    </row>
    <row r="31" spans="1:4">
      <c r="A31" t="s">
        <v>1758</v>
      </c>
      <c r="B31" t="s">
        <v>1714</v>
      </c>
      <c r="C31">
        <v>47.536200000000001</v>
      </c>
      <c r="D31">
        <v>-99.793000000000006</v>
      </c>
    </row>
    <row r="32" spans="1:4">
      <c r="A32" t="s">
        <v>1752</v>
      </c>
      <c r="B32" t="s">
        <v>1715</v>
      </c>
      <c r="C32">
        <v>41.128900000000002</v>
      </c>
      <c r="D32">
        <v>-98.288300000000007</v>
      </c>
    </row>
    <row r="33" spans="1:4">
      <c r="A33" t="s">
        <v>1753</v>
      </c>
      <c r="B33" t="s">
        <v>1716</v>
      </c>
      <c r="C33">
        <v>43.410800000000002</v>
      </c>
      <c r="D33">
        <v>-71.565299999999993</v>
      </c>
    </row>
    <row r="34" spans="1:4">
      <c r="A34" t="s">
        <v>1754</v>
      </c>
      <c r="B34" t="s">
        <v>1717</v>
      </c>
      <c r="C34">
        <v>40.314</v>
      </c>
      <c r="D34">
        <v>-74.508899999999997</v>
      </c>
    </row>
    <row r="35" spans="1:4">
      <c r="A35" t="s">
        <v>1755</v>
      </c>
      <c r="B35" t="s">
        <v>1718</v>
      </c>
      <c r="C35">
        <v>34.837499999999999</v>
      </c>
      <c r="D35">
        <v>-106.2371</v>
      </c>
    </row>
    <row r="36" spans="1:4">
      <c r="A36" t="s">
        <v>110</v>
      </c>
      <c r="B36" t="s">
        <v>1719</v>
      </c>
      <c r="C36">
        <v>38.419899999999998</v>
      </c>
      <c r="D36">
        <v>-117.1219</v>
      </c>
    </row>
    <row r="37" spans="1:4">
      <c r="A37" t="s">
        <v>1756</v>
      </c>
      <c r="B37" t="s">
        <v>1720</v>
      </c>
      <c r="C37">
        <v>42.149700000000003</v>
      </c>
      <c r="D37">
        <v>-74.938400000000001</v>
      </c>
    </row>
    <row r="38" spans="1:4">
      <c r="A38" t="s">
        <v>40</v>
      </c>
      <c r="B38" t="s">
        <v>1721</v>
      </c>
      <c r="C38">
        <v>40.373600000000003</v>
      </c>
      <c r="D38">
        <v>-82.775499999999994</v>
      </c>
    </row>
    <row r="39" spans="1:4">
      <c r="A39" t="s">
        <v>1759</v>
      </c>
      <c r="B39" t="s">
        <v>1722</v>
      </c>
      <c r="C39">
        <v>35.537599999999998</v>
      </c>
      <c r="D39">
        <v>-96.924700000000001</v>
      </c>
    </row>
    <row r="40" spans="1:4">
      <c r="A40" t="s">
        <v>99</v>
      </c>
      <c r="B40" t="s">
        <v>1723</v>
      </c>
      <c r="C40">
        <v>44.5672</v>
      </c>
      <c r="D40">
        <v>-122.12690000000001</v>
      </c>
    </row>
    <row r="41" spans="1:4">
      <c r="A41" t="s">
        <v>1760</v>
      </c>
      <c r="B41" t="s">
        <v>1724</v>
      </c>
      <c r="C41">
        <v>40.577300000000001</v>
      </c>
      <c r="D41">
        <v>-77.263999999999996</v>
      </c>
    </row>
    <row r="42" spans="1:4">
      <c r="A42" t="s">
        <v>1773</v>
      </c>
      <c r="B42" t="s">
        <v>1725</v>
      </c>
      <c r="C42">
        <v>18.276599999999998</v>
      </c>
      <c r="D42">
        <v>-66.334999999999994</v>
      </c>
    </row>
    <row r="43" spans="1:4">
      <c r="A43" t="s">
        <v>1761</v>
      </c>
      <c r="B43" t="s">
        <v>1726</v>
      </c>
      <c r="C43">
        <v>41.677199999999999</v>
      </c>
      <c r="D43">
        <v>-71.510099999999994</v>
      </c>
    </row>
    <row r="44" spans="1:4">
      <c r="A44" t="s">
        <v>1762</v>
      </c>
      <c r="B44" t="s">
        <v>1727</v>
      </c>
      <c r="C44">
        <v>33.819099999999999</v>
      </c>
      <c r="D44">
        <v>-80.906599999999997</v>
      </c>
    </row>
    <row r="45" spans="1:4">
      <c r="A45" t="s">
        <v>1763</v>
      </c>
      <c r="B45" t="s">
        <v>1728</v>
      </c>
      <c r="C45">
        <v>44.285299999999999</v>
      </c>
      <c r="D45">
        <v>-99.463200000000001</v>
      </c>
    </row>
    <row r="46" spans="1:4">
      <c r="A46" t="s">
        <v>1764</v>
      </c>
      <c r="B46" t="s">
        <v>1729</v>
      </c>
      <c r="C46">
        <v>35.744900000000001</v>
      </c>
      <c r="D46">
        <v>-86.748900000000006</v>
      </c>
    </row>
    <row r="47" spans="1:4">
      <c r="A47" t="s">
        <v>82</v>
      </c>
      <c r="B47" t="s">
        <v>1730</v>
      </c>
      <c r="C47">
        <v>31.106000000000002</v>
      </c>
      <c r="D47">
        <v>-97.647499999999994</v>
      </c>
    </row>
    <row r="48" spans="1:4">
      <c r="A48" t="s">
        <v>142</v>
      </c>
      <c r="B48" t="s">
        <v>1731</v>
      </c>
      <c r="C48">
        <v>40.113500000000002</v>
      </c>
      <c r="D48">
        <v>-111.8535</v>
      </c>
    </row>
    <row r="49" spans="1:4">
      <c r="A49" t="s">
        <v>1765</v>
      </c>
      <c r="B49" t="s">
        <v>1732</v>
      </c>
      <c r="C49">
        <v>37.768000000000001</v>
      </c>
      <c r="D49">
        <v>-78.205699999999993</v>
      </c>
    </row>
    <row r="50" spans="1:4">
      <c r="A50" t="s">
        <v>1772</v>
      </c>
      <c r="B50" t="s">
        <v>1733</v>
      </c>
      <c r="C50">
        <v>18.0001</v>
      </c>
      <c r="D50">
        <v>-64.819900000000004</v>
      </c>
    </row>
    <row r="51" spans="1:4">
      <c r="A51" t="s">
        <v>21</v>
      </c>
      <c r="B51" t="s">
        <v>1734</v>
      </c>
      <c r="C51">
        <v>44.040700000000001</v>
      </c>
      <c r="D51">
        <v>-72.709299999999999</v>
      </c>
    </row>
    <row r="52" spans="1:4">
      <c r="A52" t="s">
        <v>723</v>
      </c>
      <c r="B52" t="s">
        <v>1735</v>
      </c>
      <c r="C52">
        <v>47.3917</v>
      </c>
      <c r="D52">
        <v>-121.57080000000001</v>
      </c>
    </row>
    <row r="53" spans="1:4">
      <c r="A53" t="s">
        <v>1767</v>
      </c>
      <c r="B53" t="s">
        <v>1736</v>
      </c>
      <c r="C53">
        <v>44.256300000000003</v>
      </c>
      <c r="D53">
        <v>-89.638499999999993</v>
      </c>
    </row>
    <row r="54" spans="1:4">
      <c r="A54" t="s">
        <v>1766</v>
      </c>
      <c r="B54" t="s">
        <v>1737</v>
      </c>
      <c r="C54">
        <v>38.468000000000004</v>
      </c>
      <c r="D54">
        <v>-80.9696</v>
      </c>
    </row>
    <row r="55" spans="1:4">
      <c r="A55" t="s">
        <v>131</v>
      </c>
      <c r="B55" t="s">
        <v>1738</v>
      </c>
      <c r="C55">
        <v>42.747500000000002</v>
      </c>
      <c r="D55">
        <v>-107.2085</v>
      </c>
    </row>
    <row r="56" spans="1:4">
      <c r="A56" t="s">
        <v>194</v>
      </c>
      <c r="B56" t="s">
        <v>194</v>
      </c>
      <c r="C56">
        <v>39.5</v>
      </c>
      <c r="D56">
        <v>-98.35</v>
      </c>
    </row>
    <row r="57" spans="1:4">
      <c r="A57" t="s">
        <v>1771</v>
      </c>
      <c r="B57" t="s">
        <v>1692</v>
      </c>
      <c r="C57">
        <v>38.8964</v>
      </c>
      <c r="D57">
        <v>-77.026200000000003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9"/>
  <sheetViews>
    <sheetView topLeftCell="A407" workbookViewId="0">
      <selection activeCell="D442" sqref="D442"/>
    </sheetView>
  </sheetViews>
  <sheetFormatPr baseColWidth="10" defaultRowHeight="14" x14ac:dyDescent="0"/>
  <cols>
    <col min="3" max="3" width="5" bestFit="1" customWidth="1"/>
    <col min="5" max="5" width="10.1640625" bestFit="1" customWidth="1"/>
    <col min="6" max="6" width="19.33203125" customWidth="1"/>
  </cols>
  <sheetData>
    <row r="1" spans="1:6">
      <c r="A1" t="s">
        <v>1842</v>
      </c>
      <c r="B1" t="s">
        <v>1782</v>
      </c>
      <c r="C1" t="s">
        <v>1778</v>
      </c>
      <c r="D1" t="s">
        <v>1781</v>
      </c>
      <c r="E1" t="s">
        <v>1779</v>
      </c>
      <c r="F1" t="s">
        <v>1780</v>
      </c>
    </row>
    <row r="2" spans="1:6">
      <c r="A2" t="str">
        <f>CONCATENATE(B2,"_",C2,"_",D2)</f>
        <v>112_AL_01</v>
      </c>
      <c r="B2">
        <v>112</v>
      </c>
      <c r="C2" t="s">
        <v>1685</v>
      </c>
      <c r="D2" t="s">
        <v>1787</v>
      </c>
      <c r="E2">
        <v>31.032933</v>
      </c>
      <c r="F2">
        <v>-87.790581000000003</v>
      </c>
    </row>
    <row r="3" spans="1:6">
      <c r="A3" t="str">
        <f t="shared" ref="A3:A66" si="0">CONCATENATE(B3,"_",C3,"_",D3)</f>
        <v>112_AL_02</v>
      </c>
      <c r="B3">
        <v>112</v>
      </c>
      <c r="C3" t="s">
        <v>1685</v>
      </c>
      <c r="D3" t="s">
        <v>1788</v>
      </c>
      <c r="E3">
        <v>31.745861999999999</v>
      </c>
      <c r="F3">
        <v>-86.069252000000006</v>
      </c>
    </row>
    <row r="4" spans="1:6">
      <c r="A4" t="str">
        <f t="shared" si="0"/>
        <v>112_AL_03</v>
      </c>
      <c r="B4">
        <v>112</v>
      </c>
      <c r="C4" t="s">
        <v>1685</v>
      </c>
      <c r="D4" t="s">
        <v>1789</v>
      </c>
      <c r="E4">
        <v>33.046308000000003</v>
      </c>
      <c r="F4">
        <v>-85.704818000000003</v>
      </c>
    </row>
    <row r="5" spans="1:6">
      <c r="A5" t="str">
        <f t="shared" si="0"/>
        <v>112_AL_04</v>
      </c>
      <c r="B5">
        <v>112</v>
      </c>
      <c r="C5" t="s">
        <v>1685</v>
      </c>
      <c r="D5" t="s">
        <v>1790</v>
      </c>
      <c r="E5">
        <v>34.075825999999999</v>
      </c>
      <c r="F5">
        <v>-87.090359000000007</v>
      </c>
    </row>
    <row r="6" spans="1:6">
      <c r="A6" t="str">
        <f t="shared" si="0"/>
        <v>112_AL_05</v>
      </c>
      <c r="B6">
        <v>112</v>
      </c>
      <c r="C6" t="s">
        <v>1685</v>
      </c>
      <c r="D6" t="s">
        <v>1791</v>
      </c>
      <c r="E6">
        <v>34.746670999999999</v>
      </c>
      <c r="F6">
        <v>-86.934545999999997</v>
      </c>
    </row>
    <row r="7" spans="1:6">
      <c r="A7" t="str">
        <f t="shared" si="0"/>
        <v>112_AL_06</v>
      </c>
      <c r="B7">
        <v>112</v>
      </c>
      <c r="C7" t="s">
        <v>1685</v>
      </c>
      <c r="D7" t="s">
        <v>1792</v>
      </c>
      <c r="E7">
        <v>33.272393000000001</v>
      </c>
      <c r="F7">
        <v>-86.880635999999996</v>
      </c>
    </row>
    <row r="8" spans="1:6">
      <c r="A8" t="str">
        <f t="shared" si="0"/>
        <v>112_AL_07</v>
      </c>
      <c r="B8">
        <v>112</v>
      </c>
      <c r="C8" t="s">
        <v>1685</v>
      </c>
      <c r="D8" t="s">
        <v>1793</v>
      </c>
      <c r="E8">
        <v>32.432983</v>
      </c>
      <c r="F8">
        <v>-87.69135</v>
      </c>
    </row>
    <row r="9" spans="1:6">
      <c r="A9" t="str">
        <f t="shared" si="0"/>
        <v>112_AK_01</v>
      </c>
      <c r="B9">
        <v>112</v>
      </c>
      <c r="C9" t="s">
        <v>1684</v>
      </c>
      <c r="D9" t="s">
        <v>1787</v>
      </c>
      <c r="E9">
        <v>63.346190999999997</v>
      </c>
      <c r="F9">
        <v>-152.83706799999999</v>
      </c>
    </row>
    <row r="10" spans="1:6">
      <c r="A10" t="str">
        <f t="shared" si="0"/>
        <v>112_AZ_01</v>
      </c>
      <c r="B10">
        <v>112</v>
      </c>
      <c r="C10" t="s">
        <v>1688</v>
      </c>
      <c r="D10" t="s">
        <v>1787</v>
      </c>
      <c r="E10">
        <v>34.820650000000001</v>
      </c>
      <c r="F10">
        <v>-110.89886</v>
      </c>
    </row>
    <row r="11" spans="1:6">
      <c r="A11" t="str">
        <f t="shared" si="0"/>
        <v>112_AZ_02</v>
      </c>
      <c r="B11">
        <v>112</v>
      </c>
      <c r="C11" t="s">
        <v>1688</v>
      </c>
      <c r="D11" t="s">
        <v>1788</v>
      </c>
      <c r="E11">
        <v>36.019196000000001</v>
      </c>
      <c r="F11">
        <v>-113.54803099999999</v>
      </c>
    </row>
    <row r="12" spans="1:6">
      <c r="A12" t="str">
        <f t="shared" si="0"/>
        <v>112_AZ_03</v>
      </c>
      <c r="B12">
        <v>112</v>
      </c>
      <c r="C12" t="s">
        <v>1688</v>
      </c>
      <c r="D12" t="s">
        <v>1789</v>
      </c>
      <c r="E12">
        <v>33.796639999999996</v>
      </c>
      <c r="F12">
        <v>-112.051368</v>
      </c>
    </row>
    <row r="13" spans="1:6">
      <c r="A13" t="str">
        <f t="shared" si="0"/>
        <v>112_AZ_04</v>
      </c>
      <c r="B13">
        <v>112</v>
      </c>
      <c r="C13" t="s">
        <v>1688</v>
      </c>
      <c r="D13" t="s">
        <v>1790</v>
      </c>
      <c r="E13">
        <v>33.425884000000003</v>
      </c>
      <c r="F13">
        <v>-112.112702</v>
      </c>
    </row>
    <row r="14" spans="1:6">
      <c r="A14" t="str">
        <f t="shared" si="0"/>
        <v>112_AZ_05</v>
      </c>
      <c r="B14">
        <v>112</v>
      </c>
      <c r="C14" t="s">
        <v>1688</v>
      </c>
      <c r="D14" t="s">
        <v>1791</v>
      </c>
      <c r="E14">
        <v>33.676327000000001</v>
      </c>
      <c r="F14">
        <v>-111.61365499999999</v>
      </c>
    </row>
    <row r="15" spans="1:6">
      <c r="A15" t="str">
        <f t="shared" si="0"/>
        <v>112_AZ_06</v>
      </c>
      <c r="B15">
        <v>112</v>
      </c>
      <c r="C15" t="s">
        <v>1688</v>
      </c>
      <c r="D15" t="s">
        <v>1792</v>
      </c>
      <c r="E15">
        <v>33.313865</v>
      </c>
      <c r="F15">
        <v>-111.570859</v>
      </c>
    </row>
    <row r="16" spans="1:6">
      <c r="A16" t="str">
        <f t="shared" si="0"/>
        <v>112_AZ_07</v>
      </c>
      <c r="B16">
        <v>112</v>
      </c>
      <c r="C16" t="s">
        <v>1688</v>
      </c>
      <c r="D16" t="s">
        <v>1793</v>
      </c>
      <c r="E16">
        <v>32.746653000000002</v>
      </c>
      <c r="F16">
        <v>-112.98630900000001</v>
      </c>
    </row>
    <row r="17" spans="1:6">
      <c r="A17" t="str">
        <f t="shared" si="0"/>
        <v>112_AZ_08</v>
      </c>
      <c r="B17">
        <v>112</v>
      </c>
      <c r="C17" t="s">
        <v>1688</v>
      </c>
      <c r="D17" t="s">
        <v>1795</v>
      </c>
      <c r="E17">
        <v>31.914152999999999</v>
      </c>
      <c r="F17">
        <v>-110.06361099999999</v>
      </c>
    </row>
    <row r="18" spans="1:6">
      <c r="A18" t="str">
        <f t="shared" si="0"/>
        <v>112_AR_01</v>
      </c>
      <c r="B18">
        <v>112</v>
      </c>
      <c r="C18" t="s">
        <v>1686</v>
      </c>
      <c r="D18" t="s">
        <v>1787</v>
      </c>
      <c r="E18">
        <v>35.496374000000003</v>
      </c>
      <c r="F18">
        <v>-91.223027000000002</v>
      </c>
    </row>
    <row r="19" spans="1:6">
      <c r="A19" t="str">
        <f t="shared" si="0"/>
        <v>112_AR_02</v>
      </c>
      <c r="B19">
        <v>112</v>
      </c>
      <c r="C19" t="s">
        <v>1686</v>
      </c>
      <c r="D19" t="s">
        <v>1788</v>
      </c>
      <c r="E19">
        <v>35.091540999999999</v>
      </c>
      <c r="F19">
        <v>-92.561994999999996</v>
      </c>
    </row>
    <row r="20" spans="1:6">
      <c r="A20" t="str">
        <f t="shared" si="0"/>
        <v>112_AR_03</v>
      </c>
      <c r="B20">
        <v>112</v>
      </c>
      <c r="C20" t="s">
        <v>1686</v>
      </c>
      <c r="D20" t="s">
        <v>1789</v>
      </c>
      <c r="E20">
        <v>35.891427</v>
      </c>
      <c r="F20">
        <v>-93.645745000000005</v>
      </c>
    </row>
    <row r="21" spans="1:6">
      <c r="A21" t="str">
        <f t="shared" si="0"/>
        <v>112_AR_04</v>
      </c>
      <c r="B21">
        <v>112</v>
      </c>
      <c r="C21" t="s">
        <v>1686</v>
      </c>
      <c r="D21" t="s">
        <v>1790</v>
      </c>
      <c r="E21">
        <v>33.912545999999999</v>
      </c>
      <c r="F21">
        <v>-92.924238000000003</v>
      </c>
    </row>
    <row r="22" spans="1:6">
      <c r="A22" t="str">
        <f t="shared" si="0"/>
        <v>112_CA_01</v>
      </c>
      <c r="B22">
        <v>112</v>
      </c>
      <c r="C22" t="s">
        <v>1689</v>
      </c>
      <c r="D22" t="s">
        <v>1787</v>
      </c>
      <c r="E22">
        <v>39.926364</v>
      </c>
      <c r="F22">
        <v>-123.408849</v>
      </c>
    </row>
    <row r="23" spans="1:6">
      <c r="A23" t="str">
        <f t="shared" si="0"/>
        <v>112_CA_02</v>
      </c>
      <c r="B23">
        <v>112</v>
      </c>
      <c r="C23" t="s">
        <v>1689</v>
      </c>
      <c r="D23" t="s">
        <v>1788</v>
      </c>
      <c r="E23">
        <v>40.540022999999998</v>
      </c>
      <c r="F23">
        <v>-122.346395</v>
      </c>
    </row>
    <row r="24" spans="1:6">
      <c r="A24" t="str">
        <f t="shared" si="0"/>
        <v>112_CA_03</v>
      </c>
      <c r="B24">
        <v>112</v>
      </c>
      <c r="C24" t="s">
        <v>1689</v>
      </c>
      <c r="D24" t="s">
        <v>1789</v>
      </c>
      <c r="E24">
        <v>38.405718999999998</v>
      </c>
      <c r="F24">
        <v>-120.678832</v>
      </c>
    </row>
    <row r="25" spans="1:6">
      <c r="A25" t="str">
        <f t="shared" si="0"/>
        <v>112_CA_04</v>
      </c>
      <c r="B25">
        <v>112</v>
      </c>
      <c r="C25" t="s">
        <v>1689</v>
      </c>
      <c r="D25" t="s">
        <v>1790</v>
      </c>
      <c r="E25">
        <v>40.294012000000002</v>
      </c>
      <c r="F25">
        <v>-120.687361</v>
      </c>
    </row>
    <row r="26" spans="1:6">
      <c r="A26" t="str">
        <f t="shared" si="0"/>
        <v>112_CA_05</v>
      </c>
      <c r="B26">
        <v>112</v>
      </c>
      <c r="C26" t="s">
        <v>1689</v>
      </c>
      <c r="D26" t="s">
        <v>1791</v>
      </c>
      <c r="E26">
        <v>38.564269000000003</v>
      </c>
      <c r="F26">
        <v>-121.44957100000001</v>
      </c>
    </row>
    <row r="27" spans="1:6">
      <c r="A27" t="str">
        <f t="shared" si="0"/>
        <v>112_CA_06</v>
      </c>
      <c r="B27">
        <v>112</v>
      </c>
      <c r="C27" t="s">
        <v>1689</v>
      </c>
      <c r="D27" t="s">
        <v>1792</v>
      </c>
      <c r="E27">
        <v>38.307513999999998</v>
      </c>
      <c r="F27">
        <v>-122.881125</v>
      </c>
    </row>
    <row r="28" spans="1:6">
      <c r="A28" t="str">
        <f t="shared" si="0"/>
        <v>112_CA_07</v>
      </c>
      <c r="B28">
        <v>112</v>
      </c>
      <c r="C28" t="s">
        <v>1689</v>
      </c>
      <c r="D28" t="s">
        <v>1793</v>
      </c>
      <c r="E28">
        <v>38.103406</v>
      </c>
      <c r="F28">
        <v>-122.15455799999999</v>
      </c>
    </row>
    <row r="29" spans="1:6">
      <c r="A29" t="str">
        <f t="shared" si="0"/>
        <v>112_CA_08</v>
      </c>
      <c r="B29">
        <v>112</v>
      </c>
      <c r="C29" t="s">
        <v>1689</v>
      </c>
      <c r="D29" t="s">
        <v>1795</v>
      </c>
      <c r="E29">
        <v>37.787076999999996</v>
      </c>
      <c r="F29">
        <v>-122.42925200000001</v>
      </c>
    </row>
    <row r="30" spans="1:6">
      <c r="A30" t="str">
        <f t="shared" si="0"/>
        <v>112_CA_09</v>
      </c>
      <c r="B30">
        <v>112</v>
      </c>
      <c r="C30" t="s">
        <v>1689</v>
      </c>
      <c r="D30" t="s">
        <v>1796</v>
      </c>
      <c r="E30">
        <v>37.788679999999999</v>
      </c>
      <c r="F30">
        <v>-122.170862</v>
      </c>
    </row>
    <row r="31" spans="1:6">
      <c r="A31" t="str">
        <f t="shared" si="0"/>
        <v>112_CA_10</v>
      </c>
      <c r="B31">
        <v>112</v>
      </c>
      <c r="C31" t="s">
        <v>1689</v>
      </c>
      <c r="D31" t="s">
        <v>1797</v>
      </c>
      <c r="E31">
        <v>38.006712</v>
      </c>
      <c r="F31">
        <v>-121.851845</v>
      </c>
    </row>
    <row r="32" spans="1:6">
      <c r="A32" t="str">
        <f t="shared" si="0"/>
        <v>112_CA_11</v>
      </c>
      <c r="B32">
        <v>112</v>
      </c>
      <c r="C32" t="s">
        <v>1689</v>
      </c>
      <c r="D32" t="s">
        <v>1798</v>
      </c>
      <c r="E32">
        <v>37.707461000000002</v>
      </c>
      <c r="F32">
        <v>-121.41140900000001</v>
      </c>
    </row>
    <row r="33" spans="1:6">
      <c r="A33" t="str">
        <f t="shared" si="0"/>
        <v>112_CA_12</v>
      </c>
      <c r="B33">
        <v>112</v>
      </c>
      <c r="C33" t="s">
        <v>1689</v>
      </c>
      <c r="D33" t="s">
        <v>1799</v>
      </c>
      <c r="E33">
        <v>37.573557999999998</v>
      </c>
      <c r="F33">
        <v>-122.262472</v>
      </c>
    </row>
    <row r="34" spans="1:6">
      <c r="A34" t="str">
        <f t="shared" si="0"/>
        <v>112_CA_13</v>
      </c>
      <c r="B34">
        <v>112</v>
      </c>
      <c r="C34" t="s">
        <v>1689</v>
      </c>
      <c r="D34" t="s">
        <v>1800</v>
      </c>
      <c r="E34">
        <v>37.600816000000002</v>
      </c>
      <c r="F34">
        <v>-122.060366</v>
      </c>
    </row>
    <row r="35" spans="1:6">
      <c r="A35" t="str">
        <f t="shared" si="0"/>
        <v>112_CA_14</v>
      </c>
      <c r="B35">
        <v>112</v>
      </c>
      <c r="C35" t="s">
        <v>1689</v>
      </c>
      <c r="D35" t="s">
        <v>1801</v>
      </c>
      <c r="E35">
        <v>37.251891999999998</v>
      </c>
      <c r="F35">
        <v>-122.204545</v>
      </c>
    </row>
    <row r="36" spans="1:6">
      <c r="A36" t="str">
        <f t="shared" si="0"/>
        <v>112_CA_15</v>
      </c>
      <c r="B36">
        <v>112</v>
      </c>
      <c r="C36" t="s">
        <v>1689</v>
      </c>
      <c r="D36" t="s">
        <v>1802</v>
      </c>
      <c r="E36">
        <v>37.336539000000002</v>
      </c>
      <c r="F36">
        <v>-121.94561899999999</v>
      </c>
    </row>
    <row r="37" spans="1:6">
      <c r="A37" t="str">
        <f t="shared" si="0"/>
        <v>112_CA_16</v>
      </c>
      <c r="B37">
        <v>112</v>
      </c>
      <c r="C37" t="s">
        <v>1689</v>
      </c>
      <c r="D37" t="s">
        <v>1803</v>
      </c>
      <c r="E37">
        <v>37.239891</v>
      </c>
      <c r="F37">
        <v>-121.770725</v>
      </c>
    </row>
    <row r="38" spans="1:6">
      <c r="A38" t="str">
        <f t="shared" si="0"/>
        <v>112_CA_17</v>
      </c>
      <c r="B38">
        <v>112</v>
      </c>
      <c r="C38" t="s">
        <v>1689</v>
      </c>
      <c r="D38" t="s">
        <v>1804</v>
      </c>
      <c r="E38">
        <v>36.364220000000003</v>
      </c>
      <c r="F38">
        <v>-121.271389</v>
      </c>
    </row>
    <row r="39" spans="1:6">
      <c r="A39" t="str">
        <f t="shared" si="0"/>
        <v>112_CA_18</v>
      </c>
      <c r="B39">
        <v>112</v>
      </c>
      <c r="C39" t="s">
        <v>1689</v>
      </c>
      <c r="D39" t="s">
        <v>1805</v>
      </c>
      <c r="E39">
        <v>37.238160000000001</v>
      </c>
      <c r="F39">
        <v>-120.806273</v>
      </c>
    </row>
    <row r="40" spans="1:6">
      <c r="A40" t="str">
        <f t="shared" si="0"/>
        <v>112_CA_19</v>
      </c>
      <c r="B40">
        <v>112</v>
      </c>
      <c r="C40" t="s">
        <v>1689</v>
      </c>
      <c r="D40" t="s">
        <v>1806</v>
      </c>
      <c r="E40">
        <v>37.604095000000001</v>
      </c>
      <c r="F40">
        <v>-119.988632</v>
      </c>
    </row>
    <row r="41" spans="1:6">
      <c r="A41" t="str">
        <f t="shared" si="0"/>
        <v>112_CA_20</v>
      </c>
      <c r="B41">
        <v>112</v>
      </c>
      <c r="C41" t="s">
        <v>1689</v>
      </c>
      <c r="D41" t="s">
        <v>1807</v>
      </c>
      <c r="E41">
        <v>36.130446999999997</v>
      </c>
      <c r="F41">
        <v>-119.98125</v>
      </c>
    </row>
    <row r="42" spans="1:6">
      <c r="A42" t="str">
        <f t="shared" si="0"/>
        <v>112_CA_21</v>
      </c>
      <c r="B42">
        <v>112</v>
      </c>
      <c r="C42" t="s">
        <v>1689</v>
      </c>
      <c r="D42" t="s">
        <v>1808</v>
      </c>
      <c r="E42">
        <v>36.526251999999999</v>
      </c>
      <c r="F42">
        <v>-118.92967</v>
      </c>
    </row>
    <row r="43" spans="1:6">
      <c r="A43" t="str">
        <f t="shared" si="0"/>
        <v>112_CA_22</v>
      </c>
      <c r="B43">
        <v>112</v>
      </c>
      <c r="C43" t="s">
        <v>1689</v>
      </c>
      <c r="D43" t="s">
        <v>1809</v>
      </c>
      <c r="E43">
        <v>35.297370000000001</v>
      </c>
      <c r="F43">
        <v>-119.08499999999999</v>
      </c>
    </row>
    <row r="44" spans="1:6">
      <c r="A44" t="str">
        <f t="shared" si="0"/>
        <v>112_CA_23</v>
      </c>
      <c r="B44">
        <v>112</v>
      </c>
      <c r="C44" t="s">
        <v>1689</v>
      </c>
      <c r="D44" t="s">
        <v>1810</v>
      </c>
      <c r="E44">
        <v>34.026062000000003</v>
      </c>
      <c r="F44">
        <v>-119.57086</v>
      </c>
    </row>
    <row r="45" spans="1:6">
      <c r="A45" t="str">
        <f t="shared" si="0"/>
        <v>112_CA_24</v>
      </c>
      <c r="B45">
        <v>112</v>
      </c>
      <c r="C45" t="s">
        <v>1689</v>
      </c>
      <c r="D45" t="s">
        <v>1811</v>
      </c>
      <c r="E45">
        <v>34.546832000000002</v>
      </c>
      <c r="F45">
        <v>-119.57222899999999</v>
      </c>
    </row>
    <row r="46" spans="1:6">
      <c r="A46" t="str">
        <f t="shared" si="0"/>
        <v>112_CA_25</v>
      </c>
      <c r="B46">
        <v>112</v>
      </c>
      <c r="C46" t="s">
        <v>1689</v>
      </c>
      <c r="D46" t="s">
        <v>1812</v>
      </c>
      <c r="E46">
        <v>36.121802000000002</v>
      </c>
      <c r="F46">
        <v>-117.484656</v>
      </c>
    </row>
    <row r="47" spans="1:6">
      <c r="A47" t="str">
        <f t="shared" si="0"/>
        <v>112_CA_26</v>
      </c>
      <c r="B47">
        <v>112</v>
      </c>
      <c r="C47" t="s">
        <v>1689</v>
      </c>
      <c r="D47" t="s">
        <v>1813</v>
      </c>
      <c r="E47">
        <v>34.281522000000002</v>
      </c>
      <c r="F47">
        <v>-117.800084</v>
      </c>
    </row>
    <row r="48" spans="1:6">
      <c r="A48" t="str">
        <f t="shared" si="0"/>
        <v>112_CA_27</v>
      </c>
      <c r="B48">
        <v>112</v>
      </c>
      <c r="C48" t="s">
        <v>1689</v>
      </c>
      <c r="D48" t="s">
        <v>1814</v>
      </c>
      <c r="E48">
        <v>34.259602999999998</v>
      </c>
      <c r="F48">
        <v>-118.47187</v>
      </c>
    </row>
    <row r="49" spans="1:6">
      <c r="A49" t="str">
        <f t="shared" si="0"/>
        <v>112_CA_28</v>
      </c>
      <c r="B49">
        <v>112</v>
      </c>
      <c r="C49" t="s">
        <v>1689</v>
      </c>
      <c r="D49" t="s">
        <v>1815</v>
      </c>
      <c r="E49">
        <v>34.191786</v>
      </c>
      <c r="F49">
        <v>-118.418707</v>
      </c>
    </row>
    <row r="50" spans="1:6">
      <c r="A50" t="str">
        <f t="shared" si="0"/>
        <v>112_CA_29</v>
      </c>
      <c r="B50">
        <v>112</v>
      </c>
      <c r="C50" t="s">
        <v>1689</v>
      </c>
      <c r="D50" t="s">
        <v>1816</v>
      </c>
      <c r="E50">
        <v>34.159343999999997</v>
      </c>
      <c r="F50">
        <v>-118.193017</v>
      </c>
    </row>
    <row r="51" spans="1:6">
      <c r="A51" t="str">
        <f t="shared" si="0"/>
        <v>112_CA_30</v>
      </c>
      <c r="B51">
        <v>112</v>
      </c>
      <c r="C51" t="s">
        <v>1689</v>
      </c>
      <c r="D51" t="s">
        <v>1817</v>
      </c>
      <c r="E51">
        <v>34.076898</v>
      </c>
      <c r="F51">
        <v>-118.67287899999999</v>
      </c>
    </row>
    <row r="52" spans="1:6">
      <c r="A52" t="str">
        <f t="shared" si="0"/>
        <v>112_CA_31</v>
      </c>
      <c r="B52">
        <v>112</v>
      </c>
      <c r="C52" t="s">
        <v>1689</v>
      </c>
      <c r="D52" t="s">
        <v>1818</v>
      </c>
      <c r="E52">
        <v>34.083970000000001</v>
      </c>
      <c r="F52">
        <v>-118.241811</v>
      </c>
    </row>
    <row r="53" spans="1:6">
      <c r="A53" t="str">
        <f t="shared" si="0"/>
        <v>112_CA_32</v>
      </c>
      <c r="B53">
        <v>112</v>
      </c>
      <c r="C53" t="s">
        <v>1689</v>
      </c>
      <c r="D53" t="s">
        <v>1819</v>
      </c>
      <c r="E53">
        <v>34.084924000000001</v>
      </c>
      <c r="F53">
        <v>-117.989564</v>
      </c>
    </row>
    <row r="54" spans="1:6">
      <c r="A54" t="str">
        <f t="shared" si="0"/>
        <v>112_CA_33</v>
      </c>
      <c r="B54">
        <v>112</v>
      </c>
      <c r="C54" t="s">
        <v>1689</v>
      </c>
      <c r="D54" t="s">
        <v>1820</v>
      </c>
      <c r="E54">
        <v>34.033780999999998</v>
      </c>
      <c r="F54">
        <v>-118.33778700000001</v>
      </c>
    </row>
    <row r="55" spans="1:6">
      <c r="A55" t="str">
        <f t="shared" si="0"/>
        <v>112_CA_34</v>
      </c>
      <c r="B55">
        <v>112</v>
      </c>
      <c r="C55" t="s">
        <v>1689</v>
      </c>
      <c r="D55" t="s">
        <v>1821</v>
      </c>
      <c r="E55">
        <v>33.981853000000001</v>
      </c>
      <c r="F55">
        <v>-118.178911</v>
      </c>
    </row>
    <row r="56" spans="1:6">
      <c r="A56" t="str">
        <f t="shared" si="0"/>
        <v>112_CA_35</v>
      </c>
      <c r="B56">
        <v>112</v>
      </c>
      <c r="C56" t="s">
        <v>1689</v>
      </c>
      <c r="D56" t="s">
        <v>1822</v>
      </c>
      <c r="E56">
        <v>33.939765999999999</v>
      </c>
      <c r="F56">
        <v>-118.331085</v>
      </c>
    </row>
    <row r="57" spans="1:6">
      <c r="A57" t="str">
        <f t="shared" si="0"/>
        <v>112_CA_36</v>
      </c>
      <c r="B57">
        <v>112</v>
      </c>
      <c r="C57" t="s">
        <v>1689</v>
      </c>
      <c r="D57" t="s">
        <v>1823</v>
      </c>
      <c r="E57">
        <v>33.877293999999999</v>
      </c>
      <c r="F57">
        <v>-118.395594</v>
      </c>
    </row>
    <row r="58" spans="1:6">
      <c r="A58" t="str">
        <f t="shared" si="0"/>
        <v>112_CA_37</v>
      </c>
      <c r="B58">
        <v>112</v>
      </c>
      <c r="C58" t="s">
        <v>1689</v>
      </c>
      <c r="D58" t="s">
        <v>1824</v>
      </c>
      <c r="E58">
        <v>33.844729999999998</v>
      </c>
      <c r="F58">
        <v>-118.216252</v>
      </c>
    </row>
    <row r="59" spans="1:6">
      <c r="A59" t="str">
        <f t="shared" si="0"/>
        <v>112_CA_38</v>
      </c>
      <c r="B59">
        <v>112</v>
      </c>
      <c r="C59" t="s">
        <v>1689</v>
      </c>
      <c r="D59" t="s">
        <v>1825</v>
      </c>
      <c r="E59">
        <v>34.001460999999999</v>
      </c>
      <c r="F59">
        <v>-117.963213</v>
      </c>
    </row>
    <row r="60" spans="1:6">
      <c r="A60" t="str">
        <f t="shared" si="0"/>
        <v>112_CA_39</v>
      </c>
      <c r="B60">
        <v>112</v>
      </c>
      <c r="C60" t="s">
        <v>1689</v>
      </c>
      <c r="D60" t="s">
        <v>1826</v>
      </c>
      <c r="E60">
        <v>33.868856999999998</v>
      </c>
      <c r="F60">
        <v>-118.047501</v>
      </c>
    </row>
    <row r="61" spans="1:6">
      <c r="A61" t="str">
        <f t="shared" si="0"/>
        <v>112_CA_40</v>
      </c>
      <c r="B61">
        <v>112</v>
      </c>
      <c r="C61" t="s">
        <v>1689</v>
      </c>
      <c r="D61" t="s">
        <v>1827</v>
      </c>
      <c r="E61">
        <v>33.792610000000003</v>
      </c>
      <c r="F61">
        <v>-117.830186</v>
      </c>
    </row>
    <row r="62" spans="1:6">
      <c r="A62" t="str">
        <f t="shared" si="0"/>
        <v>112_CA_41</v>
      </c>
      <c r="B62">
        <v>112</v>
      </c>
      <c r="C62" t="s">
        <v>1689</v>
      </c>
      <c r="D62" t="s">
        <v>1828</v>
      </c>
      <c r="E62">
        <v>34.619754</v>
      </c>
      <c r="F62">
        <v>-115.74770100000001</v>
      </c>
    </row>
    <row r="63" spans="1:6">
      <c r="A63" t="str">
        <f t="shared" si="0"/>
        <v>112_CA_42</v>
      </c>
      <c r="B63">
        <v>112</v>
      </c>
      <c r="C63" t="s">
        <v>1689</v>
      </c>
      <c r="D63" t="s">
        <v>1829</v>
      </c>
      <c r="E63">
        <v>33.860194</v>
      </c>
      <c r="F63">
        <v>-117.729743</v>
      </c>
    </row>
    <row r="64" spans="1:6">
      <c r="A64" t="str">
        <f t="shared" si="0"/>
        <v>112_CA_43</v>
      </c>
      <c r="B64">
        <v>112</v>
      </c>
      <c r="C64" t="s">
        <v>1689</v>
      </c>
      <c r="D64" t="s">
        <v>1830</v>
      </c>
      <c r="E64">
        <v>34.090311</v>
      </c>
      <c r="F64">
        <v>-117.445545</v>
      </c>
    </row>
    <row r="65" spans="1:6">
      <c r="A65" t="str">
        <f t="shared" si="0"/>
        <v>112_CA_44</v>
      </c>
      <c r="B65">
        <v>112</v>
      </c>
      <c r="C65" t="s">
        <v>1689</v>
      </c>
      <c r="D65" t="s">
        <v>1831</v>
      </c>
      <c r="E65">
        <v>33.775894000000001</v>
      </c>
      <c r="F65">
        <v>-117.491816</v>
      </c>
    </row>
    <row r="66" spans="1:6">
      <c r="A66" t="str">
        <f t="shared" si="0"/>
        <v>112_CA_45</v>
      </c>
      <c r="B66">
        <v>112</v>
      </c>
      <c r="C66" t="s">
        <v>1689</v>
      </c>
      <c r="D66" t="s">
        <v>1832</v>
      </c>
      <c r="E66">
        <v>33.732129999999998</v>
      </c>
      <c r="F66">
        <v>-115.73736</v>
      </c>
    </row>
    <row r="67" spans="1:6">
      <c r="A67" t="str">
        <f t="shared" ref="A67:A130" si="1">CONCATENATE(B67,"_",C67,"_",D67)</f>
        <v>112_CA_46</v>
      </c>
      <c r="B67">
        <v>112</v>
      </c>
      <c r="C67" t="s">
        <v>1689</v>
      </c>
      <c r="D67" t="s">
        <v>1833</v>
      </c>
      <c r="E67">
        <v>33.336370000000002</v>
      </c>
      <c r="F67">
        <v>-118.382946</v>
      </c>
    </row>
    <row r="68" spans="1:6">
      <c r="A68" t="str">
        <f t="shared" si="1"/>
        <v>112_CA_47</v>
      </c>
      <c r="B68">
        <v>112</v>
      </c>
      <c r="C68" t="s">
        <v>1689</v>
      </c>
      <c r="D68" t="s">
        <v>1834</v>
      </c>
      <c r="E68">
        <v>33.782814000000002</v>
      </c>
      <c r="F68">
        <v>-117.912378</v>
      </c>
    </row>
    <row r="69" spans="1:6">
      <c r="A69" t="str">
        <f t="shared" si="1"/>
        <v>112_CA_48</v>
      </c>
      <c r="B69">
        <v>112</v>
      </c>
      <c r="C69" t="s">
        <v>1689</v>
      </c>
      <c r="D69" t="s">
        <v>1835</v>
      </c>
      <c r="E69">
        <v>33.601336000000003</v>
      </c>
      <c r="F69">
        <v>-117.77741399999999</v>
      </c>
    </row>
    <row r="70" spans="1:6">
      <c r="A70" t="str">
        <f t="shared" si="1"/>
        <v>112_CA_49</v>
      </c>
      <c r="B70">
        <v>112</v>
      </c>
      <c r="C70" t="s">
        <v>1689</v>
      </c>
      <c r="D70" t="s">
        <v>1836</v>
      </c>
      <c r="E70">
        <v>33.33634</v>
      </c>
      <c r="F70">
        <v>-117.065648</v>
      </c>
    </row>
    <row r="71" spans="1:6">
      <c r="A71" t="str">
        <f t="shared" si="1"/>
        <v>112_CA_50</v>
      </c>
      <c r="B71">
        <v>112</v>
      </c>
      <c r="C71" t="s">
        <v>1689</v>
      </c>
      <c r="D71" t="s">
        <v>1837</v>
      </c>
      <c r="E71">
        <v>33.040958000000003</v>
      </c>
      <c r="F71">
        <v>-117.199791</v>
      </c>
    </row>
    <row r="72" spans="1:6">
      <c r="A72" t="str">
        <f t="shared" si="1"/>
        <v>112_CA_51</v>
      </c>
      <c r="B72">
        <v>112</v>
      </c>
      <c r="C72" t="s">
        <v>1689</v>
      </c>
      <c r="D72" t="s">
        <v>1838</v>
      </c>
      <c r="E72">
        <v>33.017392000000001</v>
      </c>
      <c r="F72">
        <v>-115.476904</v>
      </c>
    </row>
    <row r="73" spans="1:6">
      <c r="A73" t="str">
        <f t="shared" si="1"/>
        <v>112_CA_52</v>
      </c>
      <c r="B73">
        <v>112</v>
      </c>
      <c r="C73" t="s">
        <v>1689</v>
      </c>
      <c r="D73" t="s">
        <v>1839</v>
      </c>
      <c r="E73">
        <v>32.976170000000003</v>
      </c>
      <c r="F73">
        <v>-116.53535599999999</v>
      </c>
    </row>
    <row r="74" spans="1:6">
      <c r="A74" t="str">
        <f t="shared" si="1"/>
        <v>112_CA_53</v>
      </c>
      <c r="B74">
        <v>112</v>
      </c>
      <c r="C74" t="s">
        <v>1689</v>
      </c>
      <c r="D74" t="s">
        <v>1840</v>
      </c>
      <c r="E74">
        <v>32.733401999999998</v>
      </c>
      <c r="F74">
        <v>-117.209975</v>
      </c>
    </row>
    <row r="75" spans="1:6">
      <c r="A75" t="str">
        <f t="shared" si="1"/>
        <v>112_CO_01</v>
      </c>
      <c r="B75">
        <v>112</v>
      </c>
      <c r="C75" t="s">
        <v>1690</v>
      </c>
      <c r="D75" t="s">
        <v>1787</v>
      </c>
      <c r="E75">
        <v>39.750749999999996</v>
      </c>
      <c r="F75">
        <v>-104.886813</v>
      </c>
    </row>
    <row r="76" spans="1:6">
      <c r="A76" t="str">
        <f t="shared" si="1"/>
        <v>112_CO_02</v>
      </c>
      <c r="B76">
        <v>112</v>
      </c>
      <c r="C76" t="s">
        <v>1690</v>
      </c>
      <c r="D76" t="s">
        <v>1788</v>
      </c>
      <c r="E76">
        <v>39.897362999999999</v>
      </c>
      <c r="F76">
        <v>-106.17836</v>
      </c>
    </row>
    <row r="77" spans="1:6">
      <c r="A77" t="str">
        <f t="shared" si="1"/>
        <v>112_CO_03</v>
      </c>
      <c r="B77">
        <v>112</v>
      </c>
      <c r="C77" t="s">
        <v>1690</v>
      </c>
      <c r="D77" t="s">
        <v>1789</v>
      </c>
      <c r="E77">
        <v>38.586188999999997</v>
      </c>
      <c r="F77">
        <v>-106.906305</v>
      </c>
    </row>
    <row r="78" spans="1:6">
      <c r="A78" t="str">
        <f t="shared" si="1"/>
        <v>112_CO_04</v>
      </c>
      <c r="B78">
        <v>112</v>
      </c>
      <c r="C78" t="s">
        <v>1690</v>
      </c>
      <c r="D78" t="s">
        <v>1790</v>
      </c>
      <c r="E78">
        <v>39.418667999999997</v>
      </c>
      <c r="F78">
        <v>-103.32234</v>
      </c>
    </row>
    <row r="79" spans="1:6">
      <c r="A79" t="str">
        <f t="shared" si="1"/>
        <v>112_CO_05</v>
      </c>
      <c r="B79">
        <v>112</v>
      </c>
      <c r="C79" t="s">
        <v>1690</v>
      </c>
      <c r="D79" t="s">
        <v>1791</v>
      </c>
      <c r="E79">
        <v>38.842987000000001</v>
      </c>
      <c r="F79">
        <v>-105.38164</v>
      </c>
    </row>
    <row r="80" spans="1:6">
      <c r="A80" t="str">
        <f t="shared" si="1"/>
        <v>112_CO_06</v>
      </c>
      <c r="B80">
        <v>112</v>
      </c>
      <c r="C80" t="s">
        <v>1690</v>
      </c>
      <c r="D80" t="s">
        <v>1792</v>
      </c>
      <c r="E80">
        <v>39.396256000000001</v>
      </c>
      <c r="F80">
        <v>-104.51755900000001</v>
      </c>
    </row>
    <row r="81" spans="1:6">
      <c r="A81" t="str">
        <f t="shared" si="1"/>
        <v>112_CO_07</v>
      </c>
      <c r="B81">
        <v>112</v>
      </c>
      <c r="C81" t="s">
        <v>1690</v>
      </c>
      <c r="D81" t="s">
        <v>1793</v>
      </c>
      <c r="E81">
        <v>39.861420000000003</v>
      </c>
      <c r="F81">
        <v>-104.38929</v>
      </c>
    </row>
    <row r="82" spans="1:6">
      <c r="A82" t="str">
        <f t="shared" si="1"/>
        <v>112_CT_01</v>
      </c>
      <c r="B82">
        <v>112</v>
      </c>
      <c r="C82" t="s">
        <v>1691</v>
      </c>
      <c r="D82" t="s">
        <v>1787</v>
      </c>
      <c r="E82">
        <v>41.928463000000001</v>
      </c>
      <c r="F82">
        <v>-73.017382999999995</v>
      </c>
    </row>
    <row r="83" spans="1:6">
      <c r="A83" t="str">
        <f t="shared" si="1"/>
        <v>112_CT_02</v>
      </c>
      <c r="B83">
        <v>112</v>
      </c>
      <c r="C83" t="s">
        <v>1691</v>
      </c>
      <c r="D83" t="s">
        <v>1788</v>
      </c>
      <c r="E83">
        <v>41.649661999999999</v>
      </c>
      <c r="F83">
        <v>-72.210886000000002</v>
      </c>
    </row>
    <row r="84" spans="1:6">
      <c r="A84" t="str">
        <f t="shared" si="1"/>
        <v>112_CT_03</v>
      </c>
      <c r="B84">
        <v>112</v>
      </c>
      <c r="C84" t="s">
        <v>1691</v>
      </c>
      <c r="D84" t="s">
        <v>1789</v>
      </c>
      <c r="E84">
        <v>41.374704999999999</v>
      </c>
      <c r="F84">
        <v>-72.890058999999994</v>
      </c>
    </row>
    <row r="85" spans="1:6">
      <c r="A85" t="str">
        <f t="shared" si="1"/>
        <v>112_CT_04</v>
      </c>
      <c r="B85">
        <v>112</v>
      </c>
      <c r="C85" t="s">
        <v>1691</v>
      </c>
      <c r="D85" t="s">
        <v>1790</v>
      </c>
      <c r="E85">
        <v>41.190282000000003</v>
      </c>
      <c r="F85">
        <v>-73.393355999999997</v>
      </c>
    </row>
    <row r="86" spans="1:6">
      <c r="A86" t="str">
        <f t="shared" si="1"/>
        <v>112_CT_05</v>
      </c>
      <c r="B86">
        <v>112</v>
      </c>
      <c r="C86" t="s">
        <v>1691</v>
      </c>
      <c r="D86" t="s">
        <v>1791</v>
      </c>
      <c r="E86">
        <v>41.694322999999997</v>
      </c>
      <c r="F86">
        <v>-73.209997999999999</v>
      </c>
    </row>
    <row r="87" spans="1:6">
      <c r="A87" t="str">
        <f t="shared" si="1"/>
        <v>112_DE_01</v>
      </c>
      <c r="B87">
        <v>112</v>
      </c>
      <c r="C87" t="s">
        <v>1693</v>
      </c>
      <c r="D87" t="s">
        <v>1787</v>
      </c>
      <c r="E87">
        <v>38.997633999999998</v>
      </c>
      <c r="F87">
        <v>-75.441496000000001</v>
      </c>
    </row>
    <row r="88" spans="1:6">
      <c r="A88" t="str">
        <f t="shared" si="1"/>
        <v>112_DC_98</v>
      </c>
      <c r="B88">
        <v>112</v>
      </c>
      <c r="C88" t="s">
        <v>1692</v>
      </c>
      <c r="D88" t="s">
        <v>1841</v>
      </c>
      <c r="E88">
        <v>38.904102999999999</v>
      </c>
      <c r="F88">
        <v>-77.017229</v>
      </c>
    </row>
    <row r="89" spans="1:6">
      <c r="A89" t="str">
        <f t="shared" si="1"/>
        <v>112_FL_01</v>
      </c>
      <c r="B89">
        <v>112</v>
      </c>
      <c r="C89" t="s">
        <v>1694</v>
      </c>
      <c r="D89" t="s">
        <v>1787</v>
      </c>
      <c r="E89">
        <v>30.667434</v>
      </c>
      <c r="F89">
        <v>-86.547186999999994</v>
      </c>
    </row>
    <row r="90" spans="1:6">
      <c r="A90" t="str">
        <f t="shared" si="1"/>
        <v>112_FL_02</v>
      </c>
      <c r="B90">
        <v>112</v>
      </c>
      <c r="C90" t="s">
        <v>1694</v>
      </c>
      <c r="D90" t="s">
        <v>1788</v>
      </c>
      <c r="E90">
        <v>30.183411</v>
      </c>
      <c r="F90">
        <v>-84.463891000000004</v>
      </c>
    </row>
    <row r="91" spans="1:6">
      <c r="A91" t="str">
        <f t="shared" si="1"/>
        <v>112_FL_03</v>
      </c>
      <c r="B91">
        <v>112</v>
      </c>
      <c r="C91" t="s">
        <v>1694</v>
      </c>
      <c r="D91" t="s">
        <v>1789</v>
      </c>
      <c r="E91">
        <v>29.426662</v>
      </c>
      <c r="F91">
        <v>-81.731589999999997</v>
      </c>
    </row>
    <row r="92" spans="1:6">
      <c r="A92" t="str">
        <f t="shared" si="1"/>
        <v>112_FL_04</v>
      </c>
      <c r="B92">
        <v>112</v>
      </c>
      <c r="C92" t="s">
        <v>1694</v>
      </c>
      <c r="D92" t="s">
        <v>1790</v>
      </c>
      <c r="E92">
        <v>30.400998000000001</v>
      </c>
      <c r="F92">
        <v>-82.526878999999994</v>
      </c>
    </row>
    <row r="93" spans="1:6">
      <c r="A93" t="str">
        <f t="shared" si="1"/>
        <v>112_FL_05</v>
      </c>
      <c r="B93">
        <v>112</v>
      </c>
      <c r="C93" t="s">
        <v>1694</v>
      </c>
      <c r="D93" t="s">
        <v>1791</v>
      </c>
      <c r="E93">
        <v>28.792342999999999</v>
      </c>
      <c r="F93">
        <v>-82.410882000000001</v>
      </c>
    </row>
    <row r="94" spans="1:6">
      <c r="A94" t="str">
        <f t="shared" si="1"/>
        <v>112_FL_06</v>
      </c>
      <c r="B94">
        <v>112</v>
      </c>
      <c r="C94" t="s">
        <v>1694</v>
      </c>
      <c r="D94" t="s">
        <v>1792</v>
      </c>
      <c r="E94">
        <v>30.091873</v>
      </c>
      <c r="F94">
        <v>-82.026550999999998</v>
      </c>
    </row>
    <row r="95" spans="1:6">
      <c r="A95" t="str">
        <f t="shared" si="1"/>
        <v>112_FL_07</v>
      </c>
      <c r="B95">
        <v>112</v>
      </c>
      <c r="C95" t="s">
        <v>1694</v>
      </c>
      <c r="D95" t="s">
        <v>1793</v>
      </c>
      <c r="E95">
        <v>29.531773999999999</v>
      </c>
      <c r="F95">
        <v>-81.352058</v>
      </c>
    </row>
    <row r="96" spans="1:6">
      <c r="A96" t="str">
        <f t="shared" si="1"/>
        <v>112_FL_08</v>
      </c>
      <c r="B96">
        <v>112</v>
      </c>
      <c r="C96" t="s">
        <v>1694</v>
      </c>
      <c r="D96" t="s">
        <v>1795</v>
      </c>
      <c r="E96">
        <v>28.842409</v>
      </c>
      <c r="F96">
        <v>-81.695211999999998</v>
      </c>
    </row>
    <row r="97" spans="1:6">
      <c r="A97" t="str">
        <f t="shared" si="1"/>
        <v>112_FL_09</v>
      </c>
      <c r="B97">
        <v>112</v>
      </c>
      <c r="C97" t="s">
        <v>1694</v>
      </c>
      <c r="D97" t="s">
        <v>1796</v>
      </c>
      <c r="E97">
        <v>28.104167</v>
      </c>
      <c r="F97">
        <v>-82.475234</v>
      </c>
    </row>
    <row r="98" spans="1:6">
      <c r="A98" t="str">
        <f t="shared" si="1"/>
        <v>112_FL_10</v>
      </c>
      <c r="B98">
        <v>112</v>
      </c>
      <c r="C98" t="s">
        <v>1694</v>
      </c>
      <c r="D98" t="s">
        <v>1797</v>
      </c>
      <c r="E98">
        <v>27.855992000000001</v>
      </c>
      <c r="F98">
        <v>-82.746219999999994</v>
      </c>
    </row>
    <row r="99" spans="1:6">
      <c r="A99" t="str">
        <f t="shared" si="1"/>
        <v>112_FL_11</v>
      </c>
      <c r="B99">
        <v>112</v>
      </c>
      <c r="C99" t="s">
        <v>1694</v>
      </c>
      <c r="D99" t="s">
        <v>1798</v>
      </c>
      <c r="E99">
        <v>27.833618000000001</v>
      </c>
      <c r="F99">
        <v>-82.512718000000007</v>
      </c>
    </row>
    <row r="100" spans="1:6">
      <c r="A100" t="str">
        <f t="shared" si="1"/>
        <v>112_FL_12</v>
      </c>
      <c r="B100">
        <v>112</v>
      </c>
      <c r="C100" t="s">
        <v>1694</v>
      </c>
      <c r="D100" t="s">
        <v>1799</v>
      </c>
      <c r="E100">
        <v>27.875529</v>
      </c>
      <c r="F100">
        <v>-81.773539</v>
      </c>
    </row>
    <row r="101" spans="1:6">
      <c r="A101" t="str">
        <f t="shared" si="1"/>
        <v>112_FL_13</v>
      </c>
      <c r="B101">
        <v>112</v>
      </c>
      <c r="C101" t="s">
        <v>1694</v>
      </c>
      <c r="D101" t="s">
        <v>1800</v>
      </c>
      <c r="E101">
        <v>27.327117999999999</v>
      </c>
      <c r="F101">
        <v>-82.115932999999998</v>
      </c>
    </row>
    <row r="102" spans="1:6">
      <c r="A102" t="str">
        <f t="shared" si="1"/>
        <v>112_FL_14</v>
      </c>
      <c r="B102">
        <v>112</v>
      </c>
      <c r="C102" t="s">
        <v>1694</v>
      </c>
      <c r="D102" t="s">
        <v>1801</v>
      </c>
      <c r="E102">
        <v>26.504657000000002</v>
      </c>
      <c r="F102">
        <v>-81.903970999999999</v>
      </c>
    </row>
    <row r="103" spans="1:6">
      <c r="A103" t="str">
        <f t="shared" si="1"/>
        <v>112_FL_15</v>
      </c>
      <c r="B103">
        <v>112</v>
      </c>
      <c r="C103" t="s">
        <v>1694</v>
      </c>
      <c r="D103" t="s">
        <v>1802</v>
      </c>
      <c r="E103">
        <v>28.039871000000002</v>
      </c>
      <c r="F103">
        <v>-80.901380000000003</v>
      </c>
    </row>
    <row r="104" spans="1:6">
      <c r="A104" t="str">
        <f t="shared" si="1"/>
        <v>112_FL_16</v>
      </c>
      <c r="B104">
        <v>112</v>
      </c>
      <c r="C104" t="s">
        <v>1694</v>
      </c>
      <c r="D104" t="s">
        <v>1803</v>
      </c>
      <c r="E104">
        <v>27.109780000000001</v>
      </c>
      <c r="F104">
        <v>-81.074337</v>
      </c>
    </row>
    <row r="105" spans="1:6">
      <c r="A105" t="str">
        <f t="shared" si="1"/>
        <v>112_FL_17</v>
      </c>
      <c r="B105">
        <v>112</v>
      </c>
      <c r="C105" t="s">
        <v>1694</v>
      </c>
      <c r="D105" t="s">
        <v>1804</v>
      </c>
      <c r="E105">
        <v>25.926669</v>
      </c>
      <c r="F105">
        <v>-80.214235000000002</v>
      </c>
    </row>
    <row r="106" spans="1:6">
      <c r="A106" t="str">
        <f t="shared" si="1"/>
        <v>112_FL_18</v>
      </c>
      <c r="B106">
        <v>112</v>
      </c>
      <c r="C106" t="s">
        <v>1694</v>
      </c>
      <c r="D106" t="s">
        <v>1805</v>
      </c>
      <c r="E106">
        <v>25.034943999999999</v>
      </c>
      <c r="F106">
        <v>-81.015383999999997</v>
      </c>
    </row>
    <row r="107" spans="1:6">
      <c r="A107" t="str">
        <f t="shared" si="1"/>
        <v>112_FL_19</v>
      </c>
      <c r="B107">
        <v>112</v>
      </c>
      <c r="C107" t="s">
        <v>1694</v>
      </c>
      <c r="D107" t="s">
        <v>1806</v>
      </c>
      <c r="E107">
        <v>26.452238000000001</v>
      </c>
      <c r="F107">
        <v>-80.178269</v>
      </c>
    </row>
    <row r="108" spans="1:6">
      <c r="A108" t="str">
        <f t="shared" si="1"/>
        <v>112_FL_20</v>
      </c>
      <c r="B108">
        <v>112</v>
      </c>
      <c r="C108" t="s">
        <v>1694</v>
      </c>
      <c r="D108" t="s">
        <v>1807</v>
      </c>
      <c r="E108">
        <v>26.096288000000001</v>
      </c>
      <c r="F108">
        <v>-80.338239999999999</v>
      </c>
    </row>
    <row r="109" spans="1:6">
      <c r="A109" t="str">
        <f t="shared" si="1"/>
        <v>112_FL_21</v>
      </c>
      <c r="B109">
        <v>112</v>
      </c>
      <c r="C109" t="s">
        <v>1694</v>
      </c>
      <c r="D109" t="s">
        <v>1808</v>
      </c>
      <c r="E109">
        <v>25.838377000000001</v>
      </c>
      <c r="F109">
        <v>-80.342099000000005</v>
      </c>
    </row>
    <row r="110" spans="1:6">
      <c r="A110" t="str">
        <f t="shared" si="1"/>
        <v>112_FL_22</v>
      </c>
      <c r="B110">
        <v>112</v>
      </c>
      <c r="C110" t="s">
        <v>1694</v>
      </c>
      <c r="D110" t="s">
        <v>1809</v>
      </c>
      <c r="E110">
        <v>26.535349</v>
      </c>
      <c r="F110">
        <v>-80.094211999999999</v>
      </c>
    </row>
    <row r="111" spans="1:6">
      <c r="A111" t="str">
        <f t="shared" si="1"/>
        <v>112_FL_23</v>
      </c>
      <c r="B111">
        <v>112</v>
      </c>
      <c r="C111" t="s">
        <v>1694</v>
      </c>
      <c r="D111" t="s">
        <v>1810</v>
      </c>
      <c r="E111">
        <v>26.575420000000001</v>
      </c>
      <c r="F111">
        <v>-80.661186000000001</v>
      </c>
    </row>
    <row r="112" spans="1:6">
      <c r="A112" t="str">
        <f t="shared" si="1"/>
        <v>112_FL_24</v>
      </c>
      <c r="B112">
        <v>112</v>
      </c>
      <c r="C112" t="s">
        <v>1694</v>
      </c>
      <c r="D112" t="s">
        <v>1811</v>
      </c>
      <c r="E112">
        <v>28.709173</v>
      </c>
      <c r="F112">
        <v>-80.988412999999994</v>
      </c>
    </row>
    <row r="113" spans="1:6">
      <c r="A113" t="str">
        <f t="shared" si="1"/>
        <v>112_FL_25</v>
      </c>
      <c r="B113">
        <v>112</v>
      </c>
      <c r="C113" t="s">
        <v>1694</v>
      </c>
      <c r="D113" t="s">
        <v>1812</v>
      </c>
      <c r="E113">
        <v>25.780221999999998</v>
      </c>
      <c r="F113">
        <v>-80.951499999999996</v>
      </c>
    </row>
    <row r="114" spans="1:6">
      <c r="A114" t="str">
        <f t="shared" si="1"/>
        <v>112_GA_01</v>
      </c>
      <c r="B114">
        <v>112</v>
      </c>
      <c r="C114" t="s">
        <v>1695</v>
      </c>
      <c r="D114" t="s">
        <v>1787</v>
      </c>
      <c r="E114">
        <v>31.356072999999999</v>
      </c>
      <c r="F114">
        <v>-82.246206999999998</v>
      </c>
    </row>
    <row r="115" spans="1:6">
      <c r="A115" t="str">
        <f t="shared" si="1"/>
        <v>112_GA_02</v>
      </c>
      <c r="B115">
        <v>112</v>
      </c>
      <c r="C115" t="s">
        <v>1695</v>
      </c>
      <c r="D115" t="s">
        <v>1788</v>
      </c>
      <c r="E115">
        <v>31.686456</v>
      </c>
      <c r="F115">
        <v>-84.334948999999995</v>
      </c>
    </row>
    <row r="116" spans="1:6">
      <c r="A116" t="str">
        <f t="shared" si="1"/>
        <v>112_GA_03</v>
      </c>
      <c r="B116">
        <v>112</v>
      </c>
      <c r="C116" t="s">
        <v>1695</v>
      </c>
      <c r="D116" t="s">
        <v>1789</v>
      </c>
      <c r="E116">
        <v>33.142018</v>
      </c>
      <c r="F116">
        <v>-84.684937000000005</v>
      </c>
    </row>
    <row r="117" spans="1:6">
      <c r="A117" t="str">
        <f t="shared" si="1"/>
        <v>112_GA_04</v>
      </c>
      <c r="B117">
        <v>112</v>
      </c>
      <c r="C117" t="s">
        <v>1695</v>
      </c>
      <c r="D117" t="s">
        <v>1790</v>
      </c>
      <c r="E117">
        <v>33.750979000000001</v>
      </c>
      <c r="F117">
        <v>-84.135104999999996</v>
      </c>
    </row>
    <row r="118" spans="1:6">
      <c r="A118" t="str">
        <f t="shared" si="1"/>
        <v>112_GA_05</v>
      </c>
      <c r="B118">
        <v>112</v>
      </c>
      <c r="C118" t="s">
        <v>1695</v>
      </c>
      <c r="D118" t="s">
        <v>1791</v>
      </c>
      <c r="E118">
        <v>33.745655999999997</v>
      </c>
      <c r="F118">
        <v>-84.429834999999997</v>
      </c>
    </row>
    <row r="119" spans="1:6">
      <c r="A119" t="str">
        <f t="shared" si="1"/>
        <v>112_GA_06</v>
      </c>
      <c r="B119">
        <v>112</v>
      </c>
      <c r="C119" t="s">
        <v>1695</v>
      </c>
      <c r="D119" t="s">
        <v>1792</v>
      </c>
      <c r="E119">
        <v>34.162964000000002</v>
      </c>
      <c r="F119">
        <v>-84.429568000000003</v>
      </c>
    </row>
    <row r="120" spans="1:6">
      <c r="A120" t="str">
        <f t="shared" si="1"/>
        <v>112_GA_07</v>
      </c>
      <c r="B120">
        <v>112</v>
      </c>
      <c r="C120" t="s">
        <v>1695</v>
      </c>
      <c r="D120" t="s">
        <v>1793</v>
      </c>
      <c r="E120">
        <v>33.891997000000003</v>
      </c>
      <c r="F120">
        <v>-83.857298</v>
      </c>
    </row>
    <row r="121" spans="1:6">
      <c r="A121" t="str">
        <f t="shared" si="1"/>
        <v>112_GA_08</v>
      </c>
      <c r="B121">
        <v>112</v>
      </c>
      <c r="C121" t="s">
        <v>1695</v>
      </c>
      <c r="D121" t="s">
        <v>1795</v>
      </c>
      <c r="E121">
        <v>32.335262</v>
      </c>
      <c r="F121">
        <v>-83.470864000000006</v>
      </c>
    </row>
    <row r="122" spans="1:6">
      <c r="A122" t="str">
        <f t="shared" si="1"/>
        <v>112_GA_09</v>
      </c>
      <c r="B122">
        <v>112</v>
      </c>
      <c r="C122" t="s">
        <v>1695</v>
      </c>
      <c r="D122" t="s">
        <v>1796</v>
      </c>
      <c r="E122">
        <v>34.630789</v>
      </c>
      <c r="F122">
        <v>-84.484748999999994</v>
      </c>
    </row>
    <row r="123" spans="1:6">
      <c r="A123" t="str">
        <f t="shared" si="1"/>
        <v>112_GA_10</v>
      </c>
      <c r="B123">
        <v>112</v>
      </c>
      <c r="C123" t="s">
        <v>1695</v>
      </c>
      <c r="D123" t="s">
        <v>1797</v>
      </c>
      <c r="E123">
        <v>34.009053999999999</v>
      </c>
      <c r="F123">
        <v>-83.114472000000006</v>
      </c>
    </row>
    <row r="124" spans="1:6">
      <c r="A124" t="str">
        <f t="shared" si="1"/>
        <v>112_GA_11</v>
      </c>
      <c r="B124">
        <v>112</v>
      </c>
      <c r="C124" t="s">
        <v>1695</v>
      </c>
      <c r="D124" t="s">
        <v>1798</v>
      </c>
      <c r="E124">
        <v>34.122005999999999</v>
      </c>
      <c r="F124">
        <v>-85.072458999999995</v>
      </c>
    </row>
    <row r="125" spans="1:6">
      <c r="A125" t="str">
        <f t="shared" si="1"/>
        <v>112_GA_12</v>
      </c>
      <c r="B125">
        <v>112</v>
      </c>
      <c r="C125" t="s">
        <v>1695</v>
      </c>
      <c r="D125" t="s">
        <v>1799</v>
      </c>
      <c r="E125">
        <v>32.728059000000002</v>
      </c>
      <c r="F125">
        <v>-82.209104999999994</v>
      </c>
    </row>
    <row r="126" spans="1:6">
      <c r="A126" t="str">
        <f t="shared" si="1"/>
        <v>112_GA_13</v>
      </c>
      <c r="B126">
        <v>112</v>
      </c>
      <c r="C126" t="s">
        <v>1695</v>
      </c>
      <c r="D126" t="s">
        <v>1800</v>
      </c>
      <c r="E126">
        <v>33.796792000000003</v>
      </c>
      <c r="F126">
        <v>-84.671869000000001</v>
      </c>
    </row>
    <row r="127" spans="1:6">
      <c r="A127" t="str">
        <f t="shared" si="1"/>
        <v>112_HI_01</v>
      </c>
      <c r="B127">
        <v>112</v>
      </c>
      <c r="C127" t="s">
        <v>1696</v>
      </c>
      <c r="D127" t="s">
        <v>1787</v>
      </c>
      <c r="E127">
        <v>21.328665999999998</v>
      </c>
      <c r="F127">
        <v>-157.86572200000001</v>
      </c>
    </row>
    <row r="128" spans="1:6">
      <c r="A128" t="str">
        <f t="shared" si="1"/>
        <v>112_HI_02</v>
      </c>
      <c r="B128">
        <v>112</v>
      </c>
      <c r="C128" t="s">
        <v>1696</v>
      </c>
      <c r="D128" t="s">
        <v>1788</v>
      </c>
      <c r="E128">
        <v>19.809767000000001</v>
      </c>
      <c r="F128">
        <v>-155.506103</v>
      </c>
    </row>
    <row r="129" spans="1:6">
      <c r="A129" t="str">
        <f t="shared" si="1"/>
        <v>112_ID_01</v>
      </c>
      <c r="B129">
        <v>112</v>
      </c>
      <c r="C129" t="s">
        <v>1698</v>
      </c>
      <c r="D129" t="s">
        <v>1787</v>
      </c>
      <c r="E129">
        <v>45.296750000000003</v>
      </c>
      <c r="F129">
        <v>-116.035842</v>
      </c>
    </row>
    <row r="130" spans="1:6">
      <c r="A130" t="str">
        <f t="shared" si="1"/>
        <v>112_ID_02</v>
      </c>
      <c r="B130">
        <v>112</v>
      </c>
      <c r="C130" t="s">
        <v>1698</v>
      </c>
      <c r="D130" t="s">
        <v>1788</v>
      </c>
      <c r="E130">
        <v>43.443944000000002</v>
      </c>
      <c r="F130">
        <v>-113.36427500000001</v>
      </c>
    </row>
    <row r="131" spans="1:6">
      <c r="A131" t="str">
        <f t="shared" ref="A131:A194" si="2">CONCATENATE(B131,"_",C131,"_",D131)</f>
        <v>112_IL_01</v>
      </c>
      <c r="B131">
        <v>112</v>
      </c>
      <c r="C131" t="s">
        <v>1699</v>
      </c>
      <c r="D131" t="s">
        <v>1787</v>
      </c>
      <c r="E131">
        <v>41.675916999999998</v>
      </c>
      <c r="F131">
        <v>-87.711605000000006</v>
      </c>
    </row>
    <row r="132" spans="1:6">
      <c r="A132" t="str">
        <f t="shared" si="2"/>
        <v>112_IL_02</v>
      </c>
      <c r="B132">
        <v>112</v>
      </c>
      <c r="C132" t="s">
        <v>1699</v>
      </c>
      <c r="D132" t="s">
        <v>1788</v>
      </c>
      <c r="E132">
        <v>41.581358999999999</v>
      </c>
      <c r="F132">
        <v>-87.627388999999994</v>
      </c>
    </row>
    <row r="133" spans="1:6">
      <c r="A133" t="str">
        <f t="shared" si="2"/>
        <v>112_IL_03</v>
      </c>
      <c r="B133">
        <v>112</v>
      </c>
      <c r="C133" t="s">
        <v>1699</v>
      </c>
      <c r="D133" t="s">
        <v>1789</v>
      </c>
      <c r="E133">
        <v>41.764299000000001</v>
      </c>
      <c r="F133">
        <v>-87.805167999999995</v>
      </c>
    </row>
    <row r="134" spans="1:6">
      <c r="A134" t="str">
        <f t="shared" si="2"/>
        <v>112_IL_04</v>
      </c>
      <c r="B134">
        <v>112</v>
      </c>
      <c r="C134" t="s">
        <v>1699</v>
      </c>
      <c r="D134" t="s">
        <v>1790</v>
      </c>
      <c r="E134">
        <v>41.831868999999998</v>
      </c>
      <c r="F134">
        <v>-87.710024000000004</v>
      </c>
    </row>
    <row r="135" spans="1:6">
      <c r="A135" t="str">
        <f t="shared" si="2"/>
        <v>112_IL_05</v>
      </c>
      <c r="B135">
        <v>112</v>
      </c>
      <c r="C135" t="s">
        <v>1699</v>
      </c>
      <c r="D135" t="s">
        <v>1791</v>
      </c>
      <c r="E135">
        <v>41.948633999999998</v>
      </c>
      <c r="F135">
        <v>-87.784846000000002</v>
      </c>
    </row>
    <row r="136" spans="1:6">
      <c r="A136" t="str">
        <f t="shared" si="2"/>
        <v>112_IL_06</v>
      </c>
      <c r="B136">
        <v>112</v>
      </c>
      <c r="C136" t="s">
        <v>1699</v>
      </c>
      <c r="D136" t="s">
        <v>1792</v>
      </c>
      <c r="E136">
        <v>41.940804999999997</v>
      </c>
      <c r="F136">
        <v>-88.051089000000005</v>
      </c>
    </row>
    <row r="137" spans="1:6">
      <c r="A137" t="str">
        <f t="shared" si="2"/>
        <v>112_IL_07</v>
      </c>
      <c r="B137">
        <v>112</v>
      </c>
      <c r="C137" t="s">
        <v>1699</v>
      </c>
      <c r="D137" t="s">
        <v>1793</v>
      </c>
      <c r="E137">
        <v>41.872478999999998</v>
      </c>
      <c r="F137">
        <v>-87.730597000000003</v>
      </c>
    </row>
    <row r="138" spans="1:6">
      <c r="A138" t="str">
        <f t="shared" si="2"/>
        <v>112_IL_08</v>
      </c>
      <c r="B138">
        <v>112</v>
      </c>
      <c r="C138" t="s">
        <v>1699</v>
      </c>
      <c r="D138" t="s">
        <v>1795</v>
      </c>
      <c r="E138">
        <v>42.320506999999999</v>
      </c>
      <c r="F138">
        <v>-88.169816999999995</v>
      </c>
    </row>
    <row r="139" spans="1:6">
      <c r="A139" t="str">
        <f t="shared" si="2"/>
        <v>112_IL_09</v>
      </c>
      <c r="B139">
        <v>112</v>
      </c>
      <c r="C139" t="s">
        <v>1699</v>
      </c>
      <c r="D139" t="s">
        <v>1796</v>
      </c>
      <c r="E139">
        <v>42.020909000000003</v>
      </c>
      <c r="F139">
        <v>-87.780456000000001</v>
      </c>
    </row>
    <row r="140" spans="1:6">
      <c r="A140" t="str">
        <f t="shared" si="2"/>
        <v>112_IL_10</v>
      </c>
      <c r="B140">
        <v>112</v>
      </c>
      <c r="C140" t="s">
        <v>1699</v>
      </c>
      <c r="D140" t="s">
        <v>1797</v>
      </c>
      <c r="E140">
        <v>42.198120000000003</v>
      </c>
      <c r="F140">
        <v>-87.902737999999999</v>
      </c>
    </row>
    <row r="141" spans="1:6">
      <c r="A141" t="str">
        <f t="shared" si="2"/>
        <v>112_IL_11</v>
      </c>
      <c r="B141">
        <v>112</v>
      </c>
      <c r="C141" t="s">
        <v>1699</v>
      </c>
      <c r="D141" t="s">
        <v>1798</v>
      </c>
      <c r="E141">
        <v>41.201466000000003</v>
      </c>
      <c r="F141">
        <v>-88.634969999999996</v>
      </c>
    </row>
    <row r="142" spans="1:6">
      <c r="A142" t="str">
        <f t="shared" si="2"/>
        <v>112_IL_12</v>
      </c>
      <c r="B142">
        <v>112</v>
      </c>
      <c r="C142" t="s">
        <v>1699</v>
      </c>
      <c r="D142" t="s">
        <v>1799</v>
      </c>
      <c r="E142">
        <v>37.948725000000003</v>
      </c>
      <c r="F142">
        <v>-89.497183000000007</v>
      </c>
    </row>
    <row r="143" spans="1:6">
      <c r="A143" t="str">
        <f t="shared" si="2"/>
        <v>112_IL_13</v>
      </c>
      <c r="B143">
        <v>112</v>
      </c>
      <c r="C143" t="s">
        <v>1699</v>
      </c>
      <c r="D143" t="s">
        <v>1800</v>
      </c>
      <c r="E143">
        <v>41.687950999999998</v>
      </c>
      <c r="F143">
        <v>-88.051698999999999</v>
      </c>
    </row>
    <row r="144" spans="1:6">
      <c r="A144" t="str">
        <f t="shared" si="2"/>
        <v>112_IL_14</v>
      </c>
      <c r="B144">
        <v>112</v>
      </c>
      <c r="C144" t="s">
        <v>1699</v>
      </c>
      <c r="D144" t="s">
        <v>1801</v>
      </c>
      <c r="E144">
        <v>41.701076</v>
      </c>
      <c r="F144">
        <v>-89.158669000000003</v>
      </c>
    </row>
    <row r="145" spans="1:6">
      <c r="A145" t="str">
        <f t="shared" si="2"/>
        <v>112_IL_15</v>
      </c>
      <c r="B145">
        <v>112</v>
      </c>
      <c r="C145" t="s">
        <v>1699</v>
      </c>
      <c r="D145" t="s">
        <v>1802</v>
      </c>
      <c r="E145">
        <v>39.975033000000003</v>
      </c>
      <c r="F145">
        <v>-88.168853999999996</v>
      </c>
    </row>
    <row r="146" spans="1:6">
      <c r="A146" t="str">
        <f t="shared" si="2"/>
        <v>112_IL_16</v>
      </c>
      <c r="B146">
        <v>112</v>
      </c>
      <c r="C146" t="s">
        <v>1699</v>
      </c>
      <c r="D146" t="s">
        <v>1803</v>
      </c>
      <c r="E146">
        <v>42.193441999999997</v>
      </c>
      <c r="F146">
        <v>-89.461686999999998</v>
      </c>
    </row>
    <row r="147" spans="1:6">
      <c r="A147" t="str">
        <f t="shared" si="2"/>
        <v>112_IL_17</v>
      </c>
      <c r="B147">
        <v>112</v>
      </c>
      <c r="C147" t="s">
        <v>1699</v>
      </c>
      <c r="D147" t="s">
        <v>1804</v>
      </c>
      <c r="E147">
        <v>40.266806000000003</v>
      </c>
      <c r="F147">
        <v>-90.429032000000007</v>
      </c>
    </row>
    <row r="148" spans="1:6">
      <c r="A148" t="str">
        <f t="shared" si="2"/>
        <v>112_IL_18</v>
      </c>
      <c r="B148">
        <v>112</v>
      </c>
      <c r="C148" t="s">
        <v>1699</v>
      </c>
      <c r="D148" t="s">
        <v>1805</v>
      </c>
      <c r="E148">
        <v>40.265616000000001</v>
      </c>
      <c r="F148">
        <v>-89.963471999999996</v>
      </c>
    </row>
    <row r="149" spans="1:6">
      <c r="A149" t="str">
        <f t="shared" si="2"/>
        <v>112_IL_19</v>
      </c>
      <c r="B149">
        <v>112</v>
      </c>
      <c r="C149" t="s">
        <v>1699</v>
      </c>
      <c r="D149" t="s">
        <v>1806</v>
      </c>
      <c r="E149">
        <v>38.624288999999997</v>
      </c>
      <c r="F149">
        <v>-88.887607000000003</v>
      </c>
    </row>
    <row r="150" spans="1:6">
      <c r="A150" t="str">
        <f t="shared" si="2"/>
        <v>112_IN_01</v>
      </c>
      <c r="B150">
        <v>112</v>
      </c>
      <c r="C150" t="s">
        <v>1700</v>
      </c>
      <c r="D150" t="s">
        <v>1787</v>
      </c>
      <c r="E150">
        <v>41.141016999999998</v>
      </c>
      <c r="F150">
        <v>-87.248000000000005</v>
      </c>
    </row>
    <row r="151" spans="1:6">
      <c r="A151" t="str">
        <f t="shared" si="2"/>
        <v>112_IN_02</v>
      </c>
      <c r="B151">
        <v>112</v>
      </c>
      <c r="C151" t="s">
        <v>1700</v>
      </c>
      <c r="D151" t="s">
        <v>1788</v>
      </c>
      <c r="E151">
        <v>41.186476999999996</v>
      </c>
      <c r="F151">
        <v>-86.495875999999996</v>
      </c>
    </row>
    <row r="152" spans="1:6">
      <c r="A152" t="str">
        <f t="shared" si="2"/>
        <v>112_IN_03</v>
      </c>
      <c r="B152">
        <v>112</v>
      </c>
      <c r="C152" t="s">
        <v>1700</v>
      </c>
      <c r="D152" t="s">
        <v>1789</v>
      </c>
      <c r="E152">
        <v>41.377727</v>
      </c>
      <c r="F152">
        <v>-85.414664000000002</v>
      </c>
    </row>
    <row r="153" spans="1:6">
      <c r="A153" t="str">
        <f t="shared" si="2"/>
        <v>112_IN_04</v>
      </c>
      <c r="B153">
        <v>112</v>
      </c>
      <c r="C153" t="s">
        <v>1700</v>
      </c>
      <c r="D153" t="s">
        <v>1790</v>
      </c>
      <c r="E153">
        <v>39.903415000000003</v>
      </c>
      <c r="F153">
        <v>-86.64622</v>
      </c>
    </row>
    <row r="154" spans="1:6">
      <c r="A154" t="str">
        <f t="shared" si="2"/>
        <v>112_IN_05</v>
      </c>
      <c r="B154">
        <v>112</v>
      </c>
      <c r="C154" t="s">
        <v>1700</v>
      </c>
      <c r="D154" t="s">
        <v>1791</v>
      </c>
      <c r="E154">
        <v>40.625568000000001</v>
      </c>
      <c r="F154">
        <v>-85.589618999999999</v>
      </c>
    </row>
    <row r="155" spans="1:6">
      <c r="A155" t="str">
        <f t="shared" si="2"/>
        <v>112_IN_06</v>
      </c>
      <c r="B155">
        <v>112</v>
      </c>
      <c r="C155" t="s">
        <v>1700</v>
      </c>
      <c r="D155" t="s">
        <v>1792</v>
      </c>
      <c r="E155">
        <v>39.986314999999998</v>
      </c>
      <c r="F155">
        <v>-85.281622999999996</v>
      </c>
    </row>
    <row r="156" spans="1:6">
      <c r="A156" t="str">
        <f t="shared" si="2"/>
        <v>112_IN_07</v>
      </c>
      <c r="B156">
        <v>112</v>
      </c>
      <c r="C156" t="s">
        <v>1700</v>
      </c>
      <c r="D156" t="s">
        <v>1793</v>
      </c>
      <c r="E156">
        <v>39.789403</v>
      </c>
      <c r="F156">
        <v>-86.142934999999994</v>
      </c>
    </row>
    <row r="157" spans="1:6">
      <c r="A157" t="str">
        <f t="shared" si="2"/>
        <v>112_IN_08</v>
      </c>
      <c r="B157">
        <v>112</v>
      </c>
      <c r="C157" t="s">
        <v>1700</v>
      </c>
      <c r="D157" t="s">
        <v>1795</v>
      </c>
      <c r="E157">
        <v>39.028782999999997</v>
      </c>
      <c r="F157">
        <v>-87.246480000000005</v>
      </c>
    </row>
    <row r="158" spans="1:6">
      <c r="A158" t="str">
        <f t="shared" si="2"/>
        <v>112_IN_09</v>
      </c>
      <c r="B158">
        <v>112</v>
      </c>
      <c r="C158" t="s">
        <v>1700</v>
      </c>
      <c r="D158" t="s">
        <v>1796</v>
      </c>
      <c r="E158">
        <v>38.649611</v>
      </c>
      <c r="F158">
        <v>-86.051529000000002</v>
      </c>
    </row>
    <row r="159" spans="1:6">
      <c r="A159" t="str">
        <f t="shared" si="2"/>
        <v>112_IA_01</v>
      </c>
      <c r="B159">
        <v>112</v>
      </c>
      <c r="C159" t="s">
        <v>1697</v>
      </c>
      <c r="D159" t="s">
        <v>1787</v>
      </c>
      <c r="E159">
        <v>42.431693000000003</v>
      </c>
      <c r="F159">
        <v>-91.433684</v>
      </c>
    </row>
    <row r="160" spans="1:6">
      <c r="A160" t="str">
        <f t="shared" si="2"/>
        <v>112_IA_02</v>
      </c>
      <c r="B160">
        <v>112</v>
      </c>
      <c r="C160" t="s">
        <v>1697</v>
      </c>
      <c r="D160" t="s">
        <v>1788</v>
      </c>
      <c r="E160">
        <v>41.187393999999998</v>
      </c>
      <c r="F160">
        <v>-91.840350000000001</v>
      </c>
    </row>
    <row r="161" spans="1:6">
      <c r="A161" t="str">
        <f t="shared" si="2"/>
        <v>112_IA_03</v>
      </c>
      <c r="B161">
        <v>112</v>
      </c>
      <c r="C161" t="s">
        <v>1697</v>
      </c>
      <c r="D161" t="s">
        <v>1789</v>
      </c>
      <c r="E161">
        <v>41.655119999999997</v>
      </c>
      <c r="F161">
        <v>-92.698984999999993</v>
      </c>
    </row>
    <row r="162" spans="1:6">
      <c r="A162" t="str">
        <f t="shared" si="2"/>
        <v>112_IA_04</v>
      </c>
      <c r="B162">
        <v>112</v>
      </c>
      <c r="C162" t="s">
        <v>1697</v>
      </c>
      <c r="D162" t="s">
        <v>1790</v>
      </c>
      <c r="E162">
        <v>42.655383</v>
      </c>
      <c r="F162">
        <v>-93.554621999999995</v>
      </c>
    </row>
    <row r="163" spans="1:6">
      <c r="A163" t="str">
        <f t="shared" si="2"/>
        <v>112_IA_05</v>
      </c>
      <c r="B163">
        <v>112</v>
      </c>
      <c r="C163" t="s">
        <v>1697</v>
      </c>
      <c r="D163" t="s">
        <v>1791</v>
      </c>
      <c r="E163">
        <v>41.933526000000001</v>
      </c>
      <c r="F163">
        <v>-95.271906000000001</v>
      </c>
    </row>
    <row r="164" spans="1:6">
      <c r="A164" t="str">
        <f t="shared" si="2"/>
        <v>112_KS_01</v>
      </c>
      <c r="B164">
        <v>112</v>
      </c>
      <c r="C164" t="s">
        <v>1701</v>
      </c>
      <c r="D164" t="s">
        <v>1787</v>
      </c>
      <c r="E164">
        <v>38.621141999999999</v>
      </c>
      <c r="F164">
        <v>-99.37115</v>
      </c>
    </row>
    <row r="165" spans="1:6">
      <c r="A165" t="str">
        <f t="shared" si="2"/>
        <v>112_KS_02</v>
      </c>
      <c r="B165">
        <v>112</v>
      </c>
      <c r="C165" t="s">
        <v>1701</v>
      </c>
      <c r="D165" t="s">
        <v>1788</v>
      </c>
      <c r="E165">
        <v>38.543097000000003</v>
      </c>
      <c r="F165">
        <v>-95.461861999999996</v>
      </c>
    </row>
    <row r="166" spans="1:6">
      <c r="A166" t="str">
        <f t="shared" si="2"/>
        <v>112_KS_03</v>
      </c>
      <c r="B166">
        <v>112</v>
      </c>
      <c r="C166" t="s">
        <v>1701</v>
      </c>
      <c r="D166" t="s">
        <v>1789</v>
      </c>
      <c r="E166">
        <v>38.933532999999997</v>
      </c>
      <c r="F166">
        <v>-94.873007000000001</v>
      </c>
    </row>
    <row r="167" spans="1:6">
      <c r="A167" t="str">
        <f t="shared" si="2"/>
        <v>112_KS_04</v>
      </c>
      <c r="B167">
        <v>112</v>
      </c>
      <c r="C167" t="s">
        <v>1701</v>
      </c>
      <c r="D167" t="s">
        <v>1790</v>
      </c>
      <c r="E167">
        <v>37.478788000000002</v>
      </c>
      <c r="F167">
        <v>-97.041672000000005</v>
      </c>
    </row>
    <row r="168" spans="1:6">
      <c r="A168" t="str">
        <f t="shared" si="2"/>
        <v>112_KY_01</v>
      </c>
      <c r="B168">
        <v>112</v>
      </c>
      <c r="C168" t="s">
        <v>1702</v>
      </c>
      <c r="D168" t="s">
        <v>1787</v>
      </c>
      <c r="E168">
        <v>37.052041000000003</v>
      </c>
      <c r="F168">
        <v>-87.277336000000005</v>
      </c>
    </row>
    <row r="169" spans="1:6">
      <c r="A169" t="str">
        <f t="shared" si="2"/>
        <v>112_KY_02</v>
      </c>
      <c r="B169">
        <v>112</v>
      </c>
      <c r="C169" t="s">
        <v>1702</v>
      </c>
      <c r="D169" t="s">
        <v>1788</v>
      </c>
      <c r="E169">
        <v>37.583253999999997</v>
      </c>
      <c r="F169">
        <v>-85.994868999999994</v>
      </c>
    </row>
    <row r="170" spans="1:6">
      <c r="A170" t="str">
        <f t="shared" si="2"/>
        <v>112_KY_03</v>
      </c>
      <c r="B170">
        <v>112</v>
      </c>
      <c r="C170" t="s">
        <v>1702</v>
      </c>
      <c r="D170" t="s">
        <v>1789</v>
      </c>
      <c r="E170">
        <v>38.193719999999999</v>
      </c>
      <c r="F170">
        <v>-85.652246000000005</v>
      </c>
    </row>
    <row r="171" spans="1:6">
      <c r="A171" t="str">
        <f t="shared" si="2"/>
        <v>112_KY_04</v>
      </c>
      <c r="B171">
        <v>112</v>
      </c>
      <c r="C171" t="s">
        <v>1702</v>
      </c>
      <c r="D171" t="s">
        <v>1790</v>
      </c>
      <c r="E171">
        <v>38.521099999999997</v>
      </c>
      <c r="F171">
        <v>-84.079980000000006</v>
      </c>
    </row>
    <row r="172" spans="1:6">
      <c r="A172" t="str">
        <f t="shared" si="2"/>
        <v>112_KY_05</v>
      </c>
      <c r="B172">
        <v>112</v>
      </c>
      <c r="C172" t="s">
        <v>1702</v>
      </c>
      <c r="D172" t="s">
        <v>1791</v>
      </c>
      <c r="E172">
        <v>37.338535999999998</v>
      </c>
      <c r="F172">
        <v>-83.502634999999998</v>
      </c>
    </row>
    <row r="173" spans="1:6">
      <c r="A173" t="str">
        <f t="shared" si="2"/>
        <v>112_KY_06</v>
      </c>
      <c r="B173">
        <v>112</v>
      </c>
      <c r="C173" t="s">
        <v>1702</v>
      </c>
      <c r="D173" t="s">
        <v>1792</v>
      </c>
      <c r="E173">
        <v>37.883881000000002</v>
      </c>
      <c r="F173">
        <v>-84.447981999999996</v>
      </c>
    </row>
    <row r="174" spans="1:6">
      <c r="A174" t="str">
        <f t="shared" si="2"/>
        <v>112_LA_01</v>
      </c>
      <c r="B174">
        <v>112</v>
      </c>
      <c r="C174" t="s">
        <v>1703</v>
      </c>
      <c r="D174" t="s">
        <v>1787</v>
      </c>
      <c r="E174">
        <v>30.559189</v>
      </c>
      <c r="F174">
        <v>-90.129401000000001</v>
      </c>
    </row>
    <row r="175" spans="1:6">
      <c r="A175" t="str">
        <f t="shared" si="2"/>
        <v>112_LA_02</v>
      </c>
      <c r="B175">
        <v>112</v>
      </c>
      <c r="C175" t="s">
        <v>1703</v>
      </c>
      <c r="D175" t="s">
        <v>1788</v>
      </c>
      <c r="E175">
        <v>30.028403999999998</v>
      </c>
      <c r="F175">
        <v>-89.974199999999996</v>
      </c>
    </row>
    <row r="176" spans="1:6">
      <c r="A176" t="str">
        <f t="shared" si="2"/>
        <v>112_LA_03</v>
      </c>
      <c r="B176">
        <v>112</v>
      </c>
      <c r="C176" t="s">
        <v>1703</v>
      </c>
      <c r="D176" t="s">
        <v>1789</v>
      </c>
      <c r="E176">
        <v>29.649180000000001</v>
      </c>
      <c r="F176">
        <v>-90.411136999999997</v>
      </c>
    </row>
    <row r="177" spans="1:6">
      <c r="A177" t="str">
        <f t="shared" si="2"/>
        <v>112_LA_04</v>
      </c>
      <c r="B177">
        <v>112</v>
      </c>
      <c r="C177" t="s">
        <v>1703</v>
      </c>
      <c r="D177" t="s">
        <v>1790</v>
      </c>
      <c r="E177">
        <v>31.847467000000002</v>
      </c>
      <c r="F177">
        <v>-93.3416</v>
      </c>
    </row>
    <row r="178" spans="1:6">
      <c r="A178" t="str">
        <f t="shared" si="2"/>
        <v>112_LA_05</v>
      </c>
      <c r="B178">
        <v>112</v>
      </c>
      <c r="C178" t="s">
        <v>1703</v>
      </c>
      <c r="D178" t="s">
        <v>1791</v>
      </c>
      <c r="E178">
        <v>31.89479</v>
      </c>
      <c r="F178">
        <v>-92.032675999999995</v>
      </c>
    </row>
    <row r="179" spans="1:6">
      <c r="A179" t="str">
        <f t="shared" si="2"/>
        <v>112_LA_06</v>
      </c>
      <c r="B179">
        <v>112</v>
      </c>
      <c r="C179" t="s">
        <v>1703</v>
      </c>
      <c r="D179" t="s">
        <v>1792</v>
      </c>
      <c r="E179">
        <v>30.602482999999999</v>
      </c>
      <c r="F179">
        <v>-91.044370999999998</v>
      </c>
    </row>
    <row r="180" spans="1:6">
      <c r="A180" t="str">
        <f t="shared" si="2"/>
        <v>112_LA_07</v>
      </c>
      <c r="B180">
        <v>112</v>
      </c>
      <c r="C180" t="s">
        <v>1703</v>
      </c>
      <c r="D180" t="s">
        <v>1793</v>
      </c>
      <c r="E180">
        <v>30.108177000000001</v>
      </c>
      <c r="F180">
        <v>-92.705994000000004</v>
      </c>
    </row>
    <row r="181" spans="1:6">
      <c r="A181" t="str">
        <f t="shared" si="2"/>
        <v>112_ME_01</v>
      </c>
      <c r="B181">
        <v>112</v>
      </c>
      <c r="C181" t="s">
        <v>1706</v>
      </c>
      <c r="D181" t="s">
        <v>1787</v>
      </c>
      <c r="E181">
        <v>43.873854000000001</v>
      </c>
      <c r="F181">
        <v>-69.922421999999997</v>
      </c>
    </row>
    <row r="182" spans="1:6">
      <c r="A182" t="str">
        <f t="shared" si="2"/>
        <v>112_ME_02</v>
      </c>
      <c r="B182">
        <v>112</v>
      </c>
      <c r="C182" t="s">
        <v>1706</v>
      </c>
      <c r="D182" t="s">
        <v>1788</v>
      </c>
      <c r="E182">
        <v>45.484862999999997</v>
      </c>
      <c r="F182">
        <v>-69.055935000000005</v>
      </c>
    </row>
    <row r="183" spans="1:6">
      <c r="A183" t="str">
        <f t="shared" si="2"/>
        <v>112_MD_01</v>
      </c>
      <c r="B183">
        <v>112</v>
      </c>
      <c r="C183" t="s">
        <v>1705</v>
      </c>
      <c r="D183" t="s">
        <v>1787</v>
      </c>
      <c r="E183">
        <v>38.765512999999999</v>
      </c>
      <c r="F183">
        <v>-75.892728000000005</v>
      </c>
    </row>
    <row r="184" spans="1:6">
      <c r="A184" t="str">
        <f t="shared" si="2"/>
        <v>112_MD_02</v>
      </c>
      <c r="B184">
        <v>112</v>
      </c>
      <c r="C184" t="s">
        <v>1705</v>
      </c>
      <c r="D184" t="s">
        <v>1788</v>
      </c>
      <c r="E184">
        <v>39.362538999999998</v>
      </c>
      <c r="F184">
        <v>-76.458460000000002</v>
      </c>
    </row>
    <row r="185" spans="1:6">
      <c r="A185" t="str">
        <f t="shared" si="2"/>
        <v>112_MD_03</v>
      </c>
      <c r="B185">
        <v>112</v>
      </c>
      <c r="C185" t="s">
        <v>1705</v>
      </c>
      <c r="D185" t="s">
        <v>1789</v>
      </c>
      <c r="E185">
        <v>39.050905999999998</v>
      </c>
      <c r="F185">
        <v>-76.571359000000001</v>
      </c>
    </row>
    <row r="186" spans="1:6">
      <c r="A186" t="str">
        <f t="shared" si="2"/>
        <v>112_MD_04</v>
      </c>
      <c r="B186">
        <v>112</v>
      </c>
      <c r="C186" t="s">
        <v>1705</v>
      </c>
      <c r="D186" t="s">
        <v>1790</v>
      </c>
      <c r="E186">
        <v>39.030290000000001</v>
      </c>
      <c r="F186">
        <v>-77.002196999999995</v>
      </c>
    </row>
    <row r="187" spans="1:6">
      <c r="A187" t="str">
        <f t="shared" si="2"/>
        <v>112_MD_05</v>
      </c>
      <c r="B187">
        <v>112</v>
      </c>
      <c r="C187" t="s">
        <v>1705</v>
      </c>
      <c r="D187" t="s">
        <v>1791</v>
      </c>
      <c r="E187">
        <v>38.563923000000003</v>
      </c>
      <c r="F187">
        <v>-76.763588999999996</v>
      </c>
    </row>
    <row r="188" spans="1:6">
      <c r="A188" t="str">
        <f t="shared" si="2"/>
        <v>112_MD_06</v>
      </c>
      <c r="B188">
        <v>112</v>
      </c>
      <c r="C188" t="s">
        <v>1705</v>
      </c>
      <c r="D188" t="s">
        <v>1792</v>
      </c>
      <c r="E188">
        <v>39.558230000000002</v>
      </c>
      <c r="F188">
        <v>-77.862931000000003</v>
      </c>
    </row>
    <row r="189" spans="1:6">
      <c r="A189" t="str">
        <f t="shared" si="2"/>
        <v>112_MD_07</v>
      </c>
      <c r="B189">
        <v>112</v>
      </c>
      <c r="C189" t="s">
        <v>1705</v>
      </c>
      <c r="D189" t="s">
        <v>1793</v>
      </c>
      <c r="E189">
        <v>39.277180999999999</v>
      </c>
      <c r="F189">
        <v>-76.894602000000006</v>
      </c>
    </row>
    <row r="190" spans="1:6">
      <c r="A190" t="str">
        <f t="shared" si="2"/>
        <v>112_MD_08</v>
      </c>
      <c r="B190">
        <v>112</v>
      </c>
      <c r="C190" t="s">
        <v>1705</v>
      </c>
      <c r="D190" t="s">
        <v>1795</v>
      </c>
      <c r="E190">
        <v>39.098176000000002</v>
      </c>
      <c r="F190">
        <v>-77.246024000000006</v>
      </c>
    </row>
    <row r="191" spans="1:6">
      <c r="A191" t="str">
        <f t="shared" si="2"/>
        <v>112_MA_01</v>
      </c>
      <c r="B191">
        <v>112</v>
      </c>
      <c r="C191" t="s">
        <v>1704</v>
      </c>
      <c r="D191" t="s">
        <v>1787</v>
      </c>
      <c r="E191">
        <v>42.425603000000002</v>
      </c>
      <c r="F191">
        <v>-72.683487</v>
      </c>
    </row>
    <row r="192" spans="1:6">
      <c r="A192" t="str">
        <f t="shared" si="2"/>
        <v>112_MA_02</v>
      </c>
      <c r="B192">
        <v>112</v>
      </c>
      <c r="C192" t="s">
        <v>1704</v>
      </c>
      <c r="D192" t="s">
        <v>1788</v>
      </c>
      <c r="E192">
        <v>42.146101000000002</v>
      </c>
      <c r="F192">
        <v>-72.094294000000005</v>
      </c>
    </row>
    <row r="193" spans="1:6">
      <c r="A193" t="str">
        <f t="shared" si="2"/>
        <v>112_MA_03</v>
      </c>
      <c r="B193">
        <v>112</v>
      </c>
      <c r="C193" t="s">
        <v>1704</v>
      </c>
      <c r="D193" t="s">
        <v>1789</v>
      </c>
      <c r="E193">
        <v>42.290238000000002</v>
      </c>
      <c r="F193">
        <v>-71.805018000000004</v>
      </c>
    </row>
    <row r="194" spans="1:6">
      <c r="A194" t="str">
        <f t="shared" si="2"/>
        <v>112_MA_04</v>
      </c>
      <c r="B194">
        <v>112</v>
      </c>
      <c r="C194" t="s">
        <v>1704</v>
      </c>
      <c r="D194" t="s">
        <v>1790</v>
      </c>
      <c r="E194">
        <v>41.833595000000003</v>
      </c>
      <c r="F194">
        <v>-71.017708999999996</v>
      </c>
    </row>
    <row r="195" spans="1:6">
      <c r="A195" t="str">
        <f t="shared" ref="A195:A258" si="3">CONCATENATE(B195,"_",C195,"_",D195)</f>
        <v>112_MA_05</v>
      </c>
      <c r="B195">
        <v>112</v>
      </c>
      <c r="C195" t="s">
        <v>1704</v>
      </c>
      <c r="D195" t="s">
        <v>1791</v>
      </c>
      <c r="E195">
        <v>42.564684999999997</v>
      </c>
      <c r="F195">
        <v>-71.404674999999997</v>
      </c>
    </row>
    <row r="196" spans="1:6">
      <c r="A196" t="str">
        <f t="shared" si="3"/>
        <v>112_MA_06</v>
      </c>
      <c r="B196">
        <v>112</v>
      </c>
      <c r="C196" t="s">
        <v>1704</v>
      </c>
      <c r="D196" t="s">
        <v>1792</v>
      </c>
      <c r="E196">
        <v>42.620733000000001</v>
      </c>
      <c r="F196">
        <v>-70.859233000000003</v>
      </c>
    </row>
    <row r="197" spans="1:6">
      <c r="A197" t="str">
        <f t="shared" si="3"/>
        <v>112_MA_07</v>
      </c>
      <c r="B197">
        <v>112</v>
      </c>
      <c r="C197" t="s">
        <v>1704</v>
      </c>
      <c r="D197" t="s">
        <v>1793</v>
      </c>
      <c r="E197">
        <v>42.391390999999999</v>
      </c>
      <c r="F197">
        <v>-71.224973000000006</v>
      </c>
    </row>
    <row r="198" spans="1:6">
      <c r="A198" t="str">
        <f t="shared" si="3"/>
        <v>112_MA_08</v>
      </c>
      <c r="B198">
        <v>112</v>
      </c>
      <c r="C198" t="s">
        <v>1704</v>
      </c>
      <c r="D198" t="s">
        <v>1795</v>
      </c>
      <c r="E198">
        <v>42.329360999999999</v>
      </c>
      <c r="F198">
        <v>-70.927986000000004</v>
      </c>
    </row>
    <row r="199" spans="1:6">
      <c r="A199" t="str">
        <f t="shared" si="3"/>
        <v>112_MA_09</v>
      </c>
      <c r="B199">
        <v>112</v>
      </c>
      <c r="C199" t="s">
        <v>1704</v>
      </c>
      <c r="D199" t="s">
        <v>1796</v>
      </c>
      <c r="E199">
        <v>42.130122999999998</v>
      </c>
      <c r="F199">
        <v>-71.088407000000004</v>
      </c>
    </row>
    <row r="200" spans="1:6">
      <c r="A200" t="str">
        <f t="shared" si="3"/>
        <v>112_MA_10</v>
      </c>
      <c r="B200">
        <v>112</v>
      </c>
      <c r="C200" t="s">
        <v>1704</v>
      </c>
      <c r="D200" t="s">
        <v>1797</v>
      </c>
      <c r="E200">
        <v>41.736995</v>
      </c>
      <c r="F200">
        <v>-70.441181</v>
      </c>
    </row>
    <row r="201" spans="1:6">
      <c r="A201" t="str">
        <f t="shared" si="3"/>
        <v>112_MI_01</v>
      </c>
      <c r="B201">
        <v>112</v>
      </c>
      <c r="C201" t="s">
        <v>1707</v>
      </c>
      <c r="D201" t="s">
        <v>1787</v>
      </c>
      <c r="E201">
        <v>45.965891999999997</v>
      </c>
      <c r="F201">
        <v>-86.073342999999994</v>
      </c>
    </row>
    <row r="202" spans="1:6">
      <c r="A202" t="str">
        <f t="shared" si="3"/>
        <v>112_MI_02</v>
      </c>
      <c r="B202">
        <v>112</v>
      </c>
      <c r="C202" t="s">
        <v>1707</v>
      </c>
      <c r="D202" t="s">
        <v>1788</v>
      </c>
      <c r="E202">
        <v>43.660485000000001</v>
      </c>
      <c r="F202">
        <v>-86.168145999999993</v>
      </c>
    </row>
    <row r="203" spans="1:6">
      <c r="A203" t="str">
        <f t="shared" si="3"/>
        <v>112_MI_03</v>
      </c>
      <c r="B203">
        <v>112</v>
      </c>
      <c r="C203" t="s">
        <v>1707</v>
      </c>
      <c r="D203" t="s">
        <v>1789</v>
      </c>
      <c r="E203">
        <v>42.864178000000003</v>
      </c>
      <c r="F203">
        <v>-85.321503000000007</v>
      </c>
    </row>
    <row r="204" spans="1:6">
      <c r="A204" t="str">
        <f t="shared" si="3"/>
        <v>112_MI_04</v>
      </c>
      <c r="B204">
        <v>112</v>
      </c>
      <c r="C204" t="s">
        <v>1707</v>
      </c>
      <c r="D204" t="s">
        <v>1790</v>
      </c>
      <c r="E204">
        <v>43.963588000000001</v>
      </c>
      <c r="F204">
        <v>-84.964008000000007</v>
      </c>
    </row>
    <row r="205" spans="1:6">
      <c r="A205" t="str">
        <f t="shared" si="3"/>
        <v>112_MI_05</v>
      </c>
      <c r="B205">
        <v>112</v>
      </c>
      <c r="C205" t="s">
        <v>1707</v>
      </c>
      <c r="D205" t="s">
        <v>1791</v>
      </c>
      <c r="E205">
        <v>43.376249000000001</v>
      </c>
      <c r="F205">
        <v>-83.615728000000004</v>
      </c>
    </row>
    <row r="206" spans="1:6">
      <c r="A206" t="str">
        <f t="shared" si="3"/>
        <v>112_MI_06</v>
      </c>
      <c r="B206">
        <v>112</v>
      </c>
      <c r="C206" t="s">
        <v>1707</v>
      </c>
      <c r="D206" t="s">
        <v>1792</v>
      </c>
      <c r="E206">
        <v>42.189062</v>
      </c>
      <c r="F206">
        <v>-86.015572000000006</v>
      </c>
    </row>
    <row r="207" spans="1:6">
      <c r="A207" t="str">
        <f t="shared" si="3"/>
        <v>112_MI_07</v>
      </c>
      <c r="B207">
        <v>112</v>
      </c>
      <c r="C207" t="s">
        <v>1707</v>
      </c>
      <c r="D207" t="s">
        <v>1793</v>
      </c>
      <c r="E207">
        <v>42.143028000000001</v>
      </c>
      <c r="F207">
        <v>-84.535983999999999</v>
      </c>
    </row>
    <row r="208" spans="1:6">
      <c r="A208" t="str">
        <f t="shared" si="3"/>
        <v>112_MI_08</v>
      </c>
      <c r="B208">
        <v>112</v>
      </c>
      <c r="C208" t="s">
        <v>1707</v>
      </c>
      <c r="D208" t="s">
        <v>1795</v>
      </c>
      <c r="E208">
        <v>42.745412999999999</v>
      </c>
      <c r="F208">
        <v>-84.159446000000003</v>
      </c>
    </row>
    <row r="209" spans="1:6">
      <c r="A209" t="str">
        <f t="shared" si="3"/>
        <v>112_MI_09</v>
      </c>
      <c r="B209">
        <v>112</v>
      </c>
      <c r="C209" t="s">
        <v>1707</v>
      </c>
      <c r="D209" t="s">
        <v>1796</v>
      </c>
      <c r="E209">
        <v>42.616273</v>
      </c>
      <c r="F209">
        <v>-83.260549999999995</v>
      </c>
    </row>
    <row r="210" spans="1:6">
      <c r="A210" t="str">
        <f t="shared" si="3"/>
        <v>112_MI_10</v>
      </c>
      <c r="B210">
        <v>112</v>
      </c>
      <c r="C210" t="s">
        <v>1707</v>
      </c>
      <c r="D210" t="s">
        <v>1797</v>
      </c>
      <c r="E210">
        <v>43.451886000000002</v>
      </c>
      <c r="F210">
        <v>-82.809010000000001</v>
      </c>
    </row>
    <row r="211" spans="1:6">
      <c r="A211" t="str">
        <f t="shared" si="3"/>
        <v>112_MI_11</v>
      </c>
      <c r="B211">
        <v>112</v>
      </c>
      <c r="C211" t="s">
        <v>1707</v>
      </c>
      <c r="D211" t="s">
        <v>1798</v>
      </c>
      <c r="E211">
        <v>42.457718999999997</v>
      </c>
      <c r="F211">
        <v>-83.501549999999995</v>
      </c>
    </row>
    <row r="212" spans="1:6">
      <c r="A212" t="str">
        <f t="shared" si="3"/>
        <v>112_MI_12</v>
      </c>
      <c r="B212">
        <v>112</v>
      </c>
      <c r="C212" t="s">
        <v>1707</v>
      </c>
      <c r="D212" t="s">
        <v>1799</v>
      </c>
      <c r="E212">
        <v>42.508986999999998</v>
      </c>
      <c r="F212">
        <v>-83.002143000000004</v>
      </c>
    </row>
    <row r="213" spans="1:6">
      <c r="A213" t="str">
        <f t="shared" si="3"/>
        <v>112_MI_13</v>
      </c>
      <c r="B213">
        <v>112</v>
      </c>
      <c r="C213" t="s">
        <v>1707</v>
      </c>
      <c r="D213" t="s">
        <v>1800</v>
      </c>
      <c r="E213">
        <v>42.364884000000004</v>
      </c>
      <c r="F213">
        <v>-83.002713</v>
      </c>
    </row>
    <row r="214" spans="1:6">
      <c r="A214" t="str">
        <f t="shared" si="3"/>
        <v>112_MI_14</v>
      </c>
      <c r="B214">
        <v>112</v>
      </c>
      <c r="C214" t="s">
        <v>1707</v>
      </c>
      <c r="D214" t="s">
        <v>1801</v>
      </c>
      <c r="E214">
        <v>42.297165999999997</v>
      </c>
      <c r="F214">
        <v>-83.184128999999999</v>
      </c>
    </row>
    <row r="215" spans="1:6">
      <c r="A215" t="str">
        <f t="shared" si="3"/>
        <v>112_MI_15</v>
      </c>
      <c r="B215">
        <v>112</v>
      </c>
      <c r="C215" t="s">
        <v>1707</v>
      </c>
      <c r="D215" t="s">
        <v>1802</v>
      </c>
      <c r="E215">
        <v>42.039988999999998</v>
      </c>
      <c r="F215">
        <v>-83.526489999999995</v>
      </c>
    </row>
    <row r="216" spans="1:6">
      <c r="A216" t="str">
        <f t="shared" si="3"/>
        <v>112_MN_01</v>
      </c>
      <c r="B216">
        <v>112</v>
      </c>
      <c r="C216" t="s">
        <v>1708</v>
      </c>
      <c r="D216" t="s">
        <v>1787</v>
      </c>
      <c r="E216">
        <v>43.895235</v>
      </c>
      <c r="F216">
        <v>-93.904030000000006</v>
      </c>
    </row>
    <row r="217" spans="1:6">
      <c r="A217" t="str">
        <f t="shared" si="3"/>
        <v>112_MN_02</v>
      </c>
      <c r="B217">
        <v>112</v>
      </c>
      <c r="C217" t="s">
        <v>1708</v>
      </c>
      <c r="D217" t="s">
        <v>1788</v>
      </c>
      <c r="E217">
        <v>44.533836999999998</v>
      </c>
      <c r="F217">
        <v>-93.251321000000004</v>
      </c>
    </row>
    <row r="218" spans="1:6">
      <c r="A218" t="str">
        <f t="shared" si="3"/>
        <v>112_MN_03</v>
      </c>
      <c r="B218">
        <v>112</v>
      </c>
      <c r="C218" t="s">
        <v>1708</v>
      </c>
      <c r="D218" t="s">
        <v>1789</v>
      </c>
      <c r="E218">
        <v>45.021203</v>
      </c>
      <c r="F218">
        <v>-93.513086000000001</v>
      </c>
    </row>
    <row r="219" spans="1:6">
      <c r="A219" t="str">
        <f t="shared" si="3"/>
        <v>112_MN_04</v>
      </c>
      <c r="B219">
        <v>112</v>
      </c>
      <c r="C219" t="s">
        <v>1708</v>
      </c>
      <c r="D219" t="s">
        <v>1790</v>
      </c>
      <c r="E219">
        <v>44.995778999999999</v>
      </c>
      <c r="F219">
        <v>-93.083529999999996</v>
      </c>
    </row>
    <row r="220" spans="1:6">
      <c r="A220" t="str">
        <f t="shared" si="3"/>
        <v>112_MN_05</v>
      </c>
      <c r="B220">
        <v>112</v>
      </c>
      <c r="C220" t="s">
        <v>1708</v>
      </c>
      <c r="D220" t="s">
        <v>1791</v>
      </c>
      <c r="E220">
        <v>44.978113999999998</v>
      </c>
      <c r="F220">
        <v>-93.292832000000004</v>
      </c>
    </row>
    <row r="221" spans="1:6">
      <c r="A221" t="str">
        <f t="shared" si="3"/>
        <v>112_MN_06</v>
      </c>
      <c r="B221">
        <v>112</v>
      </c>
      <c r="C221" t="s">
        <v>1708</v>
      </c>
      <c r="D221" t="s">
        <v>1792</v>
      </c>
      <c r="E221">
        <v>45.383003000000002</v>
      </c>
      <c r="F221">
        <v>-93.884589000000005</v>
      </c>
    </row>
    <row r="222" spans="1:6">
      <c r="A222" t="str">
        <f t="shared" si="3"/>
        <v>112_MN_07</v>
      </c>
      <c r="B222">
        <v>112</v>
      </c>
      <c r="C222" t="s">
        <v>1708</v>
      </c>
      <c r="D222" t="s">
        <v>1793</v>
      </c>
      <c r="E222">
        <v>46.696683999999998</v>
      </c>
      <c r="F222">
        <v>-95.675245000000004</v>
      </c>
    </row>
    <row r="223" spans="1:6">
      <c r="A223" t="str">
        <f t="shared" si="3"/>
        <v>112_MN_08</v>
      </c>
      <c r="B223">
        <v>112</v>
      </c>
      <c r="C223" t="s">
        <v>1708</v>
      </c>
      <c r="D223" t="s">
        <v>1795</v>
      </c>
      <c r="E223">
        <v>47.241177</v>
      </c>
      <c r="F223">
        <v>-92.932236000000003</v>
      </c>
    </row>
    <row r="224" spans="1:6">
      <c r="A224" t="str">
        <f t="shared" si="3"/>
        <v>112_MS_01</v>
      </c>
      <c r="B224">
        <v>112</v>
      </c>
      <c r="C224" t="s">
        <v>1711</v>
      </c>
      <c r="D224" t="s">
        <v>1787</v>
      </c>
      <c r="E224">
        <v>34.246513</v>
      </c>
      <c r="F224">
        <v>-89.121132000000003</v>
      </c>
    </row>
    <row r="225" spans="1:6">
      <c r="A225" t="str">
        <f t="shared" si="3"/>
        <v>112_MS_02</v>
      </c>
      <c r="B225">
        <v>112</v>
      </c>
      <c r="C225" t="s">
        <v>1711</v>
      </c>
      <c r="D225" t="s">
        <v>1788</v>
      </c>
      <c r="E225">
        <v>33.095326</v>
      </c>
      <c r="F225">
        <v>-90.438053999999994</v>
      </c>
    </row>
    <row r="226" spans="1:6">
      <c r="A226" t="str">
        <f t="shared" si="3"/>
        <v>112_MS_03</v>
      </c>
      <c r="B226">
        <v>112</v>
      </c>
      <c r="C226" t="s">
        <v>1711</v>
      </c>
      <c r="D226" t="s">
        <v>1789</v>
      </c>
      <c r="E226">
        <v>32.078333000000001</v>
      </c>
      <c r="F226">
        <v>-89.761239000000003</v>
      </c>
    </row>
    <row r="227" spans="1:6">
      <c r="A227" t="str">
        <f t="shared" si="3"/>
        <v>112_MS_04</v>
      </c>
      <c r="B227">
        <v>112</v>
      </c>
      <c r="C227" t="s">
        <v>1711</v>
      </c>
      <c r="D227" t="s">
        <v>1790</v>
      </c>
      <c r="E227">
        <v>31.078489000000001</v>
      </c>
      <c r="F227">
        <v>-89.032359999999997</v>
      </c>
    </row>
    <row r="228" spans="1:6">
      <c r="A228" t="str">
        <f t="shared" si="3"/>
        <v>112_MO_01</v>
      </c>
      <c r="B228">
        <v>112</v>
      </c>
      <c r="C228" t="s">
        <v>1709</v>
      </c>
      <c r="D228" t="s">
        <v>1787</v>
      </c>
      <c r="E228">
        <v>38.743414000000001</v>
      </c>
      <c r="F228">
        <v>-90.314160999999999</v>
      </c>
    </row>
    <row r="229" spans="1:6">
      <c r="A229" t="str">
        <f t="shared" si="3"/>
        <v>112_MO_02</v>
      </c>
      <c r="B229">
        <v>112</v>
      </c>
      <c r="C229" t="s">
        <v>1709</v>
      </c>
      <c r="D229" t="s">
        <v>1788</v>
      </c>
      <c r="E229">
        <v>38.890886999999999</v>
      </c>
      <c r="F229">
        <v>-90.760622999999995</v>
      </c>
    </row>
    <row r="230" spans="1:6">
      <c r="A230" t="str">
        <f t="shared" si="3"/>
        <v>112_MO_03</v>
      </c>
      <c r="B230">
        <v>112</v>
      </c>
      <c r="C230" t="s">
        <v>1709</v>
      </c>
      <c r="D230" t="s">
        <v>1789</v>
      </c>
      <c r="E230">
        <v>38.138402999999997</v>
      </c>
      <c r="F230">
        <v>-90.384530999999996</v>
      </c>
    </row>
    <row r="231" spans="1:6">
      <c r="A231" t="str">
        <f t="shared" si="3"/>
        <v>112_MO_04</v>
      </c>
      <c r="B231">
        <v>112</v>
      </c>
      <c r="C231" t="s">
        <v>1709</v>
      </c>
      <c r="D231" t="s">
        <v>1790</v>
      </c>
      <c r="E231">
        <v>38.229695999999997</v>
      </c>
      <c r="F231">
        <v>-93.483254000000002</v>
      </c>
    </row>
    <row r="232" spans="1:6">
      <c r="A232" t="str">
        <f t="shared" si="3"/>
        <v>112_MO_05</v>
      </c>
      <c r="B232">
        <v>112</v>
      </c>
      <c r="C232" t="s">
        <v>1709</v>
      </c>
      <c r="D232" t="s">
        <v>1791</v>
      </c>
      <c r="E232">
        <v>38.935709000000003</v>
      </c>
      <c r="F232">
        <v>-94.418909999999997</v>
      </c>
    </row>
    <row r="233" spans="1:6">
      <c r="A233" t="str">
        <f t="shared" si="3"/>
        <v>112_MO_06</v>
      </c>
      <c r="B233">
        <v>112</v>
      </c>
      <c r="C233" t="s">
        <v>1709</v>
      </c>
      <c r="D233" t="s">
        <v>1792</v>
      </c>
      <c r="E233">
        <v>39.899088999999996</v>
      </c>
      <c r="F233">
        <v>-93.908162000000004</v>
      </c>
    </row>
    <row r="234" spans="1:6">
      <c r="A234" t="str">
        <f t="shared" si="3"/>
        <v>112_MO_07</v>
      </c>
      <c r="B234">
        <v>112</v>
      </c>
      <c r="C234" t="s">
        <v>1709</v>
      </c>
      <c r="D234" t="s">
        <v>1793</v>
      </c>
      <c r="E234">
        <v>36.971814000000002</v>
      </c>
      <c r="F234">
        <v>-93.781233999999998</v>
      </c>
    </row>
    <row r="235" spans="1:6">
      <c r="A235" t="str">
        <f t="shared" si="3"/>
        <v>112_MO_08</v>
      </c>
      <c r="B235">
        <v>112</v>
      </c>
      <c r="C235" t="s">
        <v>1709</v>
      </c>
      <c r="D235" t="s">
        <v>1795</v>
      </c>
      <c r="E235">
        <v>37.110933000000003</v>
      </c>
      <c r="F235">
        <v>-90.976139000000003</v>
      </c>
    </row>
    <row r="236" spans="1:6">
      <c r="A236" t="str">
        <f t="shared" si="3"/>
        <v>112_MO_09</v>
      </c>
      <c r="B236">
        <v>112</v>
      </c>
      <c r="C236" t="s">
        <v>1709</v>
      </c>
      <c r="D236" t="s">
        <v>1796</v>
      </c>
      <c r="E236">
        <v>39.180906</v>
      </c>
      <c r="F236">
        <v>-91.824370999999999</v>
      </c>
    </row>
    <row r="237" spans="1:6">
      <c r="A237" t="str">
        <f t="shared" si="3"/>
        <v>112_MT_01</v>
      </c>
      <c r="B237">
        <v>112</v>
      </c>
      <c r="C237" t="s">
        <v>1712</v>
      </c>
      <c r="D237" t="s">
        <v>1787</v>
      </c>
      <c r="E237">
        <v>47.051177000000003</v>
      </c>
      <c r="F237">
        <v>-109.634817</v>
      </c>
    </row>
    <row r="238" spans="1:6">
      <c r="A238" t="str">
        <f t="shared" si="3"/>
        <v>112_NE_01</v>
      </c>
      <c r="B238">
        <v>112</v>
      </c>
      <c r="C238" t="s">
        <v>1715</v>
      </c>
      <c r="D238" t="s">
        <v>1787</v>
      </c>
      <c r="E238">
        <v>41.244418000000003</v>
      </c>
      <c r="F238">
        <v>-96.638101000000006</v>
      </c>
    </row>
    <row r="239" spans="1:6">
      <c r="A239" t="str">
        <f t="shared" si="3"/>
        <v>112_NE_02</v>
      </c>
      <c r="B239">
        <v>112</v>
      </c>
      <c r="C239" t="s">
        <v>1715</v>
      </c>
      <c r="D239" t="s">
        <v>1788</v>
      </c>
      <c r="E239">
        <v>41.264736999999997</v>
      </c>
      <c r="F239">
        <v>-96.124196999999995</v>
      </c>
    </row>
    <row r="240" spans="1:6">
      <c r="A240" t="str">
        <f t="shared" si="3"/>
        <v>112_NE_03</v>
      </c>
      <c r="B240">
        <v>112</v>
      </c>
      <c r="C240" t="s">
        <v>1715</v>
      </c>
      <c r="D240" t="s">
        <v>1789</v>
      </c>
      <c r="E240">
        <v>41.612392999999997</v>
      </c>
      <c r="F240">
        <v>-100.411045</v>
      </c>
    </row>
    <row r="241" spans="1:6">
      <c r="A241" t="str">
        <f t="shared" si="3"/>
        <v>112_NV_01</v>
      </c>
      <c r="B241">
        <v>112</v>
      </c>
      <c r="C241" t="s">
        <v>1719</v>
      </c>
      <c r="D241" t="s">
        <v>1787</v>
      </c>
      <c r="E241">
        <v>36.226615000000002</v>
      </c>
      <c r="F241">
        <v>-115.178752</v>
      </c>
    </row>
    <row r="242" spans="1:6">
      <c r="A242" t="str">
        <f t="shared" si="3"/>
        <v>112_NV_02</v>
      </c>
      <c r="B242">
        <v>112</v>
      </c>
      <c r="C242" t="s">
        <v>1719</v>
      </c>
      <c r="D242" t="s">
        <v>1788</v>
      </c>
      <c r="E242">
        <v>39.477716999999998</v>
      </c>
      <c r="F242">
        <v>-116.72551199999999</v>
      </c>
    </row>
    <row r="243" spans="1:6">
      <c r="A243" t="str">
        <f t="shared" si="3"/>
        <v>112_NV_03</v>
      </c>
      <c r="B243">
        <v>112</v>
      </c>
      <c r="C243" t="s">
        <v>1719</v>
      </c>
      <c r="D243" t="s">
        <v>1789</v>
      </c>
      <c r="E243">
        <v>36.106990000000003</v>
      </c>
      <c r="F243">
        <v>-114.882094</v>
      </c>
    </row>
    <row r="244" spans="1:6">
      <c r="A244" t="str">
        <f t="shared" si="3"/>
        <v>112_NH_01</v>
      </c>
      <c r="B244">
        <v>112</v>
      </c>
      <c r="C244" t="s">
        <v>1716</v>
      </c>
      <c r="D244" t="s">
        <v>1787</v>
      </c>
      <c r="E244">
        <v>43.438723000000003</v>
      </c>
      <c r="F244">
        <v>-71.187250000000006</v>
      </c>
    </row>
    <row r="245" spans="1:6">
      <c r="A245" t="str">
        <f t="shared" si="3"/>
        <v>112_NH_02</v>
      </c>
      <c r="B245">
        <v>112</v>
      </c>
      <c r="C245" t="s">
        <v>1716</v>
      </c>
      <c r="D245" t="s">
        <v>1788</v>
      </c>
      <c r="E245">
        <v>43.764181000000001</v>
      </c>
      <c r="F245">
        <v>-71.721451999999999</v>
      </c>
    </row>
    <row r="246" spans="1:6">
      <c r="A246" t="str">
        <f t="shared" si="3"/>
        <v>112_NJ_01</v>
      </c>
      <c r="B246">
        <v>112</v>
      </c>
      <c r="C246" t="s">
        <v>1717</v>
      </c>
      <c r="D246" t="s">
        <v>1787</v>
      </c>
      <c r="E246">
        <v>39.783456999999999</v>
      </c>
      <c r="F246">
        <v>-75.062620999999993</v>
      </c>
    </row>
    <row r="247" spans="1:6">
      <c r="A247" t="str">
        <f t="shared" si="3"/>
        <v>112_NJ_02</v>
      </c>
      <c r="B247">
        <v>112</v>
      </c>
      <c r="C247" t="s">
        <v>1717</v>
      </c>
      <c r="D247" t="s">
        <v>1788</v>
      </c>
      <c r="E247">
        <v>39.388967999999998</v>
      </c>
      <c r="F247">
        <v>-74.938547</v>
      </c>
    </row>
    <row r="248" spans="1:6">
      <c r="A248" t="str">
        <f t="shared" si="3"/>
        <v>112_NJ_03</v>
      </c>
      <c r="B248">
        <v>112</v>
      </c>
      <c r="C248" t="s">
        <v>1717</v>
      </c>
      <c r="D248" t="s">
        <v>1789</v>
      </c>
      <c r="E248">
        <v>39.826051999999997</v>
      </c>
      <c r="F248">
        <v>-74.447890999999998</v>
      </c>
    </row>
    <row r="249" spans="1:6">
      <c r="A249" t="str">
        <f t="shared" si="3"/>
        <v>112_NJ_04</v>
      </c>
      <c r="B249">
        <v>112</v>
      </c>
      <c r="C249" t="s">
        <v>1717</v>
      </c>
      <c r="D249" t="s">
        <v>1790</v>
      </c>
      <c r="E249">
        <v>40.126885999999999</v>
      </c>
      <c r="F249">
        <v>-74.400722000000002</v>
      </c>
    </row>
    <row r="250" spans="1:6">
      <c r="A250" t="str">
        <f t="shared" si="3"/>
        <v>112_NJ_05</v>
      </c>
      <c r="B250">
        <v>112</v>
      </c>
      <c r="C250" t="s">
        <v>1717</v>
      </c>
      <c r="D250" t="s">
        <v>1791</v>
      </c>
      <c r="E250">
        <v>41.163615999999998</v>
      </c>
      <c r="F250">
        <v>-74.881775000000005</v>
      </c>
    </row>
    <row r="251" spans="1:6">
      <c r="A251" t="str">
        <f t="shared" si="3"/>
        <v>112_NJ_06</v>
      </c>
      <c r="B251">
        <v>112</v>
      </c>
      <c r="C251" t="s">
        <v>1717</v>
      </c>
      <c r="D251" t="s">
        <v>1792</v>
      </c>
      <c r="E251">
        <v>40.472451999999997</v>
      </c>
      <c r="F251">
        <v>-74.012491999999995</v>
      </c>
    </row>
    <row r="252" spans="1:6">
      <c r="A252" t="str">
        <f t="shared" si="3"/>
        <v>112_NJ_07</v>
      </c>
      <c r="B252">
        <v>112</v>
      </c>
      <c r="C252" t="s">
        <v>1717</v>
      </c>
      <c r="D252" t="s">
        <v>1793</v>
      </c>
      <c r="E252">
        <v>40.603583999999998</v>
      </c>
      <c r="F252">
        <v>-74.714037000000005</v>
      </c>
    </row>
    <row r="253" spans="1:6">
      <c r="A253" t="str">
        <f t="shared" si="3"/>
        <v>112_NJ_08</v>
      </c>
      <c r="B253">
        <v>112</v>
      </c>
      <c r="C253" t="s">
        <v>1717</v>
      </c>
      <c r="D253" t="s">
        <v>1795</v>
      </c>
      <c r="E253">
        <v>40.876007000000001</v>
      </c>
      <c r="F253">
        <v>-74.215125999999998</v>
      </c>
    </row>
    <row r="254" spans="1:6">
      <c r="A254" t="str">
        <f t="shared" si="3"/>
        <v>112_NJ_09</v>
      </c>
      <c r="B254">
        <v>112</v>
      </c>
      <c r="C254" t="s">
        <v>1717</v>
      </c>
      <c r="D254" t="s">
        <v>1796</v>
      </c>
      <c r="E254">
        <v>40.852998999999997</v>
      </c>
      <c r="F254">
        <v>-74.060355000000001</v>
      </c>
    </row>
    <row r="255" spans="1:6">
      <c r="A255" t="str">
        <f t="shared" si="3"/>
        <v>112_NJ_10</v>
      </c>
      <c r="B255">
        <v>112</v>
      </c>
      <c r="C255" t="s">
        <v>1717</v>
      </c>
      <c r="D255" t="s">
        <v>1797</v>
      </c>
      <c r="E255">
        <v>40.703333000000001</v>
      </c>
      <c r="F255">
        <v>-74.216455999999994</v>
      </c>
    </row>
    <row r="256" spans="1:6">
      <c r="A256" t="str">
        <f t="shared" si="3"/>
        <v>112_NJ_11</v>
      </c>
      <c r="B256">
        <v>112</v>
      </c>
      <c r="C256" t="s">
        <v>1717</v>
      </c>
      <c r="D256" t="s">
        <v>1798</v>
      </c>
      <c r="E256">
        <v>40.858581000000001</v>
      </c>
      <c r="F256">
        <v>-74.547426999999999</v>
      </c>
    </row>
    <row r="257" spans="1:6">
      <c r="A257" t="str">
        <f t="shared" si="3"/>
        <v>112_NJ_12</v>
      </c>
      <c r="B257">
        <v>112</v>
      </c>
      <c r="C257" t="s">
        <v>1717</v>
      </c>
      <c r="D257" t="s">
        <v>1799</v>
      </c>
      <c r="E257">
        <v>40.378202000000002</v>
      </c>
      <c r="F257">
        <v>-74.582877999999994</v>
      </c>
    </row>
    <row r="258" spans="1:6">
      <c r="A258" t="str">
        <f t="shared" si="3"/>
        <v>112_NJ_13</v>
      </c>
      <c r="B258">
        <v>112</v>
      </c>
      <c r="C258" t="s">
        <v>1717</v>
      </c>
      <c r="D258" t="s">
        <v>1800</v>
      </c>
      <c r="E258">
        <v>40.655819000000001</v>
      </c>
      <c r="F258">
        <v>-74.137839999999997</v>
      </c>
    </row>
    <row r="259" spans="1:6">
      <c r="A259" t="str">
        <f t="shared" ref="A259:A322" si="4">CONCATENATE(B259,"_",C259,"_",D259)</f>
        <v>112_NM_01</v>
      </c>
      <c r="B259">
        <v>112</v>
      </c>
      <c r="C259" t="s">
        <v>1718</v>
      </c>
      <c r="D259" t="s">
        <v>1787</v>
      </c>
      <c r="E259">
        <v>34.744757</v>
      </c>
      <c r="F259">
        <v>-106.05040099999999</v>
      </c>
    </row>
    <row r="260" spans="1:6">
      <c r="A260" t="str">
        <f t="shared" si="4"/>
        <v>112_NM_02</v>
      </c>
      <c r="B260">
        <v>112</v>
      </c>
      <c r="C260" t="s">
        <v>1718</v>
      </c>
      <c r="D260" t="s">
        <v>1788</v>
      </c>
      <c r="E260">
        <v>33.367418999999998</v>
      </c>
      <c r="F260">
        <v>-106.375292</v>
      </c>
    </row>
    <row r="261" spans="1:6">
      <c r="A261" t="str">
        <f t="shared" si="4"/>
        <v>112_NM_03</v>
      </c>
      <c r="B261">
        <v>112</v>
      </c>
      <c r="C261" t="s">
        <v>1718</v>
      </c>
      <c r="D261" t="s">
        <v>1789</v>
      </c>
      <c r="E261">
        <v>35.918514000000002</v>
      </c>
      <c r="F261">
        <v>-105.660799</v>
      </c>
    </row>
    <row r="262" spans="1:6">
      <c r="A262" t="str">
        <f t="shared" si="4"/>
        <v>112_NY_01</v>
      </c>
      <c r="B262">
        <v>112</v>
      </c>
      <c r="C262" t="s">
        <v>1720</v>
      </c>
      <c r="D262" t="s">
        <v>1787</v>
      </c>
      <c r="E262">
        <v>40.983885000000001</v>
      </c>
      <c r="F262">
        <v>-72.549521999999996</v>
      </c>
    </row>
    <row r="263" spans="1:6">
      <c r="A263" t="str">
        <f t="shared" si="4"/>
        <v>112_NY_02</v>
      </c>
      <c r="B263">
        <v>112</v>
      </c>
      <c r="C263" t="s">
        <v>1720</v>
      </c>
      <c r="D263" t="s">
        <v>1788</v>
      </c>
      <c r="E263">
        <v>40.800089999999997</v>
      </c>
      <c r="F263">
        <v>-73.289625000000001</v>
      </c>
    </row>
    <row r="264" spans="1:6">
      <c r="A264" t="str">
        <f t="shared" si="4"/>
        <v>112_NY_03</v>
      </c>
      <c r="B264">
        <v>112</v>
      </c>
      <c r="C264" t="s">
        <v>1720</v>
      </c>
      <c r="D264" t="s">
        <v>1789</v>
      </c>
      <c r="E264">
        <v>40.707743000000001</v>
      </c>
      <c r="F264">
        <v>-73.481671000000006</v>
      </c>
    </row>
    <row r="265" spans="1:6">
      <c r="A265" t="str">
        <f t="shared" si="4"/>
        <v>112_NY_04</v>
      </c>
      <c r="B265">
        <v>112</v>
      </c>
      <c r="C265" t="s">
        <v>1720</v>
      </c>
      <c r="D265" t="s">
        <v>1790</v>
      </c>
      <c r="E265">
        <v>40.675820000000002</v>
      </c>
      <c r="F265">
        <v>-73.654079999999993</v>
      </c>
    </row>
    <row r="266" spans="1:6">
      <c r="A266" t="str">
        <f t="shared" si="4"/>
        <v>112_NY_05</v>
      </c>
      <c r="B266">
        <v>112</v>
      </c>
      <c r="C266" t="s">
        <v>1720</v>
      </c>
      <c r="D266" t="s">
        <v>1791</v>
      </c>
      <c r="E266">
        <v>40.796263000000003</v>
      </c>
      <c r="F266">
        <v>-73.728089999999995</v>
      </c>
    </row>
    <row r="267" spans="1:6">
      <c r="A267" t="str">
        <f t="shared" si="4"/>
        <v>112_NY_06</v>
      </c>
      <c r="B267">
        <v>112</v>
      </c>
      <c r="C267" t="s">
        <v>1720</v>
      </c>
      <c r="D267" t="s">
        <v>1792</v>
      </c>
      <c r="E267">
        <v>40.657231000000003</v>
      </c>
      <c r="F267">
        <v>-73.778299000000004</v>
      </c>
    </row>
    <row r="268" spans="1:6">
      <c r="A268" t="str">
        <f t="shared" si="4"/>
        <v>112_NY_07</v>
      </c>
      <c r="B268">
        <v>112</v>
      </c>
      <c r="C268" t="s">
        <v>1720</v>
      </c>
      <c r="D268" t="s">
        <v>1793</v>
      </c>
      <c r="E268">
        <v>40.823262999999997</v>
      </c>
      <c r="F268">
        <v>-73.832407000000003</v>
      </c>
    </row>
    <row r="269" spans="1:6">
      <c r="A269" t="str">
        <f t="shared" si="4"/>
        <v>112_NY_08</v>
      </c>
      <c r="B269">
        <v>112</v>
      </c>
      <c r="C269" t="s">
        <v>1720</v>
      </c>
      <c r="D269" t="s">
        <v>1795</v>
      </c>
      <c r="E269">
        <v>40.671467999999997</v>
      </c>
      <c r="F269">
        <v>-74.006714000000002</v>
      </c>
    </row>
    <row r="270" spans="1:6">
      <c r="A270" t="str">
        <f t="shared" si="4"/>
        <v>112_NY_09</v>
      </c>
      <c r="B270">
        <v>112</v>
      </c>
      <c r="C270" t="s">
        <v>1720</v>
      </c>
      <c r="D270" t="s">
        <v>1796</v>
      </c>
      <c r="E270">
        <v>40.593474999999998</v>
      </c>
      <c r="F270">
        <v>-73.881221999999994</v>
      </c>
    </row>
    <row r="271" spans="1:6">
      <c r="A271" t="str">
        <f t="shared" si="4"/>
        <v>112_NY_10</v>
      </c>
      <c r="B271">
        <v>112</v>
      </c>
      <c r="C271" t="s">
        <v>1720</v>
      </c>
      <c r="D271" t="s">
        <v>1797</v>
      </c>
      <c r="E271">
        <v>40.634923999999998</v>
      </c>
      <c r="F271">
        <v>-73.890190000000004</v>
      </c>
    </row>
    <row r="272" spans="1:6">
      <c r="A272" t="str">
        <f t="shared" si="4"/>
        <v>112_NY_11</v>
      </c>
      <c r="B272">
        <v>112</v>
      </c>
      <c r="C272" t="s">
        <v>1720</v>
      </c>
      <c r="D272" t="s">
        <v>1798</v>
      </c>
      <c r="E272">
        <v>40.656593000000001</v>
      </c>
      <c r="F272">
        <v>-73.954820999999995</v>
      </c>
    </row>
    <row r="273" spans="1:6">
      <c r="A273" t="str">
        <f t="shared" si="4"/>
        <v>112_NY_12</v>
      </c>
      <c r="B273">
        <v>112</v>
      </c>
      <c r="C273" t="s">
        <v>1720</v>
      </c>
      <c r="D273" t="s">
        <v>1799</v>
      </c>
      <c r="E273">
        <v>40.705480999999999</v>
      </c>
      <c r="F273">
        <v>-73.923355999999998</v>
      </c>
    </row>
    <row r="274" spans="1:6">
      <c r="A274" t="str">
        <f t="shared" si="4"/>
        <v>112_NY_13</v>
      </c>
      <c r="B274">
        <v>112</v>
      </c>
      <c r="C274" t="s">
        <v>1720</v>
      </c>
      <c r="D274" t="s">
        <v>1800</v>
      </c>
      <c r="E274">
        <v>40.566974000000002</v>
      </c>
      <c r="F274">
        <v>-74.126313999999994</v>
      </c>
    </row>
    <row r="275" spans="1:6">
      <c r="A275" t="str">
        <f t="shared" si="4"/>
        <v>112_NY_14</v>
      </c>
      <c r="B275">
        <v>112</v>
      </c>
      <c r="C275" t="s">
        <v>1720</v>
      </c>
      <c r="D275" t="s">
        <v>1801</v>
      </c>
      <c r="E275">
        <v>40.760894</v>
      </c>
      <c r="F275">
        <v>-73.949682999999993</v>
      </c>
    </row>
    <row r="276" spans="1:6">
      <c r="A276" t="str">
        <f t="shared" si="4"/>
        <v>112_NY_15</v>
      </c>
      <c r="B276">
        <v>112</v>
      </c>
      <c r="C276" t="s">
        <v>1720</v>
      </c>
      <c r="D276" t="s">
        <v>1802</v>
      </c>
      <c r="E276">
        <v>40.817227000000003</v>
      </c>
      <c r="F276">
        <v>-73.937460999999999</v>
      </c>
    </row>
    <row r="277" spans="1:6">
      <c r="A277" t="str">
        <f t="shared" si="4"/>
        <v>112_NY_16</v>
      </c>
      <c r="B277">
        <v>112</v>
      </c>
      <c r="C277" t="s">
        <v>1720</v>
      </c>
      <c r="D277" t="s">
        <v>1803</v>
      </c>
      <c r="E277">
        <v>40.831316999999999</v>
      </c>
      <c r="F277">
        <v>-73.903272000000001</v>
      </c>
    </row>
    <row r="278" spans="1:6">
      <c r="A278" t="str">
        <f t="shared" si="4"/>
        <v>112_NY_17</v>
      </c>
      <c r="B278">
        <v>112</v>
      </c>
      <c r="C278" t="s">
        <v>1720</v>
      </c>
      <c r="D278" t="s">
        <v>1804</v>
      </c>
      <c r="E278">
        <v>41.073695000000001</v>
      </c>
      <c r="F278">
        <v>-74.002770999999996</v>
      </c>
    </row>
    <row r="279" spans="1:6">
      <c r="A279" t="str">
        <f t="shared" si="4"/>
        <v>112_NY_18</v>
      </c>
      <c r="B279">
        <v>112</v>
      </c>
      <c r="C279" t="s">
        <v>1720</v>
      </c>
      <c r="D279" t="s">
        <v>1805</v>
      </c>
      <c r="E279">
        <v>41.064656999999997</v>
      </c>
      <c r="F279">
        <v>-73.796330999999995</v>
      </c>
    </row>
    <row r="280" spans="1:6">
      <c r="A280" t="str">
        <f t="shared" si="4"/>
        <v>112_NY_19</v>
      </c>
      <c r="B280">
        <v>112</v>
      </c>
      <c r="C280" t="s">
        <v>1720</v>
      </c>
      <c r="D280" t="s">
        <v>1806</v>
      </c>
      <c r="E280">
        <v>41.399588999999999</v>
      </c>
      <c r="F280">
        <v>-74.001767999999998</v>
      </c>
    </row>
    <row r="281" spans="1:6">
      <c r="A281" t="str">
        <f t="shared" si="4"/>
        <v>112_NY_20</v>
      </c>
      <c r="B281">
        <v>112</v>
      </c>
      <c r="C281" t="s">
        <v>1720</v>
      </c>
      <c r="D281" t="s">
        <v>1807</v>
      </c>
      <c r="E281">
        <v>43.666539999999998</v>
      </c>
      <c r="F281">
        <v>-73.786212000000006</v>
      </c>
    </row>
    <row r="282" spans="1:6">
      <c r="A282" t="str">
        <f t="shared" si="4"/>
        <v>112_NY_21</v>
      </c>
      <c r="B282">
        <v>112</v>
      </c>
      <c r="C282" t="s">
        <v>1720</v>
      </c>
      <c r="D282" t="s">
        <v>1808</v>
      </c>
      <c r="E282">
        <v>42.704647000000001</v>
      </c>
      <c r="F282">
        <v>-74.233136999999999</v>
      </c>
    </row>
    <row r="283" spans="1:6">
      <c r="A283" t="str">
        <f t="shared" si="4"/>
        <v>112_NY_22</v>
      </c>
      <c r="B283">
        <v>112</v>
      </c>
      <c r="C283" t="s">
        <v>1720</v>
      </c>
      <c r="D283" t="s">
        <v>1809</v>
      </c>
      <c r="E283">
        <v>41.881002000000002</v>
      </c>
      <c r="F283">
        <v>-74.860642999999996</v>
      </c>
    </row>
    <row r="284" spans="1:6">
      <c r="A284" t="str">
        <f t="shared" si="4"/>
        <v>112_NY_23</v>
      </c>
      <c r="B284">
        <v>112</v>
      </c>
      <c r="C284" t="s">
        <v>1720</v>
      </c>
      <c r="D284" t="s">
        <v>1810</v>
      </c>
      <c r="E284">
        <v>44.432943999999999</v>
      </c>
      <c r="F284">
        <v>-74.160829000000007</v>
      </c>
    </row>
    <row r="285" spans="1:6">
      <c r="A285" t="str">
        <f t="shared" si="4"/>
        <v>112_NY_24</v>
      </c>
      <c r="B285">
        <v>112</v>
      </c>
      <c r="C285" t="s">
        <v>1720</v>
      </c>
      <c r="D285" t="s">
        <v>1811</v>
      </c>
      <c r="E285">
        <v>42.541730000000001</v>
      </c>
      <c r="F285">
        <v>-76.435888000000006</v>
      </c>
    </row>
    <row r="286" spans="1:6">
      <c r="A286" t="str">
        <f t="shared" si="4"/>
        <v>112_NY_25</v>
      </c>
      <c r="B286">
        <v>112</v>
      </c>
      <c r="C286" t="s">
        <v>1720</v>
      </c>
      <c r="D286" t="s">
        <v>1812</v>
      </c>
      <c r="E286">
        <v>43.228042000000002</v>
      </c>
      <c r="F286">
        <v>-76.738460000000003</v>
      </c>
    </row>
    <row r="287" spans="1:6">
      <c r="A287" t="str">
        <f t="shared" si="4"/>
        <v>112_NY_26</v>
      </c>
      <c r="B287">
        <v>112</v>
      </c>
      <c r="C287" t="s">
        <v>1720</v>
      </c>
      <c r="D287" t="s">
        <v>1813</v>
      </c>
      <c r="E287">
        <v>42.920727999999997</v>
      </c>
      <c r="F287">
        <v>-78.148512999999994</v>
      </c>
    </row>
    <row r="288" spans="1:6">
      <c r="A288" t="str">
        <f t="shared" si="4"/>
        <v>112_NY_27</v>
      </c>
      <c r="B288">
        <v>112</v>
      </c>
      <c r="C288" t="s">
        <v>1720</v>
      </c>
      <c r="D288" t="s">
        <v>1814</v>
      </c>
      <c r="E288">
        <v>42.447870999999999</v>
      </c>
      <c r="F288">
        <v>-79.176913999999996</v>
      </c>
    </row>
    <row r="289" spans="1:6">
      <c r="A289" t="str">
        <f t="shared" si="4"/>
        <v>112_NY_28</v>
      </c>
      <c r="B289">
        <v>112</v>
      </c>
      <c r="C289" t="s">
        <v>1720</v>
      </c>
      <c r="D289" t="s">
        <v>1815</v>
      </c>
      <c r="E289">
        <v>43.371729999999999</v>
      </c>
      <c r="F289">
        <v>-78.190712000000005</v>
      </c>
    </row>
    <row r="290" spans="1:6">
      <c r="A290" t="str">
        <f t="shared" si="4"/>
        <v>112_NY_29</v>
      </c>
      <c r="B290">
        <v>112</v>
      </c>
      <c r="C290" t="s">
        <v>1720</v>
      </c>
      <c r="D290" t="s">
        <v>1816</v>
      </c>
      <c r="E290">
        <v>42.384318</v>
      </c>
      <c r="F290">
        <v>-77.704586000000006</v>
      </c>
    </row>
    <row r="291" spans="1:6">
      <c r="A291" t="str">
        <f t="shared" si="4"/>
        <v>112_NC_01</v>
      </c>
      <c r="B291">
        <v>112</v>
      </c>
      <c r="C291" t="s">
        <v>1713</v>
      </c>
      <c r="D291" t="s">
        <v>1787</v>
      </c>
      <c r="E291">
        <v>35.969487000000001</v>
      </c>
      <c r="F291">
        <v>-77.229712000000006</v>
      </c>
    </row>
    <row r="292" spans="1:6">
      <c r="A292" t="str">
        <f t="shared" si="4"/>
        <v>112_NC_02</v>
      </c>
      <c r="B292">
        <v>112</v>
      </c>
      <c r="C292" t="s">
        <v>1713</v>
      </c>
      <c r="D292" t="s">
        <v>1788</v>
      </c>
      <c r="E292">
        <v>35.551059000000002</v>
      </c>
      <c r="F292">
        <v>-78.585722000000004</v>
      </c>
    </row>
    <row r="293" spans="1:6">
      <c r="A293" t="str">
        <f t="shared" si="4"/>
        <v>112_NC_03</v>
      </c>
      <c r="B293">
        <v>112</v>
      </c>
      <c r="C293" t="s">
        <v>1713</v>
      </c>
      <c r="D293" t="s">
        <v>1789</v>
      </c>
      <c r="E293">
        <v>35.398950999999997</v>
      </c>
      <c r="F293">
        <v>-76.624893999999998</v>
      </c>
    </row>
    <row r="294" spans="1:6">
      <c r="A294" t="str">
        <f t="shared" si="4"/>
        <v>112_NC_04</v>
      </c>
      <c r="B294">
        <v>112</v>
      </c>
      <c r="C294" t="s">
        <v>1713</v>
      </c>
      <c r="D294" t="s">
        <v>1790</v>
      </c>
      <c r="E294">
        <v>35.912790999999999</v>
      </c>
      <c r="F294">
        <v>-78.955128999999999</v>
      </c>
    </row>
    <row r="295" spans="1:6">
      <c r="A295" t="str">
        <f t="shared" si="4"/>
        <v>112_NC_05</v>
      </c>
      <c r="B295">
        <v>112</v>
      </c>
      <c r="C295" t="s">
        <v>1713</v>
      </c>
      <c r="D295" t="s">
        <v>1791</v>
      </c>
      <c r="E295">
        <v>36.227114999999998</v>
      </c>
      <c r="F295">
        <v>-80.878752000000006</v>
      </c>
    </row>
    <row r="296" spans="1:6">
      <c r="A296" t="str">
        <f t="shared" si="4"/>
        <v>112_NC_06</v>
      </c>
      <c r="B296">
        <v>112</v>
      </c>
      <c r="C296" t="s">
        <v>1713</v>
      </c>
      <c r="D296" t="s">
        <v>1792</v>
      </c>
      <c r="E296">
        <v>35.711399999999998</v>
      </c>
      <c r="F296">
        <v>-79.778284999999997</v>
      </c>
    </row>
    <row r="297" spans="1:6">
      <c r="A297" t="str">
        <f t="shared" si="4"/>
        <v>112_NC_07</v>
      </c>
      <c r="B297">
        <v>112</v>
      </c>
      <c r="C297" t="s">
        <v>1713</v>
      </c>
      <c r="D297" t="s">
        <v>1793</v>
      </c>
      <c r="E297">
        <v>34.525002000000001</v>
      </c>
      <c r="F297">
        <v>-78.427169000000006</v>
      </c>
    </row>
    <row r="298" spans="1:6">
      <c r="A298" t="str">
        <f t="shared" si="4"/>
        <v>112_NC_08</v>
      </c>
      <c r="B298">
        <v>112</v>
      </c>
      <c r="C298" t="s">
        <v>1713</v>
      </c>
      <c r="D298" t="s">
        <v>1795</v>
      </c>
      <c r="E298">
        <v>35.112471999999997</v>
      </c>
      <c r="F298">
        <v>-79.948412000000005</v>
      </c>
    </row>
    <row r="299" spans="1:6">
      <c r="A299" t="str">
        <f t="shared" si="4"/>
        <v>112_NC_09</v>
      </c>
      <c r="B299">
        <v>112</v>
      </c>
      <c r="C299" t="s">
        <v>1713</v>
      </c>
      <c r="D299" t="s">
        <v>1796</v>
      </c>
      <c r="E299">
        <v>35.152496999999997</v>
      </c>
      <c r="F299">
        <v>-80.832846000000004</v>
      </c>
    </row>
    <row r="300" spans="1:6">
      <c r="A300" t="str">
        <f t="shared" si="4"/>
        <v>112_NC_10</v>
      </c>
      <c r="B300">
        <v>112</v>
      </c>
      <c r="C300" t="s">
        <v>1713</v>
      </c>
      <c r="D300" t="s">
        <v>1797</v>
      </c>
      <c r="E300">
        <v>35.671923</v>
      </c>
      <c r="F300">
        <v>-81.570083999999994</v>
      </c>
    </row>
    <row r="301" spans="1:6">
      <c r="A301" t="str">
        <f t="shared" si="4"/>
        <v>112_NC_11</v>
      </c>
      <c r="B301">
        <v>112</v>
      </c>
      <c r="C301" t="s">
        <v>1713</v>
      </c>
      <c r="D301" t="s">
        <v>1798</v>
      </c>
      <c r="E301">
        <v>35.373840999999999</v>
      </c>
      <c r="F301">
        <v>-82.944956000000005</v>
      </c>
    </row>
    <row r="302" spans="1:6">
      <c r="A302" t="str">
        <f t="shared" si="4"/>
        <v>112_NC_12</v>
      </c>
      <c r="B302">
        <v>112</v>
      </c>
      <c r="C302" t="s">
        <v>1713</v>
      </c>
      <c r="D302" t="s">
        <v>1799</v>
      </c>
      <c r="E302">
        <v>35.735804999999999</v>
      </c>
      <c r="F302">
        <v>-80.461592999999993</v>
      </c>
    </row>
    <row r="303" spans="1:6">
      <c r="A303" t="str">
        <f t="shared" si="4"/>
        <v>112_NC_13</v>
      </c>
      <c r="B303">
        <v>112</v>
      </c>
      <c r="C303" t="s">
        <v>1713</v>
      </c>
      <c r="D303" t="s">
        <v>1800</v>
      </c>
      <c r="E303">
        <v>36.278995000000002</v>
      </c>
      <c r="F303">
        <v>-79.109862000000007</v>
      </c>
    </row>
    <row r="304" spans="1:6">
      <c r="A304" t="str">
        <f t="shared" si="4"/>
        <v>112_ND_01</v>
      </c>
      <c r="B304">
        <v>112</v>
      </c>
      <c r="C304" t="s">
        <v>1714</v>
      </c>
      <c r="D304" t="s">
        <v>1787</v>
      </c>
      <c r="E304">
        <v>47.442169999999997</v>
      </c>
      <c r="F304">
        <v>-100.46081599999999</v>
      </c>
    </row>
    <row r="305" spans="1:6">
      <c r="A305" t="str">
        <f t="shared" si="4"/>
        <v>112_OH_01</v>
      </c>
      <c r="B305">
        <v>112</v>
      </c>
      <c r="C305" t="s">
        <v>1721</v>
      </c>
      <c r="D305" t="s">
        <v>1787</v>
      </c>
      <c r="E305">
        <v>39.266441</v>
      </c>
      <c r="F305">
        <v>-84.643708000000004</v>
      </c>
    </row>
    <row r="306" spans="1:6">
      <c r="A306" t="str">
        <f t="shared" si="4"/>
        <v>112_OH_02</v>
      </c>
      <c r="B306">
        <v>112</v>
      </c>
      <c r="C306" t="s">
        <v>1721</v>
      </c>
      <c r="D306" t="s">
        <v>1788</v>
      </c>
      <c r="E306">
        <v>38.979588</v>
      </c>
      <c r="F306">
        <v>-83.639172000000002</v>
      </c>
    </row>
    <row r="307" spans="1:6">
      <c r="A307" t="str">
        <f t="shared" si="4"/>
        <v>112_OH_03</v>
      </c>
      <c r="B307">
        <v>112</v>
      </c>
      <c r="C307" t="s">
        <v>1721</v>
      </c>
      <c r="D307" t="s">
        <v>1789</v>
      </c>
      <c r="E307">
        <v>39.433340999999999</v>
      </c>
      <c r="F307">
        <v>-83.915665000000004</v>
      </c>
    </row>
    <row r="308" spans="1:6">
      <c r="A308" t="str">
        <f t="shared" si="4"/>
        <v>112_OH_04</v>
      </c>
      <c r="B308">
        <v>112</v>
      </c>
      <c r="C308" t="s">
        <v>1721</v>
      </c>
      <c r="D308" t="s">
        <v>1790</v>
      </c>
      <c r="E308">
        <v>40.599499999999999</v>
      </c>
      <c r="F308">
        <v>-83.563291000000007</v>
      </c>
    </row>
    <row r="309" spans="1:6">
      <c r="A309" t="str">
        <f t="shared" si="4"/>
        <v>112_OH_05</v>
      </c>
      <c r="B309">
        <v>112</v>
      </c>
      <c r="C309" t="s">
        <v>1721</v>
      </c>
      <c r="D309" t="s">
        <v>1791</v>
      </c>
      <c r="E309">
        <v>41.186298999999998</v>
      </c>
      <c r="F309">
        <v>-83.773435000000006</v>
      </c>
    </row>
    <row r="310" spans="1:6">
      <c r="A310" t="str">
        <f t="shared" si="4"/>
        <v>112_OH_06</v>
      </c>
      <c r="B310">
        <v>112</v>
      </c>
      <c r="C310" t="s">
        <v>1721</v>
      </c>
      <c r="D310" t="s">
        <v>1792</v>
      </c>
      <c r="E310">
        <v>39.649324</v>
      </c>
      <c r="F310">
        <v>-81.552233000000001</v>
      </c>
    </row>
    <row r="311" spans="1:6">
      <c r="A311" t="str">
        <f t="shared" si="4"/>
        <v>112_OH_07</v>
      </c>
      <c r="B311">
        <v>112</v>
      </c>
      <c r="C311" t="s">
        <v>1721</v>
      </c>
      <c r="D311" t="s">
        <v>1793</v>
      </c>
      <c r="E311">
        <v>39.701372999999997</v>
      </c>
      <c r="F311">
        <v>-83.142780000000002</v>
      </c>
    </row>
    <row r="312" spans="1:6">
      <c r="A312" t="str">
        <f t="shared" si="4"/>
        <v>112_OH_08</v>
      </c>
      <c r="B312">
        <v>112</v>
      </c>
      <c r="C312" t="s">
        <v>1721</v>
      </c>
      <c r="D312" t="s">
        <v>1795</v>
      </c>
      <c r="E312">
        <v>39.954667000000001</v>
      </c>
      <c r="F312">
        <v>-84.52176</v>
      </c>
    </row>
    <row r="313" spans="1:6">
      <c r="A313" t="str">
        <f t="shared" si="4"/>
        <v>112_OH_09</v>
      </c>
      <c r="B313">
        <v>112</v>
      </c>
      <c r="C313" t="s">
        <v>1721</v>
      </c>
      <c r="D313" t="s">
        <v>1796</v>
      </c>
      <c r="E313">
        <v>41.540877999999999</v>
      </c>
      <c r="F313">
        <v>-82.833920000000006</v>
      </c>
    </row>
    <row r="314" spans="1:6">
      <c r="A314" t="str">
        <f t="shared" si="4"/>
        <v>112_OH_10</v>
      </c>
      <c r="B314">
        <v>112</v>
      </c>
      <c r="C314" t="s">
        <v>1721</v>
      </c>
      <c r="D314" t="s">
        <v>1797</v>
      </c>
      <c r="E314">
        <v>41.411104999999999</v>
      </c>
      <c r="F314">
        <v>-81.775643000000002</v>
      </c>
    </row>
    <row r="315" spans="1:6">
      <c r="A315" t="str">
        <f t="shared" si="4"/>
        <v>112_OH_11</v>
      </c>
      <c r="B315">
        <v>112</v>
      </c>
      <c r="C315" t="s">
        <v>1721</v>
      </c>
      <c r="D315" t="s">
        <v>1798</v>
      </c>
      <c r="E315">
        <v>41.492288000000002</v>
      </c>
      <c r="F315">
        <v>-81.553662000000003</v>
      </c>
    </row>
    <row r="316" spans="1:6">
      <c r="A316" t="str">
        <f t="shared" si="4"/>
        <v>112_OH_12</v>
      </c>
      <c r="B316">
        <v>112</v>
      </c>
      <c r="C316" t="s">
        <v>1721</v>
      </c>
      <c r="D316" t="s">
        <v>1799</v>
      </c>
      <c r="E316">
        <v>40.178404</v>
      </c>
      <c r="F316">
        <v>-82.836751000000007</v>
      </c>
    </row>
    <row r="317" spans="1:6">
      <c r="A317" t="str">
        <f t="shared" si="4"/>
        <v>112_OH_13</v>
      </c>
      <c r="B317">
        <v>112</v>
      </c>
      <c r="C317" t="s">
        <v>1721</v>
      </c>
      <c r="D317" t="s">
        <v>1800</v>
      </c>
      <c r="E317">
        <v>41.491961000000003</v>
      </c>
      <c r="F317">
        <v>-82.105509999999995</v>
      </c>
    </row>
    <row r="318" spans="1:6">
      <c r="A318" t="str">
        <f t="shared" si="4"/>
        <v>112_OH_14</v>
      </c>
      <c r="B318">
        <v>112</v>
      </c>
      <c r="C318" t="s">
        <v>1721</v>
      </c>
      <c r="D318" t="s">
        <v>1801</v>
      </c>
      <c r="E318">
        <v>41.568894</v>
      </c>
      <c r="F318">
        <v>-81.007512000000006</v>
      </c>
    </row>
    <row r="319" spans="1:6">
      <c r="A319" t="str">
        <f t="shared" si="4"/>
        <v>112_OH_15</v>
      </c>
      <c r="B319">
        <v>112</v>
      </c>
      <c r="C319" t="s">
        <v>1721</v>
      </c>
      <c r="D319" t="s">
        <v>1802</v>
      </c>
      <c r="E319">
        <v>40.056108999999999</v>
      </c>
      <c r="F319">
        <v>-83.308008999999998</v>
      </c>
    </row>
    <row r="320" spans="1:6">
      <c r="A320" t="str">
        <f t="shared" si="4"/>
        <v>112_OH_16</v>
      </c>
      <c r="B320">
        <v>112</v>
      </c>
      <c r="C320" t="s">
        <v>1721</v>
      </c>
      <c r="D320" t="s">
        <v>1803</v>
      </c>
      <c r="E320">
        <v>40.859948000000003</v>
      </c>
      <c r="F320">
        <v>-81.778559999999999</v>
      </c>
    </row>
    <row r="321" spans="1:6">
      <c r="A321" t="str">
        <f t="shared" si="4"/>
        <v>112_OH_17</v>
      </c>
      <c r="B321">
        <v>112</v>
      </c>
      <c r="C321" t="s">
        <v>1721</v>
      </c>
      <c r="D321" t="s">
        <v>1804</v>
      </c>
      <c r="E321">
        <v>41.179960000000001</v>
      </c>
      <c r="F321">
        <v>-80.980035000000001</v>
      </c>
    </row>
    <row r="322" spans="1:6">
      <c r="A322" t="str">
        <f t="shared" si="4"/>
        <v>112_OH_18</v>
      </c>
      <c r="B322">
        <v>112</v>
      </c>
      <c r="C322" t="s">
        <v>1721</v>
      </c>
      <c r="D322" t="s">
        <v>1805</v>
      </c>
      <c r="E322">
        <v>39.955427999999998</v>
      </c>
      <c r="F322">
        <v>-82.006416000000002</v>
      </c>
    </row>
    <row r="323" spans="1:6">
      <c r="A323" t="str">
        <f t="shared" ref="A323:A386" si="5">CONCATENATE(B323,"_",C323,"_",D323)</f>
        <v>112_OK_01</v>
      </c>
      <c r="B323">
        <v>112</v>
      </c>
      <c r="C323" t="s">
        <v>1722</v>
      </c>
      <c r="D323" t="s">
        <v>1787</v>
      </c>
      <c r="E323">
        <v>36.224601</v>
      </c>
      <c r="F323">
        <v>-95.787501000000006</v>
      </c>
    </row>
    <row r="324" spans="1:6">
      <c r="A324" t="str">
        <f t="shared" si="5"/>
        <v>112_OK_02</v>
      </c>
      <c r="B324">
        <v>112</v>
      </c>
      <c r="C324" t="s">
        <v>1722</v>
      </c>
      <c r="D324" t="s">
        <v>1788</v>
      </c>
      <c r="E324">
        <v>35.167639999999999</v>
      </c>
      <c r="F324">
        <v>-95.429676000000001</v>
      </c>
    </row>
    <row r="325" spans="1:6">
      <c r="A325" t="str">
        <f t="shared" si="5"/>
        <v>112_OK_03</v>
      </c>
      <c r="B325">
        <v>112</v>
      </c>
      <c r="C325" t="s">
        <v>1722</v>
      </c>
      <c r="D325" t="s">
        <v>1789</v>
      </c>
      <c r="E325">
        <v>36.105809000000001</v>
      </c>
      <c r="F325">
        <v>-98.840225000000004</v>
      </c>
    </row>
    <row r="326" spans="1:6">
      <c r="A326" t="str">
        <f t="shared" si="5"/>
        <v>112_OK_04</v>
      </c>
      <c r="B326">
        <v>112</v>
      </c>
      <c r="C326" t="s">
        <v>1722</v>
      </c>
      <c r="D326" t="s">
        <v>1790</v>
      </c>
      <c r="E326">
        <v>34.561774999999997</v>
      </c>
      <c r="F326">
        <v>-97.691496999999998</v>
      </c>
    </row>
    <row r="327" spans="1:6">
      <c r="A327" t="str">
        <f t="shared" si="5"/>
        <v>112_OK_05</v>
      </c>
      <c r="B327">
        <v>112</v>
      </c>
      <c r="C327" t="s">
        <v>1722</v>
      </c>
      <c r="D327" t="s">
        <v>1791</v>
      </c>
      <c r="E327">
        <v>35.307879</v>
      </c>
      <c r="F327">
        <v>-96.989604</v>
      </c>
    </row>
    <row r="328" spans="1:6">
      <c r="A328" t="str">
        <f t="shared" si="5"/>
        <v>112_OR_01</v>
      </c>
      <c r="B328">
        <v>112</v>
      </c>
      <c r="C328" t="s">
        <v>1723</v>
      </c>
      <c r="D328" t="s">
        <v>1787</v>
      </c>
      <c r="E328">
        <v>45.720516000000003</v>
      </c>
      <c r="F328">
        <v>-123.352142</v>
      </c>
    </row>
    <row r="329" spans="1:6">
      <c r="A329" t="str">
        <f t="shared" si="5"/>
        <v>112_OR_02</v>
      </c>
      <c r="B329">
        <v>112</v>
      </c>
      <c r="C329" t="s">
        <v>1723</v>
      </c>
      <c r="D329" t="s">
        <v>1788</v>
      </c>
      <c r="E329">
        <v>43.837494</v>
      </c>
      <c r="F329">
        <v>-119.59685</v>
      </c>
    </row>
    <row r="330" spans="1:6">
      <c r="A330" t="str">
        <f t="shared" si="5"/>
        <v>112_OR_03</v>
      </c>
      <c r="B330">
        <v>112</v>
      </c>
      <c r="C330" t="s">
        <v>1723</v>
      </c>
      <c r="D330" t="s">
        <v>1789</v>
      </c>
      <c r="E330">
        <v>45.431497999999998</v>
      </c>
      <c r="F330">
        <v>-122.24610300000001</v>
      </c>
    </row>
    <row r="331" spans="1:6">
      <c r="A331" t="str">
        <f t="shared" si="5"/>
        <v>112_OR_04</v>
      </c>
      <c r="B331">
        <v>112</v>
      </c>
      <c r="C331" t="s">
        <v>1723</v>
      </c>
      <c r="D331" t="s">
        <v>1790</v>
      </c>
      <c r="E331">
        <v>43.490431000000001</v>
      </c>
      <c r="F331">
        <v>-123.245543</v>
      </c>
    </row>
    <row r="332" spans="1:6">
      <c r="A332" t="str">
        <f t="shared" si="5"/>
        <v>112_OR_05</v>
      </c>
      <c r="B332">
        <v>112</v>
      </c>
      <c r="C332" t="s">
        <v>1723</v>
      </c>
      <c r="D332" t="s">
        <v>1791</v>
      </c>
      <c r="E332">
        <v>45.017283999999997</v>
      </c>
      <c r="F332">
        <v>-123.169399</v>
      </c>
    </row>
    <row r="333" spans="1:6">
      <c r="A333" t="str">
        <f t="shared" si="5"/>
        <v>112_PA_01</v>
      </c>
      <c r="B333">
        <v>112</v>
      </c>
      <c r="C333" t="s">
        <v>1724</v>
      </c>
      <c r="D333" t="s">
        <v>1787</v>
      </c>
      <c r="E333">
        <v>39.930931999999999</v>
      </c>
      <c r="F333">
        <v>-75.212394000000003</v>
      </c>
    </row>
    <row r="334" spans="1:6">
      <c r="A334" t="str">
        <f t="shared" si="5"/>
        <v>112_PA_02</v>
      </c>
      <c r="B334">
        <v>112</v>
      </c>
      <c r="C334" t="s">
        <v>1724</v>
      </c>
      <c r="D334" t="s">
        <v>1788</v>
      </c>
      <c r="E334">
        <v>40.015461000000002</v>
      </c>
      <c r="F334">
        <v>-75.182928000000004</v>
      </c>
    </row>
    <row r="335" spans="1:6">
      <c r="A335" t="str">
        <f t="shared" si="5"/>
        <v>112_PA_03</v>
      </c>
      <c r="B335">
        <v>112</v>
      </c>
      <c r="C335" t="s">
        <v>1724</v>
      </c>
      <c r="D335" t="s">
        <v>1789</v>
      </c>
      <c r="E335">
        <v>41.604579000000001</v>
      </c>
      <c r="F335">
        <v>-79.973675999999998</v>
      </c>
    </row>
    <row r="336" spans="1:6">
      <c r="A336" t="str">
        <f t="shared" si="5"/>
        <v>112_PA_04</v>
      </c>
      <c r="B336">
        <v>112</v>
      </c>
      <c r="C336" t="s">
        <v>1724</v>
      </c>
      <c r="D336" t="s">
        <v>1790</v>
      </c>
      <c r="E336">
        <v>40.762000999999998</v>
      </c>
      <c r="F336">
        <v>-80.19641</v>
      </c>
    </row>
    <row r="337" spans="1:6">
      <c r="A337" t="str">
        <f t="shared" si="5"/>
        <v>112_PA_05</v>
      </c>
      <c r="B337">
        <v>112</v>
      </c>
      <c r="C337" t="s">
        <v>1724</v>
      </c>
      <c r="D337" t="s">
        <v>1791</v>
      </c>
      <c r="E337">
        <v>41.393363999999998</v>
      </c>
      <c r="F337">
        <v>-78.297753</v>
      </c>
    </row>
    <row r="338" spans="1:6">
      <c r="A338" t="str">
        <f t="shared" si="5"/>
        <v>112_PA_06</v>
      </c>
      <c r="B338">
        <v>112</v>
      </c>
      <c r="C338" t="s">
        <v>1724</v>
      </c>
      <c r="D338" t="s">
        <v>1792</v>
      </c>
      <c r="E338">
        <v>40.184724000000003</v>
      </c>
      <c r="F338">
        <v>-75.703559999999996</v>
      </c>
    </row>
    <row r="339" spans="1:6">
      <c r="A339" t="str">
        <f t="shared" si="5"/>
        <v>112_PA_07</v>
      </c>
      <c r="B339">
        <v>112</v>
      </c>
      <c r="C339" t="s">
        <v>1724</v>
      </c>
      <c r="D339" t="s">
        <v>1793</v>
      </c>
      <c r="E339">
        <v>39.979412000000004</v>
      </c>
      <c r="F339">
        <v>-75.435416000000004</v>
      </c>
    </row>
    <row r="340" spans="1:6">
      <c r="A340" t="str">
        <f t="shared" si="5"/>
        <v>112_PA_08</v>
      </c>
      <c r="B340">
        <v>112</v>
      </c>
      <c r="C340" t="s">
        <v>1724</v>
      </c>
      <c r="D340" t="s">
        <v>1795</v>
      </c>
      <c r="E340">
        <v>40.338344999999997</v>
      </c>
      <c r="F340">
        <v>-75.103627000000003</v>
      </c>
    </row>
    <row r="341" spans="1:6">
      <c r="A341" t="str">
        <f t="shared" si="5"/>
        <v>112_PA_09</v>
      </c>
      <c r="B341">
        <v>112</v>
      </c>
      <c r="C341" t="s">
        <v>1724</v>
      </c>
      <c r="D341" t="s">
        <v>1796</v>
      </c>
      <c r="E341">
        <v>40.222880000000004</v>
      </c>
      <c r="F341">
        <v>-78.319682</v>
      </c>
    </row>
    <row r="342" spans="1:6">
      <c r="A342" t="str">
        <f t="shared" si="5"/>
        <v>112_PA_10</v>
      </c>
      <c r="B342">
        <v>112</v>
      </c>
      <c r="C342" t="s">
        <v>1724</v>
      </c>
      <c r="D342" t="s">
        <v>1797</v>
      </c>
      <c r="E342">
        <v>41.457250000000002</v>
      </c>
      <c r="F342">
        <v>-76.163798999999997</v>
      </c>
    </row>
    <row r="343" spans="1:6">
      <c r="A343" t="str">
        <f t="shared" si="5"/>
        <v>112_PA_11</v>
      </c>
      <c r="B343">
        <v>112</v>
      </c>
      <c r="C343" t="s">
        <v>1724</v>
      </c>
      <c r="D343" t="s">
        <v>1798</v>
      </c>
      <c r="E343">
        <v>41.062446000000001</v>
      </c>
      <c r="F343">
        <v>-75.839389999999995</v>
      </c>
    </row>
    <row r="344" spans="1:6">
      <c r="A344" t="str">
        <f t="shared" si="5"/>
        <v>112_PA_12</v>
      </c>
      <c r="B344">
        <v>112</v>
      </c>
      <c r="C344" t="s">
        <v>1724</v>
      </c>
      <c r="D344" t="s">
        <v>1799</v>
      </c>
      <c r="E344">
        <v>40.211658</v>
      </c>
      <c r="F344">
        <v>-79.541382999999996</v>
      </c>
    </row>
    <row r="345" spans="1:6">
      <c r="A345" t="str">
        <f t="shared" si="5"/>
        <v>112_PA_13</v>
      </c>
      <c r="B345">
        <v>112</v>
      </c>
      <c r="C345" t="s">
        <v>1724</v>
      </c>
      <c r="D345" t="s">
        <v>1800</v>
      </c>
      <c r="E345">
        <v>40.194223999999998</v>
      </c>
      <c r="F345">
        <v>-75.263651999999993</v>
      </c>
    </row>
    <row r="346" spans="1:6">
      <c r="A346" t="str">
        <f t="shared" si="5"/>
        <v>112_PA_14</v>
      </c>
      <c r="B346">
        <v>112</v>
      </c>
      <c r="C346" t="s">
        <v>1724</v>
      </c>
      <c r="D346" t="s">
        <v>1801</v>
      </c>
      <c r="E346">
        <v>40.416379999999997</v>
      </c>
      <c r="F346">
        <v>-79.92895</v>
      </c>
    </row>
    <row r="347" spans="1:6">
      <c r="A347" t="str">
        <f t="shared" si="5"/>
        <v>112_PA_15</v>
      </c>
      <c r="B347">
        <v>112</v>
      </c>
      <c r="C347" t="s">
        <v>1724</v>
      </c>
      <c r="D347" t="s">
        <v>1802</v>
      </c>
      <c r="E347">
        <v>40.647440000000003</v>
      </c>
      <c r="F347">
        <v>-75.469280999999995</v>
      </c>
    </row>
    <row r="348" spans="1:6">
      <c r="A348" t="str">
        <f t="shared" si="5"/>
        <v>112_PA_16</v>
      </c>
      <c r="B348">
        <v>112</v>
      </c>
      <c r="C348" t="s">
        <v>1724</v>
      </c>
      <c r="D348" t="s">
        <v>1803</v>
      </c>
      <c r="E348">
        <v>40.005634999999998</v>
      </c>
      <c r="F348">
        <v>-76.152148999999994</v>
      </c>
    </row>
    <row r="349" spans="1:6">
      <c r="A349" t="str">
        <f t="shared" si="5"/>
        <v>112_PA_17</v>
      </c>
      <c r="B349">
        <v>112</v>
      </c>
      <c r="C349" t="s">
        <v>1724</v>
      </c>
      <c r="D349" t="s">
        <v>1804</v>
      </c>
      <c r="E349">
        <v>40.507486999999998</v>
      </c>
      <c r="F349">
        <v>-76.414265</v>
      </c>
    </row>
    <row r="350" spans="1:6">
      <c r="A350" t="str">
        <f t="shared" si="5"/>
        <v>112_PA_18</v>
      </c>
      <c r="B350">
        <v>112</v>
      </c>
      <c r="C350" t="s">
        <v>1724</v>
      </c>
      <c r="D350" t="s">
        <v>1805</v>
      </c>
      <c r="E350">
        <v>40.270952999999999</v>
      </c>
      <c r="F350">
        <v>-79.954983999999996</v>
      </c>
    </row>
    <row r="351" spans="1:6">
      <c r="A351" t="str">
        <f t="shared" si="5"/>
        <v>112_PA_19</v>
      </c>
      <c r="B351">
        <v>112</v>
      </c>
      <c r="C351" t="s">
        <v>1724</v>
      </c>
      <c r="D351" t="s">
        <v>1806</v>
      </c>
      <c r="E351">
        <v>39.939354000000002</v>
      </c>
      <c r="F351">
        <v>-76.934966000000003</v>
      </c>
    </row>
    <row r="352" spans="1:6">
      <c r="A352" t="str">
        <f t="shared" si="5"/>
        <v>112_RI_01</v>
      </c>
      <c r="B352">
        <v>112</v>
      </c>
      <c r="C352" t="s">
        <v>1726</v>
      </c>
      <c r="D352" t="s">
        <v>1787</v>
      </c>
      <c r="E352">
        <v>41.488191999999998</v>
      </c>
      <c r="F352">
        <v>-71.268037000000007</v>
      </c>
    </row>
    <row r="353" spans="1:6">
      <c r="A353" t="str">
        <f t="shared" si="5"/>
        <v>112_RI_02</v>
      </c>
      <c r="B353">
        <v>112</v>
      </c>
      <c r="C353" t="s">
        <v>1726</v>
      </c>
      <c r="D353" t="s">
        <v>1788</v>
      </c>
      <c r="E353">
        <v>41.547697999999997</v>
      </c>
      <c r="F353">
        <v>-71.607913999999994</v>
      </c>
    </row>
    <row r="354" spans="1:6">
      <c r="A354" t="str">
        <f t="shared" si="5"/>
        <v>112_SC_01</v>
      </c>
      <c r="B354">
        <v>112</v>
      </c>
      <c r="C354" t="s">
        <v>1727</v>
      </c>
      <c r="D354" t="s">
        <v>1787</v>
      </c>
      <c r="E354">
        <v>33.397782999999997</v>
      </c>
      <c r="F354">
        <v>-79.393175999999997</v>
      </c>
    </row>
    <row r="355" spans="1:6">
      <c r="A355" t="str">
        <f t="shared" si="5"/>
        <v>112_SC_02</v>
      </c>
      <c r="B355">
        <v>112</v>
      </c>
      <c r="C355" t="s">
        <v>1727</v>
      </c>
      <c r="D355" t="s">
        <v>1788</v>
      </c>
      <c r="E355">
        <v>33.715493000000002</v>
      </c>
      <c r="F355">
        <v>-81.402781000000004</v>
      </c>
    </row>
    <row r="356" spans="1:6">
      <c r="A356" t="str">
        <f t="shared" si="5"/>
        <v>112_SC_03</v>
      </c>
      <c r="B356">
        <v>112</v>
      </c>
      <c r="C356" t="s">
        <v>1727</v>
      </c>
      <c r="D356" t="s">
        <v>1789</v>
      </c>
      <c r="E356">
        <v>34.250689999999999</v>
      </c>
      <c r="F356">
        <v>-82.304015000000007</v>
      </c>
    </row>
    <row r="357" spans="1:6">
      <c r="A357" t="str">
        <f t="shared" si="5"/>
        <v>112_SC_04</v>
      </c>
      <c r="B357">
        <v>112</v>
      </c>
      <c r="C357" t="s">
        <v>1727</v>
      </c>
      <c r="D357" t="s">
        <v>1790</v>
      </c>
      <c r="E357">
        <v>34.851033000000001</v>
      </c>
      <c r="F357">
        <v>-82.044641999999996</v>
      </c>
    </row>
    <row r="358" spans="1:6">
      <c r="A358" t="str">
        <f t="shared" si="5"/>
        <v>112_SC_05</v>
      </c>
      <c r="B358">
        <v>112</v>
      </c>
      <c r="C358" t="s">
        <v>1727</v>
      </c>
      <c r="D358" t="s">
        <v>1791</v>
      </c>
      <c r="E358">
        <v>34.547615999999998</v>
      </c>
      <c r="F358">
        <v>-80.658274000000006</v>
      </c>
    </row>
    <row r="359" spans="1:6">
      <c r="A359" t="str">
        <f t="shared" si="5"/>
        <v>112_SC_06</v>
      </c>
      <c r="B359">
        <v>112</v>
      </c>
      <c r="C359" t="s">
        <v>1727</v>
      </c>
      <c r="D359" t="s">
        <v>1792</v>
      </c>
      <c r="E359">
        <v>33.509028999999998</v>
      </c>
      <c r="F359">
        <v>-80.222284999999999</v>
      </c>
    </row>
    <row r="360" spans="1:6">
      <c r="A360" t="str">
        <f t="shared" si="5"/>
        <v>112_SD_01</v>
      </c>
      <c r="B360">
        <v>112</v>
      </c>
      <c r="C360" t="s">
        <v>1728</v>
      </c>
      <c r="D360" t="s">
        <v>1787</v>
      </c>
      <c r="E360">
        <v>44.446795999999999</v>
      </c>
      <c r="F360">
        <v>-100.238176</v>
      </c>
    </row>
    <row r="361" spans="1:6">
      <c r="A361" t="str">
        <f t="shared" si="5"/>
        <v>112_TN_01</v>
      </c>
      <c r="B361">
        <v>112</v>
      </c>
      <c r="C361" t="s">
        <v>1729</v>
      </c>
      <c r="D361" t="s">
        <v>1787</v>
      </c>
      <c r="E361">
        <v>36.22786</v>
      </c>
      <c r="F361">
        <v>-82.779681999999994</v>
      </c>
    </row>
    <row r="362" spans="1:6">
      <c r="A362" t="str">
        <f t="shared" si="5"/>
        <v>112_TN_02</v>
      </c>
      <c r="B362">
        <v>112</v>
      </c>
      <c r="C362" t="s">
        <v>1729</v>
      </c>
      <c r="D362" t="s">
        <v>1788</v>
      </c>
      <c r="E362">
        <v>35.655906999999999</v>
      </c>
      <c r="F362">
        <v>-84.166180999999995</v>
      </c>
    </row>
    <row r="363" spans="1:6">
      <c r="A363" t="str">
        <f t="shared" si="5"/>
        <v>112_TN_03</v>
      </c>
      <c r="B363">
        <v>112</v>
      </c>
      <c r="C363" t="s">
        <v>1729</v>
      </c>
      <c r="D363" t="s">
        <v>1789</v>
      </c>
      <c r="E363">
        <v>35.383392999999998</v>
      </c>
      <c r="F363">
        <v>-84.925824000000006</v>
      </c>
    </row>
    <row r="364" spans="1:6">
      <c r="A364" t="str">
        <f t="shared" si="5"/>
        <v>112_TN_04</v>
      </c>
      <c r="B364">
        <v>112</v>
      </c>
      <c r="C364" t="s">
        <v>1729</v>
      </c>
      <c r="D364" t="s">
        <v>1790</v>
      </c>
      <c r="E364">
        <v>35.682006000000001</v>
      </c>
      <c r="F364">
        <v>-85.835173999999995</v>
      </c>
    </row>
    <row r="365" spans="1:6">
      <c r="A365" t="str">
        <f t="shared" si="5"/>
        <v>112_TN_05</v>
      </c>
      <c r="B365">
        <v>112</v>
      </c>
      <c r="C365" t="s">
        <v>1729</v>
      </c>
      <c r="D365" t="s">
        <v>1791</v>
      </c>
      <c r="E365">
        <v>36.206648000000001</v>
      </c>
      <c r="F365">
        <v>-86.729463999999993</v>
      </c>
    </row>
    <row r="366" spans="1:6">
      <c r="A366" t="str">
        <f t="shared" si="5"/>
        <v>112_TN_06</v>
      </c>
      <c r="B366">
        <v>112</v>
      </c>
      <c r="C366" t="s">
        <v>1729</v>
      </c>
      <c r="D366" t="s">
        <v>1792</v>
      </c>
      <c r="E366">
        <v>36.129340999999997</v>
      </c>
      <c r="F366">
        <v>-86.136284000000003</v>
      </c>
    </row>
    <row r="367" spans="1:6">
      <c r="A367" t="str">
        <f t="shared" si="5"/>
        <v>112_TN_07</v>
      </c>
      <c r="B367">
        <v>112</v>
      </c>
      <c r="C367" t="s">
        <v>1729</v>
      </c>
      <c r="D367" t="s">
        <v>1793</v>
      </c>
      <c r="E367">
        <v>35.473014999999997</v>
      </c>
      <c r="F367">
        <v>-88.288098000000005</v>
      </c>
    </row>
    <row r="368" spans="1:6">
      <c r="A368" t="str">
        <f t="shared" si="5"/>
        <v>112_TN_08</v>
      </c>
      <c r="B368">
        <v>112</v>
      </c>
      <c r="C368" t="s">
        <v>1729</v>
      </c>
      <c r="D368" t="s">
        <v>1795</v>
      </c>
      <c r="E368">
        <v>36.020482999999999</v>
      </c>
      <c r="F368">
        <v>-88.684852000000006</v>
      </c>
    </row>
    <row r="369" spans="1:6">
      <c r="A369" t="str">
        <f t="shared" si="5"/>
        <v>112_TN_09</v>
      </c>
      <c r="B369">
        <v>112</v>
      </c>
      <c r="C369" t="s">
        <v>1729</v>
      </c>
      <c r="D369" t="s">
        <v>1796</v>
      </c>
      <c r="E369">
        <v>35.083030999999998</v>
      </c>
      <c r="F369">
        <v>-89.968435999999997</v>
      </c>
    </row>
    <row r="370" spans="1:6">
      <c r="A370" t="str">
        <f t="shared" si="5"/>
        <v>112_TX_01</v>
      </c>
      <c r="B370">
        <v>112</v>
      </c>
      <c r="C370" t="s">
        <v>1730</v>
      </c>
      <c r="D370" t="s">
        <v>1787</v>
      </c>
      <c r="E370">
        <v>32.023809999999997</v>
      </c>
      <c r="F370">
        <v>-94.519689999999997</v>
      </c>
    </row>
    <row r="371" spans="1:6">
      <c r="A371" t="str">
        <f t="shared" si="5"/>
        <v>112_TX_02</v>
      </c>
      <c r="B371">
        <v>112</v>
      </c>
      <c r="C371" t="s">
        <v>1730</v>
      </c>
      <c r="D371" t="s">
        <v>1788</v>
      </c>
      <c r="E371">
        <v>29.935241000000001</v>
      </c>
      <c r="F371">
        <v>-94.544334000000006</v>
      </c>
    </row>
    <row r="372" spans="1:6">
      <c r="A372" t="str">
        <f t="shared" si="5"/>
        <v>112_TX_03</v>
      </c>
      <c r="B372">
        <v>112</v>
      </c>
      <c r="C372" t="s">
        <v>1730</v>
      </c>
      <c r="D372" t="s">
        <v>1789</v>
      </c>
      <c r="E372">
        <v>33.042580999999998</v>
      </c>
      <c r="F372">
        <v>-96.686046000000005</v>
      </c>
    </row>
    <row r="373" spans="1:6">
      <c r="A373" t="str">
        <f t="shared" si="5"/>
        <v>112_TX_04</v>
      </c>
      <c r="B373">
        <v>112</v>
      </c>
      <c r="C373" t="s">
        <v>1730</v>
      </c>
      <c r="D373" t="s">
        <v>1790</v>
      </c>
      <c r="E373">
        <v>33.359842</v>
      </c>
      <c r="F373">
        <v>-95.526737999999995</v>
      </c>
    </row>
    <row r="374" spans="1:6">
      <c r="A374" t="str">
        <f t="shared" si="5"/>
        <v>112_TX_05</v>
      </c>
      <c r="B374">
        <v>112</v>
      </c>
      <c r="C374" t="s">
        <v>1730</v>
      </c>
      <c r="D374" t="s">
        <v>1791</v>
      </c>
      <c r="E374">
        <v>32.251606000000002</v>
      </c>
      <c r="F374">
        <v>-95.697533000000007</v>
      </c>
    </row>
    <row r="375" spans="1:6">
      <c r="A375" t="str">
        <f t="shared" si="5"/>
        <v>112_TX_06</v>
      </c>
      <c r="B375">
        <v>112</v>
      </c>
      <c r="C375" t="s">
        <v>1730</v>
      </c>
      <c r="D375" t="s">
        <v>1792</v>
      </c>
      <c r="E375">
        <v>31.699152000000002</v>
      </c>
      <c r="F375">
        <v>-96.098574999999997</v>
      </c>
    </row>
    <row r="376" spans="1:6">
      <c r="A376" t="str">
        <f t="shared" si="5"/>
        <v>112_TX_07</v>
      </c>
      <c r="B376">
        <v>112</v>
      </c>
      <c r="C376" t="s">
        <v>1730</v>
      </c>
      <c r="D376" t="s">
        <v>1793</v>
      </c>
      <c r="E376">
        <v>29.820122999999999</v>
      </c>
      <c r="F376">
        <v>-95.559295000000006</v>
      </c>
    </row>
    <row r="377" spans="1:6">
      <c r="A377" t="str">
        <f t="shared" si="5"/>
        <v>112_TX_08</v>
      </c>
      <c r="B377">
        <v>112</v>
      </c>
      <c r="C377" t="s">
        <v>1730</v>
      </c>
      <c r="D377" t="s">
        <v>1795</v>
      </c>
      <c r="E377">
        <v>30.598807999999998</v>
      </c>
      <c r="F377">
        <v>-94.672830000000005</v>
      </c>
    </row>
    <row r="378" spans="1:6">
      <c r="A378" t="str">
        <f t="shared" si="5"/>
        <v>112_TX_09</v>
      </c>
      <c r="B378">
        <v>112</v>
      </c>
      <c r="C378" t="s">
        <v>1730</v>
      </c>
      <c r="D378" t="s">
        <v>1796</v>
      </c>
      <c r="E378">
        <v>29.658505000000002</v>
      </c>
      <c r="F378">
        <v>-95.493065000000001</v>
      </c>
    </row>
    <row r="379" spans="1:6">
      <c r="A379" t="str">
        <f t="shared" si="5"/>
        <v>112_TX_10</v>
      </c>
      <c r="B379">
        <v>112</v>
      </c>
      <c r="C379" t="s">
        <v>1730</v>
      </c>
      <c r="D379" t="s">
        <v>1797</v>
      </c>
      <c r="E379">
        <v>30.174661</v>
      </c>
      <c r="F379">
        <v>-96.535801000000006</v>
      </c>
    </row>
    <row r="380" spans="1:6">
      <c r="A380" t="str">
        <f t="shared" si="5"/>
        <v>112_TX_11</v>
      </c>
      <c r="B380">
        <v>112</v>
      </c>
      <c r="C380" t="s">
        <v>1730</v>
      </c>
      <c r="D380" t="s">
        <v>1798</v>
      </c>
      <c r="E380">
        <v>31.511706</v>
      </c>
      <c r="F380">
        <v>-100.560258</v>
      </c>
    </row>
    <row r="381" spans="1:6">
      <c r="A381" t="str">
        <f t="shared" si="5"/>
        <v>112_TX_12</v>
      </c>
      <c r="B381">
        <v>112</v>
      </c>
      <c r="C381" t="s">
        <v>1730</v>
      </c>
      <c r="D381" t="s">
        <v>1799</v>
      </c>
      <c r="E381">
        <v>32.965964999999997</v>
      </c>
      <c r="F381">
        <v>-97.674547000000004</v>
      </c>
    </row>
    <row r="382" spans="1:6">
      <c r="A382" t="str">
        <f t="shared" si="5"/>
        <v>112_TX_13</v>
      </c>
      <c r="B382">
        <v>112</v>
      </c>
      <c r="C382" t="s">
        <v>1730</v>
      </c>
      <c r="D382" t="s">
        <v>1800</v>
      </c>
      <c r="E382">
        <v>34.635131999999999</v>
      </c>
      <c r="F382">
        <v>-100.5065</v>
      </c>
    </row>
    <row r="383" spans="1:6">
      <c r="A383" t="str">
        <f t="shared" si="5"/>
        <v>112_TX_14</v>
      </c>
      <c r="B383">
        <v>112</v>
      </c>
      <c r="C383" t="s">
        <v>1730</v>
      </c>
      <c r="D383" t="s">
        <v>1801</v>
      </c>
      <c r="E383">
        <v>28.998255</v>
      </c>
      <c r="F383">
        <v>-95.981365999999994</v>
      </c>
    </row>
    <row r="384" spans="1:6">
      <c r="A384" t="str">
        <f t="shared" si="5"/>
        <v>112_TX_15</v>
      </c>
      <c r="B384">
        <v>112</v>
      </c>
      <c r="C384" t="s">
        <v>1730</v>
      </c>
      <c r="D384" t="s">
        <v>1802</v>
      </c>
      <c r="E384">
        <v>27.927914999999999</v>
      </c>
      <c r="F384">
        <v>-97.915046000000004</v>
      </c>
    </row>
    <row r="385" spans="1:6">
      <c r="A385" t="str">
        <f t="shared" si="5"/>
        <v>112_TX_16</v>
      </c>
      <c r="B385">
        <v>112</v>
      </c>
      <c r="C385" t="s">
        <v>1730</v>
      </c>
      <c r="D385" t="s">
        <v>1803</v>
      </c>
      <c r="E385">
        <v>31.823809000000001</v>
      </c>
      <c r="F385">
        <v>-106.34112500000001</v>
      </c>
    </row>
    <row r="386" spans="1:6">
      <c r="A386" t="str">
        <f t="shared" si="5"/>
        <v>112_TX_17</v>
      </c>
      <c r="B386">
        <v>112</v>
      </c>
      <c r="C386" t="s">
        <v>1730</v>
      </c>
      <c r="D386" t="s">
        <v>1804</v>
      </c>
      <c r="E386">
        <v>31.515999999999998</v>
      </c>
      <c r="F386">
        <v>-96.917240000000007</v>
      </c>
    </row>
    <row r="387" spans="1:6">
      <c r="A387" t="str">
        <f t="shared" ref="A387:A438" si="6">CONCATENATE(B387,"_",C387,"_",D387)</f>
        <v>112_TX_18</v>
      </c>
      <c r="B387">
        <v>112</v>
      </c>
      <c r="C387" t="s">
        <v>1730</v>
      </c>
      <c r="D387" t="s">
        <v>1805</v>
      </c>
      <c r="E387">
        <v>29.936278999999999</v>
      </c>
      <c r="F387">
        <v>-95.473505000000003</v>
      </c>
    </row>
    <row r="388" spans="1:6">
      <c r="A388" t="str">
        <f t="shared" si="6"/>
        <v>112_TX_19</v>
      </c>
      <c r="B388">
        <v>112</v>
      </c>
      <c r="C388" t="s">
        <v>1730</v>
      </c>
      <c r="D388" t="s">
        <v>1806</v>
      </c>
      <c r="E388">
        <v>33.341296</v>
      </c>
      <c r="F388">
        <v>-101.24334399999999</v>
      </c>
    </row>
    <row r="389" spans="1:6">
      <c r="A389" t="str">
        <f t="shared" si="6"/>
        <v>112_TX_20</v>
      </c>
      <c r="B389">
        <v>112</v>
      </c>
      <c r="C389" t="s">
        <v>1730</v>
      </c>
      <c r="D389" t="s">
        <v>1807</v>
      </c>
      <c r="E389">
        <v>29.445993000000001</v>
      </c>
      <c r="F389">
        <v>-98.569817999999998</v>
      </c>
    </row>
    <row r="390" spans="1:6">
      <c r="A390" t="str">
        <f t="shared" si="6"/>
        <v>112_TX_21</v>
      </c>
      <c r="B390">
        <v>112</v>
      </c>
      <c r="C390" t="s">
        <v>1730</v>
      </c>
      <c r="D390" t="s">
        <v>1808</v>
      </c>
      <c r="E390">
        <v>29.974830999999998</v>
      </c>
      <c r="F390">
        <v>-98.918559999999999</v>
      </c>
    </row>
    <row r="391" spans="1:6">
      <c r="A391" t="str">
        <f t="shared" si="6"/>
        <v>112_TX_22</v>
      </c>
      <c r="B391">
        <v>112</v>
      </c>
      <c r="C391" t="s">
        <v>1730</v>
      </c>
      <c r="D391" t="s">
        <v>1809</v>
      </c>
      <c r="E391">
        <v>29.484137</v>
      </c>
      <c r="F391">
        <v>-95.483951000000005</v>
      </c>
    </row>
    <row r="392" spans="1:6">
      <c r="A392" t="str">
        <f t="shared" si="6"/>
        <v>112_TX_23</v>
      </c>
      <c r="B392">
        <v>112</v>
      </c>
      <c r="C392" t="s">
        <v>1730</v>
      </c>
      <c r="D392" t="s">
        <v>1810</v>
      </c>
      <c r="E392">
        <v>30.299561000000001</v>
      </c>
      <c r="F392">
        <v>-102.58381799999999</v>
      </c>
    </row>
    <row r="393" spans="1:6">
      <c r="A393" t="str">
        <f t="shared" si="6"/>
        <v>112_TX_24</v>
      </c>
      <c r="B393">
        <v>112</v>
      </c>
      <c r="C393" t="s">
        <v>1730</v>
      </c>
      <c r="D393" t="s">
        <v>1811</v>
      </c>
      <c r="E393">
        <v>32.833604999999999</v>
      </c>
      <c r="F393">
        <v>-97.005134999999996</v>
      </c>
    </row>
    <row r="394" spans="1:6">
      <c r="A394" t="str">
        <f t="shared" si="6"/>
        <v>112_TX_25</v>
      </c>
      <c r="B394">
        <v>112</v>
      </c>
      <c r="C394" t="s">
        <v>1730</v>
      </c>
      <c r="D394" t="s">
        <v>1812</v>
      </c>
      <c r="E394">
        <v>29.74108</v>
      </c>
      <c r="F394">
        <v>-97.236582999999996</v>
      </c>
    </row>
    <row r="395" spans="1:6">
      <c r="A395" t="str">
        <f t="shared" si="6"/>
        <v>112_TX_26</v>
      </c>
      <c r="B395">
        <v>112</v>
      </c>
      <c r="C395" t="s">
        <v>1730</v>
      </c>
      <c r="D395" t="s">
        <v>1813</v>
      </c>
      <c r="E395">
        <v>33.274481999999999</v>
      </c>
      <c r="F395">
        <v>-97.118651999999997</v>
      </c>
    </row>
    <row r="396" spans="1:6">
      <c r="A396" t="str">
        <f t="shared" si="6"/>
        <v>112_TX_27</v>
      </c>
      <c r="B396">
        <v>112</v>
      </c>
      <c r="C396" t="s">
        <v>1730</v>
      </c>
      <c r="D396" t="s">
        <v>1814</v>
      </c>
      <c r="E396">
        <v>26.995968000000001</v>
      </c>
      <c r="F396">
        <v>-97.568963999999994</v>
      </c>
    </row>
    <row r="397" spans="1:6">
      <c r="A397" t="str">
        <f t="shared" si="6"/>
        <v>112_TX_28</v>
      </c>
      <c r="B397">
        <v>112</v>
      </c>
      <c r="C397" t="s">
        <v>1730</v>
      </c>
      <c r="D397" t="s">
        <v>1815</v>
      </c>
      <c r="E397">
        <v>27.989995</v>
      </c>
      <c r="F397">
        <v>-98.879458</v>
      </c>
    </row>
    <row r="398" spans="1:6">
      <c r="A398" t="str">
        <f t="shared" si="6"/>
        <v>112_TX_29</v>
      </c>
      <c r="B398">
        <v>112</v>
      </c>
      <c r="C398" t="s">
        <v>1730</v>
      </c>
      <c r="D398" t="s">
        <v>1816</v>
      </c>
      <c r="E398">
        <v>29.784336</v>
      </c>
      <c r="F398">
        <v>-95.207185999999993</v>
      </c>
    </row>
    <row r="399" spans="1:6">
      <c r="A399" t="str">
        <f t="shared" si="6"/>
        <v>112_TX_30</v>
      </c>
      <c r="B399">
        <v>112</v>
      </c>
      <c r="C399" t="s">
        <v>1730</v>
      </c>
      <c r="D399" t="s">
        <v>1817</v>
      </c>
      <c r="E399">
        <v>32.677129999999998</v>
      </c>
      <c r="F399">
        <v>-96.756960000000007</v>
      </c>
    </row>
    <row r="400" spans="1:6">
      <c r="A400" t="str">
        <f t="shared" si="6"/>
        <v>112_TX_31</v>
      </c>
      <c r="B400">
        <v>112</v>
      </c>
      <c r="C400" t="s">
        <v>1730</v>
      </c>
      <c r="D400" t="s">
        <v>1818</v>
      </c>
      <c r="E400">
        <v>31.280636999999999</v>
      </c>
      <c r="F400">
        <v>-97.595613999999998</v>
      </c>
    </row>
    <row r="401" spans="1:6">
      <c r="A401" t="str">
        <f t="shared" si="6"/>
        <v>112_TX_32</v>
      </c>
      <c r="B401">
        <v>112</v>
      </c>
      <c r="C401" t="s">
        <v>1730</v>
      </c>
      <c r="D401" t="s">
        <v>1819</v>
      </c>
      <c r="E401">
        <v>32.860138999999997</v>
      </c>
      <c r="F401">
        <v>-96.854089000000002</v>
      </c>
    </row>
    <row r="402" spans="1:6">
      <c r="A402" t="str">
        <f t="shared" si="6"/>
        <v>112_UT_01</v>
      </c>
      <c r="B402">
        <v>112</v>
      </c>
      <c r="C402" t="s">
        <v>1731</v>
      </c>
      <c r="D402" t="s">
        <v>1787</v>
      </c>
      <c r="E402">
        <v>40.948709999999998</v>
      </c>
      <c r="F402">
        <v>-112.726568</v>
      </c>
    </row>
    <row r="403" spans="1:6">
      <c r="A403" t="str">
        <f t="shared" si="6"/>
        <v>112_UT_02</v>
      </c>
      <c r="B403">
        <v>112</v>
      </c>
      <c r="C403" t="s">
        <v>1731</v>
      </c>
      <c r="D403" t="s">
        <v>1788</v>
      </c>
      <c r="E403">
        <v>38.582928000000003</v>
      </c>
      <c r="F403">
        <v>-110.90429899999999</v>
      </c>
    </row>
    <row r="404" spans="1:6">
      <c r="A404" t="str">
        <f t="shared" si="6"/>
        <v>112_UT_03</v>
      </c>
      <c r="B404">
        <v>112</v>
      </c>
      <c r="C404" t="s">
        <v>1731</v>
      </c>
      <c r="D404" t="s">
        <v>1789</v>
      </c>
      <c r="E404">
        <v>39.132153000000002</v>
      </c>
      <c r="F404">
        <v>-112.548081</v>
      </c>
    </row>
    <row r="405" spans="1:6">
      <c r="A405" t="str">
        <f t="shared" si="6"/>
        <v>112_VT_01</v>
      </c>
      <c r="B405">
        <v>112</v>
      </c>
      <c r="C405" t="s">
        <v>1734</v>
      </c>
      <c r="D405" t="s">
        <v>1787</v>
      </c>
      <c r="E405">
        <v>44.060547999999997</v>
      </c>
      <c r="F405">
        <v>-72.673354000000003</v>
      </c>
    </row>
    <row r="406" spans="1:6">
      <c r="A406" t="str">
        <f t="shared" si="6"/>
        <v>112_VA_01</v>
      </c>
      <c r="B406">
        <v>112</v>
      </c>
      <c r="C406" t="s">
        <v>1732</v>
      </c>
      <c r="D406" t="s">
        <v>1787</v>
      </c>
      <c r="E406">
        <v>37.874093000000002</v>
      </c>
      <c r="F406">
        <v>-76.895356000000007</v>
      </c>
    </row>
    <row r="407" spans="1:6">
      <c r="A407" t="str">
        <f t="shared" si="6"/>
        <v>112_VA_02</v>
      </c>
      <c r="B407">
        <v>112</v>
      </c>
      <c r="C407" t="s">
        <v>1732</v>
      </c>
      <c r="D407" t="s">
        <v>1788</v>
      </c>
      <c r="E407">
        <v>37.407764</v>
      </c>
      <c r="F407">
        <v>-75.887529000000001</v>
      </c>
    </row>
    <row r="408" spans="1:6">
      <c r="A408" t="str">
        <f t="shared" si="6"/>
        <v>112_VA_03</v>
      </c>
      <c r="B408">
        <v>112</v>
      </c>
      <c r="C408" t="s">
        <v>1732</v>
      </c>
      <c r="D408" t="s">
        <v>1789</v>
      </c>
      <c r="E408">
        <v>37.272748999999997</v>
      </c>
      <c r="F408">
        <v>-76.968863999999996</v>
      </c>
    </row>
    <row r="409" spans="1:6">
      <c r="A409" t="str">
        <f t="shared" si="6"/>
        <v>112_VA_04</v>
      </c>
      <c r="B409">
        <v>112</v>
      </c>
      <c r="C409" t="s">
        <v>1732</v>
      </c>
      <c r="D409" t="s">
        <v>1790</v>
      </c>
      <c r="E409">
        <v>36.975937000000002</v>
      </c>
      <c r="F409">
        <v>-77.324461999999997</v>
      </c>
    </row>
    <row r="410" spans="1:6">
      <c r="A410" t="str">
        <f t="shared" si="6"/>
        <v>112_VA_05</v>
      </c>
      <c r="B410">
        <v>112</v>
      </c>
      <c r="C410" t="s">
        <v>1732</v>
      </c>
      <c r="D410" t="s">
        <v>1791</v>
      </c>
      <c r="E410">
        <v>37.186115000000001</v>
      </c>
      <c r="F410">
        <v>-78.850453999999999</v>
      </c>
    </row>
    <row r="411" spans="1:6">
      <c r="A411" t="str">
        <f t="shared" si="6"/>
        <v>112_VA_06</v>
      </c>
      <c r="B411">
        <v>112</v>
      </c>
      <c r="C411" t="s">
        <v>1732</v>
      </c>
      <c r="D411" t="s">
        <v>1792</v>
      </c>
      <c r="E411">
        <v>38.066262999999999</v>
      </c>
      <c r="F411">
        <v>-79.317346999999998</v>
      </c>
    </row>
    <row r="412" spans="1:6">
      <c r="A412" t="str">
        <f t="shared" si="6"/>
        <v>112_VA_07</v>
      </c>
      <c r="B412">
        <v>112</v>
      </c>
      <c r="C412" t="s">
        <v>1732</v>
      </c>
      <c r="D412" t="s">
        <v>1793</v>
      </c>
      <c r="E412">
        <v>38.133406000000001</v>
      </c>
      <c r="F412">
        <v>-77.927840000000003</v>
      </c>
    </row>
    <row r="413" spans="1:6">
      <c r="A413" t="str">
        <f t="shared" si="6"/>
        <v>112_VA_08</v>
      </c>
      <c r="B413">
        <v>112</v>
      </c>
      <c r="C413" t="s">
        <v>1732</v>
      </c>
      <c r="D413" t="s">
        <v>1795</v>
      </c>
      <c r="E413">
        <v>38.855947</v>
      </c>
      <c r="F413">
        <v>-77.21405</v>
      </c>
    </row>
    <row r="414" spans="1:6">
      <c r="A414" t="str">
        <f t="shared" si="6"/>
        <v>112_VA_09</v>
      </c>
      <c r="B414">
        <v>112</v>
      </c>
      <c r="C414" t="s">
        <v>1732</v>
      </c>
      <c r="D414" t="s">
        <v>1796</v>
      </c>
      <c r="E414">
        <v>36.983356000000001</v>
      </c>
      <c r="F414">
        <v>-81.350661000000002</v>
      </c>
    </row>
    <row r="415" spans="1:6">
      <c r="A415" t="str">
        <f t="shared" si="6"/>
        <v>112_VA_10</v>
      </c>
      <c r="B415">
        <v>112</v>
      </c>
      <c r="C415" t="s">
        <v>1732</v>
      </c>
      <c r="D415" t="s">
        <v>1797</v>
      </c>
      <c r="E415">
        <v>39.030489000000003</v>
      </c>
      <c r="F415">
        <v>-77.899935999999997</v>
      </c>
    </row>
    <row r="416" spans="1:6">
      <c r="A416" t="str">
        <f t="shared" si="6"/>
        <v>112_VA_11</v>
      </c>
      <c r="B416">
        <v>112</v>
      </c>
      <c r="C416" t="s">
        <v>1732</v>
      </c>
      <c r="D416" t="s">
        <v>1798</v>
      </c>
      <c r="E416">
        <v>38.745899999999999</v>
      </c>
      <c r="F416">
        <v>-77.368547000000007</v>
      </c>
    </row>
    <row r="417" spans="1:6">
      <c r="A417" t="str">
        <f t="shared" si="6"/>
        <v>112_WA_01</v>
      </c>
      <c r="B417">
        <v>112</v>
      </c>
      <c r="C417" t="s">
        <v>1735</v>
      </c>
      <c r="D417" t="s">
        <v>1787</v>
      </c>
      <c r="E417">
        <v>47.764420000000001</v>
      </c>
      <c r="F417">
        <v>-122.47194399999999</v>
      </c>
    </row>
    <row r="418" spans="1:6">
      <c r="A418" t="str">
        <f t="shared" si="6"/>
        <v>112_WA_02</v>
      </c>
      <c r="B418">
        <v>112</v>
      </c>
      <c r="C418" t="s">
        <v>1735</v>
      </c>
      <c r="D418" t="s">
        <v>1788</v>
      </c>
      <c r="E418">
        <v>48.410553</v>
      </c>
      <c r="F418">
        <v>-121.885384</v>
      </c>
    </row>
    <row r="419" spans="1:6">
      <c r="A419" t="str">
        <f t="shared" si="6"/>
        <v>112_WA_03</v>
      </c>
      <c r="B419">
        <v>112</v>
      </c>
      <c r="C419" t="s">
        <v>1735</v>
      </c>
      <c r="D419" t="s">
        <v>1789</v>
      </c>
      <c r="E419">
        <v>46.359715999999999</v>
      </c>
      <c r="F419">
        <v>-122.627959</v>
      </c>
    </row>
    <row r="420" spans="1:6">
      <c r="A420" t="str">
        <f t="shared" si="6"/>
        <v>112_WA_04</v>
      </c>
      <c r="B420">
        <v>112</v>
      </c>
      <c r="C420" t="s">
        <v>1735</v>
      </c>
      <c r="D420" t="s">
        <v>1790</v>
      </c>
      <c r="E420">
        <v>46.905199000000003</v>
      </c>
      <c r="F420">
        <v>-120.17806400000001</v>
      </c>
    </row>
    <row r="421" spans="1:6">
      <c r="A421" t="str">
        <f t="shared" si="6"/>
        <v>112_WA_05</v>
      </c>
      <c r="B421">
        <v>112</v>
      </c>
      <c r="C421" t="s">
        <v>1735</v>
      </c>
      <c r="D421" t="s">
        <v>1791</v>
      </c>
      <c r="E421">
        <v>47.736756999999997</v>
      </c>
      <c r="F421">
        <v>-118.343628</v>
      </c>
    </row>
    <row r="422" spans="1:6">
      <c r="A422" t="str">
        <f t="shared" si="6"/>
        <v>112_WA_06</v>
      </c>
      <c r="B422">
        <v>112</v>
      </c>
      <c r="C422" t="s">
        <v>1735</v>
      </c>
      <c r="D422" t="s">
        <v>1792</v>
      </c>
      <c r="E422">
        <v>47.650364000000003</v>
      </c>
      <c r="F422">
        <v>-123.67403299999999</v>
      </c>
    </row>
    <row r="423" spans="1:6">
      <c r="A423" t="str">
        <f t="shared" si="6"/>
        <v>112_WA_07</v>
      </c>
      <c r="B423">
        <v>112</v>
      </c>
      <c r="C423" t="s">
        <v>1735</v>
      </c>
      <c r="D423" t="s">
        <v>1793</v>
      </c>
      <c r="E423">
        <v>47.538269</v>
      </c>
      <c r="F423">
        <v>-122.380146</v>
      </c>
    </row>
    <row r="424" spans="1:6">
      <c r="A424" t="str">
        <f t="shared" si="6"/>
        <v>112_WA_08</v>
      </c>
      <c r="B424">
        <v>112</v>
      </c>
      <c r="C424" t="s">
        <v>1735</v>
      </c>
      <c r="D424" t="s">
        <v>1795</v>
      </c>
      <c r="E424">
        <v>47.222493999999998</v>
      </c>
      <c r="F424">
        <v>-121.84937600000001</v>
      </c>
    </row>
    <row r="425" spans="1:6">
      <c r="A425" t="str">
        <f t="shared" si="6"/>
        <v>112_WA_09</v>
      </c>
      <c r="B425">
        <v>112</v>
      </c>
      <c r="C425" t="s">
        <v>1735</v>
      </c>
      <c r="D425" t="s">
        <v>1796</v>
      </c>
      <c r="E425">
        <v>47.132584000000001</v>
      </c>
      <c r="F425">
        <v>-122.512721</v>
      </c>
    </row>
    <row r="426" spans="1:6">
      <c r="A426" t="str">
        <f t="shared" si="6"/>
        <v>112_WV_01</v>
      </c>
      <c r="B426">
        <v>112</v>
      </c>
      <c r="C426" t="s">
        <v>1737</v>
      </c>
      <c r="D426" t="s">
        <v>1787</v>
      </c>
      <c r="E426">
        <v>39.381985999999998</v>
      </c>
      <c r="F426">
        <v>-80.268496999999996</v>
      </c>
    </row>
    <row r="427" spans="1:6">
      <c r="A427" t="str">
        <f t="shared" si="6"/>
        <v>112_WV_02</v>
      </c>
      <c r="B427">
        <v>112</v>
      </c>
      <c r="C427" t="s">
        <v>1737</v>
      </c>
      <c r="D427" t="s">
        <v>1788</v>
      </c>
      <c r="E427">
        <v>38.837302000000001</v>
      </c>
      <c r="F427">
        <v>-80.296257999999995</v>
      </c>
    </row>
    <row r="428" spans="1:6">
      <c r="A428" t="str">
        <f t="shared" si="6"/>
        <v>112_WV_03</v>
      </c>
      <c r="B428">
        <v>112</v>
      </c>
      <c r="C428" t="s">
        <v>1737</v>
      </c>
      <c r="D428" t="s">
        <v>1789</v>
      </c>
      <c r="E428">
        <v>37.959803000000001</v>
      </c>
      <c r="F428">
        <v>-81.160419000000005</v>
      </c>
    </row>
    <row r="429" spans="1:6">
      <c r="A429" t="str">
        <f t="shared" si="6"/>
        <v>112_WI_01</v>
      </c>
      <c r="B429">
        <v>112</v>
      </c>
      <c r="C429" t="s">
        <v>1736</v>
      </c>
      <c r="D429" t="s">
        <v>1787</v>
      </c>
      <c r="E429">
        <v>42.700001</v>
      </c>
      <c r="F429">
        <v>-88.378414000000006</v>
      </c>
    </row>
    <row r="430" spans="1:6">
      <c r="A430" t="str">
        <f t="shared" si="6"/>
        <v>112_WI_02</v>
      </c>
      <c r="B430">
        <v>112</v>
      </c>
      <c r="C430" t="s">
        <v>1736</v>
      </c>
      <c r="D430" t="s">
        <v>1788</v>
      </c>
      <c r="E430">
        <v>43.063960999999999</v>
      </c>
      <c r="F430">
        <v>-89.347712999999999</v>
      </c>
    </row>
    <row r="431" spans="1:6">
      <c r="A431" t="str">
        <f t="shared" si="6"/>
        <v>112_WI_03</v>
      </c>
      <c r="B431">
        <v>112</v>
      </c>
      <c r="C431" t="s">
        <v>1736</v>
      </c>
      <c r="D431" t="s">
        <v>1789</v>
      </c>
      <c r="E431">
        <v>43.970553000000002</v>
      </c>
      <c r="F431">
        <v>-90.982330000000005</v>
      </c>
    </row>
    <row r="432" spans="1:6">
      <c r="A432" t="str">
        <f t="shared" si="6"/>
        <v>112_WI_04</v>
      </c>
      <c r="B432">
        <v>112</v>
      </c>
      <c r="C432" t="s">
        <v>1736</v>
      </c>
      <c r="D432" t="s">
        <v>1790</v>
      </c>
      <c r="E432">
        <v>43.048321999999999</v>
      </c>
      <c r="F432">
        <v>-87.956916000000007</v>
      </c>
    </row>
    <row r="433" spans="1:6">
      <c r="A433" t="str">
        <f t="shared" si="6"/>
        <v>112_WI_05</v>
      </c>
      <c r="B433">
        <v>112</v>
      </c>
      <c r="C433" t="s">
        <v>1736</v>
      </c>
      <c r="D433" t="s">
        <v>1791</v>
      </c>
      <c r="E433">
        <v>43.215003000000003</v>
      </c>
      <c r="F433">
        <v>-88.249690000000001</v>
      </c>
    </row>
    <row r="434" spans="1:6">
      <c r="A434" t="str">
        <f t="shared" si="6"/>
        <v>112_WI_06</v>
      </c>
      <c r="B434">
        <v>112</v>
      </c>
      <c r="C434" t="s">
        <v>1736</v>
      </c>
      <c r="D434" t="s">
        <v>1792</v>
      </c>
      <c r="E434">
        <v>43.848041000000002</v>
      </c>
      <c r="F434">
        <v>-88.738962999999998</v>
      </c>
    </row>
    <row r="435" spans="1:6">
      <c r="A435" t="str">
        <f t="shared" si="6"/>
        <v>112_WI_07</v>
      </c>
      <c r="B435">
        <v>112</v>
      </c>
      <c r="C435" t="s">
        <v>1736</v>
      </c>
      <c r="D435" t="s">
        <v>1793</v>
      </c>
      <c r="E435">
        <v>45.588489000000003</v>
      </c>
      <c r="F435">
        <v>-90.846643</v>
      </c>
    </row>
    <row r="436" spans="1:6">
      <c r="A436" t="str">
        <f t="shared" si="6"/>
        <v>112_WI_08</v>
      </c>
      <c r="B436">
        <v>112</v>
      </c>
      <c r="C436" t="s">
        <v>1736</v>
      </c>
      <c r="D436" t="s">
        <v>1795</v>
      </c>
      <c r="E436">
        <v>45.190035999999999</v>
      </c>
      <c r="F436">
        <v>-88.563259000000002</v>
      </c>
    </row>
    <row r="437" spans="1:6">
      <c r="A437" t="str">
        <f t="shared" si="6"/>
        <v>112_WY_01</v>
      </c>
      <c r="B437">
        <v>112</v>
      </c>
      <c r="C437" t="s">
        <v>1738</v>
      </c>
      <c r="D437" t="s">
        <v>1787</v>
      </c>
      <c r="E437">
        <v>42.991802</v>
      </c>
      <c r="F437">
        <v>-107.54192500000001</v>
      </c>
    </row>
    <row r="438" spans="1:6">
      <c r="A438" t="str">
        <f t="shared" si="6"/>
        <v>112_PR_98</v>
      </c>
      <c r="B438">
        <v>112</v>
      </c>
      <c r="C438" t="s">
        <v>1725</v>
      </c>
      <c r="D438" t="s">
        <v>1841</v>
      </c>
      <c r="E438">
        <v>18.217648000000001</v>
      </c>
      <c r="F438">
        <v>-66.410798999999997</v>
      </c>
    </row>
    <row r="439" spans="1:6">
      <c r="A439" t="s">
        <v>1843</v>
      </c>
      <c r="B439">
        <v>112</v>
      </c>
      <c r="C439" t="s">
        <v>1692</v>
      </c>
      <c r="D439" s="3" t="s">
        <v>1787</v>
      </c>
      <c r="E439">
        <v>38.8964</v>
      </c>
      <c r="F439">
        <v>-77.026200000000003</v>
      </c>
    </row>
  </sheetData>
  <pageMargins left="0.75" right="0.75" top="1" bottom="1" header="0.5" footer="0.5"/>
  <pageSetup orientation="portrait" horizontalDpi="4294967292" verticalDpi="4294967292"/>
  <ignoredErrors>
    <ignoredError sqref="D439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SL01112D21_BSSE</vt:lpstr>
      <vt:lpstr>year_congress_lookup</vt:lpstr>
      <vt:lpstr>state_latlong_lookup</vt:lpstr>
      <vt:lpstr>district_latlong_lookup</vt:lpstr>
    </vt:vector>
  </TitlesOfParts>
  <Company>University of Georgia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Chad Smith</cp:lastModifiedBy>
  <dcterms:created xsi:type="dcterms:W3CDTF">2013-02-17T22:01:31Z</dcterms:created>
  <dcterms:modified xsi:type="dcterms:W3CDTF">2014-12-07T05:09:57Z</dcterms:modified>
</cp:coreProperties>
</file>